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ce\Downloads\"/>
    </mc:Choice>
  </mc:AlternateContent>
  <xr:revisionPtr revIDLastSave="0" documentId="13_ncr:1_{F426A41A-4958-4CC5-B2AA-31B01C852B78}" xr6:coauthVersionLast="47" xr6:coauthVersionMax="47" xr10:uidLastSave="{00000000-0000-0000-0000-000000000000}"/>
  <bookViews>
    <workbookView xWindow="-120" yWindow="-120" windowWidth="24240" windowHeight="13020" tabRatio="842" activeTab="3" xr2:uid="{00000000-000D-0000-FFFF-FFFF00000000}"/>
  </bookViews>
  <sheets>
    <sheet name="Resumen " sheetId="9" r:id="rId1"/>
    <sheet name="APA Bacalao Norte 47°LS" sheetId="1" r:id="rId2"/>
    <sheet name="Hoja3" sheetId="17" state="hidden" r:id="rId3"/>
    <sheet name="UPL Bacalao Sur 47° " sheetId="6" r:id="rId4"/>
    <sheet name="Detalle Captura Artesanal N 47°" sheetId="10" state="hidden" r:id="rId5"/>
    <sheet name="Detalle Captura Art. PEP" sheetId="11" state="hidden" r:id="rId6"/>
    <sheet name="Detalle Captura Ind. PEP" sheetId="12" state="hidden" r:id="rId7"/>
    <sheet name="Publicación Web" sheetId="7" r:id="rId8"/>
    <sheet name="Desembarque Artesanal" sheetId="18" r:id="rId9"/>
    <sheet name="Licitacion y Movimientos PEP" sheetId="13" state="hidden" r:id="rId10"/>
    <sheet name="Hoja1" sheetId="14" state="hidden" r:id="rId11"/>
    <sheet name="Hoja2" sheetId="15" state="hidden" r:id="rId12"/>
  </sheets>
  <definedNames>
    <definedName name="_xlnm._FilterDatabase" localSheetId="1" hidden="1">'APA Bacalao Norte 47°LS'!$C$15:$K$35</definedName>
    <definedName name="_xlnm._FilterDatabase" localSheetId="5" hidden="1">'Detalle Captura Art. PEP'!#REF!</definedName>
    <definedName name="_xlnm._FilterDatabase" localSheetId="6" hidden="1">'Detalle Captura Ind. PEP'!#REF!</definedName>
    <definedName name="_xlnm._FilterDatabase" localSheetId="10" hidden="1">Hoja1!$A$1:$O$1</definedName>
    <definedName name="_xlnm._FilterDatabase" localSheetId="11" hidden="1">Hoja2!$B$4:$F$29</definedName>
    <definedName name="_xlnm._FilterDatabase" localSheetId="7" hidden="1">'Publicación Web'!$A$1:$Q$42</definedName>
    <definedName name="_xlnm.Print_Area" localSheetId="1">'APA Bacalao Norte 47°LS'!$A$5:$V$125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9" i="6"/>
  <c r="I26" i="6"/>
  <c r="I37" i="6"/>
  <c r="I18" i="6"/>
  <c r="G41" i="6"/>
  <c r="G31" i="6"/>
  <c r="I43" i="6"/>
  <c r="I31" i="6"/>
  <c r="I27" i="6"/>
  <c r="K29" i="7"/>
  <c r="I19" i="6"/>
  <c r="I20" i="6"/>
  <c r="I28" i="6"/>
  <c r="G32" i="6"/>
  <c r="H32" i="6"/>
  <c r="J32" i="6" s="1"/>
  <c r="G37" i="6"/>
  <c r="I24" i="6"/>
  <c r="G29" i="6"/>
  <c r="H29" i="6" s="1"/>
  <c r="G19" i="6"/>
  <c r="K30" i="7"/>
  <c r="G27" i="6"/>
  <c r="I40" i="6"/>
  <c r="H12" i="6" s="1"/>
  <c r="F31" i="6"/>
  <c r="H31" i="6" s="1"/>
  <c r="H33" i="6"/>
  <c r="J33" i="6" s="1"/>
  <c r="F28" i="6"/>
  <c r="H28" i="6" s="1"/>
  <c r="G26" i="6"/>
  <c r="I29" i="7" s="1"/>
  <c r="I39" i="7"/>
  <c r="K39" i="7"/>
  <c r="O39" i="7"/>
  <c r="I40" i="7"/>
  <c r="K40" i="7"/>
  <c r="O40" i="7"/>
  <c r="E40" i="7"/>
  <c r="E39" i="7"/>
  <c r="O29" i="7"/>
  <c r="O30" i="7"/>
  <c r="I30" i="7"/>
  <c r="E29" i="7"/>
  <c r="E30" i="7"/>
  <c r="F27" i="6"/>
  <c r="G38" i="6"/>
  <c r="F26" i="6"/>
  <c r="H29" i="7" s="1"/>
  <c r="F34" i="6"/>
  <c r="F42" i="6"/>
  <c r="H42" i="6" s="1"/>
  <c r="F41" i="6"/>
  <c r="F18" i="6"/>
  <c r="H18" i="6" s="1"/>
  <c r="F19" i="6"/>
  <c r="F20" i="6"/>
  <c r="H20" i="6" s="1"/>
  <c r="F21" i="6"/>
  <c r="H21" i="6" s="1"/>
  <c r="F22" i="6"/>
  <c r="H22" i="6" s="1"/>
  <c r="F23" i="6"/>
  <c r="H23" i="6" s="1"/>
  <c r="F24" i="6"/>
  <c r="H24" i="6" s="1"/>
  <c r="F25" i="6"/>
  <c r="H25" i="6" s="1"/>
  <c r="F30" i="6"/>
  <c r="H30" i="6" s="1"/>
  <c r="F13" i="6"/>
  <c r="F22" i="9"/>
  <c r="K29" i="6" l="1"/>
  <c r="J31" i="6"/>
  <c r="K32" i="6"/>
  <c r="K33" i="6"/>
  <c r="H19" i="6"/>
  <c r="J29" i="6"/>
  <c r="K24" i="6"/>
  <c r="J24" i="6"/>
  <c r="K31" i="6"/>
  <c r="H41" i="6"/>
  <c r="J39" i="7" s="1"/>
  <c r="J23" i="6"/>
  <c r="K23" i="6"/>
  <c r="J22" i="6"/>
  <c r="K22" i="6"/>
  <c r="H30" i="7"/>
  <c r="H27" i="6"/>
  <c r="J28" i="6"/>
  <c r="K28" i="6"/>
  <c r="G12" i="6"/>
  <c r="I12" i="6" s="1"/>
  <c r="J42" i="6"/>
  <c r="L40" i="7" s="1"/>
  <c r="J40" i="7"/>
  <c r="H40" i="7"/>
  <c r="H39" i="7"/>
  <c r="H26" i="6"/>
  <c r="K26" i="6" s="1"/>
  <c r="M29" i="7" s="1"/>
  <c r="K41" i="6"/>
  <c r="M39" i="7" s="1"/>
  <c r="M40" i="7"/>
  <c r="K19" i="6"/>
  <c r="J19" i="6"/>
  <c r="J25" i="6"/>
  <c r="J20" i="6"/>
  <c r="K20" i="6"/>
  <c r="K30" i="6"/>
  <c r="J30" i="6"/>
  <c r="J21" i="6"/>
  <c r="K18" i="6"/>
  <c r="J18" i="6"/>
  <c r="J41" i="6" l="1"/>
  <c r="L39" i="7" s="1"/>
  <c r="J27" i="6"/>
  <c r="L30" i="7" s="1"/>
  <c r="K27" i="6"/>
  <c r="M30" i="7" s="1"/>
  <c r="J30" i="7"/>
  <c r="J26" i="6"/>
  <c r="L29" i="7" s="1"/>
  <c r="J29" i="7"/>
  <c r="F36" i="6"/>
  <c r="G9" i="9" l="1"/>
  <c r="I44" i="6" l="1"/>
  <c r="G16" i="9" l="1"/>
  <c r="O90" i="1" l="1"/>
  <c r="H28" i="1" s="1"/>
  <c r="J90" i="1"/>
  <c r="H18" i="1" s="1"/>
  <c r="E41" i="7" l="1"/>
  <c r="I41" i="7"/>
  <c r="K41" i="7"/>
  <c r="O41" i="7"/>
  <c r="F43" i="6"/>
  <c r="G44" i="6" l="1"/>
  <c r="H41" i="7"/>
  <c r="H43" i="6"/>
  <c r="K43" i="6" l="1"/>
  <c r="J43" i="6"/>
  <c r="J41" i="7"/>
  <c r="M41" i="7" l="1"/>
  <c r="L41" i="7"/>
  <c r="F90" i="1" l="1"/>
  <c r="O32" i="7" l="1"/>
  <c r="O33" i="7"/>
  <c r="O34" i="7"/>
  <c r="O35" i="7"/>
  <c r="O36" i="7"/>
  <c r="O37" i="7"/>
  <c r="I32" i="7"/>
  <c r="K32" i="7"/>
  <c r="I33" i="7"/>
  <c r="K33" i="7"/>
  <c r="I34" i="7"/>
  <c r="K34" i="7"/>
  <c r="I35" i="7"/>
  <c r="K35" i="7"/>
  <c r="I36" i="7"/>
  <c r="K36" i="7"/>
  <c r="I37" i="7"/>
  <c r="K37" i="7"/>
  <c r="E35" i="7"/>
  <c r="E36" i="7"/>
  <c r="E37" i="7"/>
  <c r="E33" i="7"/>
  <c r="F35" i="6" l="1"/>
  <c r="H35" i="6" l="1"/>
  <c r="H33" i="7"/>
  <c r="C29" i="13"/>
  <c r="E7" i="13"/>
  <c r="O42" i="7"/>
  <c r="E42" i="7"/>
  <c r="O38" i="7"/>
  <c r="K38" i="7"/>
  <c r="I38" i="7"/>
  <c r="E38" i="7"/>
  <c r="E34" i="7"/>
  <c r="E32" i="7"/>
  <c r="O31" i="7"/>
  <c r="K31" i="7"/>
  <c r="I31" i="7"/>
  <c r="E31" i="7"/>
  <c r="O28" i="7"/>
  <c r="K28" i="7"/>
  <c r="I28" i="7"/>
  <c r="E28" i="7"/>
  <c r="O27" i="7"/>
  <c r="K27" i="7"/>
  <c r="I27" i="7"/>
  <c r="E27" i="7"/>
  <c r="O26" i="7"/>
  <c r="K26" i="7"/>
  <c r="I26" i="7"/>
  <c r="E26" i="7"/>
  <c r="O25" i="7"/>
  <c r="K25" i="7"/>
  <c r="I25" i="7"/>
  <c r="E25" i="7"/>
  <c r="O24" i="7"/>
  <c r="K24" i="7"/>
  <c r="I24" i="7"/>
  <c r="E24" i="7"/>
  <c r="O23" i="7"/>
  <c r="K23" i="7"/>
  <c r="I23" i="7"/>
  <c r="E23" i="7"/>
  <c r="O22" i="7"/>
  <c r="K22" i="7"/>
  <c r="I22" i="7"/>
  <c r="E22" i="7"/>
  <c r="O21" i="7"/>
  <c r="K21" i="7"/>
  <c r="I21" i="7"/>
  <c r="E21" i="7"/>
  <c r="O20" i="7"/>
  <c r="E20" i="7"/>
  <c r="O19" i="7"/>
  <c r="K19" i="7"/>
  <c r="H19" i="7"/>
  <c r="E19" i="7"/>
  <c r="O18" i="7"/>
  <c r="H18" i="7"/>
  <c r="E18" i="7"/>
  <c r="O17" i="7"/>
  <c r="K17" i="7"/>
  <c r="H17" i="7"/>
  <c r="E17" i="7"/>
  <c r="O16" i="7"/>
  <c r="H16" i="7"/>
  <c r="E16" i="7"/>
  <c r="O15" i="7"/>
  <c r="K15" i="7"/>
  <c r="H15" i="7"/>
  <c r="E15" i="7"/>
  <c r="O14" i="7"/>
  <c r="H14" i="7"/>
  <c r="E14" i="7"/>
  <c r="O13" i="7"/>
  <c r="K13" i="7"/>
  <c r="H13" i="7"/>
  <c r="E13" i="7"/>
  <c r="O12" i="7"/>
  <c r="H12" i="7"/>
  <c r="E12" i="7"/>
  <c r="O11" i="7"/>
  <c r="K11" i="7"/>
  <c r="H11" i="7"/>
  <c r="E11" i="7"/>
  <c r="O10" i="7"/>
  <c r="H10" i="7"/>
  <c r="E10" i="7"/>
  <c r="O9" i="7"/>
  <c r="K9" i="7"/>
  <c r="H9" i="7"/>
  <c r="E9" i="7"/>
  <c r="O8" i="7"/>
  <c r="H8" i="7"/>
  <c r="E8" i="7"/>
  <c r="O7" i="7"/>
  <c r="K7" i="7"/>
  <c r="H7" i="7"/>
  <c r="E7" i="7"/>
  <c r="O6" i="7"/>
  <c r="H6" i="7"/>
  <c r="E6" i="7"/>
  <c r="O5" i="7"/>
  <c r="K5" i="7"/>
  <c r="H5" i="7"/>
  <c r="E5" i="7"/>
  <c r="O4" i="7"/>
  <c r="H4" i="7"/>
  <c r="E4" i="7"/>
  <c r="O3" i="7"/>
  <c r="K3" i="7"/>
  <c r="H3" i="7"/>
  <c r="E3" i="7"/>
  <c r="O2" i="7"/>
  <c r="H2" i="7"/>
  <c r="E2" i="7"/>
  <c r="A3" i="12"/>
  <c r="F40" i="6"/>
  <c r="F39" i="6"/>
  <c r="F38" i="6"/>
  <c r="F37" i="6"/>
  <c r="H34" i="7"/>
  <c r="H28" i="7"/>
  <c r="H21" i="7"/>
  <c r="H42" i="7"/>
  <c r="Q90" i="1"/>
  <c r="K18" i="7" s="1"/>
  <c r="P90" i="1"/>
  <c r="H30" i="1" s="1"/>
  <c r="K14" i="7"/>
  <c r="N90" i="1"/>
  <c r="M90" i="1"/>
  <c r="H24" i="1" s="1"/>
  <c r="L90" i="1"/>
  <c r="K90" i="1"/>
  <c r="I90" i="1"/>
  <c r="H90" i="1"/>
  <c r="G90" i="1"/>
  <c r="E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F34" i="1"/>
  <c r="F10" i="1" s="1"/>
  <c r="G10" i="1" s="1"/>
  <c r="G32" i="1"/>
  <c r="J18" i="7" s="1"/>
  <c r="G30" i="1"/>
  <c r="J16" i="7" s="1"/>
  <c r="G28" i="1"/>
  <c r="J14" i="7" s="1"/>
  <c r="G26" i="1"/>
  <c r="J12" i="7" s="1"/>
  <c r="G24" i="1"/>
  <c r="G22" i="1"/>
  <c r="G20" i="1"/>
  <c r="J6" i="7" s="1"/>
  <c r="G18" i="1"/>
  <c r="G16" i="1"/>
  <c r="G12" i="1"/>
  <c r="J12" i="1" s="1"/>
  <c r="I10" i="9" s="1"/>
  <c r="F13" i="1"/>
  <c r="G13" i="1" s="1"/>
  <c r="C6" i="1"/>
  <c r="E16" i="9"/>
  <c r="G10" i="9"/>
  <c r="E10" i="9"/>
  <c r="H16" i="1" l="1"/>
  <c r="I16" i="1" s="1"/>
  <c r="H22" i="1"/>
  <c r="J22" i="1" s="1"/>
  <c r="M8" i="7" s="1"/>
  <c r="R90" i="1"/>
  <c r="H10" i="1" s="1"/>
  <c r="K12" i="7"/>
  <c r="H38" i="7"/>
  <c r="I20" i="1"/>
  <c r="G21" i="1" s="1"/>
  <c r="H32" i="7"/>
  <c r="F44" i="6"/>
  <c r="H13" i="6"/>
  <c r="F10" i="9"/>
  <c r="E8" i="9"/>
  <c r="J10" i="7"/>
  <c r="I24" i="1"/>
  <c r="G25" i="1" s="1"/>
  <c r="K16" i="7"/>
  <c r="K4" i="7"/>
  <c r="H16" i="9"/>
  <c r="H17" i="9" s="1"/>
  <c r="K10" i="7"/>
  <c r="I30" i="1"/>
  <c r="J4" i="7"/>
  <c r="J8" i="7"/>
  <c r="J35" i="6"/>
  <c r="K35" i="6"/>
  <c r="H39" i="6"/>
  <c r="H37" i="7"/>
  <c r="I28" i="1"/>
  <c r="G29" i="1" s="1"/>
  <c r="I32" i="1"/>
  <c r="J2" i="7"/>
  <c r="I12" i="1"/>
  <c r="H10" i="9" s="1"/>
  <c r="J24" i="1"/>
  <c r="M10" i="7" s="1"/>
  <c r="J28" i="1"/>
  <c r="M14" i="7" s="1"/>
  <c r="J32" i="1"/>
  <c r="M18" i="7" s="1"/>
  <c r="H37" i="6"/>
  <c r="K37" i="6" s="1"/>
  <c r="H35" i="7"/>
  <c r="H38" i="6"/>
  <c r="H36" i="7"/>
  <c r="J33" i="7"/>
  <c r="E44" i="6"/>
  <c r="I42" i="7"/>
  <c r="H22" i="7"/>
  <c r="H23" i="7"/>
  <c r="H25" i="7"/>
  <c r="H40" i="6"/>
  <c r="H36" i="6"/>
  <c r="E17" i="9"/>
  <c r="H34" i="6"/>
  <c r="M31" i="7"/>
  <c r="J31" i="7"/>
  <c r="L31" i="7"/>
  <c r="H31" i="7"/>
  <c r="M27" i="7"/>
  <c r="J27" i="7"/>
  <c r="L27" i="7"/>
  <c r="H27" i="7"/>
  <c r="M26" i="7"/>
  <c r="J26" i="7"/>
  <c r="L26" i="7"/>
  <c r="H26" i="7"/>
  <c r="L25" i="7"/>
  <c r="J25" i="7"/>
  <c r="M25" i="7"/>
  <c r="H24" i="7"/>
  <c r="L23" i="7"/>
  <c r="M23" i="7"/>
  <c r="J23" i="7"/>
  <c r="M22" i="7"/>
  <c r="J22" i="7"/>
  <c r="L22" i="7"/>
  <c r="J20" i="7"/>
  <c r="H20" i="7"/>
  <c r="E9" i="9"/>
  <c r="K8" i="7" l="1"/>
  <c r="F16" i="9"/>
  <c r="I26" i="1"/>
  <c r="L12" i="7" s="1"/>
  <c r="J16" i="1"/>
  <c r="M2" i="7" s="1"/>
  <c r="H34" i="1"/>
  <c r="J26" i="1"/>
  <c r="M12" i="7" s="1"/>
  <c r="F8" i="9"/>
  <c r="J36" i="6"/>
  <c r="M33" i="7"/>
  <c r="J39" i="6"/>
  <c r="L33" i="7"/>
  <c r="J32" i="7"/>
  <c r="K40" i="6"/>
  <c r="J37" i="6"/>
  <c r="J20" i="1"/>
  <c r="M6" i="7" s="1"/>
  <c r="K6" i="7"/>
  <c r="J37" i="7"/>
  <c r="J36" i="7"/>
  <c r="E11" i="9"/>
  <c r="F11" i="9" s="1"/>
  <c r="J34" i="7"/>
  <c r="K36" i="6"/>
  <c r="J30" i="1"/>
  <c r="M16" i="7" s="1"/>
  <c r="J35" i="7"/>
  <c r="L24" i="7"/>
  <c r="M24" i="7"/>
  <c r="M35" i="7"/>
  <c r="K2" i="7"/>
  <c r="J18" i="1"/>
  <c r="M4" i="7" s="1"/>
  <c r="I18" i="1"/>
  <c r="G17" i="1"/>
  <c r="I17" i="1" s="1"/>
  <c r="I22" i="1"/>
  <c r="L8" i="7" s="1"/>
  <c r="J38" i="6"/>
  <c r="L16" i="7"/>
  <c r="G31" i="1"/>
  <c r="L6" i="7"/>
  <c r="L10" i="7"/>
  <c r="G33" i="1"/>
  <c r="L18" i="7"/>
  <c r="L14" i="7"/>
  <c r="H44" i="6"/>
  <c r="I16" i="9"/>
  <c r="I17" i="9" s="1"/>
  <c r="J40" i="6"/>
  <c r="J38" i="7"/>
  <c r="J34" i="6"/>
  <c r="K34" i="6"/>
  <c r="M28" i="7"/>
  <c r="J28" i="7"/>
  <c r="L28" i="7"/>
  <c r="J24" i="7"/>
  <c r="J21" i="7"/>
  <c r="M21" i="7"/>
  <c r="L21" i="7"/>
  <c r="G27" i="1" l="1"/>
  <c r="J13" i="7" s="1"/>
  <c r="J34" i="1"/>
  <c r="G8" i="9"/>
  <c r="G11" i="9" s="1"/>
  <c r="H11" i="9" s="1"/>
  <c r="H13" i="1"/>
  <c r="K20" i="7" s="1"/>
  <c r="I10" i="1"/>
  <c r="G11" i="1" s="1"/>
  <c r="L34" i="7"/>
  <c r="M37" i="7"/>
  <c r="M38" i="7"/>
  <c r="L35" i="7"/>
  <c r="M34" i="7"/>
  <c r="M32" i="7"/>
  <c r="L32" i="7"/>
  <c r="L38" i="7"/>
  <c r="L37" i="7"/>
  <c r="M36" i="7"/>
  <c r="L36" i="7"/>
  <c r="L4" i="7"/>
  <c r="G19" i="1"/>
  <c r="I19" i="1" s="1"/>
  <c r="L5" i="7" s="1"/>
  <c r="L2" i="7"/>
  <c r="J42" i="7"/>
  <c r="K44" i="6"/>
  <c r="J27" i="1"/>
  <c r="M13" i="7" s="1"/>
  <c r="I34" i="1"/>
  <c r="G23" i="1"/>
  <c r="J9" i="7" s="1"/>
  <c r="J10" i="1"/>
  <c r="I8" i="9" s="1"/>
  <c r="J17" i="7"/>
  <c r="I31" i="1"/>
  <c r="L17" i="7" s="1"/>
  <c r="J31" i="1"/>
  <c r="M17" i="7" s="1"/>
  <c r="I25" i="1"/>
  <c r="L11" i="7" s="1"/>
  <c r="J11" i="7"/>
  <c r="J25" i="1"/>
  <c r="M11" i="7" s="1"/>
  <c r="J15" i="7"/>
  <c r="J29" i="1"/>
  <c r="M15" i="7" s="1"/>
  <c r="I29" i="1"/>
  <c r="L15" i="7" s="1"/>
  <c r="J19" i="7"/>
  <c r="J33" i="1"/>
  <c r="M19" i="7" s="1"/>
  <c r="I33" i="1"/>
  <c r="L19" i="7" s="1"/>
  <c r="I21" i="1"/>
  <c r="L7" i="7" s="1"/>
  <c r="J7" i="7"/>
  <c r="J21" i="1"/>
  <c r="M7" i="7" s="1"/>
  <c r="J44" i="6"/>
  <c r="G13" i="6"/>
  <c r="G17" i="9"/>
  <c r="F17" i="9"/>
  <c r="K16" i="9"/>
  <c r="I11" i="9" l="1"/>
  <c r="I27" i="1"/>
  <c r="L13" i="7" s="1"/>
  <c r="L3" i="7"/>
  <c r="J17" i="1"/>
  <c r="M3" i="7" s="1"/>
  <c r="H8" i="9"/>
  <c r="J3" i="7"/>
  <c r="J23" i="1"/>
  <c r="M9" i="7" s="1"/>
  <c r="J19" i="1"/>
  <c r="M5" i="7" s="1"/>
  <c r="G34" i="1"/>
  <c r="J5" i="7"/>
  <c r="I23" i="1"/>
  <c r="L9" i="7" s="1"/>
  <c r="I13" i="1"/>
  <c r="L20" i="7" s="1"/>
  <c r="J13" i="1"/>
  <c r="M20" i="7" s="1"/>
  <c r="K12" i="6"/>
  <c r="J12" i="6"/>
  <c r="J16" i="9" s="1"/>
  <c r="I13" i="6"/>
  <c r="K42" i="7" s="1"/>
  <c r="J17" i="9"/>
  <c r="K17" i="9"/>
  <c r="J11" i="1" l="1"/>
  <c r="I9" i="9" s="1"/>
  <c r="I11" i="1"/>
  <c r="H9" i="9" s="1"/>
  <c r="F9" i="9"/>
  <c r="J13" i="6"/>
  <c r="L42" i="7" s="1"/>
  <c r="K13" i="6"/>
  <c r="M4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K16" authorId="0" shapeId="0" xr:uid="{BB04329B-CF05-4EC1-B871-9CDE79BA9E04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N°1632/2026</t>
        </r>
      </text>
    </comment>
    <comment ref="K18" authorId="1" shapeId="0" xr:uid="{0089A142-4CCE-4065-B2DD-897F3DF69510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N°188/2026</t>
        </r>
      </text>
    </comment>
    <comment ref="K22" authorId="1" shapeId="0" xr:uid="{AB54FC62-9F58-4367-8034-6D953C8C0BFC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N°8/2026 Cierre de cuota</t>
        </r>
      </text>
    </comment>
    <comment ref="K24" authorId="1" shapeId="0" xr:uid="{57C7B053-F795-44F8-8F58-3FB69143E23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N°77/2026 Cierre de cuota.</t>
        </r>
      </text>
    </comment>
    <comment ref="K28" authorId="1" shapeId="0" xr:uid="{13E4A262-EC2D-40DC-852B-29291C6B8E90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N°106 Cierre de cuota</t>
        </r>
      </text>
    </comment>
    <comment ref="K30" authorId="0" shapeId="0" xr:uid="{664A1D55-33C3-417B-8914-847CC73ED774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N°326/2026 Cierre de cuota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G18" authorId="0" shapeId="0" xr:uid="{E9ECEDD5-3B9B-4521-A16F-9270D6A203F7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N°177/2026 Incrementa 14,040 toneladas desde Raimundo Errazuriz.</t>
        </r>
      </text>
    </comment>
    <comment ref="G19" authorId="0" shapeId="0" xr:uid="{C7CAA3D9-CB00-439D-A6E1-F988B176A9EE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N°104/2026  Cede  20 toneladas a favor de Elsa del Rosario Neira Parra.
Certificado N°297/2026 Cede 20 toneladas a favor de Elsa del rosario Neira Parra.</t>
        </r>
      </text>
    </comment>
    <comment ref="G21" authorId="1" shapeId="0" xr:uid="{226A9832-0BB0-4028-9A1E-D979E5084056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Certificado N°25 Cede 28,080 toneladas a favor de Clodomiro Fierro.</t>
        </r>
      </text>
    </comment>
    <comment ref="G23" authorId="0" shapeId="0" xr:uid="{41F7E768-0727-48C3-A51E-26832BF0945C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N°14/2026 Incrementa 64,584 toneladas desde Pesquera Santa Isabel.</t>
        </r>
      </text>
    </comment>
    <comment ref="G25" authorId="0" shapeId="0" xr:uid="{7A022BF2-3D16-4595-BE1F-0D802EDF0C64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N°177/2026 Cede 14,040 toneladas a favor de Daniel Molina Cisternas.</t>
        </r>
      </text>
    </comment>
    <comment ref="G26" authorId="0" shapeId="0" xr:uid="{D1A0B9F8-9F6D-48E9-BD93-CD482F519DEE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N°13/2026 Incrementa  36,504 toneladas desde Pesquera Santa Isable.
</t>
        </r>
      </text>
    </comment>
    <comment ref="G27" authorId="0" shapeId="0" xr:uid="{80D1579C-4C9C-4A7A-BC71-19A800A9C755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N°23/2026 Incrementa 28,08 toneladas desde Alfonso Lepe.
Certificado N°178/2026 Incrementa 42,12 toneladas desde Alfonso Lepe.</t>
        </r>
      </text>
    </comment>
    <comment ref="G28" authorId="1" shapeId="0" xr:uid="{57D1C4C0-F804-43B8-8C09-A9D146840340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Certificado N°25 Incrementa 28,080 toneladas desde J Mora Moya.</t>
        </r>
      </text>
    </comment>
    <comment ref="G29" authorId="0" shapeId="0" xr:uid="{B1822B5C-84EC-4FAA-8F28-B26F649E0A1C}">
      <text>
        <r>
          <rPr>
            <sz val="11"/>
            <color theme="1"/>
            <rFont val="Calibri"/>
            <family val="2"/>
            <scheme val="minor"/>
          </rPr>
          <t>ARCE VERGARA,MARCELA MARGARITA:
 Certificado N°104/2026 Incrementa 20 toneladas desde Ana Neira Parra.
 Certificado N°297/2026 Incrementa 20 toneladas desde Ana Neira Parra</t>
        </r>
      </text>
    </comment>
    <comment ref="G31" authorId="0" shapeId="0" xr:uid="{821A89CC-5A3A-4061-AF6E-31DC82C24161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N°125/2026 Incrementa 10 toneladas desde Tomas Neira Parra.
Certificado N°498/2026 Incrementa 10 toneladas desde Tomas Neira Parra.</t>
        </r>
      </text>
    </comment>
    <comment ref="G32" authorId="0" shapeId="0" xr:uid="{8F5A35EC-AE17-45DA-ADDE-40527ABA2026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N°402/2026 Aumenta  28,08 toneladas desde Alfonso Lepe.</t>
        </r>
      </text>
    </comment>
    <comment ref="G33" authorId="0" shapeId="0" xr:uid="{BDDBE499-08A3-47B5-9B58-D34B453EC3A8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N°103/2026 Incrementa 18 toneladas desde tomas neira parra</t>
        </r>
      </text>
    </comment>
    <comment ref="G37" authorId="0" shapeId="0" xr:uid="{70D280A7-0DE3-4189-8B54-044F9A4E62C3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N°23/2026 Cede 28,08 toneladas a favor de Pedro Lepe.
Certificado N°178/2026 C</t>
        </r>
        <r>
          <rPr>
            <b/>
            <sz val="9"/>
            <color indexed="81"/>
            <rFont val="Tahoma"/>
            <family val="2"/>
          </rPr>
          <t>ede 42,120</t>
        </r>
        <r>
          <rPr>
            <sz val="9"/>
            <color indexed="81"/>
            <rFont val="Tahoma"/>
            <family val="2"/>
          </rPr>
          <t xml:space="preserve"> toneladas a Pedro Lepe.
Certificado N°402/2026 Cede 28,08 toneladas a Wladimir  Hernan Ceballos.</t>
        </r>
      </text>
    </comment>
    <comment ref="G38" authorId="0" shapeId="0" xr:uid="{96CD07C8-40EB-4FA8-935B-476E3FC1F7CF}">
      <text>
        <r>
          <rPr>
            <b/>
            <sz val="9"/>
            <color indexed="81"/>
            <rFont val="Tahoma"/>
            <family val="2"/>
          </rPr>
          <t xml:space="preserve">ARCE VERGARA,MARCELA MARGARITA: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Certificado N°13/2026</t>
        </r>
        <r>
          <rPr>
            <sz val="9"/>
            <color indexed="81"/>
            <rFont val="Tahoma"/>
            <family val="2"/>
          </rPr>
          <t xml:space="preserve"> Cede 36,504 toneladas a favor de Bolivar Guzman Acuña.
</t>
        </r>
        <r>
          <rPr>
            <b/>
            <sz val="9"/>
            <color indexed="81"/>
            <rFont val="Tahoma"/>
            <family val="2"/>
          </rPr>
          <t xml:space="preserve">
Certificado N°14/2026</t>
        </r>
        <r>
          <rPr>
            <sz val="9"/>
            <color indexed="81"/>
            <rFont val="Tahoma"/>
            <family val="2"/>
          </rPr>
          <t xml:space="preserve"> Cede 64,584 toneladas a Juan Jose Guzman Rojas.</t>
        </r>
      </text>
    </comment>
    <comment ref="G41" authorId="0" shapeId="0" xr:uid="{44A5E1AF-3B34-4929-8AA8-8B3694FF847E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N°103/2026 Cede 18 toneladas a favor de Raul Gonzalez Hurtado.
Certificado N°125/2026 Cede 10 toneladas a favor  de Fernando Frias Jimenez.
Certificado N°498/2026 Cede 10 toneladas a favor de Fernando Frías Jimenez.</t>
        </r>
      </text>
    </comment>
  </commentList>
</comments>
</file>

<file path=xl/sharedStrings.xml><?xml version="1.0" encoding="utf-8"?>
<sst xmlns="http://schemas.openxmlformats.org/spreadsheetml/2006/main" count="53592" uniqueCount="2296">
  <si>
    <t>CONTROL CUOTA BACALAO DE PROFUNDIDAD, DESDE XV REGIÓN AL PARALELO 47° LS. AÑO 2025
R. EX. N° 4449 de 27 de diciembre de 2017, Modificado por R.EX. N° 510-2018</t>
  </si>
  <si>
    <t>Información  Preliminar</t>
  </si>
  <si>
    <t>INFORMACIÓN PRELIMINAR</t>
  </si>
  <si>
    <t>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</si>
  <si>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</si>
  <si>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</si>
  <si>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</si>
  <si>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</si>
  <si>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</si>
  <si>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</si>
  <si>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</si>
  <si>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 xml:space="preserve">Cuota Global Bacalao de profundidad XV al 47° L.S. 
</t>
  </si>
  <si>
    <t xml:space="preserve">Bacalao de profundidad XV al 47° L.S. </t>
  </si>
  <si>
    <t>02 Feb-31 May</t>
  </si>
  <si>
    <t>20 Sep - 31 Dic</t>
  </si>
  <si>
    <t>F.A.</t>
  </si>
  <si>
    <t>1 Feb-31 Dic</t>
  </si>
  <si>
    <t>TOTAL</t>
  </si>
  <si>
    <t>CAPTURA TOTAL (TON)</t>
  </si>
  <si>
    <t>ARTESANAL</t>
  </si>
  <si>
    <t>INDUSTRIAL</t>
  </si>
  <si>
    <t>Bacalao de profundidad Paralelo 47° al 57° LS. 
Licitado</t>
  </si>
  <si>
    <t xml:space="preserve">Bacalao de profundidad 47° LS. al sur (Licitado) </t>
  </si>
  <si>
    <t>Ene-Dic</t>
  </si>
  <si>
    <t>Cuota Investigación UPL + APA</t>
  </si>
  <si>
    <t>Investigación</t>
  </si>
  <si>
    <t>1 Ene-31 Dic</t>
  </si>
  <si>
    <t xml:space="preserve"> </t>
  </si>
  <si>
    <t>CONTROL CUOTA BACALAO DE PROFUNDIDAD, DESDE XV REGIÓN AL PARALELO 47° LS. AÑO 2025</t>
  </si>
  <si>
    <t>UNIDAD DE PESQUERIA</t>
  </si>
  <si>
    <t>FECHA CIERRE</t>
  </si>
  <si>
    <t>02 FEB - 31 MAY</t>
  </si>
  <si>
    <t>-</t>
  </si>
  <si>
    <t>20 SEP - 31 DIC</t>
  </si>
  <si>
    <t>Fauna Acompañante</t>
  </si>
  <si>
    <t>02 FEB - 31 DIC</t>
  </si>
  <si>
    <t xml:space="preserve">Total global Bacalao de profundidad XV al 47° L.S. </t>
  </si>
  <si>
    <t>Unidad de Pesqueria</t>
  </si>
  <si>
    <t>Región</t>
  </si>
  <si>
    <t>Periodo</t>
  </si>
  <si>
    <t xml:space="preserve">Cuota asignada </t>
  </si>
  <si>
    <t xml:space="preserve">Cuota Efectiva </t>
  </si>
  <si>
    <t>Captura</t>
  </si>
  <si>
    <t>Saldo</t>
  </si>
  <si>
    <t xml:space="preserve">% Consumido </t>
  </si>
  <si>
    <t>Fecha de Cierre</t>
  </si>
  <si>
    <t>,</t>
  </si>
  <si>
    <t xml:space="preserve">MACROZONA NORTE_REGIONES DE ARICA Y PARINACOTA - COQUIMBO </t>
  </si>
  <si>
    <t>REGION DE VALPARAISO</t>
  </si>
  <si>
    <t>REGION DE O'HIGGINS</t>
  </si>
  <si>
    <t>REGION DEL MAULE</t>
  </si>
  <si>
    <t xml:space="preserve">REGION DEL ÑUBLE Y BIO BIO </t>
  </si>
  <si>
    <t>REGION DE LA ARAUCANIA</t>
  </si>
  <si>
    <t>REGION DE LOS RIOS</t>
  </si>
  <si>
    <t>REGION DE LOS LAGOS</t>
  </si>
  <si>
    <t>REGION DE AYSEN (Norte 47°LS)</t>
  </si>
  <si>
    <t>Capturas por zonas de Pesca y Region de Inscripcion Embarcaciones  1°periodo</t>
  </si>
  <si>
    <t xml:space="preserve">Zona de Operación </t>
  </si>
  <si>
    <t>Region Captura</t>
  </si>
  <si>
    <t>Región de Inscripción (Imputación)  ton</t>
  </si>
  <si>
    <t xml:space="preserve">Total </t>
  </si>
  <si>
    <t>Arica y Parinacota</t>
  </si>
  <si>
    <t>Tarapacá</t>
  </si>
  <si>
    <t>Antofagasta</t>
  </si>
  <si>
    <t>Atacama</t>
  </si>
  <si>
    <t>Coquimbo</t>
  </si>
  <si>
    <t>Valparaiso</t>
  </si>
  <si>
    <t>O´ Higgins</t>
  </si>
  <si>
    <t>Maule</t>
  </si>
  <si>
    <t>Ñuble y BioBio</t>
  </si>
  <si>
    <t>Araucanía</t>
  </si>
  <si>
    <t xml:space="preserve">Los Rios </t>
  </si>
  <si>
    <t>Los Lagos</t>
  </si>
  <si>
    <t xml:space="preserve">Aysén </t>
  </si>
  <si>
    <t xml:space="preserve">Antofagasta </t>
  </si>
  <si>
    <t>Ñuble</t>
  </si>
  <si>
    <t>Bio-Bio</t>
  </si>
  <si>
    <t xml:space="preserve">Araucanía </t>
  </si>
  <si>
    <t xml:space="preserve">TOTAL </t>
  </si>
  <si>
    <t>01 FEB - 30 JUN</t>
  </si>
  <si>
    <t>01 AGO - 31 DIC</t>
  </si>
  <si>
    <t>CONTROL  CUOTA BACALAO DE PROFUNDIDAD LICITADO, DESDE EL PARALELO 47° LS AL 57°. AÑO 2025</t>
  </si>
  <si>
    <t xml:space="preserve">  </t>
  </si>
  <si>
    <t>Fraccionamiento Unidad de Pesqueria</t>
  </si>
  <si>
    <t>Cuota asignada año</t>
  </si>
  <si>
    <t>Capturas por sector</t>
  </si>
  <si>
    <t>Captura Total</t>
  </si>
  <si>
    <t>% Consumido cuota asignada</t>
  </si>
  <si>
    <t>Artesanal</t>
  </si>
  <si>
    <t>Industrial</t>
  </si>
  <si>
    <t xml:space="preserve">Cuota Objetivo Bacalao de profundidad 47° LS. </t>
  </si>
  <si>
    <t>TOTAL CUOTA BACALAO DE PROFUNDIDAD DEL  47° LS AL 57°</t>
  </si>
  <si>
    <r>
      <t xml:space="preserve">CONSUMO CUOTA BACALAO DE PROFUNDIDAD DEL 47° L.S. AL 57° L.S. LICITADO POR TITULAR 2025 (PEP)                                                                                                   </t>
    </r>
    <r>
      <rPr>
        <sz val="12"/>
        <rFont val="Calibri"/>
        <family val="2"/>
        <scheme val="minor"/>
      </rPr>
      <t xml:space="preserve">    </t>
    </r>
  </si>
  <si>
    <t xml:space="preserve">Sector  </t>
  </si>
  <si>
    <t>Nm Titulares Adjudicatarios</t>
  </si>
  <si>
    <t>% Licitado</t>
  </si>
  <si>
    <t>Cuota Adjudicada (ton)</t>
  </si>
  <si>
    <t>Movimiento</t>
  </si>
  <si>
    <t>Cuota Efectiva</t>
  </si>
  <si>
    <t>Captura (ton)</t>
  </si>
  <si>
    <t>Saldo (ton)</t>
  </si>
  <si>
    <t>% Consumido cuota licitada</t>
  </si>
  <si>
    <t>DANIEL MOLINA CISTERNAS</t>
  </si>
  <si>
    <t>ANA  NEIRA PARRA</t>
  </si>
  <si>
    <t>ADRIANA POBLETE ARAVENA</t>
  </si>
  <si>
    <t>J. MORA MOYA</t>
  </si>
  <si>
    <t>DAVID CISTERNA GARRIDO</t>
  </si>
  <si>
    <t>J. GUZMAN ROJAS</t>
  </si>
  <si>
    <t>F. MANQUEPILLAN MARILAF</t>
  </si>
  <si>
    <t>RAIMUNDO ERRAZURIZ E.</t>
  </si>
  <si>
    <t>BOLIVAR GUZMAN ACUÑA</t>
  </si>
  <si>
    <t>PEDRO LEPE RAMIREZ</t>
  </si>
  <si>
    <t>CLODOMIRO FIERRO SAN MARTIN</t>
  </si>
  <si>
    <t>ELSA DEL ROSARIO NEIRA PARRA</t>
  </si>
  <si>
    <t>RODRIGO SILVA SANCHEZ</t>
  </si>
  <si>
    <t>FERNANDO FRIAS JIMENEZ</t>
  </si>
  <si>
    <t>WLADIMIR CEBALLOS ARCE</t>
  </si>
  <si>
    <t>RAUL GONZALEZ HURTADO</t>
  </si>
  <si>
    <t>GLOBALPESCA S.P.A.</t>
  </si>
  <si>
    <t>DERIS S.A. (PESCA CHILE)</t>
  </si>
  <si>
    <t>PESCA CISNE</t>
  </si>
  <si>
    <t>ALFONSO LEPE ROBLES</t>
  </si>
  <si>
    <t>SANTA ISABEL</t>
  </si>
  <si>
    <t>INVERSIONES THAROS LTDA.</t>
  </si>
  <si>
    <t>JOSE MANRIQUEZ FERNANDEZ</t>
  </si>
  <si>
    <t>TOMAS NEIRA PARRA</t>
  </si>
  <si>
    <t>SERVICIOS MARITIMOS SPA.</t>
  </si>
  <si>
    <t>DARWIN MEZA SAEZ</t>
  </si>
  <si>
    <t>TOTAL BACALAO DE PROFUNDIDAD DEL 47° L.S. AL 57° L.S</t>
  </si>
  <si>
    <t>Año</t>
  </si>
  <si>
    <t>Mes</t>
  </si>
  <si>
    <t>Día</t>
  </si>
  <si>
    <t>DA</t>
  </si>
  <si>
    <t>Item</t>
  </si>
  <si>
    <t>Folio Impreso</t>
  </si>
  <si>
    <t>N° Verificación</t>
  </si>
  <si>
    <t>RPA Embarcación</t>
  </si>
  <si>
    <t>Nombre Embarcación</t>
  </si>
  <si>
    <t>Eslora</t>
  </si>
  <si>
    <t>TRG</t>
  </si>
  <si>
    <t>Capacidad de Bodega</t>
  </si>
  <si>
    <t>Fecha de Zarpe</t>
  </si>
  <si>
    <t>Fecha Llegada</t>
  </si>
  <si>
    <t>Fecha Recepción</t>
  </si>
  <si>
    <t>Tipo de desembarque</t>
  </si>
  <si>
    <t>Cod. Lancha Transp.</t>
  </si>
  <si>
    <t>Nombre Lancha Transp.</t>
  </si>
  <si>
    <t>Caleta de Desembarque</t>
  </si>
  <si>
    <t>Comuna Desembarque</t>
  </si>
  <si>
    <t>Región de Desembarque</t>
  </si>
  <si>
    <t>Nª Resolución</t>
  </si>
  <si>
    <t>Año Resolución</t>
  </si>
  <si>
    <t>Nombre Resolución</t>
  </si>
  <si>
    <t>Tipo Habilitación</t>
  </si>
  <si>
    <t>Descripción Habilitación</t>
  </si>
  <si>
    <t>RPA Buzo</t>
  </si>
  <si>
    <t>Grupo Especie</t>
  </si>
  <si>
    <t>Código Especie</t>
  </si>
  <si>
    <t>Nombre Especie</t>
  </si>
  <si>
    <t>Arte</t>
  </si>
  <si>
    <t>Código Arte</t>
  </si>
  <si>
    <t>Código Arte Autorizado</t>
  </si>
  <si>
    <t>Embarcacion Autorizada</t>
  </si>
  <si>
    <t>Región Captura</t>
  </si>
  <si>
    <t>Estado Recurso</t>
  </si>
  <si>
    <t>Desembarque</t>
  </si>
  <si>
    <t>Factor Conversión</t>
  </si>
  <si>
    <t>Zona</t>
  </si>
  <si>
    <t>Provincia Caleta Desembarque</t>
  </si>
  <si>
    <t>Región inscripción Buzo</t>
  </si>
  <si>
    <t>Provincia Inscripción del Buzo</t>
  </si>
  <si>
    <t>Región Inscripción Embarcación</t>
  </si>
  <si>
    <t>Tipo de Destino</t>
  </si>
  <si>
    <t>C_Destino</t>
  </si>
  <si>
    <t>Nombre Destino</t>
  </si>
  <si>
    <t>RPA Armador</t>
  </si>
  <si>
    <t>Nm_Armador</t>
  </si>
  <si>
    <t>Nr_RutArma</t>
  </si>
  <si>
    <t>Rut Titular</t>
  </si>
  <si>
    <t>Autorizacion_buzo</t>
  </si>
  <si>
    <t>Comentario al DA</t>
  </si>
  <si>
    <t>CategoriaCertificacion</t>
  </si>
  <si>
    <t>Aviso de recalada</t>
  </si>
  <si>
    <t>Punto Desembarque</t>
  </si>
  <si>
    <t>sep.</t>
  </si>
  <si>
    <t>15315201 2</t>
  </si>
  <si>
    <t>PABLO ANDRES</t>
  </si>
  <si>
    <t>Normal</t>
  </si>
  <si>
    <t>Valdivia</t>
  </si>
  <si>
    <t>DE LOS RIOS</t>
  </si>
  <si>
    <t>PECES</t>
  </si>
  <si>
    <t>Bacalao De Profundidad</t>
  </si>
  <si>
    <t>Espinel</t>
  </si>
  <si>
    <t>Si</t>
  </si>
  <si>
    <t>Eviscerado</t>
  </si>
  <si>
    <t>Comercializadora</t>
  </si>
  <si>
    <t>FARIAS GARCIA, GLORIA CECILIA</t>
  </si>
  <si>
    <t>Gloria Cecilia Farias Garcia</t>
  </si>
  <si>
    <t>No</t>
  </si>
  <si>
    <t>No Certificado</t>
  </si>
  <si>
    <t>MUELLE CARTAGENA O EX EMPACADORA DEL PACIFICO</t>
  </si>
  <si>
    <t>15315179 2</t>
  </si>
  <si>
    <t>ESTRELLA DE BELEN I</t>
  </si>
  <si>
    <t>Lebu</t>
  </si>
  <si>
    <t>BIO-BIO</t>
  </si>
  <si>
    <t>Arauco</t>
  </si>
  <si>
    <t>SAEZ ROJAS, JORGE LUIS</t>
  </si>
  <si>
    <t>Jorge Luis Saez Rojas</t>
  </si>
  <si>
    <t>MUELLE RIVERA NORTE</t>
  </si>
  <si>
    <t>15315092 2</t>
  </si>
  <si>
    <t>DON NEN</t>
  </si>
  <si>
    <t>CISTERNA MIRANDA, FERNANDO MISAEL</t>
  </si>
  <si>
    <t>Fernando Misael Cisterna Miranda</t>
  </si>
  <si>
    <t>15315113 2</t>
  </si>
  <si>
    <t>PURISIMA DEL CARMEN</t>
  </si>
  <si>
    <t>Riquelme</t>
  </si>
  <si>
    <t>Iquique</t>
  </si>
  <si>
    <t>TARAPACA</t>
  </si>
  <si>
    <t>DONACION</t>
  </si>
  <si>
    <t>Carlos Armando Guerra Negrete</t>
  </si>
  <si>
    <t>MUELLE RIQUELME</t>
  </si>
  <si>
    <t>GUERRA NEGRETE, CARLOS ARMANDO</t>
  </si>
  <si>
    <t>15315065 2</t>
  </si>
  <si>
    <t>PAOLA STEPHANIE</t>
  </si>
  <si>
    <t>FERNANDEZ PARRA MARGARITA ELENA</t>
  </si>
  <si>
    <t>Margarita Elena Fernandez Parra</t>
  </si>
  <si>
    <t>15315079 2</t>
  </si>
  <si>
    <t>DON IGEL</t>
  </si>
  <si>
    <t>PROYECTA CORP S.A.</t>
  </si>
  <si>
    <t>Ivonne Eugenia Maldonado Martinez</t>
  </si>
  <si>
    <t>15315058 2</t>
  </si>
  <si>
    <t>CAICAVEN</t>
  </si>
  <si>
    <t>Rio Maule</t>
  </si>
  <si>
    <t>Constitución</t>
  </si>
  <si>
    <t>MAULE</t>
  </si>
  <si>
    <t>Talca</t>
  </si>
  <si>
    <t>MONTERO DURAN, CIRO ANDRES</t>
  </si>
  <si>
    <t>SOC. PESQUERA SANTOS DEL MAR LTDA.</t>
  </si>
  <si>
    <t>MUELLE RIO MAULE</t>
  </si>
  <si>
    <t>Tercero</t>
  </si>
  <si>
    <t>NO USAR - CONSUMO TRIPULACION</t>
  </si>
  <si>
    <t>15315071 2</t>
  </si>
  <si>
    <t>LUZ ELENA</t>
  </si>
  <si>
    <t>ENCINA MOLINA, BALTAZAR ENRIQUE</t>
  </si>
  <si>
    <t>SOC.PESQUERA SIGLO XXI LTDA.</t>
  </si>
  <si>
    <t>27/09/2021 13:43:54: al momento de grabar se quedo en estado de espera generando dos desembarques. 15315070 y 15315071  (el sistema le agrego 1 Kilo);</t>
  </si>
  <si>
    <t>15315070 2</t>
  </si>
  <si>
    <t>27/09/2021 13:42:14: al momento de grabar se quedo en estado de espera generando dos desembarques. 15315070 y 15315071(este ultimo se va eliminar) ;
27/09/2021 13:46:11: .;</t>
  </si>
  <si>
    <t>15315063 2</t>
  </si>
  <si>
    <t>STA. ISABEL I</t>
  </si>
  <si>
    <t>Puerto Natales</t>
  </si>
  <si>
    <t>Natales</t>
  </si>
  <si>
    <t>MAGALLANES Y ANTARTICA</t>
  </si>
  <si>
    <t>Ultima Esperanza</t>
  </si>
  <si>
    <t>PESQUERA SANTA ISABEL LIMITADA</t>
  </si>
  <si>
    <t>Roberto Segundo Lavin Godoy</t>
  </si>
  <si>
    <t>TERMINAL PESQUERO</t>
  </si>
  <si>
    <t>15314999 2</t>
  </si>
  <si>
    <t>ALFA I</t>
  </si>
  <si>
    <t>Ancud</t>
  </si>
  <si>
    <t>LOS LAGOS</t>
  </si>
  <si>
    <t>Chiloé</t>
  </si>
  <si>
    <t>ALVEAR GIL MANUEL JESUS</t>
  </si>
  <si>
    <t>Manuel Jesus Alvear Gil</t>
  </si>
  <si>
    <t>MUELLE ANCUD</t>
  </si>
  <si>
    <t>15314929 2</t>
  </si>
  <si>
    <t>TUMBES</t>
  </si>
  <si>
    <t>Anahuac</t>
  </si>
  <si>
    <t>Puerto Montt</t>
  </si>
  <si>
    <t>Llanquihue</t>
  </si>
  <si>
    <t>RODRIGO JERIA PIZARRO EXPORTACIONES Y CORRETAJE EIRL</t>
  </si>
  <si>
    <t>Luis Hernan Cardenas Burgos</t>
  </si>
  <si>
    <t>MUELLE ANAHUAC</t>
  </si>
  <si>
    <t>ALIMEX  S.A.</t>
  </si>
  <si>
    <t>CONSUMO EN FRESCO</t>
  </si>
  <si>
    <t>15314662 2</t>
  </si>
  <si>
    <t>ELCIRA ROSA</t>
  </si>
  <si>
    <t>CHARPENTIER HERRERA, JORGE ANTONIO</t>
  </si>
  <si>
    <t>Rogelio Enrique Fuentes Veas</t>
  </si>
  <si>
    <t>23/09/2021 09:39:01: Se modifica destinatario;</t>
  </si>
  <si>
    <t>DONACION TRIPULACION</t>
  </si>
  <si>
    <t>15314419 2</t>
  </si>
  <si>
    <t>JOYA II</t>
  </si>
  <si>
    <t>CARTE AGUILAR LUIS CANDELARIO</t>
  </si>
  <si>
    <t>Luis Candelario Carte Aguilar</t>
  </si>
  <si>
    <t>15314393 2</t>
  </si>
  <si>
    <t>15314424 2</t>
  </si>
  <si>
    <t>ERCILDA DELINA</t>
  </si>
  <si>
    <t>Enzo Piero Ramírez Leal</t>
  </si>
  <si>
    <t>20/09/2021 17:54:18: Error en digitacion de zona de descarga;
20/09/2021 18:02:01: Error digitacion fecha de zarpe;</t>
  </si>
  <si>
    <t>15314291 2</t>
  </si>
  <si>
    <t>Calbuco - La Vega</t>
  </si>
  <si>
    <t>Calbuco</t>
  </si>
  <si>
    <t>MUELLE LA VEGA</t>
  </si>
  <si>
    <t>15314353 2</t>
  </si>
  <si>
    <t>SANTA BARBARA II</t>
  </si>
  <si>
    <t>MORA MOYA JOSÉ ARMANDO</t>
  </si>
  <si>
    <t>Jose Armando Mora Moya</t>
  </si>
  <si>
    <t>MUELLE MORA</t>
  </si>
  <si>
    <t>15314246 2</t>
  </si>
  <si>
    <t>MARIA INES</t>
  </si>
  <si>
    <t>Quellon</t>
  </si>
  <si>
    <t>Quellón</t>
  </si>
  <si>
    <t>MOLINA CISTERNA, DANIEL ALBERTO</t>
  </si>
  <si>
    <t>Daniel Alberto Molina Cisterna</t>
  </si>
  <si>
    <t>MUELLE QUELLON</t>
  </si>
  <si>
    <t>15314195 2</t>
  </si>
  <si>
    <t>OCEANIA</t>
  </si>
  <si>
    <t>Alejandro Alfonso Cordova Bravo</t>
  </si>
  <si>
    <t>15314196 2</t>
  </si>
  <si>
    <t>HUANAY</t>
  </si>
  <si>
    <t>PESQUERA HENVER LTDA</t>
  </si>
  <si>
    <t>15314155 2</t>
  </si>
  <si>
    <t>ACUARIO I</t>
  </si>
  <si>
    <t>COMERCIALIZADORA ACUARIO SpA</t>
  </si>
  <si>
    <t>Jaime Ruben Cardenas Diaz</t>
  </si>
  <si>
    <t>15314156 2</t>
  </si>
  <si>
    <t>BELEN ANTONIA</t>
  </si>
  <si>
    <t>Caldera</t>
  </si>
  <si>
    <t>ATACAMA</t>
  </si>
  <si>
    <t>Copiapo</t>
  </si>
  <si>
    <t>TRANSPORTE Y COMERCIALIZADORA DE PRODUCTOS DEL MAR SpA</t>
  </si>
  <si>
    <t>Hugo Alberto Araya Cortes</t>
  </si>
  <si>
    <t>MUELLE CALDERA</t>
  </si>
  <si>
    <t>15314162 2</t>
  </si>
  <si>
    <t>MARIA CRUZ II</t>
  </si>
  <si>
    <t>CISTERNA GARRIDO BEATRIZ CECILIA</t>
  </si>
  <si>
    <t>Beatriz Cecilia Cisterna Garrido</t>
  </si>
  <si>
    <t>15314163 2</t>
  </si>
  <si>
    <t>DON FELIX II</t>
  </si>
  <si>
    <t>COMERCIALIZADORA DE PRODUCTOS DEL MAR DON FELIX SpA</t>
  </si>
  <si>
    <t>Victor Jose Miguel Ceballos Lagos</t>
  </si>
  <si>
    <t>15314069 2</t>
  </si>
  <si>
    <t>DON FELIX</t>
  </si>
  <si>
    <t>Niebla</t>
  </si>
  <si>
    <t>Bernardo Samuel Ceballos Mancilla</t>
  </si>
  <si>
    <t>MUELLE PESQUERA FIPASUR</t>
  </si>
  <si>
    <t>15314040 2</t>
  </si>
  <si>
    <t>SKORPION II</t>
  </si>
  <si>
    <t>Puertecito_sno</t>
  </si>
  <si>
    <t>San Antonio</t>
  </si>
  <si>
    <t>VALPARAISO</t>
  </si>
  <si>
    <t>COMERCIAL PARRAMAR SPA</t>
  </si>
  <si>
    <t>Erasmo Antonio Muñoz Flores</t>
  </si>
  <si>
    <t>MUELLE PUERTECITO</t>
  </si>
  <si>
    <t>15314049 2</t>
  </si>
  <si>
    <t>CRISTOBAL</t>
  </si>
  <si>
    <t>Angela Del Pilar Oñate Vargas</t>
  </si>
  <si>
    <t>15313994 2</t>
  </si>
  <si>
    <t>NEFI</t>
  </si>
  <si>
    <t>San Vicente</t>
  </si>
  <si>
    <t>Talcahuano</t>
  </si>
  <si>
    <t>Concepción</t>
  </si>
  <si>
    <t>SILVA SANCHEZ, RODRIGO</t>
  </si>
  <si>
    <t>Rodrigo Valentin Silva Sanchez</t>
  </si>
  <si>
    <t>MUELLE SAN VICENTE</t>
  </si>
  <si>
    <t>15314122 2</t>
  </si>
  <si>
    <t>JUAN ANTONIO 1</t>
  </si>
  <si>
    <t>Horacio Eugenio Lunas Castro</t>
  </si>
  <si>
    <t>15314066 2</t>
  </si>
  <si>
    <t>PINITA</t>
  </si>
  <si>
    <t>Eric Enrique Letelier Montecino</t>
  </si>
  <si>
    <t>15314077 2</t>
  </si>
  <si>
    <t>YUCATAN</t>
  </si>
  <si>
    <t>SALAS DURAN ELIECER EDGARDO</t>
  </si>
  <si>
    <t>Eliecer Edgardo Salas Duran</t>
  </si>
  <si>
    <t>15/09/2021 21:19:17: Correcciónzona de pesca;
15/09/2021 21:21:47: Corrección zona de pesca;</t>
  </si>
  <si>
    <t>15313935 2</t>
  </si>
  <si>
    <t>JACKIE</t>
  </si>
  <si>
    <t>PESQUERA FRAPOLI LITDA.</t>
  </si>
  <si>
    <t>PESQUERA FRAPOLI LIMITADA</t>
  </si>
  <si>
    <t>15313904 2</t>
  </si>
  <si>
    <t>SANTO ISIDORO</t>
  </si>
  <si>
    <t>Roxana Del Carmen Ayala Cepeda</t>
  </si>
  <si>
    <t>EMPRESA PESQUERA ROXANA AYALA E.I.R.L.</t>
  </si>
  <si>
    <t>15313838 2</t>
  </si>
  <si>
    <t>LUIS ALBERTO</t>
  </si>
  <si>
    <t>CISTERNA FERNANDEZ LUIS ANDRES</t>
  </si>
  <si>
    <t>Luis Andres Cisterna Fernandez</t>
  </si>
  <si>
    <t>VENTA FRESCO A PUBLICO(CANASTEROS)</t>
  </si>
  <si>
    <t>15313856 2</t>
  </si>
  <si>
    <t>CLAUDIA VICTORIA</t>
  </si>
  <si>
    <t>Enzo Mauricio Bernal Isami</t>
  </si>
  <si>
    <t>15313686 2</t>
  </si>
  <si>
    <t>15313690 2</t>
  </si>
  <si>
    <t>MAMITA RITA</t>
  </si>
  <si>
    <t>COQUIMBO</t>
  </si>
  <si>
    <t>Elqui</t>
  </si>
  <si>
    <t>NAVARRO MORAGA MISAEL SALVADOR</t>
  </si>
  <si>
    <t>Misael Salvador Navarro Moraga</t>
  </si>
  <si>
    <t>MUELLE A.I.P</t>
  </si>
  <si>
    <t>15313747 2</t>
  </si>
  <si>
    <t>EL PATO</t>
  </si>
  <si>
    <t>Cesar Antonio Alfaro Tapia</t>
  </si>
  <si>
    <t>15313880 2</t>
  </si>
  <si>
    <t>ROYAL BLUE</t>
  </si>
  <si>
    <t>Raul Antonio Araya Cortes</t>
  </si>
  <si>
    <t>ARAYA CORTES RAUL ANTONIO</t>
  </si>
  <si>
    <t>15313591 2</t>
  </si>
  <si>
    <t>DON ADRIAN II</t>
  </si>
  <si>
    <t>SILVA SANHUEZA, NESTOR</t>
  </si>
  <si>
    <t>Nestor Silva Sanhueza</t>
  </si>
  <si>
    <t>15313507 2</t>
  </si>
  <si>
    <t>DON ALEX</t>
  </si>
  <si>
    <t>CARTAGENA FARIAS, BORIS IGNACIO</t>
  </si>
  <si>
    <t>Boris Ignacio Cartagena Farias</t>
  </si>
  <si>
    <t>15313462 2</t>
  </si>
  <si>
    <t>COMERCIALIZADORA SAN FRANCISCO SpA</t>
  </si>
  <si>
    <t>15313436 2</t>
  </si>
  <si>
    <t>MARIA LORETO</t>
  </si>
  <si>
    <t>Patricio Ignacio Alvarez Armijo</t>
  </si>
  <si>
    <t>15313425 2</t>
  </si>
  <si>
    <t>PUNTA DE HUMO</t>
  </si>
  <si>
    <t>Jose Miguel Verdugo Collarte</t>
  </si>
  <si>
    <t>10/09/2021 21:34:54: Se agrega captura d especie pejerrata;
10/09/2021 21:40:11: Se rectifica la captura pejerrata;</t>
  </si>
  <si>
    <t>15313319 2</t>
  </si>
  <si>
    <t>FRAPOLI</t>
  </si>
  <si>
    <t>15313431 2</t>
  </si>
  <si>
    <t>MELISSA KAREN</t>
  </si>
  <si>
    <t>Claudio Andres Flores Fuentes</t>
  </si>
  <si>
    <t>15313358 2</t>
  </si>
  <si>
    <t>GABRIELA I</t>
  </si>
  <si>
    <t>Planta</t>
  </si>
  <si>
    <t>OMEGA SEAFOODS, PROCESADORA DE ALIMENTOS LTDA.</t>
  </si>
  <si>
    <t>Gabriel Eugenio Araya Santander</t>
  </si>
  <si>
    <t>15313219 2</t>
  </si>
  <si>
    <t>PUNTA DEL ESTE</t>
  </si>
  <si>
    <t>ROCAS Y CIA. LTDA.</t>
  </si>
  <si>
    <t>15313231 2</t>
  </si>
  <si>
    <t>TRAVESIA</t>
  </si>
  <si>
    <t>Wilson Armando Sepulveda Pereira</t>
  </si>
  <si>
    <t>15313218 2</t>
  </si>
  <si>
    <t>BRISA</t>
  </si>
  <si>
    <t>Mario Antonio Ybar Valdes</t>
  </si>
  <si>
    <t>15313217 2</t>
  </si>
  <si>
    <t>BRUMA</t>
  </si>
  <si>
    <t>Jose Luis Medel Gonzalez</t>
  </si>
  <si>
    <t>15313234 2</t>
  </si>
  <si>
    <t>MARISOL III</t>
  </si>
  <si>
    <t>GONZALEZ CISTERNAS LUIS HERNAN</t>
  </si>
  <si>
    <t>Luis Hernan Gonzalez Cisternas</t>
  </si>
  <si>
    <t>15313116 2</t>
  </si>
  <si>
    <t>VENTA A PUBLICO</t>
  </si>
  <si>
    <t>09/09/2021 11:27:28: SE MODIFICA  CALETA ZARFPE Y DESEMBARQUE;</t>
  </si>
  <si>
    <t>15312993 2</t>
  </si>
  <si>
    <t>TERMINAL PESQUERO FIPASUR</t>
  </si>
  <si>
    <t>15312847 2</t>
  </si>
  <si>
    <t>DON CARLOS</t>
  </si>
  <si>
    <t>TAUFLOFF PEÑA CAMILO ANDRES</t>
  </si>
  <si>
    <t>Camilo Andres Taufloff Peña</t>
  </si>
  <si>
    <t>15312842 2</t>
  </si>
  <si>
    <t>15312792 2</t>
  </si>
  <si>
    <t>ROCIO III</t>
  </si>
  <si>
    <t>Horacio Lunas Caceres</t>
  </si>
  <si>
    <t>15312797 2</t>
  </si>
  <si>
    <t>15312782 2</t>
  </si>
  <si>
    <t>SIN VENTA</t>
  </si>
  <si>
    <t>15312789 2</t>
  </si>
  <si>
    <t>15312588 2</t>
  </si>
  <si>
    <t>15312584 2</t>
  </si>
  <si>
    <t>CARMENCHA</t>
  </si>
  <si>
    <t>Luis Antonio Fernández Osorio</t>
  </si>
  <si>
    <t>08/09/2021 11:21:57: TICKET GIA82887 SE MODIFICA KILOS</t>
  </si>
  <si>
    <t>15312583 2</t>
  </si>
  <si>
    <t>15312572 2</t>
  </si>
  <si>
    <t>DON NESTOR</t>
  </si>
  <si>
    <t>LORCA JIMENEZ, MARIA INES</t>
  </si>
  <si>
    <t>Maria Ines Lorca Jimenez</t>
  </si>
  <si>
    <t>15312510 2</t>
  </si>
  <si>
    <t>15312282 2</t>
  </si>
  <si>
    <t>15312261 2</t>
  </si>
  <si>
    <t>IGNACIA MONSERRAT</t>
  </si>
  <si>
    <t>Isabel Margarita Marquez Molina</t>
  </si>
  <si>
    <t>Esta embarcacion se fondea en varias ocasiones y por varios dias en isla santa maria, debido a condiciones de Seguridad en el mar - Temporal de Lluvia, viento y marejada que hicieron imposible operar.</t>
  </si>
  <si>
    <t>15312017 2</t>
  </si>
  <si>
    <t>15311795 2</t>
  </si>
  <si>
    <t>ago.</t>
  </si>
  <si>
    <t>15311689 2</t>
  </si>
  <si>
    <t>15311572 2</t>
  </si>
  <si>
    <t>Coliumo</t>
  </si>
  <si>
    <t>Tomé</t>
  </si>
  <si>
    <t>SOCIEDAD PESCADORES S.A.</t>
  </si>
  <si>
    <t>MUELLE COLIUMO</t>
  </si>
  <si>
    <t>15311571 2</t>
  </si>
  <si>
    <t>ALDO Y FELIPE</t>
  </si>
  <si>
    <t>Aldo Luis Zuñiga Ayala</t>
  </si>
  <si>
    <t>embarcacion llega a puerto 29-08-2021</t>
  </si>
  <si>
    <t>ZUÑIGA AYALA, ALDO LUIS</t>
  </si>
  <si>
    <t>15311555 2</t>
  </si>
  <si>
    <t>15311407 2</t>
  </si>
  <si>
    <t>15/09/2021 13:22:39: Se modifica fecha zarpe 12-08-2021 por 13-08-2021 ... Ticket #GIA83337</t>
  </si>
  <si>
    <t>15311377 2</t>
  </si>
  <si>
    <t>15310731 2</t>
  </si>
  <si>
    <t>ANGELICA Z</t>
  </si>
  <si>
    <t>15310729 2</t>
  </si>
  <si>
    <t>15310607 2</t>
  </si>
  <si>
    <t>15310517 2</t>
  </si>
  <si>
    <t>20/08/2021 22:11:07: ERRO AL DIGITAR;
20/08/2021 22:35:56: ......;
20/08/2021 22:42:31: ...;
20/08/2021 22:51:26: ....;</t>
  </si>
  <si>
    <t>15310506 2</t>
  </si>
  <si>
    <t>TRIFISH SpA</t>
  </si>
  <si>
    <t>15310428 2</t>
  </si>
  <si>
    <t>15310417 2</t>
  </si>
  <si>
    <t>19/08/2021 15:10:17: ....;</t>
  </si>
  <si>
    <t>MUELLE COQUIMBO</t>
  </si>
  <si>
    <t>15310346 2</t>
  </si>
  <si>
    <t>15310369 2</t>
  </si>
  <si>
    <t>15310141 2</t>
  </si>
  <si>
    <t>16/08/2021 20:56:52: herror de zona de pesca;
16/08/2021 20:58:45: herror zona de pesca;</t>
  </si>
  <si>
    <t>15310129 2</t>
  </si>
  <si>
    <t>15310125 2</t>
  </si>
  <si>
    <t>15310067 2</t>
  </si>
  <si>
    <t>15310205 2</t>
  </si>
  <si>
    <t>LANCHA RECALADA EL DIA 15 DE AGOSTO PERO DESCARGA 16 DE AGOSTO.</t>
  </si>
  <si>
    <t>15310070 2</t>
  </si>
  <si>
    <t>15309895 2</t>
  </si>
  <si>
    <t>15309889 2</t>
  </si>
  <si>
    <t>15310096 2</t>
  </si>
  <si>
    <t>15309734 2</t>
  </si>
  <si>
    <t>15309718 2</t>
  </si>
  <si>
    <t>15309726 2</t>
  </si>
  <si>
    <t>15309695 2</t>
  </si>
  <si>
    <t>15309684 2</t>
  </si>
  <si>
    <t>15309756 2</t>
  </si>
  <si>
    <t>MARQUEZ MOLINA ISABEL MARGARITA</t>
  </si>
  <si>
    <t>15308759 2</t>
  </si>
  <si>
    <t>jun.</t>
  </si>
  <si>
    <t>15302973 2</t>
  </si>
  <si>
    <t>15302581 2</t>
  </si>
  <si>
    <t>13/08/2021 11:40:53: Modifica CUR; Ticket #GIA79857</t>
  </si>
  <si>
    <t>15302388 2</t>
  </si>
  <si>
    <t>25/06/2021 14:21:07: se agrego zona de pesca ..;</t>
  </si>
  <si>
    <t>15301826 2</t>
  </si>
  <si>
    <t>15301810 2</t>
  </si>
  <si>
    <t>15299851 2</t>
  </si>
  <si>
    <t>15298638 2</t>
  </si>
  <si>
    <t>DON MATIAS I</t>
  </si>
  <si>
    <t>SANCHEZ BURGOS CESAR ALEJANDRO</t>
  </si>
  <si>
    <t>Cesar Alejandro Sanchez Burgos</t>
  </si>
  <si>
    <t>15298664 2</t>
  </si>
  <si>
    <t>15298525 2</t>
  </si>
  <si>
    <t>SEAFARM PRODUCTS SPA</t>
  </si>
  <si>
    <t>15298515 2</t>
  </si>
  <si>
    <t>15298524 2</t>
  </si>
  <si>
    <t>mar.</t>
  </si>
  <si>
    <t>15284240 2</t>
  </si>
  <si>
    <t>MAXIMO JAVIER</t>
  </si>
  <si>
    <t>FRIZ ZENTENO, HECTOR JAVIER</t>
  </si>
  <si>
    <t>Hector Javier Friz Zenteno</t>
  </si>
  <si>
    <t>15283721 2</t>
  </si>
  <si>
    <t>CEBALLO MANCILLA BERNARDO SAMUEL</t>
  </si>
  <si>
    <t>15282940 2</t>
  </si>
  <si>
    <t>15282822 2</t>
  </si>
  <si>
    <t>15282775 2</t>
  </si>
  <si>
    <t>15282408 2</t>
  </si>
  <si>
    <t>15281733 2</t>
  </si>
  <si>
    <t>MARIELA SOLEDAD</t>
  </si>
  <si>
    <t>David Mamerto Sanchez Lorca</t>
  </si>
  <si>
    <t>15281729 2</t>
  </si>
  <si>
    <t>JECHITO VI</t>
  </si>
  <si>
    <t>Waldo Facin Andrade Castro</t>
  </si>
  <si>
    <t>15281628 2</t>
  </si>
  <si>
    <t>15280367 2</t>
  </si>
  <si>
    <t>15280269 2</t>
  </si>
  <si>
    <t>Constitucion</t>
  </si>
  <si>
    <t>18/03/2021 16:46:33: Se modifica por error en destinatario</t>
  </si>
  <si>
    <t>15280102 2</t>
  </si>
  <si>
    <t>IMPORTADORA Y EXPORTADORA SAN ISIDRO S.A.</t>
  </si>
  <si>
    <t>PESQUERA FRISKO SEAFOOD SPA</t>
  </si>
  <si>
    <t>15280082 2</t>
  </si>
  <si>
    <t>15279908 2</t>
  </si>
  <si>
    <t>HECTOR ALFREDO</t>
  </si>
  <si>
    <t>BURGOS GARRIDO, HECTOR ALFREDO</t>
  </si>
  <si>
    <t>Hector Alfredo Burgos Garrido</t>
  </si>
  <si>
    <t>15279963 2</t>
  </si>
  <si>
    <t>15279887 2</t>
  </si>
  <si>
    <t>15279537 2</t>
  </si>
  <si>
    <t>15279036 2</t>
  </si>
  <si>
    <t>15278970 2</t>
  </si>
  <si>
    <t>15278882 2</t>
  </si>
  <si>
    <t>15278807 2</t>
  </si>
  <si>
    <t>15278654 2</t>
  </si>
  <si>
    <t>MARIA CRUZ III</t>
  </si>
  <si>
    <t>CISTERNAS FERNANDEZ, LUIS ALBERTO</t>
  </si>
  <si>
    <t>Luis Alberto Cisterna Fernandez</t>
  </si>
  <si>
    <t>15278241 2</t>
  </si>
  <si>
    <t>15277612 2</t>
  </si>
  <si>
    <t>15277482 2</t>
  </si>
  <si>
    <t>15277436 2</t>
  </si>
  <si>
    <t>JAVIERA II</t>
  </si>
  <si>
    <t>SOCIEDAD PESQUERA MAGDALENA SpA</t>
  </si>
  <si>
    <t>Elsa Del Rosario Neira Parra</t>
  </si>
  <si>
    <t>09/03/2021 15:09:19: Zarpe sin novedad ;
09/03/2021 16:09:22: Cambio de zona de pesca ;</t>
  </si>
  <si>
    <t>15277410 2</t>
  </si>
  <si>
    <t>15277255 2</t>
  </si>
  <si>
    <t>15276220 2</t>
  </si>
  <si>
    <t>05/03/2021 17:50:06: ERAN 2 ZONAS DE PESCA;</t>
  </si>
  <si>
    <t>15275982 2</t>
  </si>
  <si>
    <t>Entero</t>
  </si>
  <si>
    <t>feb.</t>
  </si>
  <si>
    <t>15273929 2</t>
  </si>
  <si>
    <t>(NO USAR)PROYECTA CORP S.A.</t>
  </si>
  <si>
    <t>15273889 2</t>
  </si>
  <si>
    <t>CALYPSO III</t>
  </si>
  <si>
    <t>PESQUERA CALIPSO S.A.</t>
  </si>
  <si>
    <t>PESQUERA CALIPSO S.A</t>
  </si>
  <si>
    <t>24/02/2021 14:43:13: se detalla las zonas de pesca que en el anterior informe se habían omitido por cantidad.;</t>
  </si>
  <si>
    <t>15273847 2</t>
  </si>
  <si>
    <t>MILENIUM</t>
  </si>
  <si>
    <t>Paola Elena Mora Burgos</t>
  </si>
  <si>
    <t>15273707 2</t>
  </si>
  <si>
    <t>15273683 2</t>
  </si>
  <si>
    <t>23/02/2021 13:03:45: Se agrega zona de pesca ;</t>
  </si>
  <si>
    <t>15273434 2</t>
  </si>
  <si>
    <t>15273345 2</t>
  </si>
  <si>
    <t>15273269 2</t>
  </si>
  <si>
    <t>15273011 2</t>
  </si>
  <si>
    <t>15272949 2</t>
  </si>
  <si>
    <t>15272711 2</t>
  </si>
  <si>
    <t>15272582 2</t>
  </si>
  <si>
    <t>15272568 2</t>
  </si>
  <si>
    <t>15272459 2</t>
  </si>
  <si>
    <t>15272283 2</t>
  </si>
  <si>
    <t>15272229 2</t>
  </si>
  <si>
    <t>15272263 2</t>
  </si>
  <si>
    <t>15272031 2</t>
  </si>
  <si>
    <t>COMERCIALIZADORA DASOO SPA</t>
  </si>
  <si>
    <t>15271857 2</t>
  </si>
  <si>
    <t>09/02/2021 13:36:59: Se agregó donación ;</t>
  </si>
  <si>
    <t>15271494 2</t>
  </si>
  <si>
    <t>15270836 2</t>
  </si>
  <si>
    <t>01/02/2021 11:19:04: ok;</t>
  </si>
  <si>
    <t>ene.</t>
  </si>
  <si>
    <t>15270069 2</t>
  </si>
  <si>
    <t>15311574 2</t>
  </si>
  <si>
    <t>MARIA CECILIA I</t>
  </si>
  <si>
    <t>Claudio Patricio Tirado Garcia</t>
  </si>
  <si>
    <t>error tipografico</t>
  </si>
  <si>
    <t>15311038 2</t>
  </si>
  <si>
    <t>YOXCY</t>
  </si>
  <si>
    <t>Ruberto Casanova Boguen</t>
  </si>
  <si>
    <t>03/09/2021 12:19:24: Se agrega especie pejarrata por omisión en la declaración ... Ticket #GIA82591</t>
  </si>
  <si>
    <t>15314435 2</t>
  </si>
  <si>
    <t>15314432 2</t>
  </si>
  <si>
    <t>HUAYCA</t>
  </si>
  <si>
    <t>Cavancha</t>
  </si>
  <si>
    <t>Dani Julio Manzo Caceres</t>
  </si>
  <si>
    <t>MANZO CACERES DANI JULIO</t>
  </si>
  <si>
    <t>15313522 2</t>
  </si>
  <si>
    <t>SCARLET IV</t>
  </si>
  <si>
    <t>Eduardo Alejandro Catalan Leal</t>
  </si>
  <si>
    <t>15311404 2</t>
  </si>
  <si>
    <t>CAUPOLICAN II</t>
  </si>
  <si>
    <t>AYALA PIZARRO, GUILLERMO SEGUNDO</t>
  </si>
  <si>
    <t>Guillermo Segundo Ayala Pizarro</t>
  </si>
  <si>
    <t>15310581 2</t>
  </si>
  <si>
    <t>15310530 2</t>
  </si>
  <si>
    <t>may.</t>
  </si>
  <si>
    <t>15298471 2</t>
  </si>
  <si>
    <t>15298441 2</t>
  </si>
  <si>
    <t>15298469 2</t>
  </si>
  <si>
    <t>15298470 2</t>
  </si>
  <si>
    <t>MUELLE SHIVAR</t>
  </si>
  <si>
    <t>15298431 2</t>
  </si>
  <si>
    <t>15298424 2</t>
  </si>
  <si>
    <t>JUAN I</t>
  </si>
  <si>
    <t>Arica</t>
  </si>
  <si>
    <t>ARICA Y PARINACOTA</t>
  </si>
  <si>
    <t>Juan Grandon Grandon</t>
  </si>
  <si>
    <t>04/06/2021 10:18:40: Se modifica CUR; Ticket #GIA76665</t>
  </si>
  <si>
    <t>MUELLE CALETA ARICA</t>
  </si>
  <si>
    <t>15298438 2</t>
  </si>
  <si>
    <t>15298472 2</t>
  </si>
  <si>
    <t>15298104 2</t>
  </si>
  <si>
    <t>15297940 2</t>
  </si>
  <si>
    <t>15297740 2</t>
  </si>
  <si>
    <t>30/06/2021 18:24:10: Se modifica CUR; Ticket #GIA78139</t>
  </si>
  <si>
    <t>15297142 2</t>
  </si>
  <si>
    <t>VENTA AL DETALLE</t>
  </si>
  <si>
    <t>15297145 2</t>
  </si>
  <si>
    <t>30/05/2021 16:54:46: Se modifica fecha zarpe 14-05-21 por 17-05-21 ; se agrega 1 Kg de Bacalao a consumo tripulación.... Ticket #GIA 76287</t>
  </si>
  <si>
    <t>15297153 2</t>
  </si>
  <si>
    <t>24/05/2021 23:46:07: SE AGREGA ESPECIE PEJERATA QUE NO FUE DECLARADA POR ERROR PERO SI DESEMBARCADA. 118 KG DE PEJERATA;
24/05/2021 23:55:33: SE DECLARO 1KG DE MAS DE BACALAO POR ERROR ;
24/05/2021 23:58:59: SE AGREGAN 2KG YA QUE ERRONEAMENTE SE DECLARO MENOS;</t>
  </si>
  <si>
    <t>15297130 2</t>
  </si>
  <si>
    <t>15297070 2</t>
  </si>
  <si>
    <t>25/05/2021 14:16:38: armador solicita modificar kilos desembarcados  ya que pesaje en sistema inscrito dio otros kilos; 
25/05/2021 14:18:25: idem</t>
  </si>
  <si>
    <t>15296884 2</t>
  </si>
  <si>
    <t>15296505 2</t>
  </si>
  <si>
    <t>15296353 2</t>
  </si>
  <si>
    <t>15296300 2</t>
  </si>
  <si>
    <t>15296328 2</t>
  </si>
  <si>
    <t>15296372 2</t>
  </si>
  <si>
    <t>15296342 2</t>
  </si>
  <si>
    <t>15296243 2</t>
  </si>
  <si>
    <t>15296295 2</t>
  </si>
  <si>
    <t>15296185 2</t>
  </si>
  <si>
    <t>15296166 2</t>
  </si>
  <si>
    <t>15295964 2</t>
  </si>
  <si>
    <t>15297126 2</t>
  </si>
  <si>
    <t>30/05/2021 16:47:17: Se modifica : fecha zarpe 07-05-21 por 06-05-21 ; Kilos a venta público 20 kg a 21 Kg  ... Ticket #GIA76288</t>
  </si>
  <si>
    <t>abr.</t>
  </si>
  <si>
    <t>15286990 2</t>
  </si>
  <si>
    <t>15287071 2</t>
  </si>
  <si>
    <t>15287000 2</t>
  </si>
  <si>
    <t>HERACLES</t>
  </si>
  <si>
    <t>PESQUERA HUMBOLDT LTDA</t>
  </si>
  <si>
    <t>15286973 2</t>
  </si>
  <si>
    <t>15286989 2</t>
  </si>
  <si>
    <t>15286848 2</t>
  </si>
  <si>
    <t>15286820 2</t>
  </si>
  <si>
    <t>15286490 2</t>
  </si>
  <si>
    <t>Tubul</t>
  </si>
  <si>
    <t>MUELLE TUBUL</t>
  </si>
  <si>
    <t>15286130 2</t>
  </si>
  <si>
    <t>15285992 2</t>
  </si>
  <si>
    <t>15285363 2</t>
  </si>
  <si>
    <t>15285317 2</t>
  </si>
  <si>
    <t>05/04/2021 18:30:27: error al declarar tripulacion;</t>
  </si>
  <si>
    <t>15285277 2</t>
  </si>
  <si>
    <t>15285226 2</t>
  </si>
  <si>
    <t>15285247 2</t>
  </si>
  <si>
    <t>15285224 2</t>
  </si>
  <si>
    <t>15285176 2</t>
  </si>
  <si>
    <t>15285169 2</t>
  </si>
  <si>
    <t>15295007 2</t>
  </si>
  <si>
    <t>DETALLE CAPTURA DE BACALAO DE PROFUNDIDAD LICITADO O PEP INDUSTRIAL  (AL SUR DEL PARALELO 47°)  2021</t>
  </si>
  <si>
    <t>Tipo Declaración</t>
  </si>
  <si>
    <t>Año Desembarque</t>
  </si>
  <si>
    <t>Mes Captura</t>
  </si>
  <si>
    <t>Día Captura</t>
  </si>
  <si>
    <t>Número Declaración</t>
  </si>
  <si>
    <t>Región desembarque</t>
  </si>
  <si>
    <t>Región de operación</t>
  </si>
  <si>
    <t>Puerto de Operación</t>
  </si>
  <si>
    <t>Fecha Zarpe</t>
  </si>
  <si>
    <t>Fecha Captura</t>
  </si>
  <si>
    <t>RPI</t>
  </si>
  <si>
    <t>Nave</t>
  </si>
  <si>
    <t>tipoEspecie</t>
  </si>
  <si>
    <t>Cod Especie</t>
  </si>
  <si>
    <t>Especie</t>
  </si>
  <si>
    <t>cd_estado</t>
  </si>
  <si>
    <t>Factor de Conversion</t>
  </si>
  <si>
    <t>Zona de Operación</t>
  </si>
  <si>
    <t>Cd_Pesqueria</t>
  </si>
  <si>
    <t>Cd_Regimen</t>
  </si>
  <si>
    <t>Nm_Pesqueria</t>
  </si>
  <si>
    <t>Cd_ZonaParalela</t>
  </si>
  <si>
    <t>Nombre Zona Paralela</t>
  </si>
  <si>
    <t>=Nr_Resolucion</t>
  </si>
  <si>
    <t>NM_ARMADOR</t>
  </si>
  <si>
    <t>rutTitularLtpPep</t>
  </si>
  <si>
    <t>Tipo destino</t>
  </si>
  <si>
    <t>Cd_Destino</t>
  </si>
  <si>
    <t>Nm_Destino</t>
  </si>
  <si>
    <t>Nr_FolioAvisoRecalada</t>
  </si>
  <si>
    <t>Fábrica</t>
  </si>
  <si>
    <t>XII REGION</t>
  </si>
  <si>
    <t>PUNTA ARENAS</t>
  </si>
  <si>
    <t>CISNE BLANCO</t>
  </si>
  <si>
    <t>PALANGRE</t>
  </si>
  <si>
    <t>Peces</t>
  </si>
  <si>
    <t>MN</t>
  </si>
  <si>
    <t>PESCA CISNE S.A.</t>
  </si>
  <si>
    <t>XI REGION</t>
  </si>
  <si>
    <t>X REGION</t>
  </si>
  <si>
    <t>QUELLON</t>
  </si>
  <si>
    <t>DON LINO</t>
  </si>
  <si>
    <t>ESPINEL</t>
  </si>
  <si>
    <t>BENIGNO BERNARDO QUIROZ ROJAS</t>
  </si>
  <si>
    <t>TERRANOVA  SpA.</t>
  </si>
  <si>
    <t>GLOBALPESCA I</t>
  </si>
  <si>
    <t>GLOBALPESCA SpA.</t>
  </si>
  <si>
    <t>PUERTO BALLENA</t>
  </si>
  <si>
    <t>PESCA CHILE S.A.</t>
  </si>
  <si>
    <t>PUERTO TORO</t>
  </si>
  <si>
    <t>CHACABUCO</t>
  </si>
  <si>
    <t>GLOBALPESCA II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</si>
  <si>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</si>
  <si>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</si>
  <si>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</si>
  <si>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</si>
  <si>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</si>
  <si>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</si>
  <si>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</si>
  <si>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</si>
  <si>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</si>
  <si>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</si>
  <si>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</si>
  <si>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</si>
  <si>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</si>
  <si>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</si>
  <si>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</si>
  <si>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</si>
  <si>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mesaje</t>
  </si>
  <si>
    <t>BACALAO PROFUNDIDAD XV-47°LS</t>
  </si>
  <si>
    <t>BACALAO DE PROFUNDIDAD</t>
  </si>
  <si>
    <t>XV-47°LS</t>
  </si>
  <si>
    <t>MACROZONA</t>
  </si>
  <si>
    <t>REGION</t>
  </si>
  <si>
    <t>BACALAO PROFUNDIDAD DEL 47°LS-57°LS</t>
  </si>
  <si>
    <t>47°-57° LS</t>
  </si>
  <si>
    <t>TITULAR PEP</t>
  </si>
  <si>
    <t xml:space="preserve"> -</t>
  </si>
  <si>
    <t>Tipo Embarcación</t>
  </si>
  <si>
    <t>Puerto inscripción</t>
  </si>
  <si>
    <t>Matricula</t>
  </si>
  <si>
    <t>Especie Armador autorizada</t>
  </si>
  <si>
    <t>Especie Embarcación Autorizada</t>
  </si>
  <si>
    <t>Especie DA Autorizado</t>
  </si>
  <si>
    <t>Regimen</t>
  </si>
  <si>
    <t>Captura Calculada</t>
  </si>
  <si>
    <t>Rut Armador</t>
  </si>
  <si>
    <t>Sexo Armador</t>
  </si>
  <si>
    <t>Oficina Inscripción Armador</t>
  </si>
  <si>
    <t>Estado Aviso</t>
  </si>
  <si>
    <t>Tipo Certificación</t>
  </si>
  <si>
    <t>Rango Eslora</t>
  </si>
  <si>
    <t>Caleta Buzo</t>
  </si>
  <si>
    <t>Sexo Buzo</t>
  </si>
  <si>
    <t>jul.</t>
  </si>
  <si>
    <t>15646691 2</t>
  </si>
  <si>
    <t>STA. ISABEL III</t>
  </si>
  <si>
    <t>LANCHA</t>
  </si>
  <si>
    <t>VALDIVIA</t>
  </si>
  <si>
    <t>6632</t>
  </si>
  <si>
    <t>XIV REGION DE LOS RIOS</t>
  </si>
  <si>
    <t>Marco Normal</t>
  </si>
  <si>
    <t>Pesquera Santa Isabel Limitada</t>
  </si>
  <si>
    <t>Juan Jose Guzman Rojas</t>
  </si>
  <si>
    <t>Masculino</t>
  </si>
  <si>
    <t>Puerto Aysen</t>
  </si>
  <si>
    <t>Certificado</t>
  </si>
  <si>
    <t>MUELLE PESQUERA SANTA ISABEL</t>
  </si>
  <si>
    <t>Método Equivalente</t>
  </si>
  <si>
    <t>Mayores a 12 Metros</t>
  </si>
  <si>
    <t>15646688 2</t>
  </si>
  <si>
    <t>6771</t>
  </si>
  <si>
    <t>Bolivar Guzmán Acuña</t>
  </si>
  <si>
    <t>15642448 2</t>
  </si>
  <si>
    <t>SANTA ISABEL IV</t>
  </si>
  <si>
    <t>4851</t>
  </si>
  <si>
    <t>Certifica</t>
  </si>
  <si>
    <t>15641840 2</t>
  </si>
  <si>
    <t>XII REGION MAGALLANES Y ANTARTICA</t>
  </si>
  <si>
    <t>15635020 2</t>
  </si>
  <si>
    <t>15634933 2</t>
  </si>
  <si>
    <t>15631896 2</t>
  </si>
  <si>
    <t>15624993 2</t>
  </si>
  <si>
    <t>15619316 2</t>
  </si>
  <si>
    <t>15615491 2</t>
  </si>
  <si>
    <t>15615395 2</t>
  </si>
  <si>
    <t>15613036 2</t>
  </si>
  <si>
    <t>15647316 2</t>
  </si>
  <si>
    <t>CONY C</t>
  </si>
  <si>
    <t>LEBU</t>
  </si>
  <si>
    <t>2235</t>
  </si>
  <si>
    <t>X REGION LOS LAGOS</t>
  </si>
  <si>
    <t>CAMPOS GUTIERREZ,VERONICA IVON</t>
  </si>
  <si>
    <t>Veronica Ivon Campos Gutierrez</t>
  </si>
  <si>
    <t>Femenino</t>
  </si>
  <si>
    <t>Pesca licitada por David cisterna Garrido, rut: 10.987.864-2
29/07/2026 12:08:47: Modificado.;</t>
  </si>
  <si>
    <t>15647319 2</t>
  </si>
  <si>
    <t>DON FELIX III</t>
  </si>
  <si>
    <t>6377</t>
  </si>
  <si>
    <t>Puerto Chacabuco</t>
  </si>
  <si>
    <t>Aysén</t>
  </si>
  <si>
    <t>XI REGION AYSEN</t>
  </si>
  <si>
    <t>Wladimir Hernan Ceballos Arce</t>
  </si>
  <si>
    <t>SITIO 3 EMPORCHA</t>
  </si>
  <si>
    <t>15646727 2</t>
  </si>
  <si>
    <t>SAN VICENTE</t>
  </si>
  <si>
    <t>488</t>
  </si>
  <si>
    <t>SOCIEDAD SALMONERA CSC MARITIME SERVICE LIMITADA</t>
  </si>
  <si>
    <t>15646648 2</t>
  </si>
  <si>
    <t>DON FELIX IV</t>
  </si>
  <si>
    <t>TALCAHUANO</t>
  </si>
  <si>
    <t>7539</t>
  </si>
  <si>
    <t>15645284 2</t>
  </si>
  <si>
    <t>DON BENJA</t>
  </si>
  <si>
    <t>2136</t>
  </si>
  <si>
    <t>PESQUERA LEPE LIMITADA</t>
  </si>
  <si>
    <t>Alfonso Jesus Lepe Robles</t>
  </si>
  <si>
    <t>CAPTURA CORRESPONDE A BACALAO DE PROFUNDIDAD LICITADO, INSCRITO A CONTAR DEL 1 DE MARZO DEL 2021, SEGUN CONSTA EN certificado Nroo DN - 00035/2024 CORRESPONDIENTE A RESOLUCION EXENTA No 549</t>
  </si>
  <si>
    <t>15645281 2</t>
  </si>
  <si>
    <t>685</t>
  </si>
  <si>
    <t>Jimena Magda Silva Lorca</t>
  </si>
  <si>
    <t>15645269 2</t>
  </si>
  <si>
    <t>387</t>
  </si>
  <si>
    <t>15644603 2</t>
  </si>
  <si>
    <t>15644604 2</t>
  </si>
  <si>
    <t>15/07/2026 08:54:30: #GIA181411</t>
  </si>
  <si>
    <t>15644364 2</t>
  </si>
  <si>
    <t>DON NAO</t>
  </si>
  <si>
    <t>1206</t>
  </si>
  <si>
    <t>COMERCIALIZADORA JJ Y CÍA LIMITADA</t>
  </si>
  <si>
    <t>Omar Alfredo Guerra Chacon</t>
  </si>
  <si>
    <t>15642535 2</t>
  </si>
  <si>
    <t>BALTAZAR JOSE</t>
  </si>
  <si>
    <t>3118</t>
  </si>
  <si>
    <t>Pedro Del Transito Lepe Ramirez</t>
  </si>
  <si>
    <t>CAPTURA CORRESPONDE A BACALAO DE PROFUNDIDAD LICITADO, INSCRITO A CONTAR DEL 15/04/2026, SEGUN CONSTA EN Certificado Nroº DN - 00178/2026 EMITIDO POR SERNAPESCA</t>
  </si>
  <si>
    <t>15642234 2</t>
  </si>
  <si>
    <t>4762</t>
  </si>
  <si>
    <t>15642182 2</t>
  </si>
  <si>
    <t>ABUELITA FLOR</t>
  </si>
  <si>
    <t>2123</t>
  </si>
  <si>
    <t>TSUR SOCIEDAD POR ACCIONES</t>
  </si>
  <si>
    <t>15641870 2</t>
  </si>
  <si>
    <t>15641084 2</t>
  </si>
  <si>
    <t>DON VICENTE</t>
  </si>
  <si>
    <t>CORONEL</t>
  </si>
  <si>
    <t>3593</t>
  </si>
  <si>
    <t>15640844 2</t>
  </si>
  <si>
    <t>FERNANDO ANDRES II</t>
  </si>
  <si>
    <t>SAN ANTONIO</t>
  </si>
  <si>
    <t>2354</t>
  </si>
  <si>
    <t>BLUE OCEAN CHILE SPA</t>
  </si>
  <si>
    <t>Fernando Frias Jimenez</t>
  </si>
  <si>
    <t>15640729 2</t>
  </si>
  <si>
    <t>Pesca licitada por David cisterna Garrido, rut: 10.987.864-2
19/06/2026 16:00:49: Modificado;</t>
  </si>
  <si>
    <t>15640697 2</t>
  </si>
  <si>
    <t>JEFE DE JEFES</t>
  </si>
  <si>
    <t>2554</t>
  </si>
  <si>
    <t>Raul Gonzalez Hurtado</t>
  </si>
  <si>
    <t>15640430 2</t>
  </si>
  <si>
    <t>DON ALFREDO</t>
  </si>
  <si>
    <t>2577</t>
  </si>
  <si>
    <t>NEIRA PARRA, ANA BLEN</t>
  </si>
  <si>
    <t>Ana Belen Neira Parra</t>
  </si>
  <si>
    <t>15640143 2</t>
  </si>
  <si>
    <t>DON TOMAS</t>
  </si>
  <si>
    <t>5150</t>
  </si>
  <si>
    <t>Tomas Cristobal Neira Parra</t>
  </si>
  <si>
    <t>15638919 2</t>
  </si>
  <si>
    <t>11/06/2026 11:41:42: Se modifica zonas de pesca ;</t>
  </si>
  <si>
    <t>15638198 2</t>
  </si>
  <si>
    <t>15637955 2</t>
  </si>
  <si>
    <t>4889</t>
  </si>
  <si>
    <t>Clodomiro Fierro San Martín</t>
  </si>
  <si>
    <t>Clodomiro Del Carmen Fierro San Martin</t>
  </si>
  <si>
    <t>15636632 2</t>
  </si>
  <si>
    <t>IQUIQUE</t>
  </si>
  <si>
    <t>1887</t>
  </si>
  <si>
    <t>I REGION TARAPACA</t>
  </si>
  <si>
    <t>15636588 2</t>
  </si>
  <si>
    <t>ARICA</t>
  </si>
  <si>
    <t>897</t>
  </si>
  <si>
    <t>XV REGION ARICA Y PARINACOTA</t>
  </si>
  <si>
    <t>AGUILERA ARANCIBIA, GLADYS REBECA</t>
  </si>
  <si>
    <t>Maibeth Shaylot Grandon Madueño</t>
  </si>
  <si>
    <t>15636551 2</t>
  </si>
  <si>
    <t>ROCIO V</t>
  </si>
  <si>
    <t>CALDERA</t>
  </si>
  <si>
    <t>1655</t>
  </si>
  <si>
    <t>III REGION ATACAMA</t>
  </si>
  <si>
    <t>15636028 2</t>
  </si>
  <si>
    <t>QUINTERO</t>
  </si>
  <si>
    <t>884</t>
  </si>
  <si>
    <t>15635090 2</t>
  </si>
  <si>
    <t>1420</t>
  </si>
  <si>
    <t>15635087 2</t>
  </si>
  <si>
    <t>MARIBEL III</t>
  </si>
  <si>
    <t>1328</t>
  </si>
  <si>
    <t>ROYAL SPA</t>
  </si>
  <si>
    <t>15635089 2</t>
  </si>
  <si>
    <t>PEGASO</t>
  </si>
  <si>
    <t>1700</t>
  </si>
  <si>
    <t>Jose Alejandro Peña Covarrubias</t>
  </si>
  <si>
    <t>15634991 2</t>
  </si>
  <si>
    <t>15634970 2</t>
  </si>
  <si>
    <t>MOBY DICK</t>
  </si>
  <si>
    <t>487</t>
  </si>
  <si>
    <t>Jorge Antonio Charpentier Herrera</t>
  </si>
  <si>
    <t>15634125 2</t>
  </si>
  <si>
    <t>15634121 2</t>
  </si>
  <si>
    <t>ALAN MATIAS</t>
  </si>
  <si>
    <t>CASTRO</t>
  </si>
  <si>
    <t>2790</t>
  </si>
  <si>
    <t>Dalcahue</t>
  </si>
  <si>
    <t>MARILAF QUEZADA, JUAN CARLOS</t>
  </si>
  <si>
    <t>Felipe Eduardo Manquepillan Marilaf</t>
  </si>
  <si>
    <t>Castro</t>
  </si>
  <si>
    <t>MUELLE DALCAHUE</t>
  </si>
  <si>
    <t>15633893 2</t>
  </si>
  <si>
    <t>15633643 2</t>
  </si>
  <si>
    <t>ROCIO</t>
  </si>
  <si>
    <t>908</t>
  </si>
  <si>
    <t>Ricardo Omar Saavedra Alarcon</t>
  </si>
  <si>
    <t>15633541 2</t>
  </si>
  <si>
    <t>15633315 2</t>
  </si>
  <si>
    <t>18/05/2026 12:13:39: error kilo;</t>
  </si>
  <si>
    <t>15633311 2</t>
  </si>
  <si>
    <t>15633323 2</t>
  </si>
  <si>
    <t>15633184 2</t>
  </si>
  <si>
    <t>3149</t>
  </si>
  <si>
    <t>SOCIEDAD PESQUERA FARES SpA</t>
  </si>
  <si>
    <t>Diego Fernando Poblete Aravena</t>
  </si>
  <si>
    <t>17/05/2026 15:58:36: Dig;
17/05/2026 16:07:16: Digtcn;</t>
  </si>
  <si>
    <t>15633170 2</t>
  </si>
  <si>
    <t>15633104 2</t>
  </si>
  <si>
    <t>15632986 2</t>
  </si>
  <si>
    <t>IV REGION COQUIMBO</t>
  </si>
  <si>
    <t>15632965 2</t>
  </si>
  <si>
    <t>19/05/2026 17:35:00: #177852</t>
  </si>
  <si>
    <t>MUELLE ASPEARPE</t>
  </si>
  <si>
    <t>15632942 2</t>
  </si>
  <si>
    <t>15632307 2</t>
  </si>
  <si>
    <t>15/05/2026 11:17:15: Ticket #177514</t>
  </si>
  <si>
    <t>15631953 2</t>
  </si>
  <si>
    <t>15631881 2</t>
  </si>
  <si>
    <t>DON MAXI</t>
  </si>
  <si>
    <t>1676</t>
  </si>
  <si>
    <t>15631689 2</t>
  </si>
  <si>
    <t>15631648 2</t>
  </si>
  <si>
    <t>FEIDIPIDES</t>
  </si>
  <si>
    <t>3816</t>
  </si>
  <si>
    <t>SOCIEDAD PESQUERA CRUX SPA</t>
  </si>
  <si>
    <t>Carlos Alberto Soto Garcia</t>
  </si>
  <si>
    <t>MUELLE LAS MUÑECAS</t>
  </si>
  <si>
    <t>15631685 2</t>
  </si>
  <si>
    <t>SILVA LORCA, JIMENA MAGDA</t>
  </si>
  <si>
    <t>15631661 2</t>
  </si>
  <si>
    <t>1754</t>
  </si>
  <si>
    <t>Comercializadora Cartagena Limitada</t>
  </si>
  <si>
    <t>15631642 2</t>
  </si>
  <si>
    <t>3915</t>
  </si>
  <si>
    <t>FERNANDEZ OSORIO, LUIS ANTONIO</t>
  </si>
  <si>
    <t>15631598 2</t>
  </si>
  <si>
    <t>15631632 2</t>
  </si>
  <si>
    <t>4866</t>
  </si>
  <si>
    <t>MUELLE DON FÉLIX (AVENIDA ESPAÑA 513)</t>
  </si>
  <si>
    <t>15631629 2</t>
  </si>
  <si>
    <t>12/05/2026 13:11:31: #GIA177266 error fecha zarpe y zona de pesca</t>
  </si>
  <si>
    <t>15631430 2</t>
  </si>
  <si>
    <t>15631484 2</t>
  </si>
  <si>
    <t>5775</t>
  </si>
  <si>
    <t>15631022 2</t>
  </si>
  <si>
    <t>LUKAS</t>
  </si>
  <si>
    <t>1930</t>
  </si>
  <si>
    <t>VIII REGION BIO-BIO</t>
  </si>
  <si>
    <t>Luis Omar Antonio Ramos Vargas</t>
  </si>
  <si>
    <t>PUERTO PESQUERO ARTESANAL</t>
  </si>
  <si>
    <t>15630485 2</t>
  </si>
  <si>
    <t>15630404 2</t>
  </si>
  <si>
    <t>15630306 2</t>
  </si>
  <si>
    <t>15630066 2</t>
  </si>
  <si>
    <t>ABUELITA FRESIA</t>
  </si>
  <si>
    <t>2398</t>
  </si>
  <si>
    <t>Daniela Tamara Bernal Isami</t>
  </si>
  <si>
    <t>15630065 2</t>
  </si>
  <si>
    <t>15629859 2</t>
  </si>
  <si>
    <t>15629491 2</t>
  </si>
  <si>
    <t>15629482 2</t>
  </si>
  <si>
    <t>497</t>
  </si>
  <si>
    <t>15629345 2</t>
  </si>
  <si>
    <t>Zarpe armada 19-03-2026, zarpe sernapesca 20-03-2026</t>
  </si>
  <si>
    <t>15628973 2</t>
  </si>
  <si>
    <t>505</t>
  </si>
  <si>
    <t>V REGION VALPARAISO</t>
  </si>
  <si>
    <t>15628923 2</t>
  </si>
  <si>
    <t>15628698 2</t>
  </si>
  <si>
    <t>27/04/2026 18:35:59: SE MODIFICA ZONA  DE PESCA.;</t>
  </si>
  <si>
    <t>15628675 2</t>
  </si>
  <si>
    <t>MARJUXI II</t>
  </si>
  <si>
    <t>1176</t>
  </si>
  <si>
    <t>Julio Valentin Rojas Flores</t>
  </si>
  <si>
    <t>15628679 2</t>
  </si>
  <si>
    <t>15628451 2</t>
  </si>
  <si>
    <t>SUSANA III</t>
  </si>
  <si>
    <t>1520</t>
  </si>
  <si>
    <t>Tumbes</t>
  </si>
  <si>
    <t>SOCIEDAD SANTA ISIDORA SPA</t>
  </si>
  <si>
    <t>Tomas Hugo Quezada Bernal</t>
  </si>
  <si>
    <t>MUELLE TUMBES</t>
  </si>
  <si>
    <t>15628447 2</t>
  </si>
  <si>
    <t>15628450 2</t>
  </si>
  <si>
    <t>510</t>
  </si>
  <si>
    <t>SERVICIOS COMERCIALES E INDUSTRIALES SABINA FRANCO VERA SpA</t>
  </si>
  <si>
    <t>Quintero</t>
  </si>
  <si>
    <t>15628337 2</t>
  </si>
  <si>
    <t>15628339 2</t>
  </si>
  <si>
    <t>CONY I</t>
  </si>
  <si>
    <t>1798</t>
  </si>
  <si>
    <t>PESQUERA KEL LIMITADA</t>
  </si>
  <si>
    <t>Ivan Alejandro Barrera Diaz</t>
  </si>
  <si>
    <t>66 KILOS DE CONSUMO HUMANO
25/04/2026 13:15:36: 66 kilos de consumo humano;</t>
  </si>
  <si>
    <t>15628178 2</t>
  </si>
  <si>
    <t>1026</t>
  </si>
  <si>
    <t>15628073 2</t>
  </si>
  <si>
    <t>PRISTINE PATAGONIA SpA</t>
  </si>
  <si>
    <t>15628072 2</t>
  </si>
  <si>
    <t>15628064 2</t>
  </si>
  <si>
    <t>165</t>
  </si>
  <si>
    <t>15627857 2</t>
  </si>
  <si>
    <t>15627705 2</t>
  </si>
  <si>
    <t>MATIAS IGNACIO</t>
  </si>
  <si>
    <t>696</t>
  </si>
  <si>
    <t>Aron David Nuñez Gutierrez</t>
  </si>
  <si>
    <t>15627419 2</t>
  </si>
  <si>
    <t>15627433 2</t>
  </si>
  <si>
    <t>15626790 2</t>
  </si>
  <si>
    <t>CONSTITUCION</t>
  </si>
  <si>
    <t>3153</t>
  </si>
  <si>
    <t>VII REGION MAULE</t>
  </si>
  <si>
    <t>SOCIEDAD COMERCIALIZADORA MONTEMAR SPA</t>
  </si>
  <si>
    <t>15626743 2</t>
  </si>
  <si>
    <t>MUTRUN</t>
  </si>
  <si>
    <t>3190</t>
  </si>
  <si>
    <t>COORPERATIVA PESQUERA ARTESANAL DEL MAULE</t>
  </si>
  <si>
    <t>15626724 2</t>
  </si>
  <si>
    <t>MARJUXI III</t>
  </si>
  <si>
    <t>2876</t>
  </si>
  <si>
    <t>Patricio Javier Ampuero Jimenez</t>
  </si>
  <si>
    <t>15626787 2</t>
  </si>
  <si>
    <t>3087</t>
  </si>
  <si>
    <t>15626907 2</t>
  </si>
  <si>
    <t>15626782 2</t>
  </si>
  <si>
    <t>LEONORA</t>
  </si>
  <si>
    <t>545</t>
  </si>
  <si>
    <t>Ciro Andres Montero Duran</t>
  </si>
  <si>
    <t>15626708 2</t>
  </si>
  <si>
    <t>MARIA EUGENIA M</t>
  </si>
  <si>
    <t>549</t>
  </si>
  <si>
    <t>15626615 2</t>
  </si>
  <si>
    <t>CAZADOR</t>
  </si>
  <si>
    <t>737</t>
  </si>
  <si>
    <t>Guillermina Del Carmen Valdes Garrido</t>
  </si>
  <si>
    <t>15626564 2</t>
  </si>
  <si>
    <t>15626508 2</t>
  </si>
  <si>
    <t>LASTOVO</t>
  </si>
  <si>
    <t>1853</t>
  </si>
  <si>
    <t>Ivan Eduardo Antica Medel</t>
  </si>
  <si>
    <t>.</t>
  </si>
  <si>
    <t>MUELLE CAVANCHA</t>
  </si>
  <si>
    <t>15626498 2</t>
  </si>
  <si>
    <t>15626280 2</t>
  </si>
  <si>
    <t>15626268 2</t>
  </si>
  <si>
    <t>DON ARTURO</t>
  </si>
  <si>
    <t>1672</t>
  </si>
  <si>
    <t>Carolina Andrea Chamorro Pineda</t>
  </si>
  <si>
    <t>15626208 2</t>
  </si>
  <si>
    <t>DON ALEJANDRO II</t>
  </si>
  <si>
    <t>1849</t>
  </si>
  <si>
    <t>ALTIMAR LTDA.</t>
  </si>
  <si>
    <t>Luis Alejandro Ceballos Rojas</t>
  </si>
  <si>
    <t>15626211 2</t>
  </si>
  <si>
    <t>IVAN ANDRES</t>
  </si>
  <si>
    <t>ANCUD</t>
  </si>
  <si>
    <t>6046</t>
  </si>
  <si>
    <t>ARRIAGADA CÁCERES, IVÁN EUGENIO</t>
  </si>
  <si>
    <t>Ivan Eugenio Arriagada Caceres</t>
  </si>
  <si>
    <t>15626067 2</t>
  </si>
  <si>
    <t>887</t>
  </si>
  <si>
    <t>15625985 2</t>
  </si>
  <si>
    <t>1003</t>
  </si>
  <si>
    <t>Jose Miguel Santelices Bravo</t>
  </si>
  <si>
    <t>Licanten</t>
  </si>
  <si>
    <t>17/04/2026 15:42:39: Según ticket 175804</t>
  </si>
  <si>
    <t>15626084 2</t>
  </si>
  <si>
    <t>3520</t>
  </si>
  <si>
    <t>17/04/2026 12:24:18: 17/04/2026 12:13: según ticket 175768</t>
  </si>
  <si>
    <t>15626074 2</t>
  </si>
  <si>
    <t>TRAVESIA I</t>
  </si>
  <si>
    <t>4209</t>
  </si>
  <si>
    <t>15626035 2</t>
  </si>
  <si>
    <t>LAUREANO V</t>
  </si>
  <si>
    <t>682</t>
  </si>
  <si>
    <t>Lautaro Del Carmen Opazo Caceres</t>
  </si>
  <si>
    <t>15626034 2</t>
  </si>
  <si>
    <t>FARAON</t>
  </si>
  <si>
    <t>445</t>
  </si>
  <si>
    <t>15625901 2</t>
  </si>
  <si>
    <t>SOLEDAD</t>
  </si>
  <si>
    <t>419</t>
  </si>
  <si>
    <t>Waldo Enrique Rubio Erices</t>
  </si>
  <si>
    <t>15625866 2</t>
  </si>
  <si>
    <t>RICARDO I</t>
  </si>
  <si>
    <t>572</t>
  </si>
  <si>
    <t>Ciro Alfonso Montero Rubio</t>
  </si>
  <si>
    <t>15625932 2</t>
  </si>
  <si>
    <t>BRISA I</t>
  </si>
  <si>
    <t>2434</t>
  </si>
  <si>
    <t>16/04/2026 17:55:40: SE MODIFICA SEGUN TICKET #GIA175732; 
17/04/2026 15:54:01: según ticket 175805</t>
  </si>
  <si>
    <t>15625331 2</t>
  </si>
  <si>
    <t>886</t>
  </si>
  <si>
    <t>15625328 2</t>
  </si>
  <si>
    <t>15625324 2</t>
  </si>
  <si>
    <t>15624992 2</t>
  </si>
  <si>
    <t>15624975 2</t>
  </si>
  <si>
    <t>3654</t>
  </si>
  <si>
    <t>El Embarcadero</t>
  </si>
  <si>
    <t>Valparaíso</t>
  </si>
  <si>
    <t>EMBARCADERO</t>
  </si>
  <si>
    <t>15624988 2</t>
  </si>
  <si>
    <t>13/04/2026 11:46:43: Se modificó destino ;</t>
  </si>
  <si>
    <t>15624806 2</t>
  </si>
  <si>
    <t>Pichidangui</t>
  </si>
  <si>
    <t>Los Vilos</t>
  </si>
  <si>
    <t>Choapa</t>
  </si>
  <si>
    <t>MUELLE PICHIDANGUI</t>
  </si>
  <si>
    <t>15624798 2</t>
  </si>
  <si>
    <t>561</t>
  </si>
  <si>
    <t>15624755 2</t>
  </si>
  <si>
    <t>1169</t>
  </si>
  <si>
    <t>13/04/2026 10:49:49: Según ticket 175383</t>
  </si>
  <si>
    <t>15624684 2</t>
  </si>
  <si>
    <t>527</t>
  </si>
  <si>
    <t>Hernan Enrique Sepulveda Torres</t>
  </si>
  <si>
    <t>15624533 2</t>
  </si>
  <si>
    <t>JUAN CLAUDIO III</t>
  </si>
  <si>
    <t>2219</t>
  </si>
  <si>
    <t>COMERCIALIZADORA JOSE MANRIQUEZ E HIJOS LIMITADA</t>
  </si>
  <si>
    <t>Juan Claudio Manríquez Cisterna</t>
  </si>
  <si>
    <t>SITIO 2 EMPORCHA</t>
  </si>
  <si>
    <t>15624531 2</t>
  </si>
  <si>
    <t>JUAN CLAUDIO</t>
  </si>
  <si>
    <t>956</t>
  </si>
  <si>
    <t>Jose Adan Manriquez Fernandez</t>
  </si>
  <si>
    <t>SITIO 4 EMPORCHA</t>
  </si>
  <si>
    <t>15624443 2</t>
  </si>
  <si>
    <t>15624510 2</t>
  </si>
  <si>
    <t>15624036 2</t>
  </si>
  <si>
    <t>MIA S</t>
  </si>
  <si>
    <t>3528</t>
  </si>
  <si>
    <t>Marcos Neftali Silva Pezo</t>
  </si>
  <si>
    <t>No certifica</t>
  </si>
  <si>
    <t>Menores a 12 Metros</t>
  </si>
  <si>
    <t>15623909 2</t>
  </si>
  <si>
    <t>15623804 2</t>
  </si>
  <si>
    <t>15623795 2</t>
  </si>
  <si>
    <t>08/04/2026 20:11:31: Error fecha zarpe;</t>
  </si>
  <si>
    <t>15623756 2</t>
  </si>
  <si>
    <t>15623775 2</t>
  </si>
  <si>
    <t>CLAUDIA SOFIA</t>
  </si>
  <si>
    <t>2116</t>
  </si>
  <si>
    <t>TAUFLOFF CARVALLO, CLAUDIA ANGELICA</t>
  </si>
  <si>
    <t>Claudia Angelica Taufloff Carvallo</t>
  </si>
  <si>
    <t>15623765 2</t>
  </si>
  <si>
    <t>15623632 2</t>
  </si>
  <si>
    <t>15623690 2</t>
  </si>
  <si>
    <t>15623665 2</t>
  </si>
  <si>
    <t>LUIS ALFONSO I</t>
  </si>
  <si>
    <t>1675</t>
  </si>
  <si>
    <t>15623450 2</t>
  </si>
  <si>
    <t>15623377 2</t>
  </si>
  <si>
    <t>CAZADOR II</t>
  </si>
  <si>
    <t>955</t>
  </si>
  <si>
    <t>Marcos Erinzon Peran Sandoval</t>
  </si>
  <si>
    <t>30/04/2026 17:03:39: #GIA176672 error fecha zarpe</t>
  </si>
  <si>
    <t>15623366 2</t>
  </si>
  <si>
    <t>CAPTURA CORRESPONDE A BACALAO DE PROFUNDIDAD LICITADO, INSCRITO A CONTAR DEL 29/01/2026, SEGUN CONSTA EN Certificado Nroº DN - 00023/2026 EMITIDO POR SERNAPESCA</t>
  </si>
  <si>
    <t>15623321 2</t>
  </si>
  <si>
    <t>GATO OSBEN</t>
  </si>
  <si>
    <t>2281</t>
  </si>
  <si>
    <t>Carelmapu</t>
  </si>
  <si>
    <t>Maullín</t>
  </si>
  <si>
    <t>ISAM CHILE S.A.</t>
  </si>
  <si>
    <t>Carlos Roberto Gayoso Fernandez</t>
  </si>
  <si>
    <t>07/04/2026 12:45:58: Modificacion kilos;
07/04/2026 12:49:36: Modificacion de kilos;</t>
  </si>
  <si>
    <t>MUELLE CARELMAPU</t>
  </si>
  <si>
    <t>15623369 2</t>
  </si>
  <si>
    <t>25/05/2026 11:50:50: #GIA178060</t>
  </si>
  <si>
    <t>15623282 2</t>
  </si>
  <si>
    <t>07/04/2026 11:47:45: falto ingresar un recurso;</t>
  </si>
  <si>
    <t>15623576 2</t>
  </si>
  <si>
    <t>15623019 2</t>
  </si>
  <si>
    <t>2236</t>
  </si>
  <si>
    <t>15622946 2</t>
  </si>
  <si>
    <t>PUERTECITO_SNO</t>
  </si>
  <si>
    <t>15622945 2</t>
  </si>
  <si>
    <t>15622915 2</t>
  </si>
  <si>
    <t>15622916 2</t>
  </si>
  <si>
    <t>15622913 2</t>
  </si>
  <si>
    <t>RIO PELLUHUE II</t>
  </si>
  <si>
    <t>794</t>
  </si>
  <si>
    <t>Juan Carlos Recabal Recabal</t>
  </si>
  <si>
    <t>15622910 2</t>
  </si>
  <si>
    <t>RIO PELLUHUE I</t>
  </si>
  <si>
    <t>625</t>
  </si>
  <si>
    <t>15622908 2</t>
  </si>
  <si>
    <t>15622867 2</t>
  </si>
  <si>
    <t>MARIA ELENA II</t>
  </si>
  <si>
    <t>451</t>
  </si>
  <si>
    <t>Ramon Patricio Alfaro Leal</t>
  </si>
  <si>
    <t>15622699 2</t>
  </si>
  <si>
    <t>15622743 2</t>
  </si>
  <si>
    <t>15622342 2</t>
  </si>
  <si>
    <t>15622267 2</t>
  </si>
  <si>
    <t>15622234 2</t>
  </si>
  <si>
    <t>15622284 2</t>
  </si>
  <si>
    <t>15622345 2</t>
  </si>
  <si>
    <t>15622060 2</t>
  </si>
  <si>
    <t>15621765 2</t>
  </si>
  <si>
    <t>15621737 2</t>
  </si>
  <si>
    <t>15621695 2</t>
  </si>
  <si>
    <t>15621701 2</t>
  </si>
  <si>
    <t>MARJUXI IV</t>
  </si>
  <si>
    <t>2337</t>
  </si>
  <si>
    <t>Julio Ricardo Vera Cerda</t>
  </si>
  <si>
    <t>15621346 2</t>
  </si>
  <si>
    <t>15621302 2</t>
  </si>
  <si>
    <t>15621377 2</t>
  </si>
  <si>
    <t>15621289 2</t>
  </si>
  <si>
    <t>15621269 2</t>
  </si>
  <si>
    <t>15620886 2</t>
  </si>
  <si>
    <t>15620898 2</t>
  </si>
  <si>
    <t>JUAN CLAUDIO I</t>
  </si>
  <si>
    <t>1319</t>
  </si>
  <si>
    <t>Oscar Hernan Manriquez Cisterna</t>
  </si>
  <si>
    <t>MUELLE 2 EMPORCHA</t>
  </si>
  <si>
    <t>15620707 2</t>
  </si>
  <si>
    <t>15620610 2</t>
  </si>
  <si>
    <t>15620365 2</t>
  </si>
  <si>
    <t>15620543 2</t>
  </si>
  <si>
    <t>15620217 2</t>
  </si>
  <si>
    <t>15619417 2</t>
  </si>
  <si>
    <t>15619361 2</t>
  </si>
  <si>
    <t>MARTIN IGNACIO</t>
  </si>
  <si>
    <t>1091</t>
  </si>
  <si>
    <t>Mejillones</t>
  </si>
  <si>
    <t>II REGION ANTOFAGASTA</t>
  </si>
  <si>
    <t>Ignacio Antonio Salas Sofrais</t>
  </si>
  <si>
    <t>MUELLE MEJILLONES</t>
  </si>
  <si>
    <t>15619360 2</t>
  </si>
  <si>
    <t>15619313 2</t>
  </si>
  <si>
    <t>15619184 2</t>
  </si>
  <si>
    <t>15619150 2</t>
  </si>
  <si>
    <t>15619114 2</t>
  </si>
  <si>
    <t>15619068 2</t>
  </si>
  <si>
    <t>15619221 2</t>
  </si>
  <si>
    <t>25/03/2026 12:06:05: #GIA174189</t>
  </si>
  <si>
    <t>15619049 2</t>
  </si>
  <si>
    <t>15619047 2</t>
  </si>
  <si>
    <t>2623</t>
  </si>
  <si>
    <t>23/03/2026 12:34:02: Error al declarar puerto y día de zarpe;; 
07/07/2026 13:29:51: Ticket #180614 cambio fecha y caleta de zarpe</t>
  </si>
  <si>
    <t>15619038 2</t>
  </si>
  <si>
    <t>15619095 2</t>
  </si>
  <si>
    <t>15619028 2</t>
  </si>
  <si>
    <t>15618996 2</t>
  </si>
  <si>
    <t>FRANCISCA</t>
  </si>
  <si>
    <t>CALBUCO</t>
  </si>
  <si>
    <t>3953</t>
  </si>
  <si>
    <t>Jacqueline Jimena Morales Fuenzalida</t>
  </si>
  <si>
    <t>15619072 2</t>
  </si>
  <si>
    <t>15618875 2</t>
  </si>
  <si>
    <t>15618872 2</t>
  </si>
  <si>
    <t>15618836 2</t>
  </si>
  <si>
    <t>INSIDUS SpA</t>
  </si>
  <si>
    <t>15618654 2</t>
  </si>
  <si>
    <t>15618576 2</t>
  </si>
  <si>
    <t>15618318 2</t>
  </si>
  <si>
    <t>15618086 2</t>
  </si>
  <si>
    <t>15618085 2</t>
  </si>
  <si>
    <t>15618061 2</t>
  </si>
  <si>
    <t>15617927 2</t>
  </si>
  <si>
    <t>15617733 2</t>
  </si>
  <si>
    <t>15617583 2</t>
  </si>
  <si>
    <t>15617406 2</t>
  </si>
  <si>
    <t>15617394 2</t>
  </si>
  <si>
    <t>15617281 2</t>
  </si>
  <si>
    <t>17/03/2026 14:13:01: ERROR DIGITACION ;</t>
  </si>
  <si>
    <t>15617262 2</t>
  </si>
  <si>
    <t>15617231 2</t>
  </si>
  <si>
    <t>19/03/2026 17:15:45: Modifica Certificación; Ticket #GIA173695</t>
  </si>
  <si>
    <t>15617116 2</t>
  </si>
  <si>
    <t>15617105 2</t>
  </si>
  <si>
    <t>15617097 2</t>
  </si>
  <si>
    <t>15617101 2</t>
  </si>
  <si>
    <t>15616992 2</t>
  </si>
  <si>
    <t>15617095 2</t>
  </si>
  <si>
    <t>15616846 2</t>
  </si>
  <si>
    <t>15616838 2</t>
  </si>
  <si>
    <t>Huasco</t>
  </si>
  <si>
    <t>MUELLE HUASCO</t>
  </si>
  <si>
    <t>15616822 2</t>
  </si>
  <si>
    <t>15616852 2</t>
  </si>
  <si>
    <t>15616821 2</t>
  </si>
  <si>
    <t>15616630 2</t>
  </si>
  <si>
    <t>15616592 2</t>
  </si>
  <si>
    <t>15616605 2</t>
  </si>
  <si>
    <t>15616602 2</t>
  </si>
  <si>
    <t>15616589 2</t>
  </si>
  <si>
    <t>15616612 2</t>
  </si>
  <si>
    <t>15616331 2</t>
  </si>
  <si>
    <t>15616019 2</t>
  </si>
  <si>
    <t>12/03/2026 20:46:41: Confusión de zonas;</t>
  </si>
  <si>
    <t>15616017 2</t>
  </si>
  <si>
    <t>15615894 2</t>
  </si>
  <si>
    <t>15615914 2</t>
  </si>
  <si>
    <t>15615777 2</t>
  </si>
  <si>
    <t>15615807 2</t>
  </si>
  <si>
    <t>15615635 2</t>
  </si>
  <si>
    <t>15615558 2</t>
  </si>
  <si>
    <t>15615592 2</t>
  </si>
  <si>
    <t>15615611 2</t>
  </si>
  <si>
    <t>15615373 2</t>
  </si>
  <si>
    <t>15615317 2</t>
  </si>
  <si>
    <t>15614970 2</t>
  </si>
  <si>
    <t>15614883 2</t>
  </si>
  <si>
    <t>09/03/2026 23:00:49: Ok;</t>
  </si>
  <si>
    <t>15614747 2</t>
  </si>
  <si>
    <t>PUERTO BRAVO</t>
  </si>
  <si>
    <t>2498</t>
  </si>
  <si>
    <t>Carlos Alejandro Manriquez Fernandez</t>
  </si>
  <si>
    <t>15614722 2</t>
  </si>
  <si>
    <t>DON MATEO I</t>
  </si>
  <si>
    <t>1794</t>
  </si>
  <si>
    <t>AGUAYO HUENCHULEO, AUGUSTO</t>
  </si>
  <si>
    <t>Augusto Aguayo Huenchuleo</t>
  </si>
  <si>
    <t>15614751 2</t>
  </si>
  <si>
    <t>De 1-1,9  90 kilos con 53 unidades. 2-4,9 431 kilos.con 143 unidades +5 642 kilos con 67 unidades .</t>
  </si>
  <si>
    <t>15614832 2</t>
  </si>
  <si>
    <t>15614780 2</t>
  </si>
  <si>
    <t>15614757 2</t>
  </si>
  <si>
    <t>10/03/2026 16:50:53: Modifica Certificación; Ticket #GIA173059</t>
  </si>
  <si>
    <t>15614623 2</t>
  </si>
  <si>
    <t>1837</t>
  </si>
  <si>
    <t>Merenciana Iveth Salas Duran</t>
  </si>
  <si>
    <t>15614689 2</t>
  </si>
  <si>
    <t>MARIA BEATRIZ</t>
  </si>
  <si>
    <t>2320</t>
  </si>
  <si>
    <t>SAAVEDRA SALAS, BERNARDO ENRIQUE</t>
  </si>
  <si>
    <t>Fernando Mauricio Poblete Navarro</t>
  </si>
  <si>
    <t>15614591 2</t>
  </si>
  <si>
    <t>MARIA M</t>
  </si>
  <si>
    <t>2041</t>
  </si>
  <si>
    <t>MARIO CISTERNA MIRANDA</t>
  </si>
  <si>
    <t>Mario Alberto Cisterna Miranda</t>
  </si>
  <si>
    <t>15614593 2</t>
  </si>
  <si>
    <t>DON VICENTE I</t>
  </si>
  <si>
    <t>367</t>
  </si>
  <si>
    <t>GARCES FICA CRISTIAN ANTONIO</t>
  </si>
  <si>
    <t>Cristian Antonio Garces Fica</t>
  </si>
  <si>
    <t>15614614 2</t>
  </si>
  <si>
    <t>GUERRERO DEL PACIFICO</t>
  </si>
  <si>
    <t>1611</t>
  </si>
  <si>
    <t>POBLETE FERNANDEZ JOSE BASILIO</t>
  </si>
  <si>
    <t>José Basilio Poblete Fernández</t>
  </si>
  <si>
    <t>15614602 2</t>
  </si>
  <si>
    <t>JOSE MANUEL III</t>
  </si>
  <si>
    <t>848</t>
  </si>
  <si>
    <t>SOCIEDAD PESQUERA DIMAR SpA</t>
  </si>
  <si>
    <t>Marisela Alejandra Poblete Aravena</t>
  </si>
  <si>
    <t>15614569 2</t>
  </si>
  <si>
    <t>DON ORLANDO</t>
  </si>
  <si>
    <t>1437</t>
  </si>
  <si>
    <t>MARCELO ANDRES CHAMBLAS AGUAYO</t>
  </si>
  <si>
    <t>Marcelo Andres Chamblas Aguayo</t>
  </si>
  <si>
    <t>15614561 2</t>
  </si>
  <si>
    <t>BENJAMIN S</t>
  </si>
  <si>
    <t>PUERTO MONTT</t>
  </si>
  <si>
    <t>7137</t>
  </si>
  <si>
    <t>SALAS RIVAS, ARIEL HUMBERTO</t>
  </si>
  <si>
    <t>Ariel Humberto Salas Rivas</t>
  </si>
  <si>
    <t>15614550 2</t>
  </si>
  <si>
    <t>REY DE REYES</t>
  </si>
  <si>
    <t>1481</t>
  </si>
  <si>
    <t>JEREZ SAEZ, HECTOR IVAN</t>
  </si>
  <si>
    <t>Hector Ivan Jerez Saez</t>
  </si>
  <si>
    <t>Coronel</t>
  </si>
  <si>
    <t>09/03/2026 17:33:57: Error de digitación</t>
  </si>
  <si>
    <t>15614598 2</t>
  </si>
  <si>
    <t>DIEGO ARMANDO II</t>
  </si>
  <si>
    <t>2092</t>
  </si>
  <si>
    <t>POBLETE ARAVENA, JORGE ARMANDO</t>
  </si>
  <si>
    <t>Jorge Armando Poblete Aravena</t>
  </si>
  <si>
    <t>15614547 2</t>
  </si>
  <si>
    <t>CAROLINA I</t>
  </si>
  <si>
    <t>998</t>
  </si>
  <si>
    <t>VILLAGRÁN MONSÁLVEZ, LUIS EMILIO</t>
  </si>
  <si>
    <t>Luis Emilio Villagran Monsalvez</t>
  </si>
  <si>
    <t>15614582 2</t>
  </si>
  <si>
    <t>LUIS ALBERTO I</t>
  </si>
  <si>
    <t>2037</t>
  </si>
  <si>
    <t>SAMIRA MILLARAY CISTERNA FERNANDEZ</t>
  </si>
  <si>
    <t>Samira Millaray Cisterna Fernández</t>
  </si>
  <si>
    <t>15614580 2</t>
  </si>
  <si>
    <t>LUIS ANDRES II</t>
  </si>
  <si>
    <t>2508</t>
  </si>
  <si>
    <t>CISTERNA MIRANDA, LUIS ALBERTO</t>
  </si>
  <si>
    <t>Luis Alberto Cisterna Miranda</t>
  </si>
  <si>
    <t>15614575 2</t>
  </si>
  <si>
    <t>1567</t>
  </si>
  <si>
    <t>15614534 2</t>
  </si>
  <si>
    <t>LUIS DAVID C</t>
  </si>
  <si>
    <t>2051</t>
  </si>
  <si>
    <t>CISTERNA GARRIDO, DAVID ALFONSO</t>
  </si>
  <si>
    <t>David Alfonso Cisterna Garrido</t>
  </si>
  <si>
    <t>15614577 2</t>
  </si>
  <si>
    <t>RIO SIMPSON II</t>
  </si>
  <si>
    <t>842</t>
  </si>
  <si>
    <t>CHAMBLAS GAYOSO LIMITADA</t>
  </si>
  <si>
    <t>Mario Alonso Chamblas Salas</t>
  </si>
  <si>
    <t>15614555 2</t>
  </si>
  <si>
    <t>STA XIMENA</t>
  </si>
  <si>
    <t>795</t>
  </si>
  <si>
    <t>MIRANDA MENSOZA MARIA DEL CARMEN</t>
  </si>
  <si>
    <t>Maria Del Carmen Miranda Mendoza</t>
  </si>
  <si>
    <t>15614542 2</t>
  </si>
  <si>
    <t>1072</t>
  </si>
  <si>
    <t>15614494 2</t>
  </si>
  <si>
    <t>DON ENRIQUE F</t>
  </si>
  <si>
    <t>1197</t>
  </si>
  <si>
    <t>FERNANDEZ VERGARA SERGIO ENRIQUE</t>
  </si>
  <si>
    <t>Sergio Enrique Fernandez Vergara</t>
  </si>
  <si>
    <t>15614496 2</t>
  </si>
  <si>
    <t>BETTY YULY</t>
  </si>
  <si>
    <t>301</t>
  </si>
  <si>
    <t>El Membrillo</t>
  </si>
  <si>
    <t>Sergio Guillermo Galindo Tapia</t>
  </si>
  <si>
    <t>EL MEMBRILLO</t>
  </si>
  <si>
    <t>15614491 2</t>
  </si>
  <si>
    <t>460</t>
  </si>
  <si>
    <t>15614481 2</t>
  </si>
  <si>
    <t>JEAN RENE I</t>
  </si>
  <si>
    <t>1256</t>
  </si>
  <si>
    <t>MANRIQUEZ TORRES RENE DEL CARMEN</t>
  </si>
  <si>
    <t>Rene Del Carmen Manriquez Torres</t>
  </si>
  <si>
    <t>07/03/2026 16:27:24: Sin observaciones ;</t>
  </si>
  <si>
    <t>15614565 2</t>
  </si>
  <si>
    <t>ALEJANDRO IGNACIO</t>
  </si>
  <si>
    <t>1762</t>
  </si>
  <si>
    <t>FERNANDEZ VEGA, ALEJANDRO HERALDO</t>
  </si>
  <si>
    <t>Alejandro Heraldo Fernandez Vega</t>
  </si>
  <si>
    <t>08/06/2026 12:56:08: se modifica fecha de zarpe segun ticket #GIA179144</t>
  </si>
  <si>
    <t>15614480 2</t>
  </si>
  <si>
    <t>1222</t>
  </si>
  <si>
    <t>MONTALBA SALAS JOSE MIGUEL</t>
  </si>
  <si>
    <t>Jose Miguel Montalba Salas</t>
  </si>
  <si>
    <t>15614583 2</t>
  </si>
  <si>
    <t>CINDY II</t>
  </si>
  <si>
    <t>1010</t>
  </si>
  <si>
    <t>Juan Reinaldo Osorio Fernandez</t>
  </si>
  <si>
    <t>15614499 2</t>
  </si>
  <si>
    <t>VENTURA I</t>
  </si>
  <si>
    <t>906</t>
  </si>
  <si>
    <t>OSORIO SAEZ, HUGO REINALDO</t>
  </si>
  <si>
    <t>Hugo Reinaldo Osorio Saez</t>
  </si>
  <si>
    <t>15614498 2</t>
  </si>
  <si>
    <t>MAMA ANTONIA</t>
  </si>
  <si>
    <t>864</t>
  </si>
  <si>
    <t>Miguel Angel Quezada Cerda</t>
  </si>
  <si>
    <t>GASTRONOMIA CIRCULAR SPA</t>
  </si>
  <si>
    <t>15614466 2</t>
  </si>
  <si>
    <t>ANAYS SOFIA</t>
  </si>
  <si>
    <t>2556</t>
  </si>
  <si>
    <t>15614486 2</t>
  </si>
  <si>
    <t>DON CHIPE J</t>
  </si>
  <si>
    <t>2272</t>
  </si>
  <si>
    <t>JEREZ SAEZ, MARCELO ORLANDO</t>
  </si>
  <si>
    <t>Marcelo Orlando Jerez Saez</t>
  </si>
  <si>
    <t>15614479 2</t>
  </si>
  <si>
    <t>DOÑA NIEVES</t>
  </si>
  <si>
    <t>1599</t>
  </si>
  <si>
    <t>VENEGAS CERDA, FRANCISCO</t>
  </si>
  <si>
    <t>Francisco Venegas Cerda</t>
  </si>
  <si>
    <t>15614467 2</t>
  </si>
  <si>
    <t>PUERTO CHILOTE I</t>
  </si>
  <si>
    <t>1632</t>
  </si>
  <si>
    <t>LICANCURA VERA, ALEX ALFONSO</t>
  </si>
  <si>
    <t>Alex Alfonso Licancura Vera</t>
  </si>
  <si>
    <t>15614477 2</t>
  </si>
  <si>
    <t>LUIS ANDRES I</t>
  </si>
  <si>
    <t>1664</t>
  </si>
  <si>
    <t>15614456 2</t>
  </si>
  <si>
    <t>DON DANY</t>
  </si>
  <si>
    <t>2161</t>
  </si>
  <si>
    <t>15614450 2</t>
  </si>
  <si>
    <t>15614432 2</t>
  </si>
  <si>
    <t>15614400 2</t>
  </si>
  <si>
    <t>PABLO IGNACIO I</t>
  </si>
  <si>
    <t>Jose Del Carmen Arevalo Peña</t>
  </si>
  <si>
    <t>15614395 2</t>
  </si>
  <si>
    <t>CAROLINA S</t>
  </si>
  <si>
    <t>1900</t>
  </si>
  <si>
    <t>PAREDES CHAMBLAS, SERGIO HONORINO</t>
  </si>
  <si>
    <t>Sergio Honorino Paredes Chamblas</t>
  </si>
  <si>
    <t>15614410 2</t>
  </si>
  <si>
    <t>CLAUDIO AGUSTIN</t>
  </si>
  <si>
    <t>1560</t>
  </si>
  <si>
    <t>PAREDES CHAMBLAS, LUIS HERNAN</t>
  </si>
  <si>
    <t>Luis Hernan Paredes Chamblas</t>
  </si>
  <si>
    <t>15614378 2</t>
  </si>
  <si>
    <t>ILIA CARLOTA</t>
  </si>
  <si>
    <t>2210</t>
  </si>
  <si>
    <t>FERNANDEZ SALAS, LEONEL EDUARDO</t>
  </si>
  <si>
    <t>Leonel Eduardo Fernandez Salas</t>
  </si>
  <si>
    <t>15614370 2</t>
  </si>
  <si>
    <t>15614373 2</t>
  </si>
  <si>
    <t>1280</t>
  </si>
  <si>
    <t>15614382 2</t>
  </si>
  <si>
    <t>DON FERNANDO II</t>
  </si>
  <si>
    <t>812</t>
  </si>
  <si>
    <t>FERNANDO LEAL OFFERMANN</t>
  </si>
  <si>
    <t>Fernando Leal Offermann</t>
  </si>
  <si>
    <t>15614380 2</t>
  </si>
  <si>
    <t>15614360 2</t>
  </si>
  <si>
    <t>1659</t>
  </si>
  <si>
    <t>15614377 2</t>
  </si>
  <si>
    <t>15614293 2</t>
  </si>
  <si>
    <t>1060</t>
  </si>
  <si>
    <t>15614329 2</t>
  </si>
  <si>
    <t>JOSE BASILIO</t>
  </si>
  <si>
    <t>390</t>
  </si>
  <si>
    <t>CHAMBLAS TORRES, BENJAMIN SEGUNDO</t>
  </si>
  <si>
    <t>Benjamin Segundo Chamblas Torres</t>
  </si>
  <si>
    <t>15614735 2</t>
  </si>
  <si>
    <t>DON MAURICIO I</t>
  </si>
  <si>
    <t>345</t>
  </si>
  <si>
    <t>PEÑA JEREZ, JOSE LEONARDO</t>
  </si>
  <si>
    <t>Jose Leonardo Peña Jerez</t>
  </si>
  <si>
    <t>09/03/2026 11:49:55: modificado;</t>
  </si>
  <si>
    <t>15614258 2</t>
  </si>
  <si>
    <t>DON JAIME</t>
  </si>
  <si>
    <t>1217</t>
  </si>
  <si>
    <t>VILLALON POBLETE, ALEXI MAURICIO</t>
  </si>
  <si>
    <t>Alexi Mauricio Villalon Poblete</t>
  </si>
  <si>
    <t>15614281 2</t>
  </si>
  <si>
    <t>MARIO ALBERTO</t>
  </si>
  <si>
    <t>571</t>
  </si>
  <si>
    <t>CISTERNA CISTERNA, JUAN CARLOS</t>
  </si>
  <si>
    <t>Juan Carlos Cisterna Cisterna</t>
  </si>
  <si>
    <t>15614238 2</t>
  </si>
  <si>
    <t>865</t>
  </si>
  <si>
    <t>15614211 2</t>
  </si>
  <si>
    <t>SANTA IRENE III</t>
  </si>
  <si>
    <t>574</t>
  </si>
  <si>
    <t>POBLETE DELIS LUIS EDUARDO</t>
  </si>
  <si>
    <t>Luis Eduardo Poblete Delis</t>
  </si>
  <si>
    <t>15614207 2</t>
  </si>
  <si>
    <t>JAQUELINE</t>
  </si>
  <si>
    <t>359</t>
  </si>
  <si>
    <t>CLEMENTE HERNAN FERNANDEZ SALAS</t>
  </si>
  <si>
    <t>Clemente Hernan Fernandez Salas</t>
  </si>
  <si>
    <t>15614234 2</t>
  </si>
  <si>
    <t>SANTA PALESTINA I</t>
  </si>
  <si>
    <t>1313</t>
  </si>
  <si>
    <t>CARTE AGUILAR AMBROSIO OHIGGINS</t>
  </si>
  <si>
    <t>Ambrosio O Higgins Carte Aguilar</t>
  </si>
  <si>
    <t>15614225 2</t>
  </si>
  <si>
    <t>REINA DEL PACIFICO IV</t>
  </si>
  <si>
    <t>1760</t>
  </si>
  <si>
    <t>LUIS ALFREDO PARRA RIFFO</t>
  </si>
  <si>
    <t>Luis Alfredo Parra Riffo</t>
  </si>
  <si>
    <t>15614244 2</t>
  </si>
  <si>
    <t>DON JEAN PIERRE</t>
  </si>
  <si>
    <t>1054</t>
  </si>
  <si>
    <t>TORRES LEAL ROSA DEL CARMEN</t>
  </si>
  <si>
    <t>Rosa Del Carmen Torres Leal</t>
  </si>
  <si>
    <t>15614186 2</t>
  </si>
  <si>
    <t>SUSANA C</t>
  </si>
  <si>
    <t>2189</t>
  </si>
  <si>
    <t>CARTES ANTILAO, JOSE GERMAN</t>
  </si>
  <si>
    <t>Jose German Cartes Antilao</t>
  </si>
  <si>
    <t>15614227 2</t>
  </si>
  <si>
    <t>DON DANILO F</t>
  </si>
  <si>
    <t>1993</t>
  </si>
  <si>
    <t>FERNANDEZ SALAS DANILO COLON</t>
  </si>
  <si>
    <t>Danilo Colon Fernandez Salas</t>
  </si>
  <si>
    <t>15614121 2</t>
  </si>
  <si>
    <t>DON JOSE M</t>
  </si>
  <si>
    <t>2130</t>
  </si>
  <si>
    <t>Diego Anselmo Manriquez Cisterna</t>
  </si>
  <si>
    <t>15614112 2</t>
  </si>
  <si>
    <t>JOYA I</t>
  </si>
  <si>
    <t>858</t>
  </si>
  <si>
    <t>CAROLINA ANDREA AVILES AVILES</t>
  </si>
  <si>
    <t>Carolina Andrea Aviles Aviles</t>
  </si>
  <si>
    <t>15614093 2</t>
  </si>
  <si>
    <t>15614061 2</t>
  </si>
  <si>
    <t>1845</t>
  </si>
  <si>
    <t>15614054 2</t>
  </si>
  <si>
    <t>DON AQUILES</t>
  </si>
  <si>
    <t>1273</t>
  </si>
  <si>
    <t>José Raúl Manríquez Cisterna</t>
  </si>
  <si>
    <t>15614086 2</t>
  </si>
  <si>
    <t>VALENTINA ARACELI</t>
  </si>
  <si>
    <t>1640</t>
  </si>
  <si>
    <t>SALAS MALDONADO, JOSE ISRAEL</t>
  </si>
  <si>
    <t>Jose Israel Salas Maldonado</t>
  </si>
  <si>
    <t>15614051 2</t>
  </si>
  <si>
    <t>CARLOTA</t>
  </si>
  <si>
    <t>1085</t>
  </si>
  <si>
    <t>SALAS FERNANDEZ, ALFREDO EDUARDO</t>
  </si>
  <si>
    <t>Alfredo Eduardo Salas Fernandez</t>
  </si>
  <si>
    <t>15614067 2</t>
  </si>
  <si>
    <t>467</t>
  </si>
  <si>
    <t>15614048 2</t>
  </si>
  <si>
    <t>CARLA BELEN I</t>
  </si>
  <si>
    <t>847</t>
  </si>
  <si>
    <t>TAUFLOFF CARVALLO, CARLOS EDGARDO</t>
  </si>
  <si>
    <t>Carlos Edgardo Taufloff Carvallo</t>
  </si>
  <si>
    <t>15613985 2</t>
  </si>
  <si>
    <t>15613979 2</t>
  </si>
  <si>
    <t>15613933 2</t>
  </si>
  <si>
    <t>15613919 2</t>
  </si>
  <si>
    <t>1295</t>
  </si>
  <si>
    <t>RAMIRÉZ LEAL, ENZO PIERO</t>
  </si>
  <si>
    <t>15613931 2</t>
  </si>
  <si>
    <t>15613934 2</t>
  </si>
  <si>
    <t>15613886 2</t>
  </si>
  <si>
    <t>10/03/2026 09:17:05: OS TICKET #173085 MODIFICA ZONA DE PESCA</t>
  </si>
  <si>
    <t>15613927 2</t>
  </si>
  <si>
    <t>CARLOS LEONARDO</t>
  </si>
  <si>
    <t>1958</t>
  </si>
  <si>
    <t>15613922 2</t>
  </si>
  <si>
    <t>MAR ROJO</t>
  </si>
  <si>
    <t>551</t>
  </si>
  <si>
    <t>15613815 2</t>
  </si>
  <si>
    <t>DON VICHO</t>
  </si>
  <si>
    <t>1852</t>
  </si>
  <si>
    <t>NABOR MARCELO MARTÍNEZ TRIVIÑO</t>
  </si>
  <si>
    <t>Nabor Marcelo Martinez Triviño</t>
  </si>
  <si>
    <t>15613804 2</t>
  </si>
  <si>
    <t>15613784 2</t>
  </si>
  <si>
    <t>02/03/2026 14:01:23: .;</t>
  </si>
  <si>
    <t>15613792 2</t>
  </si>
  <si>
    <t>02/03/2026 14:07:45: .;</t>
  </si>
  <si>
    <t>15613769 2</t>
  </si>
  <si>
    <t>MILLA C</t>
  </si>
  <si>
    <t>2560</t>
  </si>
  <si>
    <t>CARDENAS BURGOS  LUIS HERNAN</t>
  </si>
  <si>
    <t>15613773 2</t>
  </si>
  <si>
    <t>02/03/2026 14:44:35: .;</t>
  </si>
  <si>
    <t>15613808 2</t>
  </si>
  <si>
    <t>DON GERMAN I</t>
  </si>
  <si>
    <t>3370</t>
  </si>
  <si>
    <t>FILIPPI QUEZADA, EDGARDO TOMAS</t>
  </si>
  <si>
    <t>Edgardo Tomas Filippi Quezada</t>
  </si>
  <si>
    <t>15613724 2</t>
  </si>
  <si>
    <t>15613722 2</t>
  </si>
  <si>
    <t>15613650 2</t>
  </si>
  <si>
    <t>15613616 2</t>
  </si>
  <si>
    <t>28/02/2026 17:20:11: Modificado;</t>
  </si>
  <si>
    <t>15613611 2</t>
  </si>
  <si>
    <t>15613604 2</t>
  </si>
  <si>
    <t>GOLIAT</t>
  </si>
  <si>
    <t>2517</t>
  </si>
  <si>
    <t>CISTERNA CAMPOS, LUIS DAVID</t>
  </si>
  <si>
    <t>Luis David Cisterna Campos</t>
  </si>
  <si>
    <t>15613594 2</t>
  </si>
  <si>
    <t>SOFIA M</t>
  </si>
  <si>
    <t>LIRQUEN</t>
  </si>
  <si>
    <t>2494</t>
  </si>
  <si>
    <t>Juan Alfredo Moscoso Lara</t>
  </si>
  <si>
    <t>Tome</t>
  </si>
  <si>
    <t>28/02/2026 12:12:07: error de tipeo;</t>
  </si>
  <si>
    <t>15613596 2</t>
  </si>
  <si>
    <t>28/02/2026 12:42:50: .;</t>
  </si>
  <si>
    <t>15613601 2</t>
  </si>
  <si>
    <t>15613581 2</t>
  </si>
  <si>
    <t>SOFIA S</t>
  </si>
  <si>
    <t>1919</t>
  </si>
  <si>
    <t>SANCHEZ PANIAGUA, RUBEN ESTEBAN</t>
  </si>
  <si>
    <t>Ruben Esteban Sanchez Paniagua</t>
  </si>
  <si>
    <t>28/02/2026 11:36:56: Modificado por error en zona de pesca ;</t>
  </si>
  <si>
    <t>15613582 2</t>
  </si>
  <si>
    <t>TATA RUBEN</t>
  </si>
  <si>
    <t>2279</t>
  </si>
  <si>
    <t>28/02/2026 11:13:54: Modificado por error en fecha de zarpe y zonas de pesca ;</t>
  </si>
  <si>
    <t>15613497 2</t>
  </si>
  <si>
    <t>15613598 2</t>
  </si>
  <si>
    <t>1079</t>
  </si>
  <si>
    <t>15613528 2</t>
  </si>
  <si>
    <t>NOLVITA INES I</t>
  </si>
  <si>
    <t>1435</t>
  </si>
  <si>
    <t>NELSON ULLOA BURGOS</t>
  </si>
  <si>
    <t>Nelson Ricardo Ulloa Burgos</t>
  </si>
  <si>
    <t>15613508 2</t>
  </si>
  <si>
    <t>JOSE RICARDO</t>
  </si>
  <si>
    <t>1423</t>
  </si>
  <si>
    <t>ULLOA BURGOS, MANUEL ANTONIO</t>
  </si>
  <si>
    <t>Manuel Antonio Ulloa Burgos</t>
  </si>
  <si>
    <t>15613474 2</t>
  </si>
  <si>
    <t>15613459 2</t>
  </si>
  <si>
    <t>15613554 2</t>
  </si>
  <si>
    <t>15613457 2</t>
  </si>
  <si>
    <t>15613424 2</t>
  </si>
  <si>
    <t>15613441 2</t>
  </si>
  <si>
    <t>ELUZAI</t>
  </si>
  <si>
    <t>2217</t>
  </si>
  <si>
    <t>NEIRA VERA, ELOY SEGUNDO</t>
  </si>
  <si>
    <t>Eloy Segundo Neira Vera</t>
  </si>
  <si>
    <t>15613409 2</t>
  </si>
  <si>
    <t>15613405 2</t>
  </si>
  <si>
    <t>15613443 2</t>
  </si>
  <si>
    <t>15613432 2</t>
  </si>
  <si>
    <t>YOVANKA</t>
  </si>
  <si>
    <t>770</t>
  </si>
  <si>
    <t>Alex Alejandro Friz Zenteno</t>
  </si>
  <si>
    <t>15613452 2</t>
  </si>
  <si>
    <t>1868</t>
  </si>
  <si>
    <t>15613408 2</t>
  </si>
  <si>
    <t>27/02/2026 12:11:40: Zarpe armada 28-01-2026, zarpe Sernapesca 03-02-2026;
27/02/2026 12:27:04: Zarpe armada 28-01-2026 Valdivia, Zarpe Sernapesca 03-02-2026 puerto montt;</t>
  </si>
  <si>
    <t>15613254 2</t>
  </si>
  <si>
    <t>15613302 2</t>
  </si>
  <si>
    <t>IVETH I</t>
  </si>
  <si>
    <t>294</t>
  </si>
  <si>
    <t>SALAS SALAS, PEDRO</t>
  </si>
  <si>
    <t>Pedro Salas Salas</t>
  </si>
  <si>
    <t>15613285 2</t>
  </si>
  <si>
    <t>DON GILBERTO I</t>
  </si>
  <si>
    <t>156</t>
  </si>
  <si>
    <t>26/02/2026 18:29:56: error en comercializadora y zona pesca;</t>
  </si>
  <si>
    <t>15613226 2</t>
  </si>
  <si>
    <t>15613189 2</t>
  </si>
  <si>
    <t>15613085 2</t>
  </si>
  <si>
    <t>De 1a1,9 k 43 kilos con 27 unid, 2-4,9 kilos 395 k con 121 unid, + 5 kilos 3511 k con 283 unid.</t>
  </si>
  <si>
    <t>15613064 2</t>
  </si>
  <si>
    <t>15612979 2</t>
  </si>
  <si>
    <t>EL ROBLE</t>
  </si>
  <si>
    <t>01084</t>
  </si>
  <si>
    <t>BRANDON EDUARDO FERNANDEZ FERNANDEZ</t>
  </si>
  <si>
    <t>Brandon Eduardo Fernandez Fernandez</t>
  </si>
  <si>
    <t>24/02/2026 22:39:22: Modificado;</t>
  </si>
  <si>
    <t>15612957 2</t>
  </si>
  <si>
    <t>15612896 2</t>
  </si>
  <si>
    <t>15612847 2</t>
  </si>
  <si>
    <t>15612885 2</t>
  </si>
  <si>
    <t>15612697 2</t>
  </si>
  <si>
    <t>15612752 2</t>
  </si>
  <si>
    <t>15612734 2</t>
  </si>
  <si>
    <t>03/03/2026 10:25:21: Ticket #172695</t>
  </si>
  <si>
    <t>15612703 2</t>
  </si>
  <si>
    <t>15612849 2</t>
  </si>
  <si>
    <t>15612680 2</t>
  </si>
  <si>
    <t>15612658 2</t>
  </si>
  <si>
    <t>23/02/2026 15:40:36: Ticket #172233</t>
  </si>
  <si>
    <t>15612704 2</t>
  </si>
  <si>
    <t>15612652 2</t>
  </si>
  <si>
    <t>23/02/2026 12:00:51: Se modifica zona de pesca ;
23/02/2026 12:18:55: Se modifica zona de pesca ;</t>
  </si>
  <si>
    <t>15612574 2</t>
  </si>
  <si>
    <t>10/03/2026 15:24:45: Ticket #173072 Mod. Zona Pesca</t>
  </si>
  <si>
    <t>15612575 2</t>
  </si>
  <si>
    <t>15612567 2</t>
  </si>
  <si>
    <t>15612561 2</t>
  </si>
  <si>
    <t>15612623 2</t>
  </si>
  <si>
    <t>15612546 2</t>
  </si>
  <si>
    <t>15612548 2</t>
  </si>
  <si>
    <t>22/02/2026 13:00:46: .;</t>
  </si>
  <si>
    <t>15612544 2</t>
  </si>
  <si>
    <t>15612487 2</t>
  </si>
  <si>
    <t>26/02/2026 16:42:01: Se modifica según Osticket N° 172489.  Error en fecha de zarpe declarada.</t>
  </si>
  <si>
    <t>15612576 2</t>
  </si>
  <si>
    <t>15612507 2</t>
  </si>
  <si>
    <t>1033 kilos de 1-1.9 con 657 unid./ 1578 kilos de 2-4.9 con 584 unid./ 1115 kilos de +5 con 107 unid.</t>
  </si>
  <si>
    <t>15612473 2</t>
  </si>
  <si>
    <t>15612471 2</t>
  </si>
  <si>
    <t>25/02/2026 17:04:36: Ticket # 172397</t>
  </si>
  <si>
    <t>15612476 2</t>
  </si>
  <si>
    <t>15612441 2</t>
  </si>
  <si>
    <t>15612470 2</t>
  </si>
  <si>
    <t>15612440 2</t>
  </si>
  <si>
    <t>15612430 2</t>
  </si>
  <si>
    <t>24/02/2026 16:13:40: Modifica Certificación; Ticket #GIA172191; 
26/02/2026 16:50:22: Se modifica según Osticket N°172490.  Error en fecha de zarpe y caleta desembarque declarada.</t>
  </si>
  <si>
    <t>15612431 2</t>
  </si>
  <si>
    <t>15612503 2</t>
  </si>
  <si>
    <t>15612414 2</t>
  </si>
  <si>
    <t>68</t>
  </si>
  <si>
    <t>15612398 2</t>
  </si>
  <si>
    <t>15612358 2</t>
  </si>
  <si>
    <t>20/02/2026 15:17:52: Error zona de pesca ;</t>
  </si>
  <si>
    <t>15612348 2</t>
  </si>
  <si>
    <t>26/02/2026 11:48:27: Se modifica con ticket n° #GIA172460</t>
  </si>
  <si>
    <t>15612352 2</t>
  </si>
  <si>
    <t>15612338 2</t>
  </si>
  <si>
    <t>15612350 2</t>
  </si>
  <si>
    <t>15612205 2</t>
  </si>
  <si>
    <t>68 kilos de 1-1,9 con 43 unidades/ 615 kilos de 2-4,9 con 195 unidades/ 831 kilos de +5 kilos con 92 unidades</t>
  </si>
  <si>
    <t>15612251 2</t>
  </si>
  <si>
    <t>19/02/2026 19:01:37: SE MODIFICA FECHA DE ZARPE Y ZONA DE PESCA;</t>
  </si>
  <si>
    <t>15612157 2</t>
  </si>
  <si>
    <t>15612155 2</t>
  </si>
  <si>
    <t>15612154 2</t>
  </si>
  <si>
    <t>15612202 2</t>
  </si>
  <si>
    <t>15612150 2</t>
  </si>
  <si>
    <t>15612085 2</t>
  </si>
  <si>
    <t>19/02/2026 00:15:59: SE MODIFICA ZONA DE PESCA;</t>
  </si>
  <si>
    <t>15612069 2</t>
  </si>
  <si>
    <t>19/02/2026 00:05:47: SE MODIFICA FECHA DE ZARPE Y ZONA DE PESCA;</t>
  </si>
  <si>
    <t>15612061 2</t>
  </si>
  <si>
    <t>15612033 2</t>
  </si>
  <si>
    <t>15612102 2</t>
  </si>
  <si>
    <t>19/02/2026 03:43:10: . ;</t>
  </si>
  <si>
    <t>15611988 2</t>
  </si>
  <si>
    <t>15612017 2</t>
  </si>
  <si>
    <t>15612010 2</t>
  </si>
  <si>
    <t>15611984 2</t>
  </si>
  <si>
    <t>15611977 2</t>
  </si>
  <si>
    <t>15611970 2</t>
  </si>
  <si>
    <t>15612002 2</t>
  </si>
  <si>
    <t>15611983 2</t>
  </si>
  <si>
    <t>15611963 2</t>
  </si>
  <si>
    <t>15611915 2</t>
  </si>
  <si>
    <t>15611912 2</t>
  </si>
  <si>
    <t>15611897 2</t>
  </si>
  <si>
    <t>15611896 2</t>
  </si>
  <si>
    <t>15611909 2</t>
  </si>
  <si>
    <t>KRATOS I</t>
  </si>
  <si>
    <t>2553</t>
  </si>
  <si>
    <t>SALAZAR VARELA OLGA DEL CARMEN</t>
  </si>
  <si>
    <t>Olga Del Carmen Salazar Varela</t>
  </si>
  <si>
    <t>18/02/2026 09:31:40: Sin 6;</t>
  </si>
  <si>
    <t>15611862 2</t>
  </si>
  <si>
    <t>15611853 2</t>
  </si>
  <si>
    <t>15611840 2</t>
  </si>
  <si>
    <t>15611852 2</t>
  </si>
  <si>
    <t>17/02/2026 17:33:10: .;</t>
  </si>
  <si>
    <t>15611856 2</t>
  </si>
  <si>
    <t>02/03/2026 17:42:25: Ticket # 172655</t>
  </si>
  <si>
    <t>15611824 2</t>
  </si>
  <si>
    <t>15611841 2</t>
  </si>
  <si>
    <t>15611821 2</t>
  </si>
  <si>
    <t>15611875 2</t>
  </si>
  <si>
    <t>15611794 2</t>
  </si>
  <si>
    <t>15611822 2</t>
  </si>
  <si>
    <t>15611757 2</t>
  </si>
  <si>
    <t>15611892 2</t>
  </si>
  <si>
    <t>15611823 2</t>
  </si>
  <si>
    <t>02/03/2026 17:43:02: Ticket #172627</t>
  </si>
  <si>
    <t>15611857 2</t>
  </si>
  <si>
    <t>15611820 2</t>
  </si>
  <si>
    <t>15611845 2</t>
  </si>
  <si>
    <t>15611786 2</t>
  </si>
  <si>
    <t>17/02/2026 15:18:48: Se modifica zona de pesca.;</t>
  </si>
  <si>
    <t>15611812 2</t>
  </si>
  <si>
    <t>15611785 2</t>
  </si>
  <si>
    <t>17/03/2026 10:18:14: Modifica detalle recurso Bacalao de Profundidad; Ticket #GIA163225; 
24/03/2026 14:53:13: modifica zona de pesca en evento 2 #173436</t>
  </si>
  <si>
    <t>15611756 2</t>
  </si>
  <si>
    <t>15611715 2</t>
  </si>
  <si>
    <t>17/02/2026 09:35:33: Modificado;
17/02/2026 09:48:49: Modificado;</t>
  </si>
  <si>
    <t>15611790 2</t>
  </si>
  <si>
    <t>15611690 2</t>
  </si>
  <si>
    <t>15611661 2</t>
  </si>
  <si>
    <t>15611602 2</t>
  </si>
  <si>
    <t>15611691 2</t>
  </si>
  <si>
    <t>15611650 2</t>
  </si>
  <si>
    <t>16/02/2026 19:19:27: error al declarar fecha de zarpe.;</t>
  </si>
  <si>
    <t>15611648 2</t>
  </si>
  <si>
    <t>15611658 2</t>
  </si>
  <si>
    <t>15611656 2</t>
  </si>
  <si>
    <t>15611662 2</t>
  </si>
  <si>
    <t>16/02/2026 23:30:56: Modificado;</t>
  </si>
  <si>
    <t>15611583 2</t>
  </si>
  <si>
    <t>15611594 2</t>
  </si>
  <si>
    <t>15611599 2</t>
  </si>
  <si>
    <t>15611612 2</t>
  </si>
  <si>
    <t>15611607 2</t>
  </si>
  <si>
    <t>15611653 2</t>
  </si>
  <si>
    <t>15611659 2</t>
  </si>
  <si>
    <t>15611666 2</t>
  </si>
  <si>
    <t>15611532 2</t>
  </si>
  <si>
    <t>15611547 2</t>
  </si>
  <si>
    <t>16/02/2026 13:56:48: Sin observaciones ;</t>
  </si>
  <si>
    <t>15611604 2</t>
  </si>
  <si>
    <t>15611593 2</t>
  </si>
  <si>
    <t>15611506 2</t>
  </si>
  <si>
    <t>23/02/2026 09:48:06: TICKET #172179</t>
  </si>
  <si>
    <t>15611553 2</t>
  </si>
  <si>
    <t>15611505 2</t>
  </si>
  <si>
    <t>15611322 2</t>
  </si>
  <si>
    <t>15611298 2</t>
  </si>
  <si>
    <t>15611364 2</t>
  </si>
  <si>
    <t>15611354 2</t>
  </si>
  <si>
    <t>San Rafael</t>
  </si>
  <si>
    <t>MUELLE LA CINTA</t>
  </si>
  <si>
    <t>15611301 2</t>
  </si>
  <si>
    <t>15611073 2</t>
  </si>
  <si>
    <t>15611126 2</t>
  </si>
  <si>
    <t>15610933 2</t>
  </si>
  <si>
    <t>15610841 2</t>
  </si>
  <si>
    <t>15610830 2</t>
  </si>
  <si>
    <t>15610719 2</t>
  </si>
  <si>
    <t>15610655 2</t>
  </si>
  <si>
    <t>15610505 2</t>
  </si>
  <si>
    <t>15610398 2</t>
  </si>
  <si>
    <t>15610403 2</t>
  </si>
  <si>
    <t>15610396 2</t>
  </si>
  <si>
    <t>15610367 2</t>
  </si>
  <si>
    <t>CAPTURA CORRESPONDE A BACALAO DE PROFUNDIDAD LICITADO, INSCRITO A CONTAR DEL 04/02/2026, SEGUN CONSTA EN Certificado Nroº DN - 00005/2026 EMITIDO POR SERNAPESCA</t>
  </si>
  <si>
    <t>15610283 2</t>
  </si>
  <si>
    <t>15610148 2</t>
  </si>
  <si>
    <t>15610074 2</t>
  </si>
  <si>
    <t>15609975 2</t>
  </si>
  <si>
    <t>15609921 2</t>
  </si>
  <si>
    <t>15609922 2</t>
  </si>
  <si>
    <t>15609148 2</t>
  </si>
  <si>
    <t>15607265 2</t>
  </si>
  <si>
    <t>15606995 2</t>
  </si>
  <si>
    <t>15629469 2</t>
  </si>
  <si>
    <t>DON SERGIO</t>
  </si>
  <si>
    <t>1213</t>
  </si>
  <si>
    <t>Mario Marcelo Saavedra Ramirez</t>
  </si>
  <si>
    <t>30/04/2026 18:38:04: Confusión de zonas de pesca;</t>
  </si>
  <si>
    <t>15627866 2</t>
  </si>
  <si>
    <t>27/05/2026 12:09:34: Modificación registrada en ticket #GIA178300. Cambio fecha zarpe.</t>
  </si>
  <si>
    <t>15621388 2</t>
  </si>
  <si>
    <t>MARIA CECILIA II</t>
  </si>
  <si>
    <t>2197</t>
  </si>
  <si>
    <t>27/04/2026 09:43:01: Modificación registrada en ticket #GIA176314. Cambio zona de pesca.</t>
  </si>
  <si>
    <t>15611781 2</t>
  </si>
  <si>
    <t>JOSE MANUEL C</t>
  </si>
  <si>
    <t>2624</t>
  </si>
  <si>
    <t>VICTOR CARRILLO YANCAMAN</t>
  </si>
  <si>
    <t>Victor Tomas Carrillo Yancaman</t>
  </si>
  <si>
    <t>17/02/2026 13:15:47: Modificado;</t>
  </si>
  <si>
    <t>15624824 2</t>
  </si>
  <si>
    <t>CABRO CHICO II</t>
  </si>
  <si>
    <t>LOS VILOS</t>
  </si>
  <si>
    <t>1699</t>
  </si>
  <si>
    <t>Alex Oreste Brantt Vera</t>
  </si>
  <si>
    <t>12/04/2026 15:16:03: se tipeo mal los kilos extraidos dice 558 y debe decir 588 kilos;
12/04/2026 15:26:26: se tipeo mal dice 558 kilos debe decir 588 kilos;; 
16/04/2026 09:18:16: Modifica detalle; Ticket #GIA175559; 
04/05/2026 15:40:08: Modifica detalle; Ticket #GIA176723</t>
  </si>
  <si>
    <t>15617979 2</t>
  </si>
  <si>
    <t>ELIAS I</t>
  </si>
  <si>
    <t>2134</t>
  </si>
  <si>
    <t>Manuel Alejandro Rioseco Marambio</t>
  </si>
  <si>
    <t>10/04/2026 09:47:10: Modificación registrada en ticket #GIA175274. Agregar 3 kilos y zona.</t>
  </si>
  <si>
    <t>15629452 2</t>
  </si>
  <si>
    <t>07/05/2026 10:39:34: Modificación registrada en ticket #GIA176976. Cambio fecha de zarpe.</t>
  </si>
  <si>
    <t>15613712 2</t>
  </si>
  <si>
    <t>05/03/2026 12:14:02: Modificación registrada en Ticket #GIA172885. Cambio zona y cantidad.</t>
  </si>
  <si>
    <t>15613775 2</t>
  </si>
  <si>
    <t>03/03/2026 13:50:43: Se modifica con ticket n°172740</t>
  </si>
  <si>
    <t>15614420 2</t>
  </si>
  <si>
    <t>982</t>
  </si>
  <si>
    <t>..</t>
  </si>
  <si>
    <t>15636627 2</t>
  </si>
  <si>
    <t>15636550 2</t>
  </si>
  <si>
    <t>CENTURION II</t>
  </si>
  <si>
    <t>1512</t>
  </si>
  <si>
    <t>Rene Fernando Aracena Riquelme</t>
  </si>
  <si>
    <t>15636093 2</t>
  </si>
  <si>
    <t>SEBASTIAN I</t>
  </si>
  <si>
    <t>1021</t>
  </si>
  <si>
    <t>SOTO ARIAS, CLAUDIA</t>
  </si>
  <si>
    <t>Claudia Andrea Soto Arias</t>
  </si>
  <si>
    <t>15636090 2</t>
  </si>
  <si>
    <t>MULATO</t>
  </si>
  <si>
    <t>1000</t>
  </si>
  <si>
    <t>Thomas Pedro Reyes Escobar</t>
  </si>
  <si>
    <t>15636039 2</t>
  </si>
  <si>
    <t>2112</t>
  </si>
  <si>
    <t>15635092 2</t>
  </si>
  <si>
    <t>1392</t>
  </si>
  <si>
    <t>Camila Andrea Coloma Olivares</t>
  </si>
  <si>
    <t>15634966 2</t>
  </si>
  <si>
    <t>15633704 2</t>
  </si>
  <si>
    <t>15633652 2</t>
  </si>
  <si>
    <t>DIEGO</t>
  </si>
  <si>
    <t>1658</t>
  </si>
  <si>
    <t>Fernando Del Carmen Quezada Pallares</t>
  </si>
  <si>
    <t>15633604 2</t>
  </si>
  <si>
    <t>1478</t>
  </si>
  <si>
    <t>Leandro Rodrigo Catalán Díaz</t>
  </si>
  <si>
    <t>15633041 2</t>
  </si>
  <si>
    <t>15631716 2</t>
  </si>
  <si>
    <t>15630967 2</t>
  </si>
  <si>
    <t>15630330 2</t>
  </si>
  <si>
    <t>15630153 2</t>
  </si>
  <si>
    <t>ROCIO LUCILLA I</t>
  </si>
  <si>
    <t>TALTAL</t>
  </si>
  <si>
    <t>608</t>
  </si>
  <si>
    <t>Taltal</t>
  </si>
  <si>
    <t>Damian Reginaldo Leyton Guerra</t>
  </si>
  <si>
    <t>15630104 2</t>
  </si>
  <si>
    <t>15629118 2</t>
  </si>
  <si>
    <t>HURACAN B</t>
  </si>
  <si>
    <t>1907</t>
  </si>
  <si>
    <t>BIANCHI DIAZ JOSE EDUARDO</t>
  </si>
  <si>
    <t>Guillermo Alfonso Alvarez Chacon</t>
  </si>
  <si>
    <t>15628926 2</t>
  </si>
  <si>
    <t>15628138 2</t>
  </si>
  <si>
    <t>15627061 2</t>
  </si>
  <si>
    <t>15626901 2</t>
  </si>
  <si>
    <t>15626541 2</t>
  </si>
  <si>
    <t>15625451 2</t>
  </si>
  <si>
    <t>15624876 2</t>
  </si>
  <si>
    <t>15624434 2</t>
  </si>
  <si>
    <t>15623455 2</t>
  </si>
  <si>
    <t>15623408 2</t>
  </si>
  <si>
    <t>15623130 2</t>
  </si>
  <si>
    <t>15623054 2</t>
  </si>
  <si>
    <t>15622039 2</t>
  </si>
  <si>
    <t>15619570 2</t>
  </si>
  <si>
    <t>15618300 2</t>
  </si>
  <si>
    <t>15617999 2</t>
  </si>
  <si>
    <t>15617719 2</t>
  </si>
  <si>
    <t>15617548 2</t>
  </si>
  <si>
    <t>15617104 2</t>
  </si>
  <si>
    <t>15616879 2</t>
  </si>
  <si>
    <t>15614652 2</t>
  </si>
  <si>
    <t>15614611 2</t>
  </si>
  <si>
    <t>DON IVAN I</t>
  </si>
  <si>
    <t>2265</t>
  </si>
  <si>
    <t>CHAMBLAS ROJAS, CARLOS ALBERTO</t>
  </si>
  <si>
    <t>Carlos Alberto Chamblas Rojas</t>
  </si>
  <si>
    <t>15614609 2</t>
  </si>
  <si>
    <t>15614599 2</t>
  </si>
  <si>
    <t>CHUNGUNGO</t>
  </si>
  <si>
    <t>2289</t>
  </si>
  <si>
    <t>SANDOVAL MANRÍQUEZ, PEDRO JAVIER</t>
  </si>
  <si>
    <t>Pedro Javier Sandoval Manriquez</t>
  </si>
  <si>
    <t>15614482 2</t>
  </si>
  <si>
    <t>15614379 2</t>
  </si>
  <si>
    <t>15614091 2</t>
  </si>
  <si>
    <t>15613818 2</t>
  </si>
  <si>
    <t>15613776 2</t>
  </si>
  <si>
    <t>15613759 2</t>
  </si>
  <si>
    <t>LISELOTTE S</t>
  </si>
  <si>
    <t>2302</t>
  </si>
  <si>
    <t>JOSE SUAZO SUAZO</t>
  </si>
  <si>
    <t>José Alejandro Suazo Suazo</t>
  </si>
  <si>
    <t>15613477 2</t>
  </si>
  <si>
    <t>15613221 2</t>
  </si>
  <si>
    <t>15612479 2</t>
  </si>
  <si>
    <t>15612357 2</t>
  </si>
  <si>
    <t>15612004 2</t>
  </si>
  <si>
    <t>15611998 2</t>
  </si>
  <si>
    <t>15611990 2</t>
  </si>
  <si>
    <t>15611919 2</t>
  </si>
  <si>
    <t>15611848 2</t>
  </si>
  <si>
    <t>15611778 2</t>
  </si>
  <si>
    <t>15611686 2</t>
  </si>
  <si>
    <t>15611678 2</t>
  </si>
  <si>
    <t>15611525 2</t>
  </si>
  <si>
    <t>15609210 2</t>
  </si>
  <si>
    <t>15630325 2</t>
  </si>
  <si>
    <t>2952</t>
  </si>
  <si>
    <t>18/05/2026 13:21:05:  #GIA177716 agrega 9 kilos consumo fresco; 
18/05/2026 15:01:30: En area certificacion no se digitó el total de lo certificado. Siendo esto 1343.4 kilos tal como señala el comprobante de fiscalización; 
19/05/2026 08:56:49: Corrijo información anterior. peso certificado en el comprobante de certificación es de 1354,4 kgs de bacalao de profundidad</t>
  </si>
  <si>
    <t>15628103 2</t>
  </si>
  <si>
    <t>15/05/2026 08:44:32: #GIA177562 Modifica dia zarpe</t>
  </si>
  <si>
    <t>15627493 2</t>
  </si>
  <si>
    <t>1660</t>
  </si>
  <si>
    <t>15626789 2</t>
  </si>
  <si>
    <t>602</t>
  </si>
  <si>
    <t>15625973 2</t>
  </si>
  <si>
    <t>898</t>
  </si>
  <si>
    <t>15625262 2</t>
  </si>
  <si>
    <t>1188</t>
  </si>
  <si>
    <t>15622905 2</t>
  </si>
  <si>
    <t>15622287 2</t>
  </si>
  <si>
    <t>15619698 2</t>
  </si>
  <si>
    <t>25/03/2026 12:25:41: BACALAO PROFUNDIDAD;</t>
  </si>
  <si>
    <t>VENTA DETALLE</t>
  </si>
  <si>
    <t>15619672 2</t>
  </si>
  <si>
    <t>15618858 2</t>
  </si>
  <si>
    <t>JOSE LUIS</t>
  </si>
  <si>
    <t>810</t>
  </si>
  <si>
    <t>PESQUERA PEÑA Y COMPAÑÍA LTDA</t>
  </si>
  <si>
    <t>15616638 2</t>
  </si>
  <si>
    <t>15615621 2</t>
  </si>
  <si>
    <t>15615574 2</t>
  </si>
  <si>
    <t>15614974 2</t>
  </si>
  <si>
    <t>15614601 2</t>
  </si>
  <si>
    <t>BELISARIO SEGUNDO</t>
  </si>
  <si>
    <t>CAMPOS GUTIERREZ CESAR Y OTRO</t>
  </si>
  <si>
    <t>15614615 2</t>
  </si>
  <si>
    <t>MILTON PATRICIO</t>
  </si>
  <si>
    <t>782</t>
  </si>
  <si>
    <t>POBLETE DELIS MANUEL CRISTIAN</t>
  </si>
  <si>
    <t>15614573 2</t>
  </si>
  <si>
    <t>OSCAR ALONSO</t>
  </si>
  <si>
    <t>1615</t>
  </si>
  <si>
    <t>15614223 2</t>
  </si>
  <si>
    <t>RIO SIMPSON</t>
  </si>
  <si>
    <t>334</t>
  </si>
  <si>
    <t>SOCIEDAD COMERCIALIZADORA CHAMBLAS BURGOS LIMITADA</t>
  </si>
  <si>
    <t>15614216 2</t>
  </si>
  <si>
    <t>HECTOR HERNAN</t>
  </si>
  <si>
    <t>2522</t>
  </si>
  <si>
    <t>15613468 2</t>
  </si>
  <si>
    <t>15613496 2</t>
  </si>
  <si>
    <t>15612587 2</t>
  </si>
  <si>
    <t>15612563 2</t>
  </si>
  <si>
    <t>15612156 2</t>
  </si>
  <si>
    <t>19/02/2026 15:28:52: SE MODIFICA ZONA DE PESCA;</t>
  </si>
  <si>
    <t>15612001 2</t>
  </si>
  <si>
    <t>15612067 2</t>
  </si>
  <si>
    <t>15611883 2</t>
  </si>
  <si>
    <t>17/02/2026 19:35:48: .;</t>
  </si>
  <si>
    <t>15611907 2</t>
  </si>
  <si>
    <t>15611579 2</t>
  </si>
  <si>
    <t>15611524 2</t>
  </si>
  <si>
    <t>16/02/2026 13:05:43: Modificado;</t>
  </si>
  <si>
    <t>15611330 2</t>
  </si>
  <si>
    <t>15611316 2</t>
  </si>
  <si>
    <t>15610137 2</t>
  </si>
  <si>
    <t>15611810 2</t>
  </si>
  <si>
    <t>RAFAELA IGNACIA</t>
  </si>
  <si>
    <t>8148</t>
  </si>
  <si>
    <t>EXPORTADORA BLUE SEA CHILE SPA</t>
  </si>
  <si>
    <t>26/02/2026 12:09:48: Ticket #172430; 
05/03/2026 17:45:02: Ticket #172900</t>
  </si>
  <si>
    <t>Adjudicaciones</t>
  </si>
  <si>
    <t>EMPRESAS</t>
  </si>
  <si>
    <t>A. CABRERA VALLEJOS</t>
  </si>
  <si>
    <t>A. POBLETE ARAVENA</t>
  </si>
  <si>
    <t>J. ACEVEDO CORNEJO</t>
  </si>
  <si>
    <t>B. CEBALLOS MANCILLA</t>
  </si>
  <si>
    <t>B. GUZMAN ACUÑA</t>
  </si>
  <si>
    <t>D. CISTERNAS G.</t>
  </si>
  <si>
    <t>D. MOLINA CISTERNA</t>
  </si>
  <si>
    <t>FRAPOLI S.A.</t>
  </si>
  <si>
    <t>I. MARQUEZ MOLINA</t>
  </si>
  <si>
    <t>NESTOR SILVA SANHUEZA</t>
  </si>
  <si>
    <t>P. MORA BURGOS</t>
  </si>
  <si>
    <t>L. POBLETE FERNANDEZ</t>
  </si>
  <si>
    <t>R. GONZALEZ HURTADO</t>
  </si>
  <si>
    <t>R. GONZALEZ NAVARRO</t>
  </si>
  <si>
    <t>T. NEIRA PARRA</t>
  </si>
  <si>
    <t>M. SILVA SANHUEZA</t>
  </si>
  <si>
    <t>EMPRESAS INDUSTRIAL</t>
  </si>
  <si>
    <t>DERIS S.A.</t>
  </si>
  <si>
    <t>CARLOS SAEZ POBLETE</t>
  </si>
  <si>
    <t>PESQ. LA CRUZ</t>
  </si>
  <si>
    <t>20CUOTA PEP año 2019</t>
  </si>
  <si>
    <t>Dto. Ex. N°</t>
  </si>
  <si>
    <t>BACALAO DE PROFUNDIDAD DEL 47° L.S. AL 57° L.S</t>
  </si>
  <si>
    <t>N° Documento (DF)</t>
  </si>
  <si>
    <t>Fecha Documento </t>
  </si>
  <si>
    <t xml:space="preserve">Tipo Negocio </t>
  </si>
  <si>
    <t>De</t>
  </si>
  <si>
    <t>A</t>
  </si>
  <si>
    <t>Toneladas Transferidas</t>
  </si>
  <si>
    <t>Porcentaje Transferido</t>
  </si>
  <si>
    <t>N° Documento </t>
  </si>
  <si>
    <t>Descripcion Movimiento</t>
  </si>
  <si>
    <t xml:space="preserve"> TIPO (PEP/ LTP A/ LTP B/ ORP)</t>
  </si>
  <si>
    <t xml:space="preserve">TITULAR CAPTURA </t>
  </si>
  <si>
    <t>Inscribe Nave Persona NAT O JUR</t>
  </si>
  <si>
    <t xml:space="preserve">NOMBRE NAVE </t>
  </si>
  <si>
    <t>TIPO TITULAR (Industrial, Artesanal u Otro)</t>
  </si>
  <si>
    <t>TIPO NAVE (Inscrita en RPI, RPA o no inscrita)</t>
  </si>
  <si>
    <t>NÚMERO DE INSCRIPCIÓN</t>
  </si>
  <si>
    <t>PESQUERIA AUTORIZADA A LA NAVE</t>
  </si>
  <si>
    <r>
      <rPr>
        <b/>
        <sz val="8"/>
        <color rgb="FF003399"/>
        <rFont val="Calibri"/>
        <family val="2"/>
      </rPr>
      <t>INICIO INSCRIPCIÓN</t>
    </r>
    <r>
      <rPr>
        <sz val="8"/>
        <color rgb="FF003399"/>
        <rFont val="Calibri"/>
        <family val="2"/>
      </rPr>
      <t xml:space="preserve"> (fecha de inscripción de la nave y/o sus modificaciones</t>
    </r>
  </si>
  <si>
    <r>
      <rPr>
        <b/>
        <sz val="8"/>
        <color rgb="FF003399"/>
        <rFont val="Calibri"/>
        <family val="2"/>
      </rPr>
      <t xml:space="preserve">TERMINO INSCRIPCIÓN </t>
    </r>
    <r>
      <rPr>
        <sz val="8"/>
        <color rgb="FF003399"/>
        <rFont val="Calibri"/>
        <family val="2"/>
      </rPr>
      <t>(Fecha de expiración de vigencia o cancelación de la inscripción, del negocio u otro)</t>
    </r>
  </si>
  <si>
    <t>ARTE O APAREJO DE PESCA</t>
  </si>
  <si>
    <t xml:space="preserve">TITULAR ORIGEN </t>
  </si>
  <si>
    <t>N° Acto administrativo</t>
  </si>
  <si>
    <t>FECHA promulgación acto administrativo</t>
  </si>
  <si>
    <t>BACALAO DE PROFUNDIDAD 47°-57°L.S</t>
  </si>
  <si>
    <t>PEP</t>
  </si>
  <si>
    <t>GLOBALPESCA S.A.</t>
  </si>
  <si>
    <t>JUR</t>
  </si>
  <si>
    <t>GLOBALPESCA III</t>
  </si>
  <si>
    <t>DANIEL ALBERTO MOLINA CISTERNAS</t>
  </si>
  <si>
    <t>NAT</t>
  </si>
  <si>
    <t xml:space="preserve">DON ADRIAN </t>
  </si>
  <si>
    <t>RPA</t>
  </si>
  <si>
    <t>PESQ. FRAPOLI LTDA.</t>
  </si>
  <si>
    <t>SERGIO ALEJANDRO SOULODRE TERFORT</t>
  </si>
  <si>
    <t>No inscrita</t>
  </si>
  <si>
    <t xml:space="preserve">JUAN JOSE GUZMAN ROJAS </t>
  </si>
  <si>
    <t>DAVID ALFONSO CISTERNA GARRIDO</t>
  </si>
  <si>
    <t>LUIS DAVID I</t>
  </si>
  <si>
    <t>BERNARDO SAMUEL CEBALLOS MANCILLA</t>
  </si>
  <si>
    <t>PUERTO WILLIAMS</t>
  </si>
  <si>
    <t>JOSE ARMANDO MORA MOYA</t>
  </si>
  <si>
    <t>PAOLA MORA BURGOS</t>
  </si>
  <si>
    <t>SERGIO ENRIQUE FERNANDEZ VERGARA</t>
  </si>
  <si>
    <t>VERONICA IVON CAMPOS GUTIERREZ</t>
  </si>
  <si>
    <t>SANTA ISABEL I</t>
  </si>
  <si>
    <t>ADRIANA DEL PILAR POBLETE ARAVENA</t>
  </si>
  <si>
    <t>FLOPY I</t>
  </si>
  <si>
    <t>JOSE ACEVEDO CORNEJO</t>
  </si>
  <si>
    <t>TOMAS CRISTOBAL NEIRA PARRA</t>
  </si>
  <si>
    <t>otro</t>
  </si>
  <si>
    <t>MAGDALENA III</t>
  </si>
  <si>
    <t>SAN CARLOS II</t>
  </si>
  <si>
    <t>LUIS ARMANDO POBLETE FERNANDEZ</t>
  </si>
  <si>
    <t>CARLOS ARMANDO SAEZ POBLETE</t>
  </si>
  <si>
    <t>NAVEGANTE</t>
  </si>
  <si>
    <t>REY DEL PACIFICO</t>
  </si>
  <si>
    <t>ARTURO S</t>
  </si>
  <si>
    <t>EYZER</t>
  </si>
  <si>
    <t>ISABEL MARGARITA MARQUEZ MOLINA</t>
  </si>
  <si>
    <t>ROBERTO MARCELO GONZALEZ NAVARRO</t>
  </si>
  <si>
    <t>STA ISABEL I</t>
  </si>
  <si>
    <t>LUIS DAVID II</t>
  </si>
  <si>
    <t>DON DAVID II</t>
  </si>
  <si>
    <t>JOSE MORA MOYA</t>
  </si>
  <si>
    <t>Embarcación</t>
  </si>
  <si>
    <t>Titular</t>
  </si>
  <si>
    <t>Inicio</t>
  </si>
  <si>
    <t>Fin</t>
  </si>
  <si>
    <t xml:space="preserve">Captura </t>
  </si>
  <si>
    <t>Don Alfredo</t>
  </si>
  <si>
    <t>Tomas Cristobal Neira Parra (I)</t>
  </si>
  <si>
    <t>Don Lino</t>
  </si>
  <si>
    <t>Roberto Marcelo Gonzalez Navarro (I)</t>
  </si>
  <si>
    <t>Santa Isabel III</t>
  </si>
  <si>
    <t>Bolivar Guzman Acuña (I)</t>
  </si>
  <si>
    <t>DON ADRIAN</t>
  </si>
  <si>
    <t>Roberto Marcelo Gonzalez Navarro</t>
  </si>
  <si>
    <t xml:space="preserve">Jose Armando Mora Moya </t>
  </si>
  <si>
    <t xml:space="preserve">Bolivar Guzman Acuña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</si>
</sst>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00"/>
    <numFmt numFmtId="167" formatCode="0.0000"/>
    <numFmt numFmtId="168" formatCode="yyyy/mm/dd;@"/>
    <numFmt numFmtId="169" formatCode="[$-F800]dddd\,\ mmmm\ dd\,\ yyyy"/>
    <numFmt numFmtId="170" formatCode="###0"/>
    <numFmt numFmtId="171" formatCode="0.000%"/>
    <numFmt numFmtId="172" formatCode="0.000_ ;[Red]\-0.000\ "/>
    <numFmt numFmtId="173" formatCode="_-* #,##0.00\ _p_t_a_-;\-* #,##0.00\ _p_t_a_-;_-* \-??\ _p_t_a_-;_-@_-"/>
    <numFmt numFmtId="174" formatCode="#,##0.000"/>
  </numFmts>
  <fonts count="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3399"/>
      <name val="Calibri"/>
      <family val="2"/>
    </font>
    <font>
      <b/>
      <sz val="10"/>
      <color rgb="FF003399"/>
      <name val="Calibri"/>
      <family val="2"/>
    </font>
    <font>
      <b/>
      <sz val="11"/>
      <color rgb="FF003399"/>
      <name val="Calibri"/>
      <family val="2"/>
    </font>
    <font>
      <sz val="9"/>
      <color rgb="FF003399"/>
      <name val="Calibri"/>
      <family val="2"/>
      <scheme val="minor"/>
    </font>
    <font>
      <sz val="8"/>
      <color rgb="FF003399"/>
      <name val="Calibri"/>
      <family val="2"/>
    </font>
    <font>
      <b/>
      <sz val="8"/>
      <color rgb="FF003399"/>
      <name val="Calibri"/>
      <family val="2"/>
    </font>
    <font>
      <sz val="8"/>
      <color rgb="FF003399"/>
      <name val="Calibri"/>
      <family val="2"/>
      <scheme val="minor"/>
    </font>
    <font>
      <sz val="9"/>
      <name val="Calibri"/>
      <family val="2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Arial"/>
      <family val="2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gobC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MS Sans Serif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8"/>
      <color rgb="FFFF000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0E7FC"/>
        <bgColor indexed="64"/>
      </patternFill>
    </fill>
    <fill>
      <patternFill patternType="solid">
        <fgColor rgb="FF4FCD8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0FCF0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151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9" fillId="0" borderId="0"/>
    <xf numFmtId="9" fontId="6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0" fontId="13" fillId="0" borderId="12" applyNumberFormat="0" applyFill="0" applyAlignment="0" applyProtection="0"/>
    <xf numFmtId="0" fontId="6" fillId="0" borderId="0"/>
    <xf numFmtId="0" fontId="3" fillId="0" borderId="0"/>
    <xf numFmtId="9" fontId="3" fillId="44" borderId="0" applyFont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4" fillId="0" borderId="0"/>
    <xf numFmtId="0" fontId="3" fillId="0" borderId="0"/>
    <xf numFmtId="0" fontId="35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5" fillId="0" borderId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6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" fillId="0" borderId="0"/>
    <xf numFmtId="0" fontId="4" fillId="0" borderId="0"/>
    <xf numFmtId="0" fontId="34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8" fillId="24" borderId="0" applyNumberFormat="0" applyBorder="0" applyAlignment="0" applyProtection="0"/>
    <xf numFmtId="0" fontId="39" fillId="36" borderId="35" applyNumberFormat="0" applyAlignment="0" applyProtection="0"/>
    <xf numFmtId="0" fontId="40" fillId="37" borderId="36" applyNumberFormat="0" applyAlignment="0" applyProtection="0"/>
    <xf numFmtId="0" fontId="41" fillId="0" borderId="37" applyNumberFormat="0" applyFill="0" applyAlignment="0" applyProtection="0"/>
    <xf numFmtId="0" fontId="42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41" borderId="0" applyNumberFormat="0" applyBorder="0" applyAlignment="0" applyProtection="0"/>
    <xf numFmtId="0" fontId="43" fillId="27" borderId="35" applyNumberFormat="0" applyAlignment="0" applyProtection="0"/>
    <xf numFmtId="10" fontId="3" fillId="0" borderId="15" applyBorder="0">
      <alignment horizontal="center"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4" fillId="23" borderId="0" applyNumberFormat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5" fillId="42" borderId="0" applyNumberFormat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43" borderId="3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6" fillId="36" borderId="38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51" fillId="0" borderId="40" applyNumberFormat="0" applyFill="0" applyAlignment="0" applyProtection="0"/>
    <xf numFmtId="0" fontId="42" fillId="0" borderId="41" applyNumberFormat="0" applyFill="0" applyAlignment="0" applyProtection="0"/>
    <xf numFmtId="0" fontId="16" fillId="0" borderId="42" applyNumberFormat="0" applyFill="0" applyAlignment="0" applyProtection="0"/>
  </cellStyleXfs>
  <cellXfs count="377">
    <xf numFmtId="0" fontId="0" fillId="0" borderId="0" xfId="0"/>
    <xf numFmtId="0" fontId="11" fillId="3" borderId="0" xfId="0" applyFont="1" applyFill="1"/>
    <xf numFmtId="0" fontId="11" fillId="0" borderId="0" xfId="0" applyFont="1"/>
    <xf numFmtId="167" fontId="11" fillId="3" borderId="0" xfId="0" applyNumberFormat="1" applyFont="1" applyFill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66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19" fillId="6" borderId="1" xfId="37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horizontal="left" vertical="top" wrapText="1"/>
    </xf>
    <xf numFmtId="14" fontId="11" fillId="8" borderId="1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2" fontId="11" fillId="0" borderId="0" xfId="0" applyNumberFormat="1" applyFont="1"/>
    <xf numFmtId="0" fontId="20" fillId="9" borderId="1" xfId="0" applyFont="1" applyFill="1" applyBorder="1"/>
    <xf numFmtId="2" fontId="20" fillId="9" borderId="1" xfId="0" applyNumberFormat="1" applyFont="1" applyFill="1" applyBorder="1"/>
    <xf numFmtId="0" fontId="20" fillId="9" borderId="0" xfId="0" applyFont="1" applyFill="1"/>
    <xf numFmtId="2" fontId="20" fillId="9" borderId="0" xfId="0" applyNumberFormat="1" applyFont="1" applyFill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top" wrapText="1"/>
    </xf>
    <xf numFmtId="0" fontId="11" fillId="12" borderId="1" xfId="0" applyFont="1" applyFill="1" applyBorder="1" applyAlignment="1">
      <alignment horizontal="left" vertical="top" wrapText="1"/>
    </xf>
    <xf numFmtId="0" fontId="18" fillId="0" borderId="1" xfId="38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18" fillId="0" borderId="1" xfId="38" applyFont="1" applyBorder="1" applyAlignment="1">
      <alignment vertical="top"/>
    </xf>
    <xf numFmtId="0" fontId="21" fillId="13" borderId="13" xfId="38" applyFont="1" applyFill="1" applyBorder="1" applyAlignment="1">
      <alignment horizontal="center" vertical="top" wrapText="1"/>
    </xf>
    <xf numFmtId="0" fontId="22" fillId="14" borderId="13" xfId="38" applyFont="1" applyFill="1" applyBorder="1" applyAlignment="1">
      <alignment horizontal="center" vertical="top" wrapText="1"/>
    </xf>
    <xf numFmtId="0" fontId="23" fillId="14" borderId="13" xfId="38" applyFont="1" applyFill="1" applyBorder="1" applyAlignment="1">
      <alignment horizontal="center" vertical="top" wrapText="1"/>
    </xf>
    <xf numFmtId="0" fontId="24" fillId="13" borderId="13" xfId="38" applyFont="1" applyFill="1" applyBorder="1" applyAlignment="1">
      <alignment horizontal="center" vertical="top" wrapText="1"/>
    </xf>
    <xf numFmtId="0" fontId="25" fillId="14" borderId="13" xfId="38" applyFont="1" applyFill="1" applyBorder="1" applyAlignment="1">
      <alignment horizontal="center" vertical="top" wrapText="1"/>
    </xf>
    <xf numFmtId="0" fontId="27" fillId="13" borderId="13" xfId="0" applyFont="1" applyFill="1" applyBorder="1" applyAlignment="1">
      <alignment horizontal="center" vertical="top" wrapText="1"/>
    </xf>
    <xf numFmtId="0" fontId="21" fillId="14" borderId="13" xfId="38" applyFont="1" applyFill="1" applyBorder="1" applyAlignment="1">
      <alignment horizontal="center" vertical="top" wrapText="1"/>
    </xf>
    <xf numFmtId="0" fontId="25" fillId="13" borderId="13" xfId="38" applyFont="1" applyFill="1" applyBorder="1" applyAlignment="1">
      <alignment horizontal="center" vertical="top" wrapText="1"/>
    </xf>
    <xf numFmtId="0" fontId="28" fillId="0" borderId="1" xfId="38" applyFont="1" applyBorder="1" applyAlignment="1">
      <alignment horizontal="left" vertical="top"/>
    </xf>
    <xf numFmtId="0" fontId="28" fillId="0" borderId="1" xfId="38" applyFont="1" applyBorder="1" applyAlignment="1">
      <alignment horizontal="center" vertical="top" wrapText="1"/>
    </xf>
    <xf numFmtId="0" fontId="28" fillId="0" borderId="1" xfId="38" applyFont="1" applyBorder="1" applyAlignment="1">
      <alignment vertical="top"/>
    </xf>
    <xf numFmtId="0" fontId="28" fillId="0" borderId="1" xfId="0" applyFont="1" applyBorder="1" applyAlignment="1">
      <alignment horizontal="center" vertical="top" wrapText="1"/>
    </xf>
    <xf numFmtId="0" fontId="28" fillId="0" borderId="1" xfId="38" applyFont="1" applyBorder="1" applyAlignment="1">
      <alignment horizontal="left" vertical="top" wrapText="1"/>
    </xf>
    <xf numFmtId="14" fontId="28" fillId="0" borderId="1" xfId="38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14" fontId="28" fillId="0" borderId="1" xfId="0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vertical="top"/>
    </xf>
    <xf numFmtId="14" fontId="14" fillId="0" borderId="1" xfId="0" applyNumberFormat="1" applyFont="1" applyBorder="1" applyAlignment="1">
      <alignment horizontal="center" vertical="top" wrapText="1"/>
    </xf>
    <xf numFmtId="0" fontId="28" fillId="0" borderId="1" xfId="38" applyFont="1" applyBorder="1" applyAlignment="1">
      <alignment horizontal="center" vertical="top"/>
    </xf>
    <xf numFmtId="0" fontId="28" fillId="0" borderId="1" xfId="38" applyFont="1" applyBorder="1" applyAlignment="1">
      <alignment horizontal="justify" vertical="top"/>
    </xf>
    <xf numFmtId="0" fontId="28" fillId="7" borderId="1" xfId="38" applyFont="1" applyFill="1" applyBorder="1" applyAlignment="1">
      <alignment horizontal="left" vertical="top" wrapText="1"/>
    </xf>
    <xf numFmtId="0" fontId="28" fillId="7" borderId="1" xfId="38" applyFont="1" applyFill="1" applyBorder="1" applyAlignment="1">
      <alignment horizontal="center" vertical="top" wrapText="1"/>
    </xf>
    <xf numFmtId="14" fontId="28" fillId="7" borderId="1" xfId="38" applyNumberFormat="1" applyFont="1" applyFill="1" applyBorder="1" applyAlignment="1">
      <alignment horizontal="center" vertical="top" wrapText="1"/>
    </xf>
    <xf numFmtId="0" fontId="28" fillId="7" borderId="1" xfId="0" applyFont="1" applyFill="1" applyBorder="1" applyAlignment="1">
      <alignment horizontal="left" vertical="top" wrapText="1"/>
    </xf>
    <xf numFmtId="14" fontId="28" fillId="0" borderId="5" xfId="38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0" fontId="28" fillId="8" borderId="1" xfId="38" applyFont="1" applyFill="1" applyBorder="1" applyAlignment="1">
      <alignment vertical="top"/>
    </xf>
    <xf numFmtId="14" fontId="14" fillId="0" borderId="5" xfId="0" applyNumberFormat="1" applyFont="1" applyBorder="1" applyAlignment="1">
      <alignment horizontal="center" vertical="top" wrapText="1"/>
    </xf>
    <xf numFmtId="14" fontId="2" fillId="4" borderId="1" xfId="0" applyNumberFormat="1" applyFont="1" applyFill="1" applyBorder="1"/>
    <xf numFmtId="0" fontId="20" fillId="15" borderId="1" xfId="0" applyFont="1" applyFill="1" applyBorder="1"/>
    <xf numFmtId="2" fontId="1" fillId="0" borderId="1" xfId="0" applyNumberFormat="1" applyFont="1" applyBorder="1" applyAlignment="1">
      <alignment horizontal="center" vertical="center"/>
    </xf>
    <xf numFmtId="0" fontId="20" fillId="16" borderId="1" xfId="0" applyFont="1" applyFill="1" applyBorder="1"/>
    <xf numFmtId="0" fontId="20" fillId="17" borderId="1" xfId="0" applyFont="1" applyFill="1" applyBorder="1"/>
    <xf numFmtId="0" fontId="18" fillId="9" borderId="1" xfId="0" applyFont="1" applyFill="1" applyBorder="1"/>
    <xf numFmtId="2" fontId="18" fillId="10" borderId="1" xfId="0" applyNumberFormat="1" applyFont="1" applyFill="1" applyBorder="1"/>
    <xf numFmtId="2" fontId="18" fillId="3" borderId="0" xfId="0" applyNumberFormat="1" applyFont="1" applyFill="1"/>
    <xf numFmtId="0" fontId="18" fillId="5" borderId="1" xfId="0" applyFont="1" applyFill="1" applyBorder="1"/>
    <xf numFmtId="2" fontId="18" fillId="5" borderId="1" xfId="0" applyNumberFormat="1" applyFont="1" applyFill="1" applyBorder="1"/>
    <xf numFmtId="2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left"/>
    </xf>
    <xf numFmtId="14" fontId="28" fillId="0" borderId="1" xfId="38" quotePrefix="1" applyNumberFormat="1" applyFont="1" applyBorder="1" applyAlignment="1">
      <alignment horizontal="center" vertical="top"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8" borderId="1" xfId="0" applyFill="1" applyBorder="1"/>
    <xf numFmtId="17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8" fillId="13" borderId="1" xfId="0" applyFont="1" applyFill="1" applyBorder="1"/>
    <xf numFmtId="2" fontId="18" fillId="13" borderId="1" xfId="0" applyNumberFormat="1" applyFont="1" applyFill="1" applyBorder="1"/>
    <xf numFmtId="2" fontId="29" fillId="13" borderId="1" xfId="0" applyNumberFormat="1" applyFont="1" applyFill="1" applyBorder="1"/>
    <xf numFmtId="0" fontId="18" fillId="13" borderId="1" xfId="0" applyFont="1" applyFill="1" applyBorder="1" applyAlignment="1">
      <alignment horizontal="left"/>
    </xf>
    <xf numFmtId="2" fontId="18" fillId="13" borderId="5" xfId="0" applyNumberFormat="1" applyFont="1" applyFill="1" applyBorder="1"/>
    <xf numFmtId="0" fontId="18" fillId="3" borderId="1" xfId="0" applyFont="1" applyFill="1" applyBorder="1"/>
    <xf numFmtId="2" fontId="18" fillId="3" borderId="5" xfId="0" applyNumberFormat="1" applyFont="1" applyFill="1" applyBorder="1"/>
    <xf numFmtId="2" fontId="18" fillId="3" borderId="3" xfId="0" applyNumberFormat="1" applyFont="1" applyFill="1" applyBorder="1"/>
    <xf numFmtId="0" fontId="20" fillId="3" borderId="1" xfId="0" applyFont="1" applyFill="1" applyBorder="1"/>
    <xf numFmtId="2" fontId="20" fillId="3" borderId="1" xfId="0" applyNumberFormat="1" applyFont="1" applyFill="1" applyBorder="1"/>
    <xf numFmtId="0" fontId="29" fillId="3" borderId="0" xfId="0" applyFont="1" applyFill="1"/>
    <xf numFmtId="2" fontId="11" fillId="3" borderId="0" xfId="0" applyNumberFormat="1" applyFont="1" applyFill="1"/>
    <xf numFmtId="166" fontId="1" fillId="0" borderId="1" xfId="0" applyNumberFormat="1" applyFont="1" applyBorder="1" applyAlignment="1">
      <alignment horizontal="center" vertical="center"/>
    </xf>
    <xf numFmtId="0" fontId="6" fillId="0" borderId="1" xfId="27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16" fillId="0" borderId="1" xfId="27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8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70" fontId="0" fillId="0" borderId="0" xfId="0" applyNumberFormat="1"/>
    <xf numFmtId="22" fontId="0" fillId="0" borderId="0" xfId="0" applyNumberFormat="1"/>
    <xf numFmtId="0" fontId="0" fillId="20" borderId="0" xfId="0" applyFill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170" fontId="0" fillId="21" borderId="17" xfId="0" applyNumberFormat="1" applyFill="1" applyBorder="1"/>
    <xf numFmtId="0" fontId="0" fillId="21" borderId="18" xfId="0" applyFill="1" applyBorder="1"/>
    <xf numFmtId="170" fontId="0" fillId="21" borderId="18" xfId="0" applyNumberFormat="1" applyFill="1" applyBorder="1"/>
    <xf numFmtId="22" fontId="0" fillId="21" borderId="18" xfId="0" applyNumberFormat="1" applyFill="1" applyBorder="1"/>
    <xf numFmtId="0" fontId="0" fillId="21" borderId="19" xfId="0" applyFill="1" applyBorder="1"/>
    <xf numFmtId="170" fontId="0" fillId="0" borderId="17" xfId="0" applyNumberFormat="1" applyBorder="1"/>
    <xf numFmtId="0" fontId="0" fillId="0" borderId="18" xfId="0" applyBorder="1"/>
    <xf numFmtId="170" fontId="0" fillId="0" borderId="18" xfId="0" applyNumberFormat="1" applyBorder="1"/>
    <xf numFmtId="22" fontId="0" fillId="0" borderId="18" xfId="0" applyNumberFormat="1" applyBorder="1"/>
    <xf numFmtId="0" fontId="0" fillId="0" borderId="19" xfId="0" applyBorder="1"/>
    <xf numFmtId="14" fontId="0" fillId="21" borderId="18" xfId="0" applyNumberFormat="1" applyFill="1" applyBorder="1"/>
    <xf numFmtId="14" fontId="0" fillId="0" borderId="18" xfId="0" applyNumberFormat="1" applyBorder="1"/>
    <xf numFmtId="166" fontId="11" fillId="0" borderId="1" xfId="0" applyNumberFormat="1" applyFont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166" fontId="11" fillId="3" borderId="0" xfId="0" applyNumberFormat="1" applyFont="1" applyFill="1"/>
    <xf numFmtId="0" fontId="18" fillId="0" borderId="0" xfId="0" applyFont="1"/>
    <xf numFmtId="0" fontId="11" fillId="3" borderId="0" xfId="0" applyFont="1" applyFill="1" applyAlignment="1">
      <alignment vertical="center"/>
    </xf>
    <xf numFmtId="171" fontId="18" fillId="0" borderId="1" xfId="1" applyNumberFormat="1" applyFont="1" applyFill="1" applyBorder="1" applyAlignment="1">
      <alignment horizontal="center" vertical="center"/>
    </xf>
    <xf numFmtId="0" fontId="2" fillId="18" borderId="45" xfId="0" applyFont="1" applyFill="1" applyBorder="1" applyAlignment="1">
      <alignment horizontal="center" vertical="center" wrapText="1"/>
    </xf>
    <xf numFmtId="0" fontId="2" fillId="18" borderId="30" xfId="0" applyFont="1" applyFill="1" applyBorder="1" applyAlignment="1">
      <alignment horizontal="center" vertical="center" wrapText="1"/>
    </xf>
    <xf numFmtId="0" fontId="2" fillId="18" borderId="31" xfId="0" applyFont="1" applyFill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2" fillId="18" borderId="23" xfId="0" applyFont="1" applyFill="1" applyBorder="1" applyAlignment="1">
      <alignment vertical="center" wrapText="1"/>
    </xf>
    <xf numFmtId="0" fontId="2" fillId="18" borderId="52" xfId="0" applyFont="1" applyFill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9" fontId="11" fillId="3" borderId="0" xfId="0" applyNumberFormat="1" applyFont="1" applyFill="1"/>
    <xf numFmtId="14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4" fillId="3" borderId="0" xfId="0" applyFont="1" applyFill="1"/>
    <xf numFmtId="0" fontId="34" fillId="0" borderId="0" xfId="0" applyFont="1"/>
    <xf numFmtId="0" fontId="34" fillId="3" borderId="57" xfId="0" applyFont="1" applyFill="1" applyBorder="1"/>
    <xf numFmtId="0" fontId="34" fillId="45" borderId="0" xfId="0" applyFont="1" applyFill="1"/>
    <xf numFmtId="0" fontId="59" fillId="3" borderId="0" xfId="0" applyFont="1" applyFill="1"/>
    <xf numFmtId="0" fontId="59" fillId="0" borderId="0" xfId="0" applyFont="1"/>
    <xf numFmtId="0" fontId="18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9" fontId="57" fillId="46" borderId="1" xfId="1" applyFont="1" applyFill="1" applyBorder="1" applyAlignment="1">
      <alignment horizontal="center" vertical="center"/>
    </xf>
    <xf numFmtId="1" fontId="57" fillId="46" borderId="1" xfId="0" applyNumberFormat="1" applyFont="1" applyFill="1" applyBorder="1" applyAlignment="1">
      <alignment horizontal="center" vertical="center"/>
    </xf>
    <xf numFmtId="2" fontId="57" fillId="46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9" fontId="20" fillId="0" borderId="0" xfId="0" applyNumberFormat="1" applyFont="1" applyAlignment="1">
      <alignment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0" fontId="2" fillId="0" borderId="0" xfId="0" applyFont="1"/>
    <xf numFmtId="166" fontId="56" fillId="0" borderId="50" xfId="0" applyNumberFormat="1" applyFont="1" applyBorder="1" applyAlignment="1">
      <alignment horizontal="center" vertical="center"/>
    </xf>
    <xf numFmtId="0" fontId="56" fillId="0" borderId="51" xfId="0" applyFont="1" applyBorder="1" applyAlignment="1">
      <alignment horizontal="center" vertical="center"/>
    </xf>
    <xf numFmtId="167" fontId="11" fillId="0" borderId="0" xfId="0" applyNumberFormat="1" applyFont="1"/>
    <xf numFmtId="166" fontId="11" fillId="0" borderId="0" xfId="0" applyNumberFormat="1" applyFont="1"/>
    <xf numFmtId="9" fontId="11" fillId="0" borderId="1" xfId="1" applyFont="1" applyFill="1" applyBorder="1" applyAlignment="1">
      <alignment horizontal="center" vertical="center"/>
    </xf>
    <xf numFmtId="9" fontId="33" fillId="0" borderId="0" xfId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66" fontId="34" fillId="0" borderId="1" xfId="0" applyNumberFormat="1" applyFont="1" applyBorder="1" applyAlignment="1">
      <alignment horizontal="center" vertical="center"/>
    </xf>
    <xf numFmtId="166" fontId="2" fillId="0" borderId="22" xfId="0" applyNumberFormat="1" applyFont="1" applyBorder="1" applyAlignment="1">
      <alignment horizontal="center" vertical="center"/>
    </xf>
    <xf numFmtId="166" fontId="58" fillId="0" borderId="1" xfId="0" applyNumberFormat="1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166" fontId="20" fillId="0" borderId="51" xfId="0" applyNumberFormat="1" applyFont="1" applyBorder="1" applyAlignment="1">
      <alignment horizontal="center" vertical="center"/>
    </xf>
    <xf numFmtId="0" fontId="1" fillId="0" borderId="59" xfId="0" applyFont="1" applyBorder="1"/>
    <xf numFmtId="0" fontId="1" fillId="47" borderId="1" xfId="0" applyFont="1" applyFill="1" applyBorder="1" applyAlignment="1">
      <alignment horizontal="center" vertical="center" wrapText="1"/>
    </xf>
    <xf numFmtId="0" fontId="1" fillId="47" borderId="1" xfId="0" applyFont="1" applyFill="1" applyBorder="1" applyAlignment="1">
      <alignment horizontal="center" vertical="center"/>
    </xf>
    <xf numFmtId="0" fontId="0" fillId="3" borderId="0" xfId="0" applyFill="1"/>
    <xf numFmtId="10" fontId="1" fillId="0" borderId="1" xfId="1" applyNumberFormat="1" applyFont="1" applyBorder="1" applyAlignment="1">
      <alignment horizontal="center" vertical="center"/>
    </xf>
    <xf numFmtId="0" fontId="56" fillId="48" borderId="1" xfId="0" applyFont="1" applyFill="1" applyBorder="1" applyAlignment="1">
      <alignment horizontal="center" vertical="center" wrapText="1"/>
    </xf>
    <xf numFmtId="0" fontId="56" fillId="48" borderId="1" xfId="0" applyFont="1" applyFill="1" applyBorder="1" applyAlignment="1">
      <alignment horizontal="center" wrapText="1"/>
    </xf>
    <xf numFmtId="0" fontId="56" fillId="48" borderId="1" xfId="0" applyFont="1" applyFill="1" applyBorder="1" applyAlignment="1">
      <alignment horizontal="center" vertical="center"/>
    </xf>
    <xf numFmtId="1" fontId="56" fillId="0" borderId="1" xfId="0" applyNumberFormat="1" applyFont="1" applyBorder="1" applyAlignment="1">
      <alignment horizontal="center" vertical="center"/>
    </xf>
    <xf numFmtId="166" fontId="56" fillId="0" borderId="1" xfId="0" applyNumberFormat="1" applyFont="1" applyBorder="1" applyAlignment="1">
      <alignment horizontal="center" vertical="center"/>
    </xf>
    <xf numFmtId="9" fontId="56" fillId="0" borderId="1" xfId="1" applyFont="1" applyBorder="1" applyAlignment="1">
      <alignment horizontal="center" vertical="center"/>
    </xf>
    <xf numFmtId="1" fontId="56" fillId="48" borderId="1" xfId="0" applyNumberFormat="1" applyFont="1" applyFill="1" applyBorder="1" applyAlignment="1">
      <alignment horizontal="center"/>
    </xf>
    <xf numFmtId="166" fontId="56" fillId="48" borderId="1" xfId="0" applyNumberFormat="1" applyFont="1" applyFill="1" applyBorder="1" applyAlignment="1">
      <alignment horizontal="center"/>
    </xf>
    <xf numFmtId="166" fontId="56" fillId="48" borderId="1" xfId="1" applyNumberFormat="1" applyFont="1" applyFill="1" applyBorder="1" applyAlignment="1">
      <alignment horizontal="center"/>
    </xf>
    <xf numFmtId="9" fontId="56" fillId="48" borderId="1" xfId="1" applyFont="1" applyFill="1" applyBorder="1" applyAlignment="1">
      <alignment horizontal="center"/>
    </xf>
    <xf numFmtId="0" fontId="34" fillId="3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10" fontId="56" fillId="0" borderId="1" xfId="1" applyNumberFormat="1" applyFont="1" applyBorder="1" applyAlignment="1">
      <alignment horizontal="center" vertical="center"/>
    </xf>
    <xf numFmtId="166" fontId="57" fillId="0" borderId="6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6" fontId="61" fillId="0" borderId="1" xfId="0" applyNumberFormat="1" applyFont="1" applyBorder="1" applyAlignment="1">
      <alignment horizontal="center"/>
    </xf>
    <xf numFmtId="9" fontId="11" fillId="0" borderId="2" xfId="1" applyFont="1" applyFill="1" applyBorder="1" applyAlignment="1">
      <alignment horizontal="center" vertical="center"/>
    </xf>
    <xf numFmtId="9" fontId="56" fillId="0" borderId="50" xfId="1" applyFont="1" applyFill="1" applyBorder="1" applyAlignment="1">
      <alignment horizontal="center" vertical="center"/>
    </xf>
    <xf numFmtId="166" fontId="57" fillId="8" borderId="6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/>
    </xf>
    <xf numFmtId="9" fontId="18" fillId="3" borderId="1" xfId="1" applyFont="1" applyFill="1" applyBorder="1" applyAlignment="1">
      <alignment horizontal="center" vertical="center"/>
    </xf>
    <xf numFmtId="14" fontId="20" fillId="3" borderId="22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167" fontId="11" fillId="3" borderId="1" xfId="0" applyNumberFormat="1" applyFont="1" applyFill="1" applyBorder="1" applyAlignment="1">
      <alignment horizontal="center" vertical="center"/>
    </xf>
    <xf numFmtId="14" fontId="18" fillId="3" borderId="22" xfId="0" applyNumberFormat="1" applyFont="1" applyFill="1" applyBorder="1" applyAlignment="1">
      <alignment horizontal="center" vertical="center"/>
    </xf>
    <xf numFmtId="167" fontId="11" fillId="3" borderId="22" xfId="0" applyNumberFormat="1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166" fontId="11" fillId="3" borderId="26" xfId="0" applyNumberFormat="1" applyFont="1" applyFill="1" applyBorder="1" applyAlignment="1">
      <alignment horizontal="center" vertical="center"/>
    </xf>
    <xf numFmtId="9" fontId="18" fillId="3" borderId="26" xfId="1" applyFont="1" applyFill="1" applyBorder="1" applyAlignment="1">
      <alignment horizontal="center" vertical="center"/>
    </xf>
    <xf numFmtId="0" fontId="11" fillId="3" borderId="58" xfId="0" applyFont="1" applyFill="1" applyBorder="1" applyAlignment="1">
      <alignment horizontal="center" vertical="center" wrapText="1"/>
    </xf>
    <xf numFmtId="166" fontId="56" fillId="3" borderId="50" xfId="0" applyNumberFormat="1" applyFont="1" applyFill="1" applyBorder="1" applyAlignment="1">
      <alignment horizontal="center" vertical="center"/>
    </xf>
    <xf numFmtId="14" fontId="34" fillId="3" borderId="51" xfId="0" applyNumberFormat="1" applyFont="1" applyFill="1" applyBorder="1" applyAlignment="1">
      <alignment horizontal="center" vertical="center"/>
    </xf>
    <xf numFmtId="14" fontId="2" fillId="3" borderId="22" xfId="0" applyNumberFormat="1" applyFont="1" applyFill="1" applyBorder="1" applyAlignment="1">
      <alignment horizontal="center" vertical="center"/>
    </xf>
    <xf numFmtId="0" fontId="2" fillId="19" borderId="45" xfId="0" applyFont="1" applyFill="1" applyBorder="1" applyAlignment="1">
      <alignment horizontal="center" vertical="center" wrapText="1"/>
    </xf>
    <xf numFmtId="0" fontId="2" fillId="19" borderId="30" xfId="0" applyFont="1" applyFill="1" applyBorder="1" applyAlignment="1">
      <alignment horizontal="center" vertical="center" wrapText="1"/>
    </xf>
    <xf numFmtId="0" fontId="2" fillId="19" borderId="31" xfId="0" applyFont="1" applyFill="1" applyBorder="1" applyAlignment="1">
      <alignment horizontal="center" vertical="center" wrapText="1"/>
    </xf>
    <xf numFmtId="166" fontId="11" fillId="19" borderId="1" xfId="0" applyNumberFormat="1" applyFont="1" applyFill="1" applyBorder="1" applyAlignment="1">
      <alignment horizontal="center" vertical="center"/>
    </xf>
    <xf numFmtId="0" fontId="57" fillId="3" borderId="1" xfId="0" applyFont="1" applyFill="1" applyBorder="1" applyAlignment="1">
      <alignment horizontal="center" vertical="center" wrapText="1"/>
    </xf>
    <xf numFmtId="166" fontId="20" fillId="3" borderId="1" xfId="0" applyNumberFormat="1" applyFont="1" applyFill="1" applyBorder="1" applyAlignment="1">
      <alignment horizontal="center" vertical="center"/>
    </xf>
    <xf numFmtId="1" fontId="20" fillId="3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1" fontId="20" fillId="3" borderId="26" xfId="0" applyNumberFormat="1" applyFont="1" applyFill="1" applyBorder="1" applyAlignment="1">
      <alignment horizontal="center" vertical="center"/>
    </xf>
    <xf numFmtId="171" fontId="20" fillId="3" borderId="58" xfId="1" applyNumberFormat="1" applyFont="1" applyFill="1" applyBorder="1" applyAlignment="1">
      <alignment horizontal="center" vertical="center"/>
    </xf>
    <xf numFmtId="166" fontId="20" fillId="19" borderId="1" xfId="0" applyNumberFormat="1" applyFont="1" applyFill="1" applyBorder="1" applyAlignment="1">
      <alignment horizontal="center" vertical="center"/>
    </xf>
    <xf numFmtId="1" fontId="20" fillId="19" borderId="1" xfId="0" applyNumberFormat="1" applyFont="1" applyFill="1" applyBorder="1" applyAlignment="1">
      <alignment horizontal="center" vertical="center"/>
    </xf>
    <xf numFmtId="171" fontId="20" fillId="19" borderId="22" xfId="1" applyNumberFormat="1" applyFont="1" applyFill="1" applyBorder="1" applyAlignment="1">
      <alignment horizontal="center" vertical="center"/>
    </xf>
    <xf numFmtId="0" fontId="11" fillId="47" borderId="1" xfId="0" applyFont="1" applyFill="1" applyBorder="1" applyAlignment="1">
      <alignment horizontal="center" vertical="center" wrapText="1"/>
    </xf>
    <xf numFmtId="166" fontId="11" fillId="47" borderId="1" xfId="0" applyNumberFormat="1" applyFont="1" applyFill="1" applyBorder="1" applyAlignment="1">
      <alignment horizontal="center" vertical="center"/>
    </xf>
    <xf numFmtId="2" fontId="11" fillId="47" borderId="1" xfId="0" applyNumberFormat="1" applyFont="1" applyFill="1" applyBorder="1" applyAlignment="1">
      <alignment horizontal="center" vertical="center"/>
    </xf>
    <xf numFmtId="2" fontId="18" fillId="47" borderId="1" xfId="0" applyNumberFormat="1" applyFont="1" applyFill="1" applyBorder="1" applyAlignment="1">
      <alignment horizontal="center" vertical="center"/>
    </xf>
    <xf numFmtId="9" fontId="11" fillId="3" borderId="1" xfId="1" applyFont="1" applyFill="1" applyBorder="1" applyAlignment="1">
      <alignment horizontal="center" vertical="center" wrapText="1"/>
    </xf>
    <xf numFmtId="9" fontId="57" fillId="3" borderId="50" xfId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/>
    </xf>
    <xf numFmtId="0" fontId="66" fillId="0" borderId="0" xfId="0" applyFont="1" applyAlignment="1">
      <alignment horizontal="center" vertical="center"/>
    </xf>
    <xf numFmtId="14" fontId="20" fillId="18" borderId="2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9" fontId="2" fillId="0" borderId="1" xfId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60" fillId="2" borderId="1" xfId="0" applyFont="1" applyFill="1" applyBorder="1"/>
    <xf numFmtId="2" fontId="11" fillId="2" borderId="1" xfId="0" applyNumberFormat="1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72" fontId="11" fillId="2" borderId="1" xfId="0" applyNumberFormat="1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67" fillId="2" borderId="1" xfId="0" applyFont="1" applyFill="1" applyBorder="1"/>
    <xf numFmtId="2" fontId="29" fillId="2" borderId="1" xfId="0" applyNumberFormat="1" applyFont="1" applyFill="1" applyBorder="1" applyAlignment="1">
      <alignment horizontal="center" vertical="center"/>
    </xf>
    <xf numFmtId="166" fontId="29" fillId="2" borderId="1" xfId="0" applyNumberFormat="1" applyFont="1" applyFill="1" applyBorder="1" applyAlignment="1">
      <alignment horizontal="center" vertical="center"/>
    </xf>
    <xf numFmtId="166" fontId="66" fillId="2" borderId="1" xfId="0" applyNumberFormat="1" applyFont="1" applyFill="1" applyBorder="1" applyAlignment="1">
      <alignment horizontal="center" vertical="center"/>
    </xf>
    <xf numFmtId="172" fontId="29" fillId="2" borderId="1" xfId="0" applyNumberFormat="1" applyFont="1" applyFill="1" applyBorder="1" applyAlignment="1">
      <alignment horizontal="center" vertical="center"/>
    </xf>
    <xf numFmtId="9" fontId="66" fillId="2" borderId="1" xfId="1" applyFont="1" applyFill="1" applyBorder="1" applyAlignment="1">
      <alignment horizontal="center" vertical="center"/>
    </xf>
    <xf numFmtId="9" fontId="11" fillId="2" borderId="1" xfId="1" applyFont="1" applyFill="1" applyBorder="1" applyAlignment="1">
      <alignment horizontal="center" vertical="center"/>
    </xf>
    <xf numFmtId="0" fontId="60" fillId="0" borderId="1" xfId="0" applyFont="1" applyBorder="1"/>
    <xf numFmtId="172" fontId="11" fillId="0" borderId="1" xfId="0" applyNumberFormat="1" applyFont="1" applyBorder="1" applyAlignment="1">
      <alignment horizontal="center" vertical="center"/>
    </xf>
    <xf numFmtId="0" fontId="56" fillId="0" borderId="0" xfId="0" applyFont="1"/>
    <xf numFmtId="0" fontId="18" fillId="11" borderId="1" xfId="0" applyFont="1" applyFill="1" applyBorder="1"/>
    <xf numFmtId="2" fontId="18" fillId="11" borderId="1" xfId="1" applyNumberFormat="1" applyFont="1" applyFill="1" applyBorder="1" applyAlignment="1">
      <alignment horizontal="center" vertical="center"/>
    </xf>
    <xf numFmtId="166" fontId="18" fillId="11" borderId="1" xfId="0" applyNumberFormat="1" applyFont="1" applyFill="1" applyBorder="1" applyAlignment="1">
      <alignment horizontal="center" vertical="center"/>
    </xf>
    <xf numFmtId="166" fontId="20" fillId="11" borderId="1" xfId="0" applyNumberFormat="1" applyFont="1" applyFill="1" applyBorder="1" applyAlignment="1">
      <alignment horizontal="center" vertical="center"/>
    </xf>
    <xf numFmtId="172" fontId="18" fillId="11" borderId="1" xfId="0" applyNumberFormat="1" applyFont="1" applyFill="1" applyBorder="1" applyAlignment="1">
      <alignment horizontal="center" vertical="center"/>
    </xf>
    <xf numFmtId="9" fontId="20" fillId="11" borderId="1" xfId="1" applyFont="1" applyFill="1" applyBorder="1" applyAlignment="1">
      <alignment horizontal="center" vertical="center"/>
    </xf>
    <xf numFmtId="2" fontId="11" fillId="11" borderId="1" xfId="1" applyNumberFormat="1" applyFont="1" applyFill="1" applyBorder="1" applyAlignment="1">
      <alignment horizontal="center" vertical="center"/>
    </xf>
    <xf numFmtId="166" fontId="11" fillId="11" borderId="1" xfId="0" applyNumberFormat="1" applyFont="1" applyFill="1" applyBorder="1" applyAlignment="1">
      <alignment horizontal="center" vertical="center"/>
    </xf>
    <xf numFmtId="166" fontId="2" fillId="11" borderId="1" xfId="0" applyNumberFormat="1" applyFont="1" applyFill="1" applyBorder="1" applyAlignment="1">
      <alignment horizontal="center" vertical="center"/>
    </xf>
    <xf numFmtId="172" fontId="11" fillId="11" borderId="1" xfId="0" applyNumberFormat="1" applyFont="1" applyFill="1" applyBorder="1" applyAlignment="1">
      <alignment horizontal="center" vertical="center"/>
    </xf>
    <xf numFmtId="9" fontId="2" fillId="11" borderId="1" xfId="1" applyFont="1" applyFill="1" applyBorder="1" applyAlignment="1">
      <alignment horizontal="center" vertical="center"/>
    </xf>
    <xf numFmtId="174" fontId="0" fillId="0" borderId="0" xfId="0" applyNumberFormat="1"/>
    <xf numFmtId="0" fontId="56" fillId="45" borderId="7" xfId="0" applyFont="1" applyFill="1" applyBorder="1" applyAlignment="1">
      <alignment horizontal="center" vertical="center" wrapText="1"/>
    </xf>
    <xf numFmtId="0" fontId="56" fillId="45" borderId="9" xfId="0" applyFont="1" applyFill="1" applyBorder="1" applyAlignment="1">
      <alignment horizontal="center" vertical="center" wrapText="1"/>
    </xf>
    <xf numFmtId="0" fontId="56" fillId="45" borderId="10" xfId="0" applyFont="1" applyFill="1" applyBorder="1" applyAlignment="1">
      <alignment horizontal="center" vertical="center" wrapText="1"/>
    </xf>
    <xf numFmtId="169" fontId="57" fillId="45" borderId="8" xfId="0" applyNumberFormat="1" applyFont="1" applyFill="1" applyBorder="1" applyAlignment="1">
      <alignment horizontal="center" vertical="center"/>
    </xf>
    <xf numFmtId="169" fontId="57" fillId="45" borderId="6" xfId="0" applyNumberFormat="1" applyFont="1" applyFill="1" applyBorder="1" applyAlignment="1">
      <alignment horizontal="center" vertical="center"/>
    </xf>
    <xf numFmtId="169" fontId="57" fillId="45" borderId="11" xfId="0" applyNumberFormat="1" applyFont="1" applyFill="1" applyBorder="1" applyAlignment="1">
      <alignment horizontal="center" vertical="center"/>
    </xf>
    <xf numFmtId="0" fontId="56" fillId="48" borderId="1" xfId="0" applyFont="1" applyFill="1" applyBorder="1" applyAlignment="1">
      <alignment horizontal="center" vertical="center" wrapText="1"/>
    </xf>
    <xf numFmtId="0" fontId="56" fillId="48" borderId="3" xfId="0" applyFont="1" applyFill="1" applyBorder="1" applyAlignment="1">
      <alignment horizontal="center" vertical="center"/>
    </xf>
    <xf numFmtId="0" fontId="56" fillId="48" borderId="4" xfId="0" applyFont="1" applyFill="1" applyBorder="1" applyAlignment="1">
      <alignment horizontal="center" vertical="center"/>
    </xf>
    <xf numFmtId="0" fontId="56" fillId="48" borderId="2" xfId="0" applyFont="1" applyFill="1" applyBorder="1" applyAlignment="1">
      <alignment horizontal="center" vertical="center" wrapText="1"/>
    </xf>
    <xf numFmtId="0" fontId="56" fillId="48" borderId="5" xfId="0" applyFont="1" applyFill="1" applyBorder="1" applyAlignment="1">
      <alignment horizontal="center" vertical="center" wrapText="1"/>
    </xf>
    <xf numFmtId="0" fontId="56" fillId="45" borderId="32" xfId="0" applyFont="1" applyFill="1" applyBorder="1" applyAlignment="1">
      <alignment horizontal="center" vertical="center"/>
    </xf>
    <xf numFmtId="0" fontId="56" fillId="45" borderId="0" xfId="0" applyFont="1" applyFill="1" applyAlignment="1">
      <alignment horizontal="center" vertical="center"/>
    </xf>
    <xf numFmtId="0" fontId="56" fillId="45" borderId="33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" fillId="47" borderId="2" xfId="0" applyFont="1" applyFill="1" applyBorder="1" applyAlignment="1">
      <alignment horizontal="center" vertical="center" wrapText="1"/>
    </xf>
    <xf numFmtId="0" fontId="1" fillId="47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0" borderId="5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19" borderId="53" xfId="0" applyFont="1" applyFill="1" applyBorder="1" applyAlignment="1">
      <alignment horizontal="center" vertical="center"/>
    </xf>
    <xf numFmtId="0" fontId="56" fillId="19" borderId="50" xfId="0" applyFont="1" applyFill="1" applyBorder="1" applyAlignment="1">
      <alignment horizontal="center" vertical="center"/>
    </xf>
    <xf numFmtId="0" fontId="2" fillId="19" borderId="23" xfId="0" applyFont="1" applyFill="1" applyBorder="1" applyAlignment="1">
      <alignment horizontal="center" vertical="center" wrapText="1"/>
    </xf>
    <xf numFmtId="0" fontId="2" fillId="19" borderId="60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7" fillId="0" borderId="53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1" fillId="47" borderId="7" xfId="0" applyFont="1" applyFill="1" applyBorder="1" applyAlignment="1">
      <alignment horizontal="center" vertical="center" wrapText="1"/>
    </xf>
    <xf numFmtId="0" fontId="1" fillId="47" borderId="9" xfId="0" applyFont="1" applyFill="1" applyBorder="1" applyAlignment="1">
      <alignment horizontal="center" vertical="center" wrapText="1"/>
    </xf>
    <xf numFmtId="0" fontId="1" fillId="47" borderId="10" xfId="0" applyFont="1" applyFill="1" applyBorder="1" applyAlignment="1">
      <alignment horizontal="center" vertical="center" wrapText="1"/>
    </xf>
    <xf numFmtId="169" fontId="20" fillId="47" borderId="8" xfId="0" applyNumberFormat="1" applyFont="1" applyFill="1" applyBorder="1" applyAlignment="1">
      <alignment horizontal="center" vertical="center"/>
    </xf>
    <xf numFmtId="169" fontId="20" fillId="47" borderId="6" xfId="0" applyNumberFormat="1" applyFont="1" applyFill="1" applyBorder="1" applyAlignment="1">
      <alignment horizontal="center" vertical="center"/>
    </xf>
    <xf numFmtId="169" fontId="20" fillId="47" borderId="1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19" borderId="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  <xf numFmtId="0" fontId="56" fillId="0" borderId="48" xfId="0" applyFont="1" applyBorder="1" applyAlignment="1">
      <alignment horizontal="center" vertical="center" wrapText="1"/>
    </xf>
    <xf numFmtId="0" fontId="56" fillId="0" borderId="4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166" fontId="11" fillId="3" borderId="5" xfId="0" applyNumberFormat="1" applyFont="1" applyFill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0" fontId="56" fillId="0" borderId="10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29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18" borderId="52" xfId="0" applyFont="1" applyFill="1" applyBorder="1" applyAlignment="1">
      <alignment horizontal="center" vertical="center" wrapText="1"/>
    </xf>
    <xf numFmtId="0" fontId="2" fillId="18" borderId="2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57" fillId="46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center" vertical="center"/>
    </xf>
    <xf numFmtId="0" fontId="20" fillId="11" borderId="16" xfId="0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/>
    </xf>
    <xf numFmtId="0" fontId="20" fillId="47" borderId="7" xfId="0" applyFont="1" applyFill="1" applyBorder="1" applyAlignment="1">
      <alignment horizontal="center" vertical="center" wrapText="1"/>
    </xf>
    <xf numFmtId="0" fontId="20" fillId="47" borderId="9" xfId="0" applyFont="1" applyFill="1" applyBorder="1" applyAlignment="1">
      <alignment horizontal="center" vertical="center" wrapText="1"/>
    </xf>
    <xf numFmtId="0" fontId="20" fillId="47" borderId="10" xfId="0" applyFont="1" applyFill="1" applyBorder="1" applyAlignment="1">
      <alignment horizontal="center" vertical="center" wrapText="1"/>
    </xf>
    <xf numFmtId="169" fontId="20" fillId="47" borderId="8" xfId="0" applyNumberFormat="1" applyFont="1" applyFill="1" applyBorder="1" applyAlignment="1">
      <alignment horizontal="center" vertical="center" wrapText="1"/>
    </xf>
    <xf numFmtId="169" fontId="20" fillId="47" borderId="6" xfId="0" applyNumberFormat="1" applyFont="1" applyFill="1" applyBorder="1" applyAlignment="1">
      <alignment horizontal="center" vertical="center" wrapText="1"/>
    </xf>
    <xf numFmtId="169" fontId="20" fillId="47" borderId="11" xfId="0" applyNumberFormat="1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0" fontId="20" fillId="3" borderId="56" xfId="0" applyFont="1" applyFill="1" applyBorder="1" applyAlignment="1">
      <alignment horizontal="center" vertical="center" wrapText="1"/>
    </xf>
    <xf numFmtId="0" fontId="20" fillId="3" borderId="43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5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1" fontId="20" fillId="19" borderId="23" xfId="0" applyNumberFormat="1" applyFont="1" applyFill="1" applyBorder="1" applyAlignment="1">
      <alignment horizontal="center" vertical="center"/>
    </xf>
    <xf numFmtId="1" fontId="20" fillId="19" borderId="1" xfId="0" applyNumberFormat="1" applyFont="1" applyFill="1" applyBorder="1" applyAlignment="1">
      <alignment horizontal="center" vertical="center"/>
    </xf>
    <xf numFmtId="0" fontId="17" fillId="20" borderId="0" xfId="0" applyFont="1" applyFill="1" applyAlignment="1">
      <alignment horizontal="center" vertical="center" wrapText="1"/>
    </xf>
    <xf numFmtId="169" fontId="15" fillId="20" borderId="0" xfId="0" applyNumberFormat="1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/>
    </xf>
    <xf numFmtId="0" fontId="19" fillId="6" borderId="3" xfId="37" applyFont="1" applyFill="1" applyBorder="1" applyAlignment="1">
      <alignment horizontal="center" vertical="top" wrapText="1"/>
    </xf>
    <xf numFmtId="0" fontId="19" fillId="6" borderId="4" xfId="37" applyFont="1" applyFill="1" applyBorder="1" applyAlignment="1">
      <alignment horizontal="center" vertical="top" wrapText="1"/>
    </xf>
  </cellXfs>
  <cellStyles count="42151">
    <cellStyle name="20% - Énfasis1 2" xfId="51" xr:uid="{00000000-0005-0000-0000-000000000000}"/>
    <cellStyle name="20% - Énfasis1 2 2" xfId="52" xr:uid="{00000000-0005-0000-0000-000001000000}"/>
    <cellStyle name="20% - Énfasis1 2 3" xfId="53" xr:uid="{00000000-0005-0000-0000-000002000000}"/>
    <cellStyle name="20% - Énfasis1 2 4" xfId="372" xr:uid="{00000000-0005-0000-0000-000003000000}"/>
    <cellStyle name="20% - Énfasis1 3" xfId="54" xr:uid="{00000000-0005-0000-0000-000004000000}"/>
    <cellStyle name="20% - Énfasis1 4" xfId="50" xr:uid="{00000000-0005-0000-0000-000005000000}"/>
    <cellStyle name="20% - Énfasis1 5" xfId="373" xr:uid="{00000000-0005-0000-0000-000006000000}"/>
    <cellStyle name="20% - Énfasis1 6" xfId="374" xr:uid="{00000000-0005-0000-0000-000007000000}"/>
    <cellStyle name="20% - Énfasis1 7" xfId="375" xr:uid="{00000000-0005-0000-0000-000008000000}"/>
    <cellStyle name="20% - Énfasis1 8" xfId="41765" xr:uid="{00000000-0005-0000-0000-000009000000}"/>
    <cellStyle name="20% - Énfasis2 2" xfId="56" xr:uid="{00000000-0005-0000-0000-00000A000000}"/>
    <cellStyle name="20% - Énfasis2 2 2" xfId="57" xr:uid="{00000000-0005-0000-0000-00000B000000}"/>
    <cellStyle name="20% - Énfasis2 2 3" xfId="58" xr:uid="{00000000-0005-0000-0000-00000C000000}"/>
    <cellStyle name="20% - Énfasis2 2 4" xfId="376" xr:uid="{00000000-0005-0000-0000-00000D000000}"/>
    <cellStyle name="20% - Énfasis2 3" xfId="59" xr:uid="{00000000-0005-0000-0000-00000E000000}"/>
    <cellStyle name="20% - Énfasis2 4" xfId="55" xr:uid="{00000000-0005-0000-0000-00000F000000}"/>
    <cellStyle name="20% - Énfasis2 5" xfId="377" xr:uid="{00000000-0005-0000-0000-000010000000}"/>
    <cellStyle name="20% - Énfasis2 6" xfId="378" xr:uid="{00000000-0005-0000-0000-000011000000}"/>
    <cellStyle name="20% - Énfasis2 7" xfId="379" xr:uid="{00000000-0005-0000-0000-000012000000}"/>
    <cellStyle name="20% - Énfasis2 8" xfId="41766" xr:uid="{00000000-0005-0000-0000-000013000000}"/>
    <cellStyle name="20% - Énfasis3 2" xfId="61" xr:uid="{00000000-0005-0000-0000-000014000000}"/>
    <cellStyle name="20% - Énfasis3 2 2" xfId="62" xr:uid="{00000000-0005-0000-0000-000015000000}"/>
    <cellStyle name="20% - Énfasis3 2 3" xfId="63" xr:uid="{00000000-0005-0000-0000-000016000000}"/>
    <cellStyle name="20% - Énfasis3 2 4" xfId="380" xr:uid="{00000000-0005-0000-0000-000017000000}"/>
    <cellStyle name="20% - Énfasis3 3" xfId="64" xr:uid="{00000000-0005-0000-0000-000018000000}"/>
    <cellStyle name="20% - Énfasis3 4" xfId="60" xr:uid="{00000000-0005-0000-0000-000019000000}"/>
    <cellStyle name="20% - Énfasis3 5" xfId="381" xr:uid="{00000000-0005-0000-0000-00001A000000}"/>
    <cellStyle name="20% - Énfasis3 6" xfId="382" xr:uid="{00000000-0005-0000-0000-00001B000000}"/>
    <cellStyle name="20% - Énfasis3 7" xfId="383" xr:uid="{00000000-0005-0000-0000-00001C000000}"/>
    <cellStyle name="20% - Énfasis3 8" xfId="41767" xr:uid="{00000000-0005-0000-0000-00001D000000}"/>
    <cellStyle name="20% - Énfasis4 2" xfId="66" xr:uid="{00000000-0005-0000-0000-00001E000000}"/>
    <cellStyle name="20% - Énfasis4 2 2" xfId="67" xr:uid="{00000000-0005-0000-0000-00001F000000}"/>
    <cellStyle name="20% - Énfasis4 2 3" xfId="68" xr:uid="{00000000-0005-0000-0000-000020000000}"/>
    <cellStyle name="20% - Énfasis4 2 4" xfId="384" xr:uid="{00000000-0005-0000-0000-000021000000}"/>
    <cellStyle name="20% - Énfasis4 3" xfId="69" xr:uid="{00000000-0005-0000-0000-000022000000}"/>
    <cellStyle name="20% - Énfasis4 4" xfId="65" xr:uid="{00000000-0005-0000-0000-000023000000}"/>
    <cellStyle name="20% - Énfasis4 5" xfId="385" xr:uid="{00000000-0005-0000-0000-000024000000}"/>
    <cellStyle name="20% - Énfasis4 6" xfId="386" xr:uid="{00000000-0005-0000-0000-000025000000}"/>
    <cellStyle name="20% - Énfasis4 7" xfId="387" xr:uid="{00000000-0005-0000-0000-000026000000}"/>
    <cellStyle name="20% - Énfasis4 8" xfId="41768" xr:uid="{00000000-0005-0000-0000-000027000000}"/>
    <cellStyle name="20% - Énfasis5 2" xfId="71" xr:uid="{00000000-0005-0000-0000-000028000000}"/>
    <cellStyle name="20% - Énfasis5 2 2" xfId="72" xr:uid="{00000000-0005-0000-0000-000029000000}"/>
    <cellStyle name="20% - Énfasis5 2 3" xfId="73" xr:uid="{00000000-0005-0000-0000-00002A000000}"/>
    <cellStyle name="20% - Énfasis5 2 4" xfId="388" xr:uid="{00000000-0005-0000-0000-00002B000000}"/>
    <cellStyle name="20% - Énfasis5 3" xfId="74" xr:uid="{00000000-0005-0000-0000-00002C000000}"/>
    <cellStyle name="20% - Énfasis5 4" xfId="70" xr:uid="{00000000-0005-0000-0000-00002D000000}"/>
    <cellStyle name="20% - Énfasis5 5" xfId="389" xr:uid="{00000000-0005-0000-0000-00002E000000}"/>
    <cellStyle name="20% - Énfasis5 6" xfId="390" xr:uid="{00000000-0005-0000-0000-00002F000000}"/>
    <cellStyle name="20% - Énfasis5 7" xfId="391" xr:uid="{00000000-0005-0000-0000-000030000000}"/>
    <cellStyle name="20% - Énfasis5 8" xfId="41769" xr:uid="{00000000-0005-0000-0000-000031000000}"/>
    <cellStyle name="20% - Énfasis6 2" xfId="76" xr:uid="{00000000-0005-0000-0000-000032000000}"/>
    <cellStyle name="20% - Énfasis6 2 2" xfId="77" xr:uid="{00000000-0005-0000-0000-000033000000}"/>
    <cellStyle name="20% - Énfasis6 2 3" xfId="78" xr:uid="{00000000-0005-0000-0000-000034000000}"/>
    <cellStyle name="20% - Énfasis6 2 4" xfId="392" xr:uid="{00000000-0005-0000-0000-000035000000}"/>
    <cellStyle name="20% - Énfasis6 3" xfId="79" xr:uid="{00000000-0005-0000-0000-000036000000}"/>
    <cellStyle name="20% - Énfasis6 4" xfId="75" xr:uid="{00000000-0005-0000-0000-000037000000}"/>
    <cellStyle name="20% - Énfasis6 5" xfId="393" xr:uid="{00000000-0005-0000-0000-000038000000}"/>
    <cellStyle name="20% - Énfasis6 6" xfId="394" xr:uid="{00000000-0005-0000-0000-000039000000}"/>
    <cellStyle name="20% - Énfasis6 7" xfId="395" xr:uid="{00000000-0005-0000-0000-00003A000000}"/>
    <cellStyle name="20% - Énfasis6 8" xfId="41770" xr:uid="{00000000-0005-0000-0000-00003B000000}"/>
    <cellStyle name="40% - Énfasis1 2" xfId="81" xr:uid="{00000000-0005-0000-0000-00003C000000}"/>
    <cellStyle name="40% - Énfasis1 2 2" xfId="82" xr:uid="{00000000-0005-0000-0000-00003D000000}"/>
    <cellStyle name="40% - Énfasis1 2 3" xfId="83" xr:uid="{00000000-0005-0000-0000-00003E000000}"/>
    <cellStyle name="40% - Énfasis1 2 4" xfId="396" xr:uid="{00000000-0005-0000-0000-00003F000000}"/>
    <cellStyle name="40% - Énfasis1 3" xfId="84" xr:uid="{00000000-0005-0000-0000-000040000000}"/>
    <cellStyle name="40% - Énfasis1 4" xfId="80" xr:uid="{00000000-0005-0000-0000-000041000000}"/>
    <cellStyle name="40% - Énfasis1 5" xfId="397" xr:uid="{00000000-0005-0000-0000-000042000000}"/>
    <cellStyle name="40% - Énfasis1 6" xfId="398" xr:uid="{00000000-0005-0000-0000-000043000000}"/>
    <cellStyle name="40% - Énfasis1 7" xfId="399" xr:uid="{00000000-0005-0000-0000-000044000000}"/>
    <cellStyle name="40% - Énfasis1 8" xfId="41771" xr:uid="{00000000-0005-0000-0000-000045000000}"/>
    <cellStyle name="40% - Énfasis2 2" xfId="86" xr:uid="{00000000-0005-0000-0000-000046000000}"/>
    <cellStyle name="40% - Énfasis2 2 2" xfId="87" xr:uid="{00000000-0005-0000-0000-000047000000}"/>
    <cellStyle name="40% - Énfasis2 2 3" xfId="88" xr:uid="{00000000-0005-0000-0000-000048000000}"/>
    <cellStyle name="40% - Énfasis2 2 4" xfId="400" xr:uid="{00000000-0005-0000-0000-000049000000}"/>
    <cellStyle name="40% - Énfasis2 3" xfId="89" xr:uid="{00000000-0005-0000-0000-00004A000000}"/>
    <cellStyle name="40% - Énfasis2 4" xfId="85" xr:uid="{00000000-0005-0000-0000-00004B000000}"/>
    <cellStyle name="40% - Énfasis2 5" xfId="401" xr:uid="{00000000-0005-0000-0000-00004C000000}"/>
    <cellStyle name="40% - Énfasis2 6" xfId="402" xr:uid="{00000000-0005-0000-0000-00004D000000}"/>
    <cellStyle name="40% - Énfasis2 7" xfId="403" xr:uid="{00000000-0005-0000-0000-00004E000000}"/>
    <cellStyle name="40% - Énfasis2 8" xfId="41772" xr:uid="{00000000-0005-0000-0000-00004F000000}"/>
    <cellStyle name="40% - Énfasis3 2" xfId="91" xr:uid="{00000000-0005-0000-0000-000050000000}"/>
    <cellStyle name="40% - Énfasis3 2 2" xfId="92" xr:uid="{00000000-0005-0000-0000-000051000000}"/>
    <cellStyle name="40% - Énfasis3 2 3" xfId="93" xr:uid="{00000000-0005-0000-0000-000052000000}"/>
    <cellStyle name="40% - Énfasis3 2 4" xfId="404" xr:uid="{00000000-0005-0000-0000-000053000000}"/>
    <cellStyle name="40% - Énfasis3 3" xfId="94" xr:uid="{00000000-0005-0000-0000-000054000000}"/>
    <cellStyle name="40% - Énfasis3 4" xfId="90" xr:uid="{00000000-0005-0000-0000-000055000000}"/>
    <cellStyle name="40% - Énfasis3 5" xfId="405" xr:uid="{00000000-0005-0000-0000-000056000000}"/>
    <cellStyle name="40% - Énfasis3 6" xfId="406" xr:uid="{00000000-0005-0000-0000-000057000000}"/>
    <cellStyle name="40% - Énfasis3 7" xfId="407" xr:uid="{00000000-0005-0000-0000-000058000000}"/>
    <cellStyle name="40% - Énfasis3 8" xfId="41773" xr:uid="{00000000-0005-0000-0000-000059000000}"/>
    <cellStyle name="40% - Énfasis4 2" xfId="96" xr:uid="{00000000-0005-0000-0000-00005A000000}"/>
    <cellStyle name="40% - Énfasis4 2 2" xfId="97" xr:uid="{00000000-0005-0000-0000-00005B000000}"/>
    <cellStyle name="40% - Énfasis4 2 3" xfId="98" xr:uid="{00000000-0005-0000-0000-00005C000000}"/>
    <cellStyle name="40% - Énfasis4 2 4" xfId="408" xr:uid="{00000000-0005-0000-0000-00005D000000}"/>
    <cellStyle name="40% - Énfasis4 3" xfId="99" xr:uid="{00000000-0005-0000-0000-00005E000000}"/>
    <cellStyle name="40% - Énfasis4 4" xfId="95" xr:uid="{00000000-0005-0000-0000-00005F000000}"/>
    <cellStyle name="40% - Énfasis4 5" xfId="409" xr:uid="{00000000-0005-0000-0000-000060000000}"/>
    <cellStyle name="40% - Énfasis4 6" xfId="410" xr:uid="{00000000-0005-0000-0000-000061000000}"/>
    <cellStyle name="40% - Énfasis4 7" xfId="411" xr:uid="{00000000-0005-0000-0000-000062000000}"/>
    <cellStyle name="40% - Énfasis4 8" xfId="41774" xr:uid="{00000000-0005-0000-0000-000063000000}"/>
    <cellStyle name="40% - Énfasis5 2" xfId="101" xr:uid="{00000000-0005-0000-0000-000064000000}"/>
    <cellStyle name="40% - Énfasis5 2 2" xfId="102" xr:uid="{00000000-0005-0000-0000-000065000000}"/>
    <cellStyle name="40% - Énfasis5 2 3" xfId="103" xr:uid="{00000000-0005-0000-0000-000066000000}"/>
    <cellStyle name="40% - Énfasis5 2 4" xfId="412" xr:uid="{00000000-0005-0000-0000-000067000000}"/>
    <cellStyle name="40% - Énfasis5 3" xfId="104" xr:uid="{00000000-0005-0000-0000-000068000000}"/>
    <cellStyle name="40% - Énfasis5 4" xfId="100" xr:uid="{00000000-0005-0000-0000-000069000000}"/>
    <cellStyle name="40% - Énfasis5 5" xfId="413" xr:uid="{00000000-0005-0000-0000-00006A000000}"/>
    <cellStyle name="40% - Énfasis5 6" xfId="414" xr:uid="{00000000-0005-0000-0000-00006B000000}"/>
    <cellStyle name="40% - Énfasis5 7" xfId="415" xr:uid="{00000000-0005-0000-0000-00006C000000}"/>
    <cellStyle name="40% - Énfasis5 8" xfId="41775" xr:uid="{00000000-0005-0000-0000-00006D000000}"/>
    <cellStyle name="40% - Énfasis6 2" xfId="106" xr:uid="{00000000-0005-0000-0000-00006E000000}"/>
    <cellStyle name="40% - Énfasis6 2 2" xfId="107" xr:uid="{00000000-0005-0000-0000-00006F000000}"/>
    <cellStyle name="40% - Énfasis6 2 3" xfId="108" xr:uid="{00000000-0005-0000-0000-000070000000}"/>
    <cellStyle name="40% - Énfasis6 2 4" xfId="416" xr:uid="{00000000-0005-0000-0000-000071000000}"/>
    <cellStyle name="40% - Énfasis6 3" xfId="109" xr:uid="{00000000-0005-0000-0000-000072000000}"/>
    <cellStyle name="40% - Énfasis6 4" xfId="105" xr:uid="{00000000-0005-0000-0000-000073000000}"/>
    <cellStyle name="40% - Énfasis6 5" xfId="417" xr:uid="{00000000-0005-0000-0000-000074000000}"/>
    <cellStyle name="40% - Énfasis6 6" xfId="418" xr:uid="{00000000-0005-0000-0000-000075000000}"/>
    <cellStyle name="40% - Énfasis6 7" xfId="419" xr:uid="{00000000-0005-0000-0000-000076000000}"/>
    <cellStyle name="40% - Énfasis6 8" xfId="41776" xr:uid="{00000000-0005-0000-0000-000077000000}"/>
    <cellStyle name="60% - Énfasis1 2" xfId="111" xr:uid="{00000000-0005-0000-0000-000078000000}"/>
    <cellStyle name="60% - Énfasis1 2 2" xfId="112" xr:uid="{00000000-0005-0000-0000-000079000000}"/>
    <cellStyle name="60% - Énfasis1 2 3" xfId="113" xr:uid="{00000000-0005-0000-0000-00007A000000}"/>
    <cellStyle name="60% - Énfasis1 2 4" xfId="420" xr:uid="{00000000-0005-0000-0000-00007B000000}"/>
    <cellStyle name="60% - Énfasis1 3" xfId="114" xr:uid="{00000000-0005-0000-0000-00007C000000}"/>
    <cellStyle name="60% - Énfasis1 4" xfId="110" xr:uid="{00000000-0005-0000-0000-00007D000000}"/>
    <cellStyle name="60% - Énfasis1 5" xfId="421" xr:uid="{00000000-0005-0000-0000-00007E000000}"/>
    <cellStyle name="60% - Énfasis1 6" xfId="422" xr:uid="{00000000-0005-0000-0000-00007F000000}"/>
    <cellStyle name="60% - Énfasis1 7" xfId="423" xr:uid="{00000000-0005-0000-0000-000080000000}"/>
    <cellStyle name="60% - Énfasis1 8" xfId="41777" xr:uid="{00000000-0005-0000-0000-000081000000}"/>
    <cellStyle name="60% - Énfasis2 2" xfId="116" xr:uid="{00000000-0005-0000-0000-000082000000}"/>
    <cellStyle name="60% - Énfasis2 2 2" xfId="117" xr:uid="{00000000-0005-0000-0000-000083000000}"/>
    <cellStyle name="60% - Énfasis2 2 3" xfId="118" xr:uid="{00000000-0005-0000-0000-000084000000}"/>
    <cellStyle name="60% - Énfasis2 2 4" xfId="424" xr:uid="{00000000-0005-0000-0000-000085000000}"/>
    <cellStyle name="60% - Énfasis2 3" xfId="119" xr:uid="{00000000-0005-0000-0000-000086000000}"/>
    <cellStyle name="60% - Énfasis2 4" xfId="115" xr:uid="{00000000-0005-0000-0000-000087000000}"/>
    <cellStyle name="60% - Énfasis2 5" xfId="425" xr:uid="{00000000-0005-0000-0000-000088000000}"/>
    <cellStyle name="60% - Énfasis2 6" xfId="426" xr:uid="{00000000-0005-0000-0000-000089000000}"/>
    <cellStyle name="60% - Énfasis2 7" xfId="427" xr:uid="{00000000-0005-0000-0000-00008A000000}"/>
    <cellStyle name="60% - Énfasis2 8" xfId="41778" xr:uid="{00000000-0005-0000-0000-00008B000000}"/>
    <cellStyle name="60% - Énfasis3 2" xfId="121" xr:uid="{00000000-0005-0000-0000-00008C000000}"/>
    <cellStyle name="60% - Énfasis3 2 2" xfId="122" xr:uid="{00000000-0005-0000-0000-00008D000000}"/>
    <cellStyle name="60% - Énfasis3 2 3" xfId="123" xr:uid="{00000000-0005-0000-0000-00008E000000}"/>
    <cellStyle name="60% - Énfasis3 2 4" xfId="428" xr:uid="{00000000-0005-0000-0000-00008F000000}"/>
    <cellStyle name="60% - Énfasis3 3" xfId="124" xr:uid="{00000000-0005-0000-0000-000090000000}"/>
    <cellStyle name="60% - Énfasis3 4" xfId="120" xr:uid="{00000000-0005-0000-0000-000091000000}"/>
    <cellStyle name="60% - Énfasis3 5" xfId="429" xr:uid="{00000000-0005-0000-0000-000092000000}"/>
    <cellStyle name="60% - Énfasis3 6" xfId="430" xr:uid="{00000000-0005-0000-0000-000093000000}"/>
    <cellStyle name="60% - Énfasis3 7" xfId="431" xr:uid="{00000000-0005-0000-0000-000094000000}"/>
    <cellStyle name="60% - Énfasis3 8" xfId="41779" xr:uid="{00000000-0005-0000-0000-000095000000}"/>
    <cellStyle name="60% - Énfasis4 2" xfId="126" xr:uid="{00000000-0005-0000-0000-000096000000}"/>
    <cellStyle name="60% - Énfasis4 2 2" xfId="127" xr:uid="{00000000-0005-0000-0000-000097000000}"/>
    <cellStyle name="60% - Énfasis4 2 3" xfId="128" xr:uid="{00000000-0005-0000-0000-000098000000}"/>
    <cellStyle name="60% - Énfasis4 2 4" xfId="432" xr:uid="{00000000-0005-0000-0000-000099000000}"/>
    <cellStyle name="60% - Énfasis4 3" xfId="129" xr:uid="{00000000-0005-0000-0000-00009A000000}"/>
    <cellStyle name="60% - Énfasis4 4" xfId="125" xr:uid="{00000000-0005-0000-0000-00009B000000}"/>
    <cellStyle name="60% - Énfasis4 5" xfId="433" xr:uid="{00000000-0005-0000-0000-00009C000000}"/>
    <cellStyle name="60% - Énfasis4 6" xfId="434" xr:uid="{00000000-0005-0000-0000-00009D000000}"/>
    <cellStyle name="60% - Énfasis4 7" xfId="435" xr:uid="{00000000-0005-0000-0000-00009E000000}"/>
    <cellStyle name="60% - Énfasis4 8" xfId="41780" xr:uid="{00000000-0005-0000-0000-00009F000000}"/>
    <cellStyle name="60% - Énfasis5 2" xfId="131" xr:uid="{00000000-0005-0000-0000-0000A0000000}"/>
    <cellStyle name="60% - Énfasis5 2 2" xfId="132" xr:uid="{00000000-0005-0000-0000-0000A1000000}"/>
    <cellStyle name="60% - Énfasis5 2 3" xfId="133" xr:uid="{00000000-0005-0000-0000-0000A2000000}"/>
    <cellStyle name="60% - Énfasis5 2 4" xfId="436" xr:uid="{00000000-0005-0000-0000-0000A3000000}"/>
    <cellStyle name="60% - Énfasis5 3" xfId="134" xr:uid="{00000000-0005-0000-0000-0000A4000000}"/>
    <cellStyle name="60% - Énfasis5 4" xfId="130" xr:uid="{00000000-0005-0000-0000-0000A5000000}"/>
    <cellStyle name="60% - Énfasis5 5" xfId="437" xr:uid="{00000000-0005-0000-0000-0000A6000000}"/>
    <cellStyle name="60% - Énfasis5 6" xfId="438" xr:uid="{00000000-0005-0000-0000-0000A7000000}"/>
    <cellStyle name="60% - Énfasis5 7" xfId="439" xr:uid="{00000000-0005-0000-0000-0000A8000000}"/>
    <cellStyle name="60% - Énfasis5 8" xfId="41781" xr:uid="{00000000-0005-0000-0000-0000A9000000}"/>
    <cellStyle name="60% - Énfasis6 2" xfId="136" xr:uid="{00000000-0005-0000-0000-0000AA000000}"/>
    <cellStyle name="60% - Énfasis6 2 2" xfId="137" xr:uid="{00000000-0005-0000-0000-0000AB000000}"/>
    <cellStyle name="60% - Énfasis6 2 3" xfId="138" xr:uid="{00000000-0005-0000-0000-0000AC000000}"/>
    <cellStyle name="60% - Énfasis6 2 4" xfId="440" xr:uid="{00000000-0005-0000-0000-0000AD000000}"/>
    <cellStyle name="60% - Énfasis6 3" xfId="139" xr:uid="{00000000-0005-0000-0000-0000AE000000}"/>
    <cellStyle name="60% - Énfasis6 4" xfId="135" xr:uid="{00000000-0005-0000-0000-0000AF000000}"/>
    <cellStyle name="60% - Énfasis6 5" xfId="441" xr:uid="{00000000-0005-0000-0000-0000B0000000}"/>
    <cellStyle name="60% - Énfasis6 6" xfId="442" xr:uid="{00000000-0005-0000-0000-0000B1000000}"/>
    <cellStyle name="60% - Énfasis6 7" xfId="443" xr:uid="{00000000-0005-0000-0000-0000B2000000}"/>
    <cellStyle name="60% - Énfasis6 8" xfId="41782" xr:uid="{00000000-0005-0000-0000-0000B3000000}"/>
    <cellStyle name="Buena 2" xfId="141" xr:uid="{00000000-0005-0000-0000-0000B4000000}"/>
    <cellStyle name="Buena 2 2" xfId="142" xr:uid="{00000000-0005-0000-0000-0000B5000000}"/>
    <cellStyle name="Buena 2 3" xfId="143" xr:uid="{00000000-0005-0000-0000-0000B6000000}"/>
    <cellStyle name="Buena 2 4" xfId="444" xr:uid="{00000000-0005-0000-0000-0000B7000000}"/>
    <cellStyle name="Buena 3" xfId="144" xr:uid="{00000000-0005-0000-0000-0000B8000000}"/>
    <cellStyle name="Buena 4" xfId="140" xr:uid="{00000000-0005-0000-0000-0000B9000000}"/>
    <cellStyle name="Buena 5" xfId="445" xr:uid="{00000000-0005-0000-0000-0000BA000000}"/>
    <cellStyle name="Buena 6" xfId="446" xr:uid="{00000000-0005-0000-0000-0000BB000000}"/>
    <cellStyle name="Buena 7" xfId="447" xr:uid="{00000000-0005-0000-0000-0000BC000000}"/>
    <cellStyle name="Buena 8" xfId="41783" xr:uid="{00000000-0005-0000-0000-0000BD000000}"/>
    <cellStyle name="Cálculo 2" xfId="146" xr:uid="{00000000-0005-0000-0000-0000BE000000}"/>
    <cellStyle name="Cálculo 2 10" xfId="448" xr:uid="{00000000-0005-0000-0000-0000BF000000}"/>
    <cellStyle name="Cálculo 2 10 2" xfId="449" xr:uid="{00000000-0005-0000-0000-0000C0000000}"/>
    <cellStyle name="Cálculo 2 11" xfId="450" xr:uid="{00000000-0005-0000-0000-0000C1000000}"/>
    <cellStyle name="Cálculo 2 11 2" xfId="451" xr:uid="{00000000-0005-0000-0000-0000C2000000}"/>
    <cellStyle name="Cálculo 2 12" xfId="452" xr:uid="{00000000-0005-0000-0000-0000C3000000}"/>
    <cellStyle name="Cálculo 2 12 2" xfId="453" xr:uid="{00000000-0005-0000-0000-0000C4000000}"/>
    <cellStyle name="Cálculo 2 13" xfId="454" xr:uid="{00000000-0005-0000-0000-0000C5000000}"/>
    <cellStyle name="Cálculo 2 13 2" xfId="455" xr:uid="{00000000-0005-0000-0000-0000C6000000}"/>
    <cellStyle name="Cálculo 2 14" xfId="456" xr:uid="{00000000-0005-0000-0000-0000C7000000}"/>
    <cellStyle name="Cálculo 2 14 2" xfId="457" xr:uid="{00000000-0005-0000-0000-0000C8000000}"/>
    <cellStyle name="Cálculo 2 15" xfId="458" xr:uid="{00000000-0005-0000-0000-0000C9000000}"/>
    <cellStyle name="Cálculo 2 15 2" xfId="459" xr:uid="{00000000-0005-0000-0000-0000CA000000}"/>
    <cellStyle name="Cálculo 2 16" xfId="460" xr:uid="{00000000-0005-0000-0000-0000CB000000}"/>
    <cellStyle name="Cálculo 2 16 2" xfId="461" xr:uid="{00000000-0005-0000-0000-0000CC000000}"/>
    <cellStyle name="Cálculo 2 17" xfId="462" xr:uid="{00000000-0005-0000-0000-0000CD000000}"/>
    <cellStyle name="Cálculo 2 17 2" xfId="463" xr:uid="{00000000-0005-0000-0000-0000CE000000}"/>
    <cellStyle name="Cálculo 2 18" xfId="464" xr:uid="{00000000-0005-0000-0000-0000CF000000}"/>
    <cellStyle name="Cálculo 2 18 2" xfId="465" xr:uid="{00000000-0005-0000-0000-0000D0000000}"/>
    <cellStyle name="Cálculo 2 19" xfId="466" xr:uid="{00000000-0005-0000-0000-0000D1000000}"/>
    <cellStyle name="Cálculo 2 2" xfId="147" xr:uid="{00000000-0005-0000-0000-0000D2000000}"/>
    <cellStyle name="Cálculo 2 2 10" xfId="467" xr:uid="{00000000-0005-0000-0000-0000D3000000}"/>
    <cellStyle name="Cálculo 2 2 10 2" xfId="468" xr:uid="{00000000-0005-0000-0000-0000D4000000}"/>
    <cellStyle name="Cálculo 2 2 11" xfId="469" xr:uid="{00000000-0005-0000-0000-0000D5000000}"/>
    <cellStyle name="Cálculo 2 2 11 2" xfId="470" xr:uid="{00000000-0005-0000-0000-0000D6000000}"/>
    <cellStyle name="Cálculo 2 2 12" xfId="471" xr:uid="{00000000-0005-0000-0000-0000D7000000}"/>
    <cellStyle name="Cálculo 2 2 12 2" xfId="472" xr:uid="{00000000-0005-0000-0000-0000D8000000}"/>
    <cellStyle name="Cálculo 2 2 13" xfId="473" xr:uid="{00000000-0005-0000-0000-0000D9000000}"/>
    <cellStyle name="Cálculo 2 2 13 2" xfId="474" xr:uid="{00000000-0005-0000-0000-0000DA000000}"/>
    <cellStyle name="Cálculo 2 2 14" xfId="475" xr:uid="{00000000-0005-0000-0000-0000DB000000}"/>
    <cellStyle name="Cálculo 2 2 14 2" xfId="476" xr:uid="{00000000-0005-0000-0000-0000DC000000}"/>
    <cellStyle name="Cálculo 2 2 15" xfId="477" xr:uid="{00000000-0005-0000-0000-0000DD000000}"/>
    <cellStyle name="Cálculo 2 2 15 2" xfId="478" xr:uid="{00000000-0005-0000-0000-0000DE000000}"/>
    <cellStyle name="Cálculo 2 2 16" xfId="479" xr:uid="{00000000-0005-0000-0000-0000DF000000}"/>
    <cellStyle name="Cálculo 2 2 17" xfId="480" xr:uid="{00000000-0005-0000-0000-0000E0000000}"/>
    <cellStyle name="Cálculo 2 2 18" xfId="481" xr:uid="{00000000-0005-0000-0000-0000E1000000}"/>
    <cellStyle name="Cálculo 2 2 2" xfId="313" xr:uid="{00000000-0005-0000-0000-0000E2000000}"/>
    <cellStyle name="Cálculo 2 2 2 10" xfId="482" xr:uid="{00000000-0005-0000-0000-0000E3000000}"/>
    <cellStyle name="Cálculo 2 2 2 10 2" xfId="483" xr:uid="{00000000-0005-0000-0000-0000E4000000}"/>
    <cellStyle name="Cálculo 2 2 2 11" xfId="484" xr:uid="{00000000-0005-0000-0000-0000E5000000}"/>
    <cellStyle name="Cálculo 2 2 2 11 2" xfId="485" xr:uid="{00000000-0005-0000-0000-0000E6000000}"/>
    <cellStyle name="Cálculo 2 2 2 12" xfId="486" xr:uid="{00000000-0005-0000-0000-0000E7000000}"/>
    <cellStyle name="Cálculo 2 2 2 12 2" xfId="487" xr:uid="{00000000-0005-0000-0000-0000E8000000}"/>
    <cellStyle name="Cálculo 2 2 2 13" xfId="488" xr:uid="{00000000-0005-0000-0000-0000E9000000}"/>
    <cellStyle name="Cálculo 2 2 2 13 2" xfId="489" xr:uid="{00000000-0005-0000-0000-0000EA000000}"/>
    <cellStyle name="Cálculo 2 2 2 14" xfId="490" xr:uid="{00000000-0005-0000-0000-0000EB000000}"/>
    <cellStyle name="Cálculo 2 2 2 14 2" xfId="491" xr:uid="{00000000-0005-0000-0000-0000EC000000}"/>
    <cellStyle name="Cálculo 2 2 2 15" xfId="492" xr:uid="{00000000-0005-0000-0000-0000ED000000}"/>
    <cellStyle name="Cálculo 2 2 2 16" xfId="493" xr:uid="{00000000-0005-0000-0000-0000EE000000}"/>
    <cellStyle name="Cálculo 2 2 2 2" xfId="494" xr:uid="{00000000-0005-0000-0000-0000EF000000}"/>
    <cellStyle name="Cálculo 2 2 2 2 10" xfId="495" xr:uid="{00000000-0005-0000-0000-0000F0000000}"/>
    <cellStyle name="Cálculo 2 2 2 2 10 2" xfId="496" xr:uid="{00000000-0005-0000-0000-0000F1000000}"/>
    <cellStyle name="Cálculo 2 2 2 2 11" xfId="497" xr:uid="{00000000-0005-0000-0000-0000F2000000}"/>
    <cellStyle name="Cálculo 2 2 2 2 11 2" xfId="498" xr:uid="{00000000-0005-0000-0000-0000F3000000}"/>
    <cellStyle name="Cálculo 2 2 2 2 12" xfId="499" xr:uid="{00000000-0005-0000-0000-0000F4000000}"/>
    <cellStyle name="Cálculo 2 2 2 2 12 2" xfId="500" xr:uid="{00000000-0005-0000-0000-0000F5000000}"/>
    <cellStyle name="Cálculo 2 2 2 2 13" xfId="501" xr:uid="{00000000-0005-0000-0000-0000F6000000}"/>
    <cellStyle name="Cálculo 2 2 2 2 2" xfId="502" xr:uid="{00000000-0005-0000-0000-0000F7000000}"/>
    <cellStyle name="Cálculo 2 2 2 2 2 10" xfId="503" xr:uid="{00000000-0005-0000-0000-0000F8000000}"/>
    <cellStyle name="Cálculo 2 2 2 2 2 10 2" xfId="504" xr:uid="{00000000-0005-0000-0000-0000F9000000}"/>
    <cellStyle name="Cálculo 2 2 2 2 2 11" xfId="505" xr:uid="{00000000-0005-0000-0000-0000FA000000}"/>
    <cellStyle name="Cálculo 2 2 2 2 2 2" xfId="506" xr:uid="{00000000-0005-0000-0000-0000FB000000}"/>
    <cellStyle name="Cálculo 2 2 2 2 2 2 2" xfId="507" xr:uid="{00000000-0005-0000-0000-0000FC000000}"/>
    <cellStyle name="Cálculo 2 2 2 2 2 3" xfId="508" xr:uid="{00000000-0005-0000-0000-0000FD000000}"/>
    <cellStyle name="Cálculo 2 2 2 2 2 3 2" xfId="509" xr:uid="{00000000-0005-0000-0000-0000FE000000}"/>
    <cellStyle name="Cálculo 2 2 2 2 2 4" xfId="510" xr:uid="{00000000-0005-0000-0000-0000FF000000}"/>
    <cellStyle name="Cálculo 2 2 2 2 2 4 2" xfId="511" xr:uid="{00000000-0005-0000-0000-000000010000}"/>
    <cellStyle name="Cálculo 2 2 2 2 2 5" xfId="512" xr:uid="{00000000-0005-0000-0000-000001010000}"/>
    <cellStyle name="Cálculo 2 2 2 2 2 5 2" xfId="513" xr:uid="{00000000-0005-0000-0000-000002010000}"/>
    <cellStyle name="Cálculo 2 2 2 2 2 6" xfId="514" xr:uid="{00000000-0005-0000-0000-000003010000}"/>
    <cellStyle name="Cálculo 2 2 2 2 2 6 2" xfId="515" xr:uid="{00000000-0005-0000-0000-000004010000}"/>
    <cellStyle name="Cálculo 2 2 2 2 2 7" xfId="516" xr:uid="{00000000-0005-0000-0000-000005010000}"/>
    <cellStyle name="Cálculo 2 2 2 2 2 7 2" xfId="517" xr:uid="{00000000-0005-0000-0000-000006010000}"/>
    <cellStyle name="Cálculo 2 2 2 2 2 8" xfId="518" xr:uid="{00000000-0005-0000-0000-000007010000}"/>
    <cellStyle name="Cálculo 2 2 2 2 2 8 2" xfId="519" xr:uid="{00000000-0005-0000-0000-000008010000}"/>
    <cellStyle name="Cálculo 2 2 2 2 2 9" xfId="520" xr:uid="{00000000-0005-0000-0000-000009010000}"/>
    <cellStyle name="Cálculo 2 2 2 2 2 9 2" xfId="521" xr:uid="{00000000-0005-0000-0000-00000A010000}"/>
    <cellStyle name="Cálculo 2 2 2 2 3" xfId="522" xr:uid="{00000000-0005-0000-0000-00000B010000}"/>
    <cellStyle name="Cálculo 2 2 2 2 3 10" xfId="523" xr:uid="{00000000-0005-0000-0000-00000C010000}"/>
    <cellStyle name="Cálculo 2 2 2 2 3 10 2" xfId="524" xr:uid="{00000000-0005-0000-0000-00000D010000}"/>
    <cellStyle name="Cálculo 2 2 2 2 3 11" xfId="525" xr:uid="{00000000-0005-0000-0000-00000E010000}"/>
    <cellStyle name="Cálculo 2 2 2 2 3 2" xfId="526" xr:uid="{00000000-0005-0000-0000-00000F010000}"/>
    <cellStyle name="Cálculo 2 2 2 2 3 2 2" xfId="527" xr:uid="{00000000-0005-0000-0000-000010010000}"/>
    <cellStyle name="Cálculo 2 2 2 2 3 3" xfId="528" xr:uid="{00000000-0005-0000-0000-000011010000}"/>
    <cellStyle name="Cálculo 2 2 2 2 3 3 2" xfId="529" xr:uid="{00000000-0005-0000-0000-000012010000}"/>
    <cellStyle name="Cálculo 2 2 2 2 3 4" xfId="530" xr:uid="{00000000-0005-0000-0000-000013010000}"/>
    <cellStyle name="Cálculo 2 2 2 2 3 4 2" xfId="531" xr:uid="{00000000-0005-0000-0000-000014010000}"/>
    <cellStyle name="Cálculo 2 2 2 2 3 5" xfId="532" xr:uid="{00000000-0005-0000-0000-000015010000}"/>
    <cellStyle name="Cálculo 2 2 2 2 3 5 2" xfId="533" xr:uid="{00000000-0005-0000-0000-000016010000}"/>
    <cellStyle name="Cálculo 2 2 2 2 3 6" xfId="534" xr:uid="{00000000-0005-0000-0000-000017010000}"/>
    <cellStyle name="Cálculo 2 2 2 2 3 6 2" xfId="535" xr:uid="{00000000-0005-0000-0000-000018010000}"/>
    <cellStyle name="Cálculo 2 2 2 2 3 7" xfId="536" xr:uid="{00000000-0005-0000-0000-000019010000}"/>
    <cellStyle name="Cálculo 2 2 2 2 3 7 2" xfId="537" xr:uid="{00000000-0005-0000-0000-00001A010000}"/>
    <cellStyle name="Cálculo 2 2 2 2 3 8" xfId="538" xr:uid="{00000000-0005-0000-0000-00001B010000}"/>
    <cellStyle name="Cálculo 2 2 2 2 3 8 2" xfId="539" xr:uid="{00000000-0005-0000-0000-00001C010000}"/>
    <cellStyle name="Cálculo 2 2 2 2 3 9" xfId="540" xr:uid="{00000000-0005-0000-0000-00001D010000}"/>
    <cellStyle name="Cálculo 2 2 2 2 3 9 2" xfId="541" xr:uid="{00000000-0005-0000-0000-00001E010000}"/>
    <cellStyle name="Cálculo 2 2 2 2 4" xfId="542" xr:uid="{00000000-0005-0000-0000-00001F010000}"/>
    <cellStyle name="Cálculo 2 2 2 2 4 2" xfId="543" xr:uid="{00000000-0005-0000-0000-000020010000}"/>
    <cellStyle name="Cálculo 2 2 2 2 5" xfId="544" xr:uid="{00000000-0005-0000-0000-000021010000}"/>
    <cellStyle name="Cálculo 2 2 2 2 5 2" xfId="545" xr:uid="{00000000-0005-0000-0000-000022010000}"/>
    <cellStyle name="Cálculo 2 2 2 2 6" xfId="546" xr:uid="{00000000-0005-0000-0000-000023010000}"/>
    <cellStyle name="Cálculo 2 2 2 2 6 2" xfId="547" xr:uid="{00000000-0005-0000-0000-000024010000}"/>
    <cellStyle name="Cálculo 2 2 2 2 7" xfId="548" xr:uid="{00000000-0005-0000-0000-000025010000}"/>
    <cellStyle name="Cálculo 2 2 2 2 7 2" xfId="549" xr:uid="{00000000-0005-0000-0000-000026010000}"/>
    <cellStyle name="Cálculo 2 2 2 2 8" xfId="550" xr:uid="{00000000-0005-0000-0000-000027010000}"/>
    <cellStyle name="Cálculo 2 2 2 2 8 2" xfId="551" xr:uid="{00000000-0005-0000-0000-000028010000}"/>
    <cellStyle name="Cálculo 2 2 2 2 9" xfId="552" xr:uid="{00000000-0005-0000-0000-000029010000}"/>
    <cellStyle name="Cálculo 2 2 2 2 9 2" xfId="553" xr:uid="{00000000-0005-0000-0000-00002A010000}"/>
    <cellStyle name="Cálculo 2 2 2 3" xfId="554" xr:uid="{00000000-0005-0000-0000-00002B010000}"/>
    <cellStyle name="Cálculo 2 2 2 3 10" xfId="555" xr:uid="{00000000-0005-0000-0000-00002C010000}"/>
    <cellStyle name="Cálculo 2 2 2 3 10 2" xfId="556" xr:uid="{00000000-0005-0000-0000-00002D010000}"/>
    <cellStyle name="Cálculo 2 2 2 3 11" xfId="557" xr:uid="{00000000-0005-0000-0000-00002E010000}"/>
    <cellStyle name="Cálculo 2 2 2 3 11 2" xfId="558" xr:uid="{00000000-0005-0000-0000-00002F010000}"/>
    <cellStyle name="Cálculo 2 2 2 3 12" xfId="559" xr:uid="{00000000-0005-0000-0000-000030010000}"/>
    <cellStyle name="Cálculo 2 2 2 3 12 2" xfId="560" xr:uid="{00000000-0005-0000-0000-000031010000}"/>
    <cellStyle name="Cálculo 2 2 2 3 13" xfId="561" xr:uid="{00000000-0005-0000-0000-000032010000}"/>
    <cellStyle name="Cálculo 2 2 2 3 2" xfId="562" xr:uid="{00000000-0005-0000-0000-000033010000}"/>
    <cellStyle name="Cálculo 2 2 2 3 2 10" xfId="563" xr:uid="{00000000-0005-0000-0000-000034010000}"/>
    <cellStyle name="Cálculo 2 2 2 3 2 10 2" xfId="564" xr:uid="{00000000-0005-0000-0000-000035010000}"/>
    <cellStyle name="Cálculo 2 2 2 3 2 11" xfId="565" xr:uid="{00000000-0005-0000-0000-000036010000}"/>
    <cellStyle name="Cálculo 2 2 2 3 2 2" xfId="566" xr:uid="{00000000-0005-0000-0000-000037010000}"/>
    <cellStyle name="Cálculo 2 2 2 3 2 2 2" xfId="567" xr:uid="{00000000-0005-0000-0000-000038010000}"/>
    <cellStyle name="Cálculo 2 2 2 3 2 3" xfId="568" xr:uid="{00000000-0005-0000-0000-000039010000}"/>
    <cellStyle name="Cálculo 2 2 2 3 2 3 2" xfId="569" xr:uid="{00000000-0005-0000-0000-00003A010000}"/>
    <cellStyle name="Cálculo 2 2 2 3 2 4" xfId="570" xr:uid="{00000000-0005-0000-0000-00003B010000}"/>
    <cellStyle name="Cálculo 2 2 2 3 2 4 2" xfId="571" xr:uid="{00000000-0005-0000-0000-00003C010000}"/>
    <cellStyle name="Cálculo 2 2 2 3 2 5" xfId="572" xr:uid="{00000000-0005-0000-0000-00003D010000}"/>
    <cellStyle name="Cálculo 2 2 2 3 2 5 2" xfId="573" xr:uid="{00000000-0005-0000-0000-00003E010000}"/>
    <cellStyle name="Cálculo 2 2 2 3 2 6" xfId="574" xr:uid="{00000000-0005-0000-0000-00003F010000}"/>
    <cellStyle name="Cálculo 2 2 2 3 2 6 2" xfId="575" xr:uid="{00000000-0005-0000-0000-000040010000}"/>
    <cellStyle name="Cálculo 2 2 2 3 2 7" xfId="576" xr:uid="{00000000-0005-0000-0000-000041010000}"/>
    <cellStyle name="Cálculo 2 2 2 3 2 7 2" xfId="577" xr:uid="{00000000-0005-0000-0000-000042010000}"/>
    <cellStyle name="Cálculo 2 2 2 3 2 8" xfId="578" xr:uid="{00000000-0005-0000-0000-000043010000}"/>
    <cellStyle name="Cálculo 2 2 2 3 2 8 2" xfId="579" xr:uid="{00000000-0005-0000-0000-000044010000}"/>
    <cellStyle name="Cálculo 2 2 2 3 2 9" xfId="580" xr:uid="{00000000-0005-0000-0000-000045010000}"/>
    <cellStyle name="Cálculo 2 2 2 3 2 9 2" xfId="581" xr:uid="{00000000-0005-0000-0000-000046010000}"/>
    <cellStyle name="Cálculo 2 2 2 3 3" xfId="582" xr:uid="{00000000-0005-0000-0000-000047010000}"/>
    <cellStyle name="Cálculo 2 2 2 3 3 10" xfId="583" xr:uid="{00000000-0005-0000-0000-000048010000}"/>
    <cellStyle name="Cálculo 2 2 2 3 3 10 2" xfId="584" xr:uid="{00000000-0005-0000-0000-000049010000}"/>
    <cellStyle name="Cálculo 2 2 2 3 3 11" xfId="585" xr:uid="{00000000-0005-0000-0000-00004A010000}"/>
    <cellStyle name="Cálculo 2 2 2 3 3 2" xfId="586" xr:uid="{00000000-0005-0000-0000-00004B010000}"/>
    <cellStyle name="Cálculo 2 2 2 3 3 2 2" xfId="587" xr:uid="{00000000-0005-0000-0000-00004C010000}"/>
    <cellStyle name="Cálculo 2 2 2 3 3 3" xfId="588" xr:uid="{00000000-0005-0000-0000-00004D010000}"/>
    <cellStyle name="Cálculo 2 2 2 3 3 3 2" xfId="589" xr:uid="{00000000-0005-0000-0000-00004E010000}"/>
    <cellStyle name="Cálculo 2 2 2 3 3 4" xfId="590" xr:uid="{00000000-0005-0000-0000-00004F010000}"/>
    <cellStyle name="Cálculo 2 2 2 3 3 4 2" xfId="591" xr:uid="{00000000-0005-0000-0000-000050010000}"/>
    <cellStyle name="Cálculo 2 2 2 3 3 5" xfId="592" xr:uid="{00000000-0005-0000-0000-000051010000}"/>
    <cellStyle name="Cálculo 2 2 2 3 3 5 2" xfId="593" xr:uid="{00000000-0005-0000-0000-000052010000}"/>
    <cellStyle name="Cálculo 2 2 2 3 3 6" xfId="594" xr:uid="{00000000-0005-0000-0000-000053010000}"/>
    <cellStyle name="Cálculo 2 2 2 3 3 6 2" xfId="595" xr:uid="{00000000-0005-0000-0000-000054010000}"/>
    <cellStyle name="Cálculo 2 2 2 3 3 7" xfId="596" xr:uid="{00000000-0005-0000-0000-000055010000}"/>
    <cellStyle name="Cálculo 2 2 2 3 3 7 2" xfId="597" xr:uid="{00000000-0005-0000-0000-000056010000}"/>
    <cellStyle name="Cálculo 2 2 2 3 3 8" xfId="598" xr:uid="{00000000-0005-0000-0000-000057010000}"/>
    <cellStyle name="Cálculo 2 2 2 3 3 8 2" xfId="599" xr:uid="{00000000-0005-0000-0000-000058010000}"/>
    <cellStyle name="Cálculo 2 2 2 3 3 9" xfId="600" xr:uid="{00000000-0005-0000-0000-000059010000}"/>
    <cellStyle name="Cálculo 2 2 2 3 3 9 2" xfId="601" xr:uid="{00000000-0005-0000-0000-00005A010000}"/>
    <cellStyle name="Cálculo 2 2 2 3 4" xfId="602" xr:uid="{00000000-0005-0000-0000-00005B010000}"/>
    <cellStyle name="Cálculo 2 2 2 3 4 2" xfId="603" xr:uid="{00000000-0005-0000-0000-00005C010000}"/>
    <cellStyle name="Cálculo 2 2 2 3 5" xfId="604" xr:uid="{00000000-0005-0000-0000-00005D010000}"/>
    <cellStyle name="Cálculo 2 2 2 3 5 2" xfId="605" xr:uid="{00000000-0005-0000-0000-00005E010000}"/>
    <cellStyle name="Cálculo 2 2 2 3 6" xfId="606" xr:uid="{00000000-0005-0000-0000-00005F010000}"/>
    <cellStyle name="Cálculo 2 2 2 3 6 2" xfId="607" xr:uid="{00000000-0005-0000-0000-000060010000}"/>
    <cellStyle name="Cálculo 2 2 2 3 7" xfId="608" xr:uid="{00000000-0005-0000-0000-000061010000}"/>
    <cellStyle name="Cálculo 2 2 2 3 7 2" xfId="609" xr:uid="{00000000-0005-0000-0000-000062010000}"/>
    <cellStyle name="Cálculo 2 2 2 3 8" xfId="610" xr:uid="{00000000-0005-0000-0000-000063010000}"/>
    <cellStyle name="Cálculo 2 2 2 3 8 2" xfId="611" xr:uid="{00000000-0005-0000-0000-000064010000}"/>
    <cellStyle name="Cálculo 2 2 2 3 9" xfId="612" xr:uid="{00000000-0005-0000-0000-000065010000}"/>
    <cellStyle name="Cálculo 2 2 2 3 9 2" xfId="613" xr:uid="{00000000-0005-0000-0000-000066010000}"/>
    <cellStyle name="Cálculo 2 2 2 4" xfId="614" xr:uid="{00000000-0005-0000-0000-000067010000}"/>
    <cellStyle name="Cálculo 2 2 2 4 10" xfId="615" xr:uid="{00000000-0005-0000-0000-000068010000}"/>
    <cellStyle name="Cálculo 2 2 2 4 10 2" xfId="616" xr:uid="{00000000-0005-0000-0000-000069010000}"/>
    <cellStyle name="Cálculo 2 2 2 4 11" xfId="617" xr:uid="{00000000-0005-0000-0000-00006A010000}"/>
    <cellStyle name="Cálculo 2 2 2 4 2" xfId="618" xr:uid="{00000000-0005-0000-0000-00006B010000}"/>
    <cellStyle name="Cálculo 2 2 2 4 2 2" xfId="619" xr:uid="{00000000-0005-0000-0000-00006C010000}"/>
    <cellStyle name="Cálculo 2 2 2 4 3" xfId="620" xr:uid="{00000000-0005-0000-0000-00006D010000}"/>
    <cellStyle name="Cálculo 2 2 2 4 3 2" xfId="621" xr:uid="{00000000-0005-0000-0000-00006E010000}"/>
    <cellStyle name="Cálculo 2 2 2 4 4" xfId="622" xr:uid="{00000000-0005-0000-0000-00006F010000}"/>
    <cellStyle name="Cálculo 2 2 2 4 4 2" xfId="623" xr:uid="{00000000-0005-0000-0000-000070010000}"/>
    <cellStyle name="Cálculo 2 2 2 4 5" xfId="624" xr:uid="{00000000-0005-0000-0000-000071010000}"/>
    <cellStyle name="Cálculo 2 2 2 4 5 2" xfId="625" xr:uid="{00000000-0005-0000-0000-000072010000}"/>
    <cellStyle name="Cálculo 2 2 2 4 6" xfId="626" xr:uid="{00000000-0005-0000-0000-000073010000}"/>
    <cellStyle name="Cálculo 2 2 2 4 6 2" xfId="627" xr:uid="{00000000-0005-0000-0000-000074010000}"/>
    <cellStyle name="Cálculo 2 2 2 4 7" xfId="628" xr:uid="{00000000-0005-0000-0000-000075010000}"/>
    <cellStyle name="Cálculo 2 2 2 4 7 2" xfId="629" xr:uid="{00000000-0005-0000-0000-000076010000}"/>
    <cellStyle name="Cálculo 2 2 2 4 8" xfId="630" xr:uid="{00000000-0005-0000-0000-000077010000}"/>
    <cellStyle name="Cálculo 2 2 2 4 8 2" xfId="631" xr:uid="{00000000-0005-0000-0000-000078010000}"/>
    <cellStyle name="Cálculo 2 2 2 4 9" xfId="632" xr:uid="{00000000-0005-0000-0000-000079010000}"/>
    <cellStyle name="Cálculo 2 2 2 4 9 2" xfId="633" xr:uid="{00000000-0005-0000-0000-00007A010000}"/>
    <cellStyle name="Cálculo 2 2 2 5" xfId="634" xr:uid="{00000000-0005-0000-0000-00007B010000}"/>
    <cellStyle name="Cálculo 2 2 2 5 10" xfId="635" xr:uid="{00000000-0005-0000-0000-00007C010000}"/>
    <cellStyle name="Cálculo 2 2 2 5 10 2" xfId="636" xr:uid="{00000000-0005-0000-0000-00007D010000}"/>
    <cellStyle name="Cálculo 2 2 2 5 11" xfId="637" xr:uid="{00000000-0005-0000-0000-00007E010000}"/>
    <cellStyle name="Cálculo 2 2 2 5 2" xfId="638" xr:uid="{00000000-0005-0000-0000-00007F010000}"/>
    <cellStyle name="Cálculo 2 2 2 5 2 2" xfId="639" xr:uid="{00000000-0005-0000-0000-000080010000}"/>
    <cellStyle name="Cálculo 2 2 2 5 3" xfId="640" xr:uid="{00000000-0005-0000-0000-000081010000}"/>
    <cellStyle name="Cálculo 2 2 2 5 3 2" xfId="641" xr:uid="{00000000-0005-0000-0000-000082010000}"/>
    <cellStyle name="Cálculo 2 2 2 5 4" xfId="642" xr:uid="{00000000-0005-0000-0000-000083010000}"/>
    <cellStyle name="Cálculo 2 2 2 5 4 2" xfId="643" xr:uid="{00000000-0005-0000-0000-000084010000}"/>
    <cellStyle name="Cálculo 2 2 2 5 5" xfId="644" xr:uid="{00000000-0005-0000-0000-000085010000}"/>
    <cellStyle name="Cálculo 2 2 2 5 5 2" xfId="645" xr:uid="{00000000-0005-0000-0000-000086010000}"/>
    <cellStyle name="Cálculo 2 2 2 5 6" xfId="646" xr:uid="{00000000-0005-0000-0000-000087010000}"/>
    <cellStyle name="Cálculo 2 2 2 5 6 2" xfId="647" xr:uid="{00000000-0005-0000-0000-000088010000}"/>
    <cellStyle name="Cálculo 2 2 2 5 7" xfId="648" xr:uid="{00000000-0005-0000-0000-000089010000}"/>
    <cellStyle name="Cálculo 2 2 2 5 7 2" xfId="649" xr:uid="{00000000-0005-0000-0000-00008A010000}"/>
    <cellStyle name="Cálculo 2 2 2 5 8" xfId="650" xr:uid="{00000000-0005-0000-0000-00008B010000}"/>
    <cellStyle name="Cálculo 2 2 2 5 8 2" xfId="651" xr:uid="{00000000-0005-0000-0000-00008C010000}"/>
    <cellStyle name="Cálculo 2 2 2 5 9" xfId="652" xr:uid="{00000000-0005-0000-0000-00008D010000}"/>
    <cellStyle name="Cálculo 2 2 2 5 9 2" xfId="653" xr:uid="{00000000-0005-0000-0000-00008E010000}"/>
    <cellStyle name="Cálculo 2 2 2 6" xfId="654" xr:uid="{00000000-0005-0000-0000-00008F010000}"/>
    <cellStyle name="Cálculo 2 2 2 6 2" xfId="655" xr:uid="{00000000-0005-0000-0000-000090010000}"/>
    <cellStyle name="Cálculo 2 2 2 7" xfId="656" xr:uid="{00000000-0005-0000-0000-000091010000}"/>
    <cellStyle name="Cálculo 2 2 2 7 2" xfId="657" xr:uid="{00000000-0005-0000-0000-000092010000}"/>
    <cellStyle name="Cálculo 2 2 2 8" xfId="658" xr:uid="{00000000-0005-0000-0000-000093010000}"/>
    <cellStyle name="Cálculo 2 2 2 8 2" xfId="659" xr:uid="{00000000-0005-0000-0000-000094010000}"/>
    <cellStyle name="Cálculo 2 2 2 9" xfId="660" xr:uid="{00000000-0005-0000-0000-000095010000}"/>
    <cellStyle name="Cálculo 2 2 2 9 2" xfId="661" xr:uid="{00000000-0005-0000-0000-000096010000}"/>
    <cellStyle name="Cálculo 2 2 3" xfId="316" xr:uid="{00000000-0005-0000-0000-000097010000}"/>
    <cellStyle name="Cálculo 2 2 3 10" xfId="662" xr:uid="{00000000-0005-0000-0000-000098010000}"/>
    <cellStyle name="Cálculo 2 2 3 10 2" xfId="663" xr:uid="{00000000-0005-0000-0000-000099010000}"/>
    <cellStyle name="Cálculo 2 2 3 11" xfId="664" xr:uid="{00000000-0005-0000-0000-00009A010000}"/>
    <cellStyle name="Cálculo 2 2 3 11 2" xfId="665" xr:uid="{00000000-0005-0000-0000-00009B010000}"/>
    <cellStyle name="Cálculo 2 2 3 12" xfId="666" xr:uid="{00000000-0005-0000-0000-00009C010000}"/>
    <cellStyle name="Cálculo 2 2 3 12 2" xfId="667" xr:uid="{00000000-0005-0000-0000-00009D010000}"/>
    <cellStyle name="Cálculo 2 2 3 13" xfId="668" xr:uid="{00000000-0005-0000-0000-00009E010000}"/>
    <cellStyle name="Cálculo 2 2 3 13 2" xfId="669" xr:uid="{00000000-0005-0000-0000-00009F010000}"/>
    <cellStyle name="Cálculo 2 2 3 14" xfId="670" xr:uid="{00000000-0005-0000-0000-0000A0010000}"/>
    <cellStyle name="Cálculo 2 2 3 14 2" xfId="671" xr:uid="{00000000-0005-0000-0000-0000A1010000}"/>
    <cellStyle name="Cálculo 2 2 3 15" xfId="672" xr:uid="{00000000-0005-0000-0000-0000A2010000}"/>
    <cellStyle name="Cálculo 2 2 3 2" xfId="673" xr:uid="{00000000-0005-0000-0000-0000A3010000}"/>
    <cellStyle name="Cálculo 2 2 3 2 10" xfId="674" xr:uid="{00000000-0005-0000-0000-0000A4010000}"/>
    <cellStyle name="Cálculo 2 2 3 2 10 2" xfId="675" xr:uid="{00000000-0005-0000-0000-0000A5010000}"/>
    <cellStyle name="Cálculo 2 2 3 2 11" xfId="676" xr:uid="{00000000-0005-0000-0000-0000A6010000}"/>
    <cellStyle name="Cálculo 2 2 3 2 11 2" xfId="677" xr:uid="{00000000-0005-0000-0000-0000A7010000}"/>
    <cellStyle name="Cálculo 2 2 3 2 12" xfId="678" xr:uid="{00000000-0005-0000-0000-0000A8010000}"/>
    <cellStyle name="Cálculo 2 2 3 2 12 2" xfId="679" xr:uid="{00000000-0005-0000-0000-0000A9010000}"/>
    <cellStyle name="Cálculo 2 2 3 2 13" xfId="680" xr:uid="{00000000-0005-0000-0000-0000AA010000}"/>
    <cellStyle name="Cálculo 2 2 3 2 2" xfId="681" xr:uid="{00000000-0005-0000-0000-0000AB010000}"/>
    <cellStyle name="Cálculo 2 2 3 2 2 10" xfId="682" xr:uid="{00000000-0005-0000-0000-0000AC010000}"/>
    <cellStyle name="Cálculo 2 2 3 2 2 10 2" xfId="683" xr:uid="{00000000-0005-0000-0000-0000AD010000}"/>
    <cellStyle name="Cálculo 2 2 3 2 2 11" xfId="684" xr:uid="{00000000-0005-0000-0000-0000AE010000}"/>
    <cellStyle name="Cálculo 2 2 3 2 2 2" xfId="685" xr:uid="{00000000-0005-0000-0000-0000AF010000}"/>
    <cellStyle name="Cálculo 2 2 3 2 2 2 2" xfId="686" xr:uid="{00000000-0005-0000-0000-0000B0010000}"/>
    <cellStyle name="Cálculo 2 2 3 2 2 3" xfId="687" xr:uid="{00000000-0005-0000-0000-0000B1010000}"/>
    <cellStyle name="Cálculo 2 2 3 2 2 3 2" xfId="688" xr:uid="{00000000-0005-0000-0000-0000B2010000}"/>
    <cellStyle name="Cálculo 2 2 3 2 2 4" xfId="689" xr:uid="{00000000-0005-0000-0000-0000B3010000}"/>
    <cellStyle name="Cálculo 2 2 3 2 2 4 2" xfId="690" xr:uid="{00000000-0005-0000-0000-0000B4010000}"/>
    <cellStyle name="Cálculo 2 2 3 2 2 5" xfId="691" xr:uid="{00000000-0005-0000-0000-0000B5010000}"/>
    <cellStyle name="Cálculo 2 2 3 2 2 5 2" xfId="692" xr:uid="{00000000-0005-0000-0000-0000B6010000}"/>
    <cellStyle name="Cálculo 2 2 3 2 2 6" xfId="693" xr:uid="{00000000-0005-0000-0000-0000B7010000}"/>
    <cellStyle name="Cálculo 2 2 3 2 2 6 2" xfId="694" xr:uid="{00000000-0005-0000-0000-0000B8010000}"/>
    <cellStyle name="Cálculo 2 2 3 2 2 7" xfId="695" xr:uid="{00000000-0005-0000-0000-0000B9010000}"/>
    <cellStyle name="Cálculo 2 2 3 2 2 7 2" xfId="696" xr:uid="{00000000-0005-0000-0000-0000BA010000}"/>
    <cellStyle name="Cálculo 2 2 3 2 2 8" xfId="697" xr:uid="{00000000-0005-0000-0000-0000BB010000}"/>
    <cellStyle name="Cálculo 2 2 3 2 2 8 2" xfId="698" xr:uid="{00000000-0005-0000-0000-0000BC010000}"/>
    <cellStyle name="Cálculo 2 2 3 2 2 9" xfId="699" xr:uid="{00000000-0005-0000-0000-0000BD010000}"/>
    <cellStyle name="Cálculo 2 2 3 2 2 9 2" xfId="700" xr:uid="{00000000-0005-0000-0000-0000BE010000}"/>
    <cellStyle name="Cálculo 2 2 3 2 3" xfId="701" xr:uid="{00000000-0005-0000-0000-0000BF010000}"/>
    <cellStyle name="Cálculo 2 2 3 2 3 10" xfId="702" xr:uid="{00000000-0005-0000-0000-0000C0010000}"/>
    <cellStyle name="Cálculo 2 2 3 2 3 10 2" xfId="703" xr:uid="{00000000-0005-0000-0000-0000C1010000}"/>
    <cellStyle name="Cálculo 2 2 3 2 3 11" xfId="704" xr:uid="{00000000-0005-0000-0000-0000C2010000}"/>
    <cellStyle name="Cálculo 2 2 3 2 3 2" xfId="705" xr:uid="{00000000-0005-0000-0000-0000C3010000}"/>
    <cellStyle name="Cálculo 2 2 3 2 3 2 2" xfId="706" xr:uid="{00000000-0005-0000-0000-0000C4010000}"/>
    <cellStyle name="Cálculo 2 2 3 2 3 3" xfId="707" xr:uid="{00000000-0005-0000-0000-0000C5010000}"/>
    <cellStyle name="Cálculo 2 2 3 2 3 3 2" xfId="708" xr:uid="{00000000-0005-0000-0000-0000C6010000}"/>
    <cellStyle name="Cálculo 2 2 3 2 3 4" xfId="709" xr:uid="{00000000-0005-0000-0000-0000C7010000}"/>
    <cellStyle name="Cálculo 2 2 3 2 3 4 2" xfId="710" xr:uid="{00000000-0005-0000-0000-0000C8010000}"/>
    <cellStyle name="Cálculo 2 2 3 2 3 5" xfId="711" xr:uid="{00000000-0005-0000-0000-0000C9010000}"/>
    <cellStyle name="Cálculo 2 2 3 2 3 5 2" xfId="712" xr:uid="{00000000-0005-0000-0000-0000CA010000}"/>
    <cellStyle name="Cálculo 2 2 3 2 3 6" xfId="713" xr:uid="{00000000-0005-0000-0000-0000CB010000}"/>
    <cellStyle name="Cálculo 2 2 3 2 3 6 2" xfId="714" xr:uid="{00000000-0005-0000-0000-0000CC010000}"/>
    <cellStyle name="Cálculo 2 2 3 2 3 7" xfId="715" xr:uid="{00000000-0005-0000-0000-0000CD010000}"/>
    <cellStyle name="Cálculo 2 2 3 2 3 7 2" xfId="716" xr:uid="{00000000-0005-0000-0000-0000CE010000}"/>
    <cellStyle name="Cálculo 2 2 3 2 3 8" xfId="717" xr:uid="{00000000-0005-0000-0000-0000CF010000}"/>
    <cellStyle name="Cálculo 2 2 3 2 3 8 2" xfId="718" xr:uid="{00000000-0005-0000-0000-0000D0010000}"/>
    <cellStyle name="Cálculo 2 2 3 2 3 9" xfId="719" xr:uid="{00000000-0005-0000-0000-0000D1010000}"/>
    <cellStyle name="Cálculo 2 2 3 2 3 9 2" xfId="720" xr:uid="{00000000-0005-0000-0000-0000D2010000}"/>
    <cellStyle name="Cálculo 2 2 3 2 4" xfId="721" xr:uid="{00000000-0005-0000-0000-0000D3010000}"/>
    <cellStyle name="Cálculo 2 2 3 2 4 2" xfId="722" xr:uid="{00000000-0005-0000-0000-0000D4010000}"/>
    <cellStyle name="Cálculo 2 2 3 2 5" xfId="723" xr:uid="{00000000-0005-0000-0000-0000D5010000}"/>
    <cellStyle name="Cálculo 2 2 3 2 5 2" xfId="724" xr:uid="{00000000-0005-0000-0000-0000D6010000}"/>
    <cellStyle name="Cálculo 2 2 3 2 6" xfId="725" xr:uid="{00000000-0005-0000-0000-0000D7010000}"/>
    <cellStyle name="Cálculo 2 2 3 2 6 2" xfId="726" xr:uid="{00000000-0005-0000-0000-0000D8010000}"/>
    <cellStyle name="Cálculo 2 2 3 2 7" xfId="727" xr:uid="{00000000-0005-0000-0000-0000D9010000}"/>
    <cellStyle name="Cálculo 2 2 3 2 7 2" xfId="728" xr:uid="{00000000-0005-0000-0000-0000DA010000}"/>
    <cellStyle name="Cálculo 2 2 3 2 8" xfId="729" xr:uid="{00000000-0005-0000-0000-0000DB010000}"/>
    <cellStyle name="Cálculo 2 2 3 2 8 2" xfId="730" xr:uid="{00000000-0005-0000-0000-0000DC010000}"/>
    <cellStyle name="Cálculo 2 2 3 2 9" xfId="731" xr:uid="{00000000-0005-0000-0000-0000DD010000}"/>
    <cellStyle name="Cálculo 2 2 3 2 9 2" xfId="732" xr:uid="{00000000-0005-0000-0000-0000DE010000}"/>
    <cellStyle name="Cálculo 2 2 3 3" xfId="733" xr:uid="{00000000-0005-0000-0000-0000DF010000}"/>
    <cellStyle name="Cálculo 2 2 3 3 10" xfId="734" xr:uid="{00000000-0005-0000-0000-0000E0010000}"/>
    <cellStyle name="Cálculo 2 2 3 3 10 2" xfId="735" xr:uid="{00000000-0005-0000-0000-0000E1010000}"/>
    <cellStyle name="Cálculo 2 2 3 3 11" xfId="736" xr:uid="{00000000-0005-0000-0000-0000E2010000}"/>
    <cellStyle name="Cálculo 2 2 3 3 11 2" xfId="737" xr:uid="{00000000-0005-0000-0000-0000E3010000}"/>
    <cellStyle name="Cálculo 2 2 3 3 12" xfId="738" xr:uid="{00000000-0005-0000-0000-0000E4010000}"/>
    <cellStyle name="Cálculo 2 2 3 3 12 2" xfId="739" xr:uid="{00000000-0005-0000-0000-0000E5010000}"/>
    <cellStyle name="Cálculo 2 2 3 3 13" xfId="740" xr:uid="{00000000-0005-0000-0000-0000E6010000}"/>
    <cellStyle name="Cálculo 2 2 3 3 2" xfId="741" xr:uid="{00000000-0005-0000-0000-0000E7010000}"/>
    <cellStyle name="Cálculo 2 2 3 3 2 10" xfId="742" xr:uid="{00000000-0005-0000-0000-0000E8010000}"/>
    <cellStyle name="Cálculo 2 2 3 3 2 10 2" xfId="743" xr:uid="{00000000-0005-0000-0000-0000E9010000}"/>
    <cellStyle name="Cálculo 2 2 3 3 2 11" xfId="744" xr:uid="{00000000-0005-0000-0000-0000EA010000}"/>
    <cellStyle name="Cálculo 2 2 3 3 2 2" xfId="745" xr:uid="{00000000-0005-0000-0000-0000EB010000}"/>
    <cellStyle name="Cálculo 2 2 3 3 2 2 2" xfId="746" xr:uid="{00000000-0005-0000-0000-0000EC010000}"/>
    <cellStyle name="Cálculo 2 2 3 3 2 3" xfId="747" xr:uid="{00000000-0005-0000-0000-0000ED010000}"/>
    <cellStyle name="Cálculo 2 2 3 3 2 3 2" xfId="748" xr:uid="{00000000-0005-0000-0000-0000EE010000}"/>
    <cellStyle name="Cálculo 2 2 3 3 2 4" xfId="749" xr:uid="{00000000-0005-0000-0000-0000EF010000}"/>
    <cellStyle name="Cálculo 2 2 3 3 2 4 2" xfId="750" xr:uid="{00000000-0005-0000-0000-0000F0010000}"/>
    <cellStyle name="Cálculo 2 2 3 3 2 5" xfId="751" xr:uid="{00000000-0005-0000-0000-0000F1010000}"/>
    <cellStyle name="Cálculo 2 2 3 3 2 5 2" xfId="752" xr:uid="{00000000-0005-0000-0000-0000F2010000}"/>
    <cellStyle name="Cálculo 2 2 3 3 2 6" xfId="753" xr:uid="{00000000-0005-0000-0000-0000F3010000}"/>
    <cellStyle name="Cálculo 2 2 3 3 2 6 2" xfId="754" xr:uid="{00000000-0005-0000-0000-0000F4010000}"/>
    <cellStyle name="Cálculo 2 2 3 3 2 7" xfId="755" xr:uid="{00000000-0005-0000-0000-0000F5010000}"/>
    <cellStyle name="Cálculo 2 2 3 3 2 7 2" xfId="756" xr:uid="{00000000-0005-0000-0000-0000F6010000}"/>
    <cellStyle name="Cálculo 2 2 3 3 2 8" xfId="757" xr:uid="{00000000-0005-0000-0000-0000F7010000}"/>
    <cellStyle name="Cálculo 2 2 3 3 2 8 2" xfId="758" xr:uid="{00000000-0005-0000-0000-0000F8010000}"/>
    <cellStyle name="Cálculo 2 2 3 3 2 9" xfId="759" xr:uid="{00000000-0005-0000-0000-0000F9010000}"/>
    <cellStyle name="Cálculo 2 2 3 3 2 9 2" xfId="760" xr:uid="{00000000-0005-0000-0000-0000FA010000}"/>
    <cellStyle name="Cálculo 2 2 3 3 3" xfId="761" xr:uid="{00000000-0005-0000-0000-0000FB010000}"/>
    <cellStyle name="Cálculo 2 2 3 3 3 10" xfId="762" xr:uid="{00000000-0005-0000-0000-0000FC010000}"/>
    <cellStyle name="Cálculo 2 2 3 3 3 10 2" xfId="763" xr:uid="{00000000-0005-0000-0000-0000FD010000}"/>
    <cellStyle name="Cálculo 2 2 3 3 3 11" xfId="764" xr:uid="{00000000-0005-0000-0000-0000FE010000}"/>
    <cellStyle name="Cálculo 2 2 3 3 3 2" xfId="765" xr:uid="{00000000-0005-0000-0000-0000FF010000}"/>
    <cellStyle name="Cálculo 2 2 3 3 3 2 2" xfId="766" xr:uid="{00000000-0005-0000-0000-000000020000}"/>
    <cellStyle name="Cálculo 2 2 3 3 3 3" xfId="767" xr:uid="{00000000-0005-0000-0000-000001020000}"/>
    <cellStyle name="Cálculo 2 2 3 3 3 3 2" xfId="768" xr:uid="{00000000-0005-0000-0000-000002020000}"/>
    <cellStyle name="Cálculo 2 2 3 3 3 4" xfId="769" xr:uid="{00000000-0005-0000-0000-000003020000}"/>
    <cellStyle name="Cálculo 2 2 3 3 3 4 2" xfId="770" xr:uid="{00000000-0005-0000-0000-000004020000}"/>
    <cellStyle name="Cálculo 2 2 3 3 3 5" xfId="771" xr:uid="{00000000-0005-0000-0000-000005020000}"/>
    <cellStyle name="Cálculo 2 2 3 3 3 5 2" xfId="772" xr:uid="{00000000-0005-0000-0000-000006020000}"/>
    <cellStyle name="Cálculo 2 2 3 3 3 6" xfId="773" xr:uid="{00000000-0005-0000-0000-000007020000}"/>
    <cellStyle name="Cálculo 2 2 3 3 3 6 2" xfId="774" xr:uid="{00000000-0005-0000-0000-000008020000}"/>
    <cellStyle name="Cálculo 2 2 3 3 3 7" xfId="775" xr:uid="{00000000-0005-0000-0000-000009020000}"/>
    <cellStyle name="Cálculo 2 2 3 3 3 7 2" xfId="776" xr:uid="{00000000-0005-0000-0000-00000A020000}"/>
    <cellStyle name="Cálculo 2 2 3 3 3 8" xfId="777" xr:uid="{00000000-0005-0000-0000-00000B020000}"/>
    <cellStyle name="Cálculo 2 2 3 3 3 8 2" xfId="778" xr:uid="{00000000-0005-0000-0000-00000C020000}"/>
    <cellStyle name="Cálculo 2 2 3 3 3 9" xfId="779" xr:uid="{00000000-0005-0000-0000-00000D020000}"/>
    <cellStyle name="Cálculo 2 2 3 3 3 9 2" xfId="780" xr:uid="{00000000-0005-0000-0000-00000E020000}"/>
    <cellStyle name="Cálculo 2 2 3 3 4" xfId="781" xr:uid="{00000000-0005-0000-0000-00000F020000}"/>
    <cellStyle name="Cálculo 2 2 3 3 4 2" xfId="782" xr:uid="{00000000-0005-0000-0000-000010020000}"/>
    <cellStyle name="Cálculo 2 2 3 3 5" xfId="783" xr:uid="{00000000-0005-0000-0000-000011020000}"/>
    <cellStyle name="Cálculo 2 2 3 3 5 2" xfId="784" xr:uid="{00000000-0005-0000-0000-000012020000}"/>
    <cellStyle name="Cálculo 2 2 3 3 6" xfId="785" xr:uid="{00000000-0005-0000-0000-000013020000}"/>
    <cellStyle name="Cálculo 2 2 3 3 6 2" xfId="786" xr:uid="{00000000-0005-0000-0000-000014020000}"/>
    <cellStyle name="Cálculo 2 2 3 3 7" xfId="787" xr:uid="{00000000-0005-0000-0000-000015020000}"/>
    <cellStyle name="Cálculo 2 2 3 3 7 2" xfId="788" xr:uid="{00000000-0005-0000-0000-000016020000}"/>
    <cellStyle name="Cálculo 2 2 3 3 8" xfId="789" xr:uid="{00000000-0005-0000-0000-000017020000}"/>
    <cellStyle name="Cálculo 2 2 3 3 8 2" xfId="790" xr:uid="{00000000-0005-0000-0000-000018020000}"/>
    <cellStyle name="Cálculo 2 2 3 3 9" xfId="791" xr:uid="{00000000-0005-0000-0000-000019020000}"/>
    <cellStyle name="Cálculo 2 2 3 3 9 2" xfId="792" xr:uid="{00000000-0005-0000-0000-00001A020000}"/>
    <cellStyle name="Cálculo 2 2 3 4" xfId="793" xr:uid="{00000000-0005-0000-0000-00001B020000}"/>
    <cellStyle name="Cálculo 2 2 3 4 10" xfId="794" xr:uid="{00000000-0005-0000-0000-00001C020000}"/>
    <cellStyle name="Cálculo 2 2 3 4 10 2" xfId="795" xr:uid="{00000000-0005-0000-0000-00001D020000}"/>
    <cellStyle name="Cálculo 2 2 3 4 11" xfId="796" xr:uid="{00000000-0005-0000-0000-00001E020000}"/>
    <cellStyle name="Cálculo 2 2 3 4 2" xfId="797" xr:uid="{00000000-0005-0000-0000-00001F020000}"/>
    <cellStyle name="Cálculo 2 2 3 4 2 2" xfId="798" xr:uid="{00000000-0005-0000-0000-000020020000}"/>
    <cellStyle name="Cálculo 2 2 3 4 3" xfId="799" xr:uid="{00000000-0005-0000-0000-000021020000}"/>
    <cellStyle name="Cálculo 2 2 3 4 3 2" xfId="800" xr:uid="{00000000-0005-0000-0000-000022020000}"/>
    <cellStyle name="Cálculo 2 2 3 4 4" xfId="801" xr:uid="{00000000-0005-0000-0000-000023020000}"/>
    <cellStyle name="Cálculo 2 2 3 4 4 2" xfId="802" xr:uid="{00000000-0005-0000-0000-000024020000}"/>
    <cellStyle name="Cálculo 2 2 3 4 5" xfId="803" xr:uid="{00000000-0005-0000-0000-000025020000}"/>
    <cellStyle name="Cálculo 2 2 3 4 5 2" xfId="804" xr:uid="{00000000-0005-0000-0000-000026020000}"/>
    <cellStyle name="Cálculo 2 2 3 4 6" xfId="805" xr:uid="{00000000-0005-0000-0000-000027020000}"/>
    <cellStyle name="Cálculo 2 2 3 4 6 2" xfId="806" xr:uid="{00000000-0005-0000-0000-000028020000}"/>
    <cellStyle name="Cálculo 2 2 3 4 7" xfId="807" xr:uid="{00000000-0005-0000-0000-000029020000}"/>
    <cellStyle name="Cálculo 2 2 3 4 7 2" xfId="808" xr:uid="{00000000-0005-0000-0000-00002A020000}"/>
    <cellStyle name="Cálculo 2 2 3 4 8" xfId="809" xr:uid="{00000000-0005-0000-0000-00002B020000}"/>
    <cellStyle name="Cálculo 2 2 3 4 8 2" xfId="810" xr:uid="{00000000-0005-0000-0000-00002C020000}"/>
    <cellStyle name="Cálculo 2 2 3 4 9" xfId="811" xr:uid="{00000000-0005-0000-0000-00002D020000}"/>
    <cellStyle name="Cálculo 2 2 3 4 9 2" xfId="812" xr:uid="{00000000-0005-0000-0000-00002E020000}"/>
    <cellStyle name="Cálculo 2 2 3 5" xfId="813" xr:uid="{00000000-0005-0000-0000-00002F020000}"/>
    <cellStyle name="Cálculo 2 2 3 5 10" xfId="814" xr:uid="{00000000-0005-0000-0000-000030020000}"/>
    <cellStyle name="Cálculo 2 2 3 5 10 2" xfId="815" xr:uid="{00000000-0005-0000-0000-000031020000}"/>
    <cellStyle name="Cálculo 2 2 3 5 11" xfId="816" xr:uid="{00000000-0005-0000-0000-000032020000}"/>
    <cellStyle name="Cálculo 2 2 3 5 2" xfId="817" xr:uid="{00000000-0005-0000-0000-000033020000}"/>
    <cellStyle name="Cálculo 2 2 3 5 2 2" xfId="818" xr:uid="{00000000-0005-0000-0000-000034020000}"/>
    <cellStyle name="Cálculo 2 2 3 5 3" xfId="819" xr:uid="{00000000-0005-0000-0000-000035020000}"/>
    <cellStyle name="Cálculo 2 2 3 5 3 2" xfId="820" xr:uid="{00000000-0005-0000-0000-000036020000}"/>
    <cellStyle name="Cálculo 2 2 3 5 4" xfId="821" xr:uid="{00000000-0005-0000-0000-000037020000}"/>
    <cellStyle name="Cálculo 2 2 3 5 4 2" xfId="822" xr:uid="{00000000-0005-0000-0000-000038020000}"/>
    <cellStyle name="Cálculo 2 2 3 5 5" xfId="823" xr:uid="{00000000-0005-0000-0000-000039020000}"/>
    <cellStyle name="Cálculo 2 2 3 5 5 2" xfId="824" xr:uid="{00000000-0005-0000-0000-00003A020000}"/>
    <cellStyle name="Cálculo 2 2 3 5 6" xfId="825" xr:uid="{00000000-0005-0000-0000-00003B020000}"/>
    <cellStyle name="Cálculo 2 2 3 5 6 2" xfId="826" xr:uid="{00000000-0005-0000-0000-00003C020000}"/>
    <cellStyle name="Cálculo 2 2 3 5 7" xfId="827" xr:uid="{00000000-0005-0000-0000-00003D020000}"/>
    <cellStyle name="Cálculo 2 2 3 5 7 2" xfId="828" xr:uid="{00000000-0005-0000-0000-00003E020000}"/>
    <cellStyle name="Cálculo 2 2 3 5 8" xfId="829" xr:uid="{00000000-0005-0000-0000-00003F020000}"/>
    <cellStyle name="Cálculo 2 2 3 5 8 2" xfId="830" xr:uid="{00000000-0005-0000-0000-000040020000}"/>
    <cellStyle name="Cálculo 2 2 3 5 9" xfId="831" xr:uid="{00000000-0005-0000-0000-000041020000}"/>
    <cellStyle name="Cálculo 2 2 3 5 9 2" xfId="832" xr:uid="{00000000-0005-0000-0000-000042020000}"/>
    <cellStyle name="Cálculo 2 2 3 6" xfId="833" xr:uid="{00000000-0005-0000-0000-000043020000}"/>
    <cellStyle name="Cálculo 2 2 3 6 2" xfId="834" xr:uid="{00000000-0005-0000-0000-000044020000}"/>
    <cellStyle name="Cálculo 2 2 3 7" xfId="835" xr:uid="{00000000-0005-0000-0000-000045020000}"/>
    <cellStyle name="Cálculo 2 2 3 7 2" xfId="836" xr:uid="{00000000-0005-0000-0000-000046020000}"/>
    <cellStyle name="Cálculo 2 2 3 8" xfId="837" xr:uid="{00000000-0005-0000-0000-000047020000}"/>
    <cellStyle name="Cálculo 2 2 3 8 2" xfId="838" xr:uid="{00000000-0005-0000-0000-000048020000}"/>
    <cellStyle name="Cálculo 2 2 3 9" xfId="839" xr:uid="{00000000-0005-0000-0000-000049020000}"/>
    <cellStyle name="Cálculo 2 2 3 9 2" xfId="840" xr:uid="{00000000-0005-0000-0000-00004A020000}"/>
    <cellStyle name="Cálculo 2 2 4" xfId="841" xr:uid="{00000000-0005-0000-0000-00004B020000}"/>
    <cellStyle name="Cálculo 2 2 4 10" xfId="842" xr:uid="{00000000-0005-0000-0000-00004C020000}"/>
    <cellStyle name="Cálculo 2 2 4 10 2" xfId="843" xr:uid="{00000000-0005-0000-0000-00004D020000}"/>
    <cellStyle name="Cálculo 2 2 4 11" xfId="844" xr:uid="{00000000-0005-0000-0000-00004E020000}"/>
    <cellStyle name="Cálculo 2 2 4 11 2" xfId="845" xr:uid="{00000000-0005-0000-0000-00004F020000}"/>
    <cellStyle name="Cálculo 2 2 4 12" xfId="846" xr:uid="{00000000-0005-0000-0000-000050020000}"/>
    <cellStyle name="Cálculo 2 2 4 12 2" xfId="847" xr:uid="{00000000-0005-0000-0000-000051020000}"/>
    <cellStyle name="Cálculo 2 2 4 13" xfId="848" xr:uid="{00000000-0005-0000-0000-000052020000}"/>
    <cellStyle name="Cálculo 2 2 4 2" xfId="849" xr:uid="{00000000-0005-0000-0000-000053020000}"/>
    <cellStyle name="Cálculo 2 2 4 2 10" xfId="850" xr:uid="{00000000-0005-0000-0000-000054020000}"/>
    <cellStyle name="Cálculo 2 2 4 2 10 2" xfId="851" xr:uid="{00000000-0005-0000-0000-000055020000}"/>
    <cellStyle name="Cálculo 2 2 4 2 11" xfId="852" xr:uid="{00000000-0005-0000-0000-000056020000}"/>
    <cellStyle name="Cálculo 2 2 4 2 2" xfId="853" xr:uid="{00000000-0005-0000-0000-000057020000}"/>
    <cellStyle name="Cálculo 2 2 4 2 2 2" xfId="854" xr:uid="{00000000-0005-0000-0000-000058020000}"/>
    <cellStyle name="Cálculo 2 2 4 2 3" xfId="855" xr:uid="{00000000-0005-0000-0000-000059020000}"/>
    <cellStyle name="Cálculo 2 2 4 2 3 2" xfId="856" xr:uid="{00000000-0005-0000-0000-00005A020000}"/>
    <cellStyle name="Cálculo 2 2 4 2 4" xfId="857" xr:uid="{00000000-0005-0000-0000-00005B020000}"/>
    <cellStyle name="Cálculo 2 2 4 2 4 2" xfId="858" xr:uid="{00000000-0005-0000-0000-00005C020000}"/>
    <cellStyle name="Cálculo 2 2 4 2 5" xfId="859" xr:uid="{00000000-0005-0000-0000-00005D020000}"/>
    <cellStyle name="Cálculo 2 2 4 2 5 2" xfId="860" xr:uid="{00000000-0005-0000-0000-00005E020000}"/>
    <cellStyle name="Cálculo 2 2 4 2 6" xfId="861" xr:uid="{00000000-0005-0000-0000-00005F020000}"/>
    <cellStyle name="Cálculo 2 2 4 2 6 2" xfId="862" xr:uid="{00000000-0005-0000-0000-000060020000}"/>
    <cellStyle name="Cálculo 2 2 4 2 7" xfId="863" xr:uid="{00000000-0005-0000-0000-000061020000}"/>
    <cellStyle name="Cálculo 2 2 4 2 7 2" xfId="864" xr:uid="{00000000-0005-0000-0000-000062020000}"/>
    <cellStyle name="Cálculo 2 2 4 2 8" xfId="865" xr:uid="{00000000-0005-0000-0000-000063020000}"/>
    <cellStyle name="Cálculo 2 2 4 2 8 2" xfId="866" xr:uid="{00000000-0005-0000-0000-000064020000}"/>
    <cellStyle name="Cálculo 2 2 4 2 9" xfId="867" xr:uid="{00000000-0005-0000-0000-000065020000}"/>
    <cellStyle name="Cálculo 2 2 4 2 9 2" xfId="868" xr:uid="{00000000-0005-0000-0000-000066020000}"/>
    <cellStyle name="Cálculo 2 2 4 3" xfId="869" xr:uid="{00000000-0005-0000-0000-000067020000}"/>
    <cellStyle name="Cálculo 2 2 4 3 10" xfId="870" xr:uid="{00000000-0005-0000-0000-000068020000}"/>
    <cellStyle name="Cálculo 2 2 4 3 10 2" xfId="871" xr:uid="{00000000-0005-0000-0000-000069020000}"/>
    <cellStyle name="Cálculo 2 2 4 3 11" xfId="872" xr:uid="{00000000-0005-0000-0000-00006A020000}"/>
    <cellStyle name="Cálculo 2 2 4 3 2" xfId="873" xr:uid="{00000000-0005-0000-0000-00006B020000}"/>
    <cellStyle name="Cálculo 2 2 4 3 2 2" xfId="874" xr:uid="{00000000-0005-0000-0000-00006C020000}"/>
    <cellStyle name="Cálculo 2 2 4 3 3" xfId="875" xr:uid="{00000000-0005-0000-0000-00006D020000}"/>
    <cellStyle name="Cálculo 2 2 4 3 3 2" xfId="876" xr:uid="{00000000-0005-0000-0000-00006E020000}"/>
    <cellStyle name="Cálculo 2 2 4 3 4" xfId="877" xr:uid="{00000000-0005-0000-0000-00006F020000}"/>
    <cellStyle name="Cálculo 2 2 4 3 4 2" xfId="878" xr:uid="{00000000-0005-0000-0000-000070020000}"/>
    <cellStyle name="Cálculo 2 2 4 3 5" xfId="879" xr:uid="{00000000-0005-0000-0000-000071020000}"/>
    <cellStyle name="Cálculo 2 2 4 3 5 2" xfId="880" xr:uid="{00000000-0005-0000-0000-000072020000}"/>
    <cellStyle name="Cálculo 2 2 4 3 6" xfId="881" xr:uid="{00000000-0005-0000-0000-000073020000}"/>
    <cellStyle name="Cálculo 2 2 4 3 6 2" xfId="882" xr:uid="{00000000-0005-0000-0000-000074020000}"/>
    <cellStyle name="Cálculo 2 2 4 3 7" xfId="883" xr:uid="{00000000-0005-0000-0000-000075020000}"/>
    <cellStyle name="Cálculo 2 2 4 3 7 2" xfId="884" xr:uid="{00000000-0005-0000-0000-000076020000}"/>
    <cellStyle name="Cálculo 2 2 4 3 8" xfId="885" xr:uid="{00000000-0005-0000-0000-000077020000}"/>
    <cellStyle name="Cálculo 2 2 4 3 8 2" xfId="886" xr:uid="{00000000-0005-0000-0000-000078020000}"/>
    <cellStyle name="Cálculo 2 2 4 3 9" xfId="887" xr:uid="{00000000-0005-0000-0000-000079020000}"/>
    <cellStyle name="Cálculo 2 2 4 3 9 2" xfId="888" xr:uid="{00000000-0005-0000-0000-00007A020000}"/>
    <cellStyle name="Cálculo 2 2 4 4" xfId="889" xr:uid="{00000000-0005-0000-0000-00007B020000}"/>
    <cellStyle name="Cálculo 2 2 4 4 2" xfId="890" xr:uid="{00000000-0005-0000-0000-00007C020000}"/>
    <cellStyle name="Cálculo 2 2 4 5" xfId="891" xr:uid="{00000000-0005-0000-0000-00007D020000}"/>
    <cellStyle name="Cálculo 2 2 4 5 2" xfId="892" xr:uid="{00000000-0005-0000-0000-00007E020000}"/>
    <cellStyle name="Cálculo 2 2 4 6" xfId="893" xr:uid="{00000000-0005-0000-0000-00007F020000}"/>
    <cellStyle name="Cálculo 2 2 4 6 2" xfId="894" xr:uid="{00000000-0005-0000-0000-000080020000}"/>
    <cellStyle name="Cálculo 2 2 4 7" xfId="895" xr:uid="{00000000-0005-0000-0000-000081020000}"/>
    <cellStyle name="Cálculo 2 2 4 7 2" xfId="896" xr:uid="{00000000-0005-0000-0000-000082020000}"/>
    <cellStyle name="Cálculo 2 2 4 8" xfId="897" xr:uid="{00000000-0005-0000-0000-000083020000}"/>
    <cellStyle name="Cálculo 2 2 4 8 2" xfId="898" xr:uid="{00000000-0005-0000-0000-000084020000}"/>
    <cellStyle name="Cálculo 2 2 4 9" xfId="899" xr:uid="{00000000-0005-0000-0000-000085020000}"/>
    <cellStyle name="Cálculo 2 2 4 9 2" xfId="900" xr:uid="{00000000-0005-0000-0000-000086020000}"/>
    <cellStyle name="Cálculo 2 2 5" xfId="901" xr:uid="{00000000-0005-0000-0000-000087020000}"/>
    <cellStyle name="Cálculo 2 2 5 10" xfId="902" xr:uid="{00000000-0005-0000-0000-000088020000}"/>
    <cellStyle name="Cálculo 2 2 5 10 2" xfId="903" xr:uid="{00000000-0005-0000-0000-000089020000}"/>
    <cellStyle name="Cálculo 2 2 5 11" xfId="904" xr:uid="{00000000-0005-0000-0000-00008A020000}"/>
    <cellStyle name="Cálculo 2 2 5 11 2" xfId="905" xr:uid="{00000000-0005-0000-0000-00008B020000}"/>
    <cellStyle name="Cálculo 2 2 5 12" xfId="906" xr:uid="{00000000-0005-0000-0000-00008C020000}"/>
    <cellStyle name="Cálculo 2 2 5 12 2" xfId="907" xr:uid="{00000000-0005-0000-0000-00008D020000}"/>
    <cellStyle name="Cálculo 2 2 5 13" xfId="908" xr:uid="{00000000-0005-0000-0000-00008E020000}"/>
    <cellStyle name="Cálculo 2 2 5 2" xfId="909" xr:uid="{00000000-0005-0000-0000-00008F020000}"/>
    <cellStyle name="Cálculo 2 2 5 2 10" xfId="910" xr:uid="{00000000-0005-0000-0000-000090020000}"/>
    <cellStyle name="Cálculo 2 2 5 2 10 2" xfId="911" xr:uid="{00000000-0005-0000-0000-000091020000}"/>
    <cellStyle name="Cálculo 2 2 5 2 11" xfId="912" xr:uid="{00000000-0005-0000-0000-000092020000}"/>
    <cellStyle name="Cálculo 2 2 5 2 2" xfId="913" xr:uid="{00000000-0005-0000-0000-000093020000}"/>
    <cellStyle name="Cálculo 2 2 5 2 2 2" xfId="914" xr:uid="{00000000-0005-0000-0000-000094020000}"/>
    <cellStyle name="Cálculo 2 2 5 2 3" xfId="915" xr:uid="{00000000-0005-0000-0000-000095020000}"/>
    <cellStyle name="Cálculo 2 2 5 2 3 2" xfId="916" xr:uid="{00000000-0005-0000-0000-000096020000}"/>
    <cellStyle name="Cálculo 2 2 5 2 4" xfId="917" xr:uid="{00000000-0005-0000-0000-000097020000}"/>
    <cellStyle name="Cálculo 2 2 5 2 4 2" xfId="918" xr:uid="{00000000-0005-0000-0000-000098020000}"/>
    <cellStyle name="Cálculo 2 2 5 2 5" xfId="919" xr:uid="{00000000-0005-0000-0000-000099020000}"/>
    <cellStyle name="Cálculo 2 2 5 2 5 2" xfId="920" xr:uid="{00000000-0005-0000-0000-00009A020000}"/>
    <cellStyle name="Cálculo 2 2 5 2 6" xfId="921" xr:uid="{00000000-0005-0000-0000-00009B020000}"/>
    <cellStyle name="Cálculo 2 2 5 2 6 2" xfId="922" xr:uid="{00000000-0005-0000-0000-00009C020000}"/>
    <cellStyle name="Cálculo 2 2 5 2 7" xfId="923" xr:uid="{00000000-0005-0000-0000-00009D020000}"/>
    <cellStyle name="Cálculo 2 2 5 2 7 2" xfId="924" xr:uid="{00000000-0005-0000-0000-00009E020000}"/>
    <cellStyle name="Cálculo 2 2 5 2 8" xfId="925" xr:uid="{00000000-0005-0000-0000-00009F020000}"/>
    <cellStyle name="Cálculo 2 2 5 2 8 2" xfId="926" xr:uid="{00000000-0005-0000-0000-0000A0020000}"/>
    <cellStyle name="Cálculo 2 2 5 2 9" xfId="927" xr:uid="{00000000-0005-0000-0000-0000A1020000}"/>
    <cellStyle name="Cálculo 2 2 5 2 9 2" xfId="928" xr:uid="{00000000-0005-0000-0000-0000A2020000}"/>
    <cellStyle name="Cálculo 2 2 5 3" xfId="929" xr:uid="{00000000-0005-0000-0000-0000A3020000}"/>
    <cellStyle name="Cálculo 2 2 5 3 10" xfId="930" xr:uid="{00000000-0005-0000-0000-0000A4020000}"/>
    <cellStyle name="Cálculo 2 2 5 3 10 2" xfId="931" xr:uid="{00000000-0005-0000-0000-0000A5020000}"/>
    <cellStyle name="Cálculo 2 2 5 3 11" xfId="932" xr:uid="{00000000-0005-0000-0000-0000A6020000}"/>
    <cellStyle name="Cálculo 2 2 5 3 2" xfId="933" xr:uid="{00000000-0005-0000-0000-0000A7020000}"/>
    <cellStyle name="Cálculo 2 2 5 3 2 2" xfId="934" xr:uid="{00000000-0005-0000-0000-0000A8020000}"/>
    <cellStyle name="Cálculo 2 2 5 3 3" xfId="935" xr:uid="{00000000-0005-0000-0000-0000A9020000}"/>
    <cellStyle name="Cálculo 2 2 5 3 3 2" xfId="936" xr:uid="{00000000-0005-0000-0000-0000AA020000}"/>
    <cellStyle name="Cálculo 2 2 5 3 4" xfId="937" xr:uid="{00000000-0005-0000-0000-0000AB020000}"/>
    <cellStyle name="Cálculo 2 2 5 3 4 2" xfId="938" xr:uid="{00000000-0005-0000-0000-0000AC020000}"/>
    <cellStyle name="Cálculo 2 2 5 3 5" xfId="939" xr:uid="{00000000-0005-0000-0000-0000AD020000}"/>
    <cellStyle name="Cálculo 2 2 5 3 5 2" xfId="940" xr:uid="{00000000-0005-0000-0000-0000AE020000}"/>
    <cellStyle name="Cálculo 2 2 5 3 6" xfId="941" xr:uid="{00000000-0005-0000-0000-0000AF020000}"/>
    <cellStyle name="Cálculo 2 2 5 3 6 2" xfId="942" xr:uid="{00000000-0005-0000-0000-0000B0020000}"/>
    <cellStyle name="Cálculo 2 2 5 3 7" xfId="943" xr:uid="{00000000-0005-0000-0000-0000B1020000}"/>
    <cellStyle name="Cálculo 2 2 5 3 7 2" xfId="944" xr:uid="{00000000-0005-0000-0000-0000B2020000}"/>
    <cellStyle name="Cálculo 2 2 5 3 8" xfId="945" xr:uid="{00000000-0005-0000-0000-0000B3020000}"/>
    <cellStyle name="Cálculo 2 2 5 3 8 2" xfId="946" xr:uid="{00000000-0005-0000-0000-0000B4020000}"/>
    <cellStyle name="Cálculo 2 2 5 3 9" xfId="947" xr:uid="{00000000-0005-0000-0000-0000B5020000}"/>
    <cellStyle name="Cálculo 2 2 5 3 9 2" xfId="948" xr:uid="{00000000-0005-0000-0000-0000B6020000}"/>
    <cellStyle name="Cálculo 2 2 5 4" xfId="949" xr:uid="{00000000-0005-0000-0000-0000B7020000}"/>
    <cellStyle name="Cálculo 2 2 5 4 2" xfId="950" xr:uid="{00000000-0005-0000-0000-0000B8020000}"/>
    <cellStyle name="Cálculo 2 2 5 5" xfId="951" xr:uid="{00000000-0005-0000-0000-0000B9020000}"/>
    <cellStyle name="Cálculo 2 2 5 5 2" xfId="952" xr:uid="{00000000-0005-0000-0000-0000BA020000}"/>
    <cellStyle name="Cálculo 2 2 5 6" xfId="953" xr:uid="{00000000-0005-0000-0000-0000BB020000}"/>
    <cellStyle name="Cálculo 2 2 5 6 2" xfId="954" xr:uid="{00000000-0005-0000-0000-0000BC020000}"/>
    <cellStyle name="Cálculo 2 2 5 7" xfId="955" xr:uid="{00000000-0005-0000-0000-0000BD020000}"/>
    <cellStyle name="Cálculo 2 2 5 7 2" xfId="956" xr:uid="{00000000-0005-0000-0000-0000BE020000}"/>
    <cellStyle name="Cálculo 2 2 5 8" xfId="957" xr:uid="{00000000-0005-0000-0000-0000BF020000}"/>
    <cellStyle name="Cálculo 2 2 5 8 2" xfId="958" xr:uid="{00000000-0005-0000-0000-0000C0020000}"/>
    <cellStyle name="Cálculo 2 2 5 9" xfId="959" xr:uid="{00000000-0005-0000-0000-0000C1020000}"/>
    <cellStyle name="Cálculo 2 2 5 9 2" xfId="960" xr:uid="{00000000-0005-0000-0000-0000C2020000}"/>
    <cellStyle name="Cálculo 2 2 6" xfId="961" xr:uid="{00000000-0005-0000-0000-0000C3020000}"/>
    <cellStyle name="Cálculo 2 2 6 2" xfId="962" xr:uid="{00000000-0005-0000-0000-0000C4020000}"/>
    <cellStyle name="Cálculo 2 2 7" xfId="963" xr:uid="{00000000-0005-0000-0000-0000C5020000}"/>
    <cellStyle name="Cálculo 2 2 7 2" xfId="964" xr:uid="{00000000-0005-0000-0000-0000C6020000}"/>
    <cellStyle name="Cálculo 2 2 8" xfId="965" xr:uid="{00000000-0005-0000-0000-0000C7020000}"/>
    <cellStyle name="Cálculo 2 2 8 2" xfId="966" xr:uid="{00000000-0005-0000-0000-0000C8020000}"/>
    <cellStyle name="Cálculo 2 2 9" xfId="967" xr:uid="{00000000-0005-0000-0000-0000C9020000}"/>
    <cellStyle name="Cálculo 2 2 9 2" xfId="968" xr:uid="{00000000-0005-0000-0000-0000CA020000}"/>
    <cellStyle name="Cálculo 2 20" xfId="969" xr:uid="{00000000-0005-0000-0000-0000CB020000}"/>
    <cellStyle name="Cálculo 2 21" xfId="970" xr:uid="{00000000-0005-0000-0000-0000CC020000}"/>
    <cellStyle name="Cálculo 2 3" xfId="148" xr:uid="{00000000-0005-0000-0000-0000CD020000}"/>
    <cellStyle name="Cálculo 2 3 10" xfId="971" xr:uid="{00000000-0005-0000-0000-0000CE020000}"/>
    <cellStyle name="Cálculo 2 3 10 2" xfId="972" xr:uid="{00000000-0005-0000-0000-0000CF020000}"/>
    <cellStyle name="Cálculo 2 3 11" xfId="973" xr:uid="{00000000-0005-0000-0000-0000D0020000}"/>
    <cellStyle name="Cálculo 2 3 11 2" xfId="974" xr:uid="{00000000-0005-0000-0000-0000D1020000}"/>
    <cellStyle name="Cálculo 2 3 12" xfId="975" xr:uid="{00000000-0005-0000-0000-0000D2020000}"/>
    <cellStyle name="Cálculo 2 3 12 2" xfId="976" xr:uid="{00000000-0005-0000-0000-0000D3020000}"/>
    <cellStyle name="Cálculo 2 3 13" xfId="977" xr:uid="{00000000-0005-0000-0000-0000D4020000}"/>
    <cellStyle name="Cálculo 2 3 13 2" xfId="978" xr:uid="{00000000-0005-0000-0000-0000D5020000}"/>
    <cellStyle name="Cálculo 2 3 14" xfId="979" xr:uid="{00000000-0005-0000-0000-0000D6020000}"/>
    <cellStyle name="Cálculo 2 3 14 2" xfId="980" xr:uid="{00000000-0005-0000-0000-0000D7020000}"/>
    <cellStyle name="Cálculo 2 3 15" xfId="981" xr:uid="{00000000-0005-0000-0000-0000D8020000}"/>
    <cellStyle name="Cálculo 2 3 16" xfId="982" xr:uid="{00000000-0005-0000-0000-0000D9020000}"/>
    <cellStyle name="Cálculo 2 3 17" xfId="983" xr:uid="{00000000-0005-0000-0000-0000DA020000}"/>
    <cellStyle name="Cálculo 2 3 2" xfId="314" xr:uid="{00000000-0005-0000-0000-0000DB020000}"/>
    <cellStyle name="Cálculo 2 3 2 10" xfId="984" xr:uid="{00000000-0005-0000-0000-0000DC020000}"/>
    <cellStyle name="Cálculo 2 3 2 10 2" xfId="985" xr:uid="{00000000-0005-0000-0000-0000DD020000}"/>
    <cellStyle name="Cálculo 2 3 2 11" xfId="986" xr:uid="{00000000-0005-0000-0000-0000DE020000}"/>
    <cellStyle name="Cálculo 2 3 2 11 2" xfId="987" xr:uid="{00000000-0005-0000-0000-0000DF020000}"/>
    <cellStyle name="Cálculo 2 3 2 12" xfId="988" xr:uid="{00000000-0005-0000-0000-0000E0020000}"/>
    <cellStyle name="Cálculo 2 3 2 12 2" xfId="989" xr:uid="{00000000-0005-0000-0000-0000E1020000}"/>
    <cellStyle name="Cálculo 2 3 2 13" xfId="990" xr:uid="{00000000-0005-0000-0000-0000E2020000}"/>
    <cellStyle name="Cálculo 2 3 2 13 2" xfId="991" xr:uid="{00000000-0005-0000-0000-0000E3020000}"/>
    <cellStyle name="Cálculo 2 3 2 14" xfId="992" xr:uid="{00000000-0005-0000-0000-0000E4020000}"/>
    <cellStyle name="Cálculo 2 3 2 14 2" xfId="993" xr:uid="{00000000-0005-0000-0000-0000E5020000}"/>
    <cellStyle name="Cálculo 2 3 2 15" xfId="994" xr:uid="{00000000-0005-0000-0000-0000E6020000}"/>
    <cellStyle name="Cálculo 2 3 2 16" xfId="995" xr:uid="{00000000-0005-0000-0000-0000E7020000}"/>
    <cellStyle name="Cálculo 2 3 2 2" xfId="996" xr:uid="{00000000-0005-0000-0000-0000E8020000}"/>
    <cellStyle name="Cálculo 2 3 2 2 10" xfId="997" xr:uid="{00000000-0005-0000-0000-0000E9020000}"/>
    <cellStyle name="Cálculo 2 3 2 2 10 2" xfId="998" xr:uid="{00000000-0005-0000-0000-0000EA020000}"/>
    <cellStyle name="Cálculo 2 3 2 2 11" xfId="999" xr:uid="{00000000-0005-0000-0000-0000EB020000}"/>
    <cellStyle name="Cálculo 2 3 2 2 11 2" xfId="1000" xr:uid="{00000000-0005-0000-0000-0000EC020000}"/>
    <cellStyle name="Cálculo 2 3 2 2 12" xfId="1001" xr:uid="{00000000-0005-0000-0000-0000ED020000}"/>
    <cellStyle name="Cálculo 2 3 2 2 12 2" xfId="1002" xr:uid="{00000000-0005-0000-0000-0000EE020000}"/>
    <cellStyle name="Cálculo 2 3 2 2 13" xfId="1003" xr:uid="{00000000-0005-0000-0000-0000EF020000}"/>
    <cellStyle name="Cálculo 2 3 2 2 2" xfId="1004" xr:uid="{00000000-0005-0000-0000-0000F0020000}"/>
    <cellStyle name="Cálculo 2 3 2 2 2 10" xfId="1005" xr:uid="{00000000-0005-0000-0000-0000F1020000}"/>
    <cellStyle name="Cálculo 2 3 2 2 2 10 2" xfId="1006" xr:uid="{00000000-0005-0000-0000-0000F2020000}"/>
    <cellStyle name="Cálculo 2 3 2 2 2 11" xfId="1007" xr:uid="{00000000-0005-0000-0000-0000F3020000}"/>
    <cellStyle name="Cálculo 2 3 2 2 2 2" xfId="1008" xr:uid="{00000000-0005-0000-0000-0000F4020000}"/>
    <cellStyle name="Cálculo 2 3 2 2 2 2 2" xfId="1009" xr:uid="{00000000-0005-0000-0000-0000F5020000}"/>
    <cellStyle name="Cálculo 2 3 2 2 2 3" xfId="1010" xr:uid="{00000000-0005-0000-0000-0000F6020000}"/>
    <cellStyle name="Cálculo 2 3 2 2 2 3 2" xfId="1011" xr:uid="{00000000-0005-0000-0000-0000F7020000}"/>
    <cellStyle name="Cálculo 2 3 2 2 2 4" xfId="1012" xr:uid="{00000000-0005-0000-0000-0000F8020000}"/>
    <cellStyle name="Cálculo 2 3 2 2 2 4 2" xfId="1013" xr:uid="{00000000-0005-0000-0000-0000F9020000}"/>
    <cellStyle name="Cálculo 2 3 2 2 2 5" xfId="1014" xr:uid="{00000000-0005-0000-0000-0000FA020000}"/>
    <cellStyle name="Cálculo 2 3 2 2 2 5 2" xfId="1015" xr:uid="{00000000-0005-0000-0000-0000FB020000}"/>
    <cellStyle name="Cálculo 2 3 2 2 2 6" xfId="1016" xr:uid="{00000000-0005-0000-0000-0000FC020000}"/>
    <cellStyle name="Cálculo 2 3 2 2 2 6 2" xfId="1017" xr:uid="{00000000-0005-0000-0000-0000FD020000}"/>
    <cellStyle name="Cálculo 2 3 2 2 2 7" xfId="1018" xr:uid="{00000000-0005-0000-0000-0000FE020000}"/>
    <cellStyle name="Cálculo 2 3 2 2 2 7 2" xfId="1019" xr:uid="{00000000-0005-0000-0000-0000FF020000}"/>
    <cellStyle name="Cálculo 2 3 2 2 2 8" xfId="1020" xr:uid="{00000000-0005-0000-0000-000000030000}"/>
    <cellStyle name="Cálculo 2 3 2 2 2 8 2" xfId="1021" xr:uid="{00000000-0005-0000-0000-000001030000}"/>
    <cellStyle name="Cálculo 2 3 2 2 2 9" xfId="1022" xr:uid="{00000000-0005-0000-0000-000002030000}"/>
    <cellStyle name="Cálculo 2 3 2 2 2 9 2" xfId="1023" xr:uid="{00000000-0005-0000-0000-000003030000}"/>
    <cellStyle name="Cálculo 2 3 2 2 3" xfId="1024" xr:uid="{00000000-0005-0000-0000-000004030000}"/>
    <cellStyle name="Cálculo 2 3 2 2 3 10" xfId="1025" xr:uid="{00000000-0005-0000-0000-000005030000}"/>
    <cellStyle name="Cálculo 2 3 2 2 3 10 2" xfId="1026" xr:uid="{00000000-0005-0000-0000-000006030000}"/>
    <cellStyle name="Cálculo 2 3 2 2 3 11" xfId="1027" xr:uid="{00000000-0005-0000-0000-000007030000}"/>
    <cellStyle name="Cálculo 2 3 2 2 3 2" xfId="1028" xr:uid="{00000000-0005-0000-0000-000008030000}"/>
    <cellStyle name="Cálculo 2 3 2 2 3 2 2" xfId="1029" xr:uid="{00000000-0005-0000-0000-000009030000}"/>
    <cellStyle name="Cálculo 2 3 2 2 3 3" xfId="1030" xr:uid="{00000000-0005-0000-0000-00000A030000}"/>
    <cellStyle name="Cálculo 2 3 2 2 3 3 2" xfId="1031" xr:uid="{00000000-0005-0000-0000-00000B030000}"/>
    <cellStyle name="Cálculo 2 3 2 2 3 4" xfId="1032" xr:uid="{00000000-0005-0000-0000-00000C030000}"/>
    <cellStyle name="Cálculo 2 3 2 2 3 4 2" xfId="1033" xr:uid="{00000000-0005-0000-0000-00000D030000}"/>
    <cellStyle name="Cálculo 2 3 2 2 3 5" xfId="1034" xr:uid="{00000000-0005-0000-0000-00000E030000}"/>
    <cellStyle name="Cálculo 2 3 2 2 3 5 2" xfId="1035" xr:uid="{00000000-0005-0000-0000-00000F030000}"/>
    <cellStyle name="Cálculo 2 3 2 2 3 6" xfId="1036" xr:uid="{00000000-0005-0000-0000-000010030000}"/>
    <cellStyle name="Cálculo 2 3 2 2 3 6 2" xfId="1037" xr:uid="{00000000-0005-0000-0000-000011030000}"/>
    <cellStyle name="Cálculo 2 3 2 2 3 7" xfId="1038" xr:uid="{00000000-0005-0000-0000-000012030000}"/>
    <cellStyle name="Cálculo 2 3 2 2 3 7 2" xfId="1039" xr:uid="{00000000-0005-0000-0000-000013030000}"/>
    <cellStyle name="Cálculo 2 3 2 2 3 8" xfId="1040" xr:uid="{00000000-0005-0000-0000-000014030000}"/>
    <cellStyle name="Cálculo 2 3 2 2 3 8 2" xfId="1041" xr:uid="{00000000-0005-0000-0000-000015030000}"/>
    <cellStyle name="Cálculo 2 3 2 2 3 9" xfId="1042" xr:uid="{00000000-0005-0000-0000-000016030000}"/>
    <cellStyle name="Cálculo 2 3 2 2 3 9 2" xfId="1043" xr:uid="{00000000-0005-0000-0000-000017030000}"/>
    <cellStyle name="Cálculo 2 3 2 2 4" xfId="1044" xr:uid="{00000000-0005-0000-0000-000018030000}"/>
    <cellStyle name="Cálculo 2 3 2 2 4 2" xfId="1045" xr:uid="{00000000-0005-0000-0000-000019030000}"/>
    <cellStyle name="Cálculo 2 3 2 2 5" xfId="1046" xr:uid="{00000000-0005-0000-0000-00001A030000}"/>
    <cellStyle name="Cálculo 2 3 2 2 5 2" xfId="1047" xr:uid="{00000000-0005-0000-0000-00001B030000}"/>
    <cellStyle name="Cálculo 2 3 2 2 6" xfId="1048" xr:uid="{00000000-0005-0000-0000-00001C030000}"/>
    <cellStyle name="Cálculo 2 3 2 2 6 2" xfId="1049" xr:uid="{00000000-0005-0000-0000-00001D030000}"/>
    <cellStyle name="Cálculo 2 3 2 2 7" xfId="1050" xr:uid="{00000000-0005-0000-0000-00001E030000}"/>
    <cellStyle name="Cálculo 2 3 2 2 7 2" xfId="1051" xr:uid="{00000000-0005-0000-0000-00001F030000}"/>
    <cellStyle name="Cálculo 2 3 2 2 8" xfId="1052" xr:uid="{00000000-0005-0000-0000-000020030000}"/>
    <cellStyle name="Cálculo 2 3 2 2 8 2" xfId="1053" xr:uid="{00000000-0005-0000-0000-000021030000}"/>
    <cellStyle name="Cálculo 2 3 2 2 9" xfId="1054" xr:uid="{00000000-0005-0000-0000-000022030000}"/>
    <cellStyle name="Cálculo 2 3 2 2 9 2" xfId="1055" xr:uid="{00000000-0005-0000-0000-000023030000}"/>
    <cellStyle name="Cálculo 2 3 2 3" xfId="1056" xr:uid="{00000000-0005-0000-0000-000024030000}"/>
    <cellStyle name="Cálculo 2 3 2 3 10" xfId="1057" xr:uid="{00000000-0005-0000-0000-000025030000}"/>
    <cellStyle name="Cálculo 2 3 2 3 10 2" xfId="1058" xr:uid="{00000000-0005-0000-0000-000026030000}"/>
    <cellStyle name="Cálculo 2 3 2 3 11" xfId="1059" xr:uid="{00000000-0005-0000-0000-000027030000}"/>
    <cellStyle name="Cálculo 2 3 2 3 11 2" xfId="1060" xr:uid="{00000000-0005-0000-0000-000028030000}"/>
    <cellStyle name="Cálculo 2 3 2 3 12" xfId="1061" xr:uid="{00000000-0005-0000-0000-000029030000}"/>
    <cellStyle name="Cálculo 2 3 2 3 12 2" xfId="1062" xr:uid="{00000000-0005-0000-0000-00002A030000}"/>
    <cellStyle name="Cálculo 2 3 2 3 13" xfId="1063" xr:uid="{00000000-0005-0000-0000-00002B030000}"/>
    <cellStyle name="Cálculo 2 3 2 3 2" xfId="1064" xr:uid="{00000000-0005-0000-0000-00002C030000}"/>
    <cellStyle name="Cálculo 2 3 2 3 2 10" xfId="1065" xr:uid="{00000000-0005-0000-0000-00002D030000}"/>
    <cellStyle name="Cálculo 2 3 2 3 2 10 2" xfId="1066" xr:uid="{00000000-0005-0000-0000-00002E030000}"/>
    <cellStyle name="Cálculo 2 3 2 3 2 11" xfId="1067" xr:uid="{00000000-0005-0000-0000-00002F030000}"/>
    <cellStyle name="Cálculo 2 3 2 3 2 2" xfId="1068" xr:uid="{00000000-0005-0000-0000-000030030000}"/>
    <cellStyle name="Cálculo 2 3 2 3 2 2 2" xfId="1069" xr:uid="{00000000-0005-0000-0000-000031030000}"/>
    <cellStyle name="Cálculo 2 3 2 3 2 3" xfId="1070" xr:uid="{00000000-0005-0000-0000-000032030000}"/>
    <cellStyle name="Cálculo 2 3 2 3 2 3 2" xfId="1071" xr:uid="{00000000-0005-0000-0000-000033030000}"/>
    <cellStyle name="Cálculo 2 3 2 3 2 4" xfId="1072" xr:uid="{00000000-0005-0000-0000-000034030000}"/>
    <cellStyle name="Cálculo 2 3 2 3 2 4 2" xfId="1073" xr:uid="{00000000-0005-0000-0000-000035030000}"/>
    <cellStyle name="Cálculo 2 3 2 3 2 5" xfId="1074" xr:uid="{00000000-0005-0000-0000-000036030000}"/>
    <cellStyle name="Cálculo 2 3 2 3 2 5 2" xfId="1075" xr:uid="{00000000-0005-0000-0000-000037030000}"/>
    <cellStyle name="Cálculo 2 3 2 3 2 6" xfId="1076" xr:uid="{00000000-0005-0000-0000-000038030000}"/>
    <cellStyle name="Cálculo 2 3 2 3 2 6 2" xfId="1077" xr:uid="{00000000-0005-0000-0000-000039030000}"/>
    <cellStyle name="Cálculo 2 3 2 3 2 7" xfId="1078" xr:uid="{00000000-0005-0000-0000-00003A030000}"/>
    <cellStyle name="Cálculo 2 3 2 3 2 7 2" xfId="1079" xr:uid="{00000000-0005-0000-0000-00003B030000}"/>
    <cellStyle name="Cálculo 2 3 2 3 2 8" xfId="1080" xr:uid="{00000000-0005-0000-0000-00003C030000}"/>
    <cellStyle name="Cálculo 2 3 2 3 2 8 2" xfId="1081" xr:uid="{00000000-0005-0000-0000-00003D030000}"/>
    <cellStyle name="Cálculo 2 3 2 3 2 9" xfId="1082" xr:uid="{00000000-0005-0000-0000-00003E030000}"/>
    <cellStyle name="Cálculo 2 3 2 3 2 9 2" xfId="1083" xr:uid="{00000000-0005-0000-0000-00003F030000}"/>
    <cellStyle name="Cálculo 2 3 2 3 3" xfId="1084" xr:uid="{00000000-0005-0000-0000-000040030000}"/>
    <cellStyle name="Cálculo 2 3 2 3 3 10" xfId="1085" xr:uid="{00000000-0005-0000-0000-000041030000}"/>
    <cellStyle name="Cálculo 2 3 2 3 3 10 2" xfId="1086" xr:uid="{00000000-0005-0000-0000-000042030000}"/>
    <cellStyle name="Cálculo 2 3 2 3 3 11" xfId="1087" xr:uid="{00000000-0005-0000-0000-000043030000}"/>
    <cellStyle name="Cálculo 2 3 2 3 3 2" xfId="1088" xr:uid="{00000000-0005-0000-0000-000044030000}"/>
    <cellStyle name="Cálculo 2 3 2 3 3 2 2" xfId="1089" xr:uid="{00000000-0005-0000-0000-000045030000}"/>
    <cellStyle name="Cálculo 2 3 2 3 3 3" xfId="1090" xr:uid="{00000000-0005-0000-0000-000046030000}"/>
    <cellStyle name="Cálculo 2 3 2 3 3 3 2" xfId="1091" xr:uid="{00000000-0005-0000-0000-000047030000}"/>
    <cellStyle name="Cálculo 2 3 2 3 3 4" xfId="1092" xr:uid="{00000000-0005-0000-0000-000048030000}"/>
    <cellStyle name="Cálculo 2 3 2 3 3 4 2" xfId="1093" xr:uid="{00000000-0005-0000-0000-000049030000}"/>
    <cellStyle name="Cálculo 2 3 2 3 3 5" xfId="1094" xr:uid="{00000000-0005-0000-0000-00004A030000}"/>
    <cellStyle name="Cálculo 2 3 2 3 3 5 2" xfId="1095" xr:uid="{00000000-0005-0000-0000-00004B030000}"/>
    <cellStyle name="Cálculo 2 3 2 3 3 6" xfId="1096" xr:uid="{00000000-0005-0000-0000-00004C030000}"/>
    <cellStyle name="Cálculo 2 3 2 3 3 6 2" xfId="1097" xr:uid="{00000000-0005-0000-0000-00004D030000}"/>
    <cellStyle name="Cálculo 2 3 2 3 3 7" xfId="1098" xr:uid="{00000000-0005-0000-0000-00004E030000}"/>
    <cellStyle name="Cálculo 2 3 2 3 3 7 2" xfId="1099" xr:uid="{00000000-0005-0000-0000-00004F030000}"/>
    <cellStyle name="Cálculo 2 3 2 3 3 8" xfId="1100" xr:uid="{00000000-0005-0000-0000-000050030000}"/>
    <cellStyle name="Cálculo 2 3 2 3 3 8 2" xfId="1101" xr:uid="{00000000-0005-0000-0000-000051030000}"/>
    <cellStyle name="Cálculo 2 3 2 3 3 9" xfId="1102" xr:uid="{00000000-0005-0000-0000-000052030000}"/>
    <cellStyle name="Cálculo 2 3 2 3 3 9 2" xfId="1103" xr:uid="{00000000-0005-0000-0000-000053030000}"/>
    <cellStyle name="Cálculo 2 3 2 3 4" xfId="1104" xr:uid="{00000000-0005-0000-0000-000054030000}"/>
    <cellStyle name="Cálculo 2 3 2 3 4 2" xfId="1105" xr:uid="{00000000-0005-0000-0000-000055030000}"/>
    <cellStyle name="Cálculo 2 3 2 3 5" xfId="1106" xr:uid="{00000000-0005-0000-0000-000056030000}"/>
    <cellStyle name="Cálculo 2 3 2 3 5 2" xfId="1107" xr:uid="{00000000-0005-0000-0000-000057030000}"/>
    <cellStyle name="Cálculo 2 3 2 3 6" xfId="1108" xr:uid="{00000000-0005-0000-0000-000058030000}"/>
    <cellStyle name="Cálculo 2 3 2 3 6 2" xfId="1109" xr:uid="{00000000-0005-0000-0000-000059030000}"/>
    <cellStyle name="Cálculo 2 3 2 3 7" xfId="1110" xr:uid="{00000000-0005-0000-0000-00005A030000}"/>
    <cellStyle name="Cálculo 2 3 2 3 7 2" xfId="1111" xr:uid="{00000000-0005-0000-0000-00005B030000}"/>
    <cellStyle name="Cálculo 2 3 2 3 8" xfId="1112" xr:uid="{00000000-0005-0000-0000-00005C030000}"/>
    <cellStyle name="Cálculo 2 3 2 3 8 2" xfId="1113" xr:uid="{00000000-0005-0000-0000-00005D030000}"/>
    <cellStyle name="Cálculo 2 3 2 3 9" xfId="1114" xr:uid="{00000000-0005-0000-0000-00005E030000}"/>
    <cellStyle name="Cálculo 2 3 2 3 9 2" xfId="1115" xr:uid="{00000000-0005-0000-0000-00005F030000}"/>
    <cellStyle name="Cálculo 2 3 2 4" xfId="1116" xr:uid="{00000000-0005-0000-0000-000060030000}"/>
    <cellStyle name="Cálculo 2 3 2 4 10" xfId="1117" xr:uid="{00000000-0005-0000-0000-000061030000}"/>
    <cellStyle name="Cálculo 2 3 2 4 10 2" xfId="1118" xr:uid="{00000000-0005-0000-0000-000062030000}"/>
    <cellStyle name="Cálculo 2 3 2 4 11" xfId="1119" xr:uid="{00000000-0005-0000-0000-000063030000}"/>
    <cellStyle name="Cálculo 2 3 2 4 2" xfId="1120" xr:uid="{00000000-0005-0000-0000-000064030000}"/>
    <cellStyle name="Cálculo 2 3 2 4 2 2" xfId="1121" xr:uid="{00000000-0005-0000-0000-000065030000}"/>
    <cellStyle name="Cálculo 2 3 2 4 3" xfId="1122" xr:uid="{00000000-0005-0000-0000-000066030000}"/>
    <cellStyle name="Cálculo 2 3 2 4 3 2" xfId="1123" xr:uid="{00000000-0005-0000-0000-000067030000}"/>
    <cellStyle name="Cálculo 2 3 2 4 4" xfId="1124" xr:uid="{00000000-0005-0000-0000-000068030000}"/>
    <cellStyle name="Cálculo 2 3 2 4 4 2" xfId="1125" xr:uid="{00000000-0005-0000-0000-000069030000}"/>
    <cellStyle name="Cálculo 2 3 2 4 5" xfId="1126" xr:uid="{00000000-0005-0000-0000-00006A030000}"/>
    <cellStyle name="Cálculo 2 3 2 4 5 2" xfId="1127" xr:uid="{00000000-0005-0000-0000-00006B030000}"/>
    <cellStyle name="Cálculo 2 3 2 4 6" xfId="1128" xr:uid="{00000000-0005-0000-0000-00006C030000}"/>
    <cellStyle name="Cálculo 2 3 2 4 6 2" xfId="1129" xr:uid="{00000000-0005-0000-0000-00006D030000}"/>
    <cellStyle name="Cálculo 2 3 2 4 7" xfId="1130" xr:uid="{00000000-0005-0000-0000-00006E030000}"/>
    <cellStyle name="Cálculo 2 3 2 4 7 2" xfId="1131" xr:uid="{00000000-0005-0000-0000-00006F030000}"/>
    <cellStyle name="Cálculo 2 3 2 4 8" xfId="1132" xr:uid="{00000000-0005-0000-0000-000070030000}"/>
    <cellStyle name="Cálculo 2 3 2 4 8 2" xfId="1133" xr:uid="{00000000-0005-0000-0000-000071030000}"/>
    <cellStyle name="Cálculo 2 3 2 4 9" xfId="1134" xr:uid="{00000000-0005-0000-0000-000072030000}"/>
    <cellStyle name="Cálculo 2 3 2 4 9 2" xfId="1135" xr:uid="{00000000-0005-0000-0000-000073030000}"/>
    <cellStyle name="Cálculo 2 3 2 5" xfId="1136" xr:uid="{00000000-0005-0000-0000-000074030000}"/>
    <cellStyle name="Cálculo 2 3 2 5 10" xfId="1137" xr:uid="{00000000-0005-0000-0000-000075030000}"/>
    <cellStyle name="Cálculo 2 3 2 5 10 2" xfId="1138" xr:uid="{00000000-0005-0000-0000-000076030000}"/>
    <cellStyle name="Cálculo 2 3 2 5 11" xfId="1139" xr:uid="{00000000-0005-0000-0000-000077030000}"/>
    <cellStyle name="Cálculo 2 3 2 5 2" xfId="1140" xr:uid="{00000000-0005-0000-0000-000078030000}"/>
    <cellStyle name="Cálculo 2 3 2 5 2 2" xfId="1141" xr:uid="{00000000-0005-0000-0000-000079030000}"/>
    <cellStyle name="Cálculo 2 3 2 5 3" xfId="1142" xr:uid="{00000000-0005-0000-0000-00007A030000}"/>
    <cellStyle name="Cálculo 2 3 2 5 3 2" xfId="1143" xr:uid="{00000000-0005-0000-0000-00007B030000}"/>
    <cellStyle name="Cálculo 2 3 2 5 4" xfId="1144" xr:uid="{00000000-0005-0000-0000-00007C030000}"/>
    <cellStyle name="Cálculo 2 3 2 5 4 2" xfId="1145" xr:uid="{00000000-0005-0000-0000-00007D030000}"/>
    <cellStyle name="Cálculo 2 3 2 5 5" xfId="1146" xr:uid="{00000000-0005-0000-0000-00007E030000}"/>
    <cellStyle name="Cálculo 2 3 2 5 5 2" xfId="1147" xr:uid="{00000000-0005-0000-0000-00007F030000}"/>
    <cellStyle name="Cálculo 2 3 2 5 6" xfId="1148" xr:uid="{00000000-0005-0000-0000-000080030000}"/>
    <cellStyle name="Cálculo 2 3 2 5 6 2" xfId="1149" xr:uid="{00000000-0005-0000-0000-000081030000}"/>
    <cellStyle name="Cálculo 2 3 2 5 7" xfId="1150" xr:uid="{00000000-0005-0000-0000-000082030000}"/>
    <cellStyle name="Cálculo 2 3 2 5 7 2" xfId="1151" xr:uid="{00000000-0005-0000-0000-000083030000}"/>
    <cellStyle name="Cálculo 2 3 2 5 8" xfId="1152" xr:uid="{00000000-0005-0000-0000-000084030000}"/>
    <cellStyle name="Cálculo 2 3 2 5 8 2" xfId="1153" xr:uid="{00000000-0005-0000-0000-000085030000}"/>
    <cellStyle name="Cálculo 2 3 2 5 9" xfId="1154" xr:uid="{00000000-0005-0000-0000-000086030000}"/>
    <cellStyle name="Cálculo 2 3 2 5 9 2" xfId="1155" xr:uid="{00000000-0005-0000-0000-000087030000}"/>
    <cellStyle name="Cálculo 2 3 2 6" xfId="1156" xr:uid="{00000000-0005-0000-0000-000088030000}"/>
    <cellStyle name="Cálculo 2 3 2 6 2" xfId="1157" xr:uid="{00000000-0005-0000-0000-000089030000}"/>
    <cellStyle name="Cálculo 2 3 2 7" xfId="1158" xr:uid="{00000000-0005-0000-0000-00008A030000}"/>
    <cellStyle name="Cálculo 2 3 2 7 2" xfId="1159" xr:uid="{00000000-0005-0000-0000-00008B030000}"/>
    <cellStyle name="Cálculo 2 3 2 8" xfId="1160" xr:uid="{00000000-0005-0000-0000-00008C030000}"/>
    <cellStyle name="Cálculo 2 3 2 8 2" xfId="1161" xr:uid="{00000000-0005-0000-0000-00008D030000}"/>
    <cellStyle name="Cálculo 2 3 2 9" xfId="1162" xr:uid="{00000000-0005-0000-0000-00008E030000}"/>
    <cellStyle name="Cálculo 2 3 2 9 2" xfId="1163" xr:uid="{00000000-0005-0000-0000-00008F030000}"/>
    <cellStyle name="Cálculo 2 3 3" xfId="318" xr:uid="{00000000-0005-0000-0000-000090030000}"/>
    <cellStyle name="Cálculo 2 3 3 10" xfId="1164" xr:uid="{00000000-0005-0000-0000-000091030000}"/>
    <cellStyle name="Cálculo 2 3 3 10 2" xfId="1165" xr:uid="{00000000-0005-0000-0000-000092030000}"/>
    <cellStyle name="Cálculo 2 3 3 11" xfId="1166" xr:uid="{00000000-0005-0000-0000-000093030000}"/>
    <cellStyle name="Cálculo 2 3 3 11 2" xfId="1167" xr:uid="{00000000-0005-0000-0000-000094030000}"/>
    <cellStyle name="Cálculo 2 3 3 12" xfId="1168" xr:uid="{00000000-0005-0000-0000-000095030000}"/>
    <cellStyle name="Cálculo 2 3 3 12 2" xfId="1169" xr:uid="{00000000-0005-0000-0000-000096030000}"/>
    <cellStyle name="Cálculo 2 3 3 13" xfId="1170" xr:uid="{00000000-0005-0000-0000-000097030000}"/>
    <cellStyle name="Cálculo 2 3 3 13 2" xfId="1171" xr:uid="{00000000-0005-0000-0000-000098030000}"/>
    <cellStyle name="Cálculo 2 3 3 14" xfId="1172" xr:uid="{00000000-0005-0000-0000-000099030000}"/>
    <cellStyle name="Cálculo 2 3 3 14 2" xfId="1173" xr:uid="{00000000-0005-0000-0000-00009A030000}"/>
    <cellStyle name="Cálculo 2 3 3 15" xfId="1174" xr:uid="{00000000-0005-0000-0000-00009B030000}"/>
    <cellStyle name="Cálculo 2 3 3 2" xfId="1175" xr:uid="{00000000-0005-0000-0000-00009C030000}"/>
    <cellStyle name="Cálculo 2 3 3 2 10" xfId="1176" xr:uid="{00000000-0005-0000-0000-00009D030000}"/>
    <cellStyle name="Cálculo 2 3 3 2 10 2" xfId="1177" xr:uid="{00000000-0005-0000-0000-00009E030000}"/>
    <cellStyle name="Cálculo 2 3 3 2 11" xfId="1178" xr:uid="{00000000-0005-0000-0000-00009F030000}"/>
    <cellStyle name="Cálculo 2 3 3 2 11 2" xfId="1179" xr:uid="{00000000-0005-0000-0000-0000A0030000}"/>
    <cellStyle name="Cálculo 2 3 3 2 12" xfId="1180" xr:uid="{00000000-0005-0000-0000-0000A1030000}"/>
    <cellStyle name="Cálculo 2 3 3 2 12 2" xfId="1181" xr:uid="{00000000-0005-0000-0000-0000A2030000}"/>
    <cellStyle name="Cálculo 2 3 3 2 13" xfId="1182" xr:uid="{00000000-0005-0000-0000-0000A3030000}"/>
    <cellStyle name="Cálculo 2 3 3 2 2" xfId="1183" xr:uid="{00000000-0005-0000-0000-0000A4030000}"/>
    <cellStyle name="Cálculo 2 3 3 2 2 10" xfId="1184" xr:uid="{00000000-0005-0000-0000-0000A5030000}"/>
    <cellStyle name="Cálculo 2 3 3 2 2 10 2" xfId="1185" xr:uid="{00000000-0005-0000-0000-0000A6030000}"/>
    <cellStyle name="Cálculo 2 3 3 2 2 11" xfId="1186" xr:uid="{00000000-0005-0000-0000-0000A7030000}"/>
    <cellStyle name="Cálculo 2 3 3 2 2 2" xfId="1187" xr:uid="{00000000-0005-0000-0000-0000A8030000}"/>
    <cellStyle name="Cálculo 2 3 3 2 2 2 2" xfId="1188" xr:uid="{00000000-0005-0000-0000-0000A9030000}"/>
    <cellStyle name="Cálculo 2 3 3 2 2 3" xfId="1189" xr:uid="{00000000-0005-0000-0000-0000AA030000}"/>
    <cellStyle name="Cálculo 2 3 3 2 2 3 2" xfId="1190" xr:uid="{00000000-0005-0000-0000-0000AB030000}"/>
    <cellStyle name="Cálculo 2 3 3 2 2 4" xfId="1191" xr:uid="{00000000-0005-0000-0000-0000AC030000}"/>
    <cellStyle name="Cálculo 2 3 3 2 2 4 2" xfId="1192" xr:uid="{00000000-0005-0000-0000-0000AD030000}"/>
    <cellStyle name="Cálculo 2 3 3 2 2 5" xfId="1193" xr:uid="{00000000-0005-0000-0000-0000AE030000}"/>
    <cellStyle name="Cálculo 2 3 3 2 2 5 2" xfId="1194" xr:uid="{00000000-0005-0000-0000-0000AF030000}"/>
    <cellStyle name="Cálculo 2 3 3 2 2 6" xfId="1195" xr:uid="{00000000-0005-0000-0000-0000B0030000}"/>
    <cellStyle name="Cálculo 2 3 3 2 2 6 2" xfId="1196" xr:uid="{00000000-0005-0000-0000-0000B1030000}"/>
    <cellStyle name="Cálculo 2 3 3 2 2 7" xfId="1197" xr:uid="{00000000-0005-0000-0000-0000B2030000}"/>
    <cellStyle name="Cálculo 2 3 3 2 2 7 2" xfId="1198" xr:uid="{00000000-0005-0000-0000-0000B3030000}"/>
    <cellStyle name="Cálculo 2 3 3 2 2 8" xfId="1199" xr:uid="{00000000-0005-0000-0000-0000B4030000}"/>
    <cellStyle name="Cálculo 2 3 3 2 2 8 2" xfId="1200" xr:uid="{00000000-0005-0000-0000-0000B5030000}"/>
    <cellStyle name="Cálculo 2 3 3 2 2 9" xfId="1201" xr:uid="{00000000-0005-0000-0000-0000B6030000}"/>
    <cellStyle name="Cálculo 2 3 3 2 2 9 2" xfId="1202" xr:uid="{00000000-0005-0000-0000-0000B7030000}"/>
    <cellStyle name="Cálculo 2 3 3 2 3" xfId="1203" xr:uid="{00000000-0005-0000-0000-0000B8030000}"/>
    <cellStyle name="Cálculo 2 3 3 2 3 10" xfId="1204" xr:uid="{00000000-0005-0000-0000-0000B9030000}"/>
    <cellStyle name="Cálculo 2 3 3 2 3 10 2" xfId="1205" xr:uid="{00000000-0005-0000-0000-0000BA030000}"/>
    <cellStyle name="Cálculo 2 3 3 2 3 11" xfId="1206" xr:uid="{00000000-0005-0000-0000-0000BB030000}"/>
    <cellStyle name="Cálculo 2 3 3 2 3 2" xfId="1207" xr:uid="{00000000-0005-0000-0000-0000BC030000}"/>
    <cellStyle name="Cálculo 2 3 3 2 3 2 2" xfId="1208" xr:uid="{00000000-0005-0000-0000-0000BD030000}"/>
    <cellStyle name="Cálculo 2 3 3 2 3 3" xfId="1209" xr:uid="{00000000-0005-0000-0000-0000BE030000}"/>
    <cellStyle name="Cálculo 2 3 3 2 3 3 2" xfId="1210" xr:uid="{00000000-0005-0000-0000-0000BF030000}"/>
    <cellStyle name="Cálculo 2 3 3 2 3 4" xfId="1211" xr:uid="{00000000-0005-0000-0000-0000C0030000}"/>
    <cellStyle name="Cálculo 2 3 3 2 3 4 2" xfId="1212" xr:uid="{00000000-0005-0000-0000-0000C1030000}"/>
    <cellStyle name="Cálculo 2 3 3 2 3 5" xfId="1213" xr:uid="{00000000-0005-0000-0000-0000C2030000}"/>
    <cellStyle name="Cálculo 2 3 3 2 3 5 2" xfId="1214" xr:uid="{00000000-0005-0000-0000-0000C3030000}"/>
    <cellStyle name="Cálculo 2 3 3 2 3 6" xfId="1215" xr:uid="{00000000-0005-0000-0000-0000C4030000}"/>
    <cellStyle name="Cálculo 2 3 3 2 3 6 2" xfId="1216" xr:uid="{00000000-0005-0000-0000-0000C5030000}"/>
    <cellStyle name="Cálculo 2 3 3 2 3 7" xfId="1217" xr:uid="{00000000-0005-0000-0000-0000C6030000}"/>
    <cellStyle name="Cálculo 2 3 3 2 3 7 2" xfId="1218" xr:uid="{00000000-0005-0000-0000-0000C7030000}"/>
    <cellStyle name="Cálculo 2 3 3 2 3 8" xfId="1219" xr:uid="{00000000-0005-0000-0000-0000C8030000}"/>
    <cellStyle name="Cálculo 2 3 3 2 3 8 2" xfId="1220" xr:uid="{00000000-0005-0000-0000-0000C9030000}"/>
    <cellStyle name="Cálculo 2 3 3 2 3 9" xfId="1221" xr:uid="{00000000-0005-0000-0000-0000CA030000}"/>
    <cellStyle name="Cálculo 2 3 3 2 3 9 2" xfId="1222" xr:uid="{00000000-0005-0000-0000-0000CB030000}"/>
    <cellStyle name="Cálculo 2 3 3 2 4" xfId="1223" xr:uid="{00000000-0005-0000-0000-0000CC030000}"/>
    <cellStyle name="Cálculo 2 3 3 2 4 2" xfId="1224" xr:uid="{00000000-0005-0000-0000-0000CD030000}"/>
    <cellStyle name="Cálculo 2 3 3 2 5" xfId="1225" xr:uid="{00000000-0005-0000-0000-0000CE030000}"/>
    <cellStyle name="Cálculo 2 3 3 2 5 2" xfId="1226" xr:uid="{00000000-0005-0000-0000-0000CF030000}"/>
    <cellStyle name="Cálculo 2 3 3 2 6" xfId="1227" xr:uid="{00000000-0005-0000-0000-0000D0030000}"/>
    <cellStyle name="Cálculo 2 3 3 2 6 2" xfId="1228" xr:uid="{00000000-0005-0000-0000-0000D1030000}"/>
    <cellStyle name="Cálculo 2 3 3 2 7" xfId="1229" xr:uid="{00000000-0005-0000-0000-0000D2030000}"/>
    <cellStyle name="Cálculo 2 3 3 2 7 2" xfId="1230" xr:uid="{00000000-0005-0000-0000-0000D3030000}"/>
    <cellStyle name="Cálculo 2 3 3 2 8" xfId="1231" xr:uid="{00000000-0005-0000-0000-0000D4030000}"/>
    <cellStyle name="Cálculo 2 3 3 2 8 2" xfId="1232" xr:uid="{00000000-0005-0000-0000-0000D5030000}"/>
    <cellStyle name="Cálculo 2 3 3 2 9" xfId="1233" xr:uid="{00000000-0005-0000-0000-0000D6030000}"/>
    <cellStyle name="Cálculo 2 3 3 2 9 2" xfId="1234" xr:uid="{00000000-0005-0000-0000-0000D7030000}"/>
    <cellStyle name="Cálculo 2 3 3 3" xfId="1235" xr:uid="{00000000-0005-0000-0000-0000D8030000}"/>
    <cellStyle name="Cálculo 2 3 3 3 10" xfId="1236" xr:uid="{00000000-0005-0000-0000-0000D9030000}"/>
    <cellStyle name="Cálculo 2 3 3 3 10 2" xfId="1237" xr:uid="{00000000-0005-0000-0000-0000DA030000}"/>
    <cellStyle name="Cálculo 2 3 3 3 11" xfId="1238" xr:uid="{00000000-0005-0000-0000-0000DB030000}"/>
    <cellStyle name="Cálculo 2 3 3 3 11 2" xfId="1239" xr:uid="{00000000-0005-0000-0000-0000DC030000}"/>
    <cellStyle name="Cálculo 2 3 3 3 12" xfId="1240" xr:uid="{00000000-0005-0000-0000-0000DD030000}"/>
    <cellStyle name="Cálculo 2 3 3 3 12 2" xfId="1241" xr:uid="{00000000-0005-0000-0000-0000DE030000}"/>
    <cellStyle name="Cálculo 2 3 3 3 13" xfId="1242" xr:uid="{00000000-0005-0000-0000-0000DF030000}"/>
    <cellStyle name="Cálculo 2 3 3 3 2" xfId="1243" xr:uid="{00000000-0005-0000-0000-0000E0030000}"/>
    <cellStyle name="Cálculo 2 3 3 3 2 10" xfId="1244" xr:uid="{00000000-0005-0000-0000-0000E1030000}"/>
    <cellStyle name="Cálculo 2 3 3 3 2 10 2" xfId="1245" xr:uid="{00000000-0005-0000-0000-0000E2030000}"/>
    <cellStyle name="Cálculo 2 3 3 3 2 11" xfId="1246" xr:uid="{00000000-0005-0000-0000-0000E3030000}"/>
    <cellStyle name="Cálculo 2 3 3 3 2 2" xfId="1247" xr:uid="{00000000-0005-0000-0000-0000E4030000}"/>
    <cellStyle name="Cálculo 2 3 3 3 2 2 2" xfId="1248" xr:uid="{00000000-0005-0000-0000-0000E5030000}"/>
    <cellStyle name="Cálculo 2 3 3 3 2 3" xfId="1249" xr:uid="{00000000-0005-0000-0000-0000E6030000}"/>
    <cellStyle name="Cálculo 2 3 3 3 2 3 2" xfId="1250" xr:uid="{00000000-0005-0000-0000-0000E7030000}"/>
    <cellStyle name="Cálculo 2 3 3 3 2 4" xfId="1251" xr:uid="{00000000-0005-0000-0000-0000E8030000}"/>
    <cellStyle name="Cálculo 2 3 3 3 2 4 2" xfId="1252" xr:uid="{00000000-0005-0000-0000-0000E9030000}"/>
    <cellStyle name="Cálculo 2 3 3 3 2 5" xfId="1253" xr:uid="{00000000-0005-0000-0000-0000EA030000}"/>
    <cellStyle name="Cálculo 2 3 3 3 2 5 2" xfId="1254" xr:uid="{00000000-0005-0000-0000-0000EB030000}"/>
    <cellStyle name="Cálculo 2 3 3 3 2 6" xfId="1255" xr:uid="{00000000-0005-0000-0000-0000EC030000}"/>
    <cellStyle name="Cálculo 2 3 3 3 2 6 2" xfId="1256" xr:uid="{00000000-0005-0000-0000-0000ED030000}"/>
    <cellStyle name="Cálculo 2 3 3 3 2 7" xfId="1257" xr:uid="{00000000-0005-0000-0000-0000EE030000}"/>
    <cellStyle name="Cálculo 2 3 3 3 2 7 2" xfId="1258" xr:uid="{00000000-0005-0000-0000-0000EF030000}"/>
    <cellStyle name="Cálculo 2 3 3 3 2 8" xfId="1259" xr:uid="{00000000-0005-0000-0000-0000F0030000}"/>
    <cellStyle name="Cálculo 2 3 3 3 2 8 2" xfId="1260" xr:uid="{00000000-0005-0000-0000-0000F1030000}"/>
    <cellStyle name="Cálculo 2 3 3 3 2 9" xfId="1261" xr:uid="{00000000-0005-0000-0000-0000F2030000}"/>
    <cellStyle name="Cálculo 2 3 3 3 2 9 2" xfId="1262" xr:uid="{00000000-0005-0000-0000-0000F3030000}"/>
    <cellStyle name="Cálculo 2 3 3 3 3" xfId="1263" xr:uid="{00000000-0005-0000-0000-0000F4030000}"/>
    <cellStyle name="Cálculo 2 3 3 3 3 10" xfId="1264" xr:uid="{00000000-0005-0000-0000-0000F5030000}"/>
    <cellStyle name="Cálculo 2 3 3 3 3 10 2" xfId="1265" xr:uid="{00000000-0005-0000-0000-0000F6030000}"/>
    <cellStyle name="Cálculo 2 3 3 3 3 11" xfId="1266" xr:uid="{00000000-0005-0000-0000-0000F7030000}"/>
    <cellStyle name="Cálculo 2 3 3 3 3 2" xfId="1267" xr:uid="{00000000-0005-0000-0000-0000F8030000}"/>
    <cellStyle name="Cálculo 2 3 3 3 3 2 2" xfId="1268" xr:uid="{00000000-0005-0000-0000-0000F9030000}"/>
    <cellStyle name="Cálculo 2 3 3 3 3 3" xfId="1269" xr:uid="{00000000-0005-0000-0000-0000FA030000}"/>
    <cellStyle name="Cálculo 2 3 3 3 3 3 2" xfId="1270" xr:uid="{00000000-0005-0000-0000-0000FB030000}"/>
    <cellStyle name="Cálculo 2 3 3 3 3 4" xfId="1271" xr:uid="{00000000-0005-0000-0000-0000FC030000}"/>
    <cellStyle name="Cálculo 2 3 3 3 3 4 2" xfId="1272" xr:uid="{00000000-0005-0000-0000-0000FD030000}"/>
    <cellStyle name="Cálculo 2 3 3 3 3 5" xfId="1273" xr:uid="{00000000-0005-0000-0000-0000FE030000}"/>
    <cellStyle name="Cálculo 2 3 3 3 3 5 2" xfId="1274" xr:uid="{00000000-0005-0000-0000-0000FF030000}"/>
    <cellStyle name="Cálculo 2 3 3 3 3 6" xfId="1275" xr:uid="{00000000-0005-0000-0000-000000040000}"/>
    <cellStyle name="Cálculo 2 3 3 3 3 6 2" xfId="1276" xr:uid="{00000000-0005-0000-0000-000001040000}"/>
    <cellStyle name="Cálculo 2 3 3 3 3 7" xfId="1277" xr:uid="{00000000-0005-0000-0000-000002040000}"/>
    <cellStyle name="Cálculo 2 3 3 3 3 7 2" xfId="1278" xr:uid="{00000000-0005-0000-0000-000003040000}"/>
    <cellStyle name="Cálculo 2 3 3 3 3 8" xfId="1279" xr:uid="{00000000-0005-0000-0000-000004040000}"/>
    <cellStyle name="Cálculo 2 3 3 3 3 8 2" xfId="1280" xr:uid="{00000000-0005-0000-0000-000005040000}"/>
    <cellStyle name="Cálculo 2 3 3 3 3 9" xfId="1281" xr:uid="{00000000-0005-0000-0000-000006040000}"/>
    <cellStyle name="Cálculo 2 3 3 3 3 9 2" xfId="1282" xr:uid="{00000000-0005-0000-0000-000007040000}"/>
    <cellStyle name="Cálculo 2 3 3 3 4" xfId="1283" xr:uid="{00000000-0005-0000-0000-000008040000}"/>
    <cellStyle name="Cálculo 2 3 3 3 4 2" xfId="1284" xr:uid="{00000000-0005-0000-0000-000009040000}"/>
    <cellStyle name="Cálculo 2 3 3 3 5" xfId="1285" xr:uid="{00000000-0005-0000-0000-00000A040000}"/>
    <cellStyle name="Cálculo 2 3 3 3 5 2" xfId="1286" xr:uid="{00000000-0005-0000-0000-00000B040000}"/>
    <cellStyle name="Cálculo 2 3 3 3 6" xfId="1287" xr:uid="{00000000-0005-0000-0000-00000C040000}"/>
    <cellStyle name="Cálculo 2 3 3 3 6 2" xfId="1288" xr:uid="{00000000-0005-0000-0000-00000D040000}"/>
    <cellStyle name="Cálculo 2 3 3 3 7" xfId="1289" xr:uid="{00000000-0005-0000-0000-00000E040000}"/>
    <cellStyle name="Cálculo 2 3 3 3 7 2" xfId="1290" xr:uid="{00000000-0005-0000-0000-00000F040000}"/>
    <cellStyle name="Cálculo 2 3 3 3 8" xfId="1291" xr:uid="{00000000-0005-0000-0000-000010040000}"/>
    <cellStyle name="Cálculo 2 3 3 3 8 2" xfId="1292" xr:uid="{00000000-0005-0000-0000-000011040000}"/>
    <cellStyle name="Cálculo 2 3 3 3 9" xfId="1293" xr:uid="{00000000-0005-0000-0000-000012040000}"/>
    <cellStyle name="Cálculo 2 3 3 3 9 2" xfId="1294" xr:uid="{00000000-0005-0000-0000-000013040000}"/>
    <cellStyle name="Cálculo 2 3 3 4" xfId="1295" xr:uid="{00000000-0005-0000-0000-000014040000}"/>
    <cellStyle name="Cálculo 2 3 3 4 10" xfId="1296" xr:uid="{00000000-0005-0000-0000-000015040000}"/>
    <cellStyle name="Cálculo 2 3 3 4 10 2" xfId="1297" xr:uid="{00000000-0005-0000-0000-000016040000}"/>
    <cellStyle name="Cálculo 2 3 3 4 11" xfId="1298" xr:uid="{00000000-0005-0000-0000-000017040000}"/>
    <cellStyle name="Cálculo 2 3 3 4 2" xfId="1299" xr:uid="{00000000-0005-0000-0000-000018040000}"/>
    <cellStyle name="Cálculo 2 3 3 4 2 2" xfId="1300" xr:uid="{00000000-0005-0000-0000-000019040000}"/>
    <cellStyle name="Cálculo 2 3 3 4 3" xfId="1301" xr:uid="{00000000-0005-0000-0000-00001A040000}"/>
    <cellStyle name="Cálculo 2 3 3 4 3 2" xfId="1302" xr:uid="{00000000-0005-0000-0000-00001B040000}"/>
    <cellStyle name="Cálculo 2 3 3 4 4" xfId="1303" xr:uid="{00000000-0005-0000-0000-00001C040000}"/>
    <cellStyle name="Cálculo 2 3 3 4 4 2" xfId="1304" xr:uid="{00000000-0005-0000-0000-00001D040000}"/>
    <cellStyle name="Cálculo 2 3 3 4 5" xfId="1305" xr:uid="{00000000-0005-0000-0000-00001E040000}"/>
    <cellStyle name="Cálculo 2 3 3 4 5 2" xfId="1306" xr:uid="{00000000-0005-0000-0000-00001F040000}"/>
    <cellStyle name="Cálculo 2 3 3 4 6" xfId="1307" xr:uid="{00000000-0005-0000-0000-000020040000}"/>
    <cellStyle name="Cálculo 2 3 3 4 6 2" xfId="1308" xr:uid="{00000000-0005-0000-0000-000021040000}"/>
    <cellStyle name="Cálculo 2 3 3 4 7" xfId="1309" xr:uid="{00000000-0005-0000-0000-000022040000}"/>
    <cellStyle name="Cálculo 2 3 3 4 7 2" xfId="1310" xr:uid="{00000000-0005-0000-0000-000023040000}"/>
    <cellStyle name="Cálculo 2 3 3 4 8" xfId="1311" xr:uid="{00000000-0005-0000-0000-000024040000}"/>
    <cellStyle name="Cálculo 2 3 3 4 8 2" xfId="1312" xr:uid="{00000000-0005-0000-0000-000025040000}"/>
    <cellStyle name="Cálculo 2 3 3 4 9" xfId="1313" xr:uid="{00000000-0005-0000-0000-000026040000}"/>
    <cellStyle name="Cálculo 2 3 3 4 9 2" xfId="1314" xr:uid="{00000000-0005-0000-0000-000027040000}"/>
    <cellStyle name="Cálculo 2 3 3 5" xfId="1315" xr:uid="{00000000-0005-0000-0000-000028040000}"/>
    <cellStyle name="Cálculo 2 3 3 5 10" xfId="1316" xr:uid="{00000000-0005-0000-0000-000029040000}"/>
    <cellStyle name="Cálculo 2 3 3 5 10 2" xfId="1317" xr:uid="{00000000-0005-0000-0000-00002A040000}"/>
    <cellStyle name="Cálculo 2 3 3 5 11" xfId="1318" xr:uid="{00000000-0005-0000-0000-00002B040000}"/>
    <cellStyle name="Cálculo 2 3 3 5 2" xfId="1319" xr:uid="{00000000-0005-0000-0000-00002C040000}"/>
    <cellStyle name="Cálculo 2 3 3 5 2 2" xfId="1320" xr:uid="{00000000-0005-0000-0000-00002D040000}"/>
    <cellStyle name="Cálculo 2 3 3 5 3" xfId="1321" xr:uid="{00000000-0005-0000-0000-00002E040000}"/>
    <cellStyle name="Cálculo 2 3 3 5 3 2" xfId="1322" xr:uid="{00000000-0005-0000-0000-00002F040000}"/>
    <cellStyle name="Cálculo 2 3 3 5 4" xfId="1323" xr:uid="{00000000-0005-0000-0000-000030040000}"/>
    <cellStyle name="Cálculo 2 3 3 5 4 2" xfId="1324" xr:uid="{00000000-0005-0000-0000-000031040000}"/>
    <cellStyle name="Cálculo 2 3 3 5 5" xfId="1325" xr:uid="{00000000-0005-0000-0000-000032040000}"/>
    <cellStyle name="Cálculo 2 3 3 5 5 2" xfId="1326" xr:uid="{00000000-0005-0000-0000-000033040000}"/>
    <cellStyle name="Cálculo 2 3 3 5 6" xfId="1327" xr:uid="{00000000-0005-0000-0000-000034040000}"/>
    <cellStyle name="Cálculo 2 3 3 5 6 2" xfId="1328" xr:uid="{00000000-0005-0000-0000-000035040000}"/>
    <cellStyle name="Cálculo 2 3 3 5 7" xfId="1329" xr:uid="{00000000-0005-0000-0000-000036040000}"/>
    <cellStyle name="Cálculo 2 3 3 5 7 2" xfId="1330" xr:uid="{00000000-0005-0000-0000-000037040000}"/>
    <cellStyle name="Cálculo 2 3 3 5 8" xfId="1331" xr:uid="{00000000-0005-0000-0000-000038040000}"/>
    <cellStyle name="Cálculo 2 3 3 5 8 2" xfId="1332" xr:uid="{00000000-0005-0000-0000-000039040000}"/>
    <cellStyle name="Cálculo 2 3 3 5 9" xfId="1333" xr:uid="{00000000-0005-0000-0000-00003A040000}"/>
    <cellStyle name="Cálculo 2 3 3 5 9 2" xfId="1334" xr:uid="{00000000-0005-0000-0000-00003B040000}"/>
    <cellStyle name="Cálculo 2 3 3 6" xfId="1335" xr:uid="{00000000-0005-0000-0000-00003C040000}"/>
    <cellStyle name="Cálculo 2 3 3 6 2" xfId="1336" xr:uid="{00000000-0005-0000-0000-00003D040000}"/>
    <cellStyle name="Cálculo 2 3 3 7" xfId="1337" xr:uid="{00000000-0005-0000-0000-00003E040000}"/>
    <cellStyle name="Cálculo 2 3 3 7 2" xfId="1338" xr:uid="{00000000-0005-0000-0000-00003F040000}"/>
    <cellStyle name="Cálculo 2 3 3 8" xfId="1339" xr:uid="{00000000-0005-0000-0000-000040040000}"/>
    <cellStyle name="Cálculo 2 3 3 8 2" xfId="1340" xr:uid="{00000000-0005-0000-0000-000041040000}"/>
    <cellStyle name="Cálculo 2 3 3 9" xfId="1341" xr:uid="{00000000-0005-0000-0000-000042040000}"/>
    <cellStyle name="Cálculo 2 3 3 9 2" xfId="1342" xr:uid="{00000000-0005-0000-0000-000043040000}"/>
    <cellStyle name="Cálculo 2 3 4" xfId="1343" xr:uid="{00000000-0005-0000-0000-000044040000}"/>
    <cellStyle name="Cálculo 2 3 4 10" xfId="1344" xr:uid="{00000000-0005-0000-0000-000045040000}"/>
    <cellStyle name="Cálculo 2 3 4 10 2" xfId="1345" xr:uid="{00000000-0005-0000-0000-000046040000}"/>
    <cellStyle name="Cálculo 2 3 4 11" xfId="1346" xr:uid="{00000000-0005-0000-0000-000047040000}"/>
    <cellStyle name="Cálculo 2 3 4 11 2" xfId="1347" xr:uid="{00000000-0005-0000-0000-000048040000}"/>
    <cellStyle name="Cálculo 2 3 4 12" xfId="1348" xr:uid="{00000000-0005-0000-0000-000049040000}"/>
    <cellStyle name="Cálculo 2 3 4 12 2" xfId="1349" xr:uid="{00000000-0005-0000-0000-00004A040000}"/>
    <cellStyle name="Cálculo 2 3 4 13" xfId="1350" xr:uid="{00000000-0005-0000-0000-00004B040000}"/>
    <cellStyle name="Cálculo 2 3 4 2" xfId="1351" xr:uid="{00000000-0005-0000-0000-00004C040000}"/>
    <cellStyle name="Cálculo 2 3 4 2 10" xfId="1352" xr:uid="{00000000-0005-0000-0000-00004D040000}"/>
    <cellStyle name="Cálculo 2 3 4 2 10 2" xfId="1353" xr:uid="{00000000-0005-0000-0000-00004E040000}"/>
    <cellStyle name="Cálculo 2 3 4 2 11" xfId="1354" xr:uid="{00000000-0005-0000-0000-00004F040000}"/>
    <cellStyle name="Cálculo 2 3 4 2 2" xfId="1355" xr:uid="{00000000-0005-0000-0000-000050040000}"/>
    <cellStyle name="Cálculo 2 3 4 2 2 2" xfId="1356" xr:uid="{00000000-0005-0000-0000-000051040000}"/>
    <cellStyle name="Cálculo 2 3 4 2 3" xfId="1357" xr:uid="{00000000-0005-0000-0000-000052040000}"/>
    <cellStyle name="Cálculo 2 3 4 2 3 2" xfId="1358" xr:uid="{00000000-0005-0000-0000-000053040000}"/>
    <cellStyle name="Cálculo 2 3 4 2 4" xfId="1359" xr:uid="{00000000-0005-0000-0000-000054040000}"/>
    <cellStyle name="Cálculo 2 3 4 2 4 2" xfId="1360" xr:uid="{00000000-0005-0000-0000-000055040000}"/>
    <cellStyle name="Cálculo 2 3 4 2 5" xfId="1361" xr:uid="{00000000-0005-0000-0000-000056040000}"/>
    <cellStyle name="Cálculo 2 3 4 2 5 2" xfId="1362" xr:uid="{00000000-0005-0000-0000-000057040000}"/>
    <cellStyle name="Cálculo 2 3 4 2 6" xfId="1363" xr:uid="{00000000-0005-0000-0000-000058040000}"/>
    <cellStyle name="Cálculo 2 3 4 2 6 2" xfId="1364" xr:uid="{00000000-0005-0000-0000-000059040000}"/>
    <cellStyle name="Cálculo 2 3 4 2 7" xfId="1365" xr:uid="{00000000-0005-0000-0000-00005A040000}"/>
    <cellStyle name="Cálculo 2 3 4 2 7 2" xfId="1366" xr:uid="{00000000-0005-0000-0000-00005B040000}"/>
    <cellStyle name="Cálculo 2 3 4 2 8" xfId="1367" xr:uid="{00000000-0005-0000-0000-00005C040000}"/>
    <cellStyle name="Cálculo 2 3 4 2 8 2" xfId="1368" xr:uid="{00000000-0005-0000-0000-00005D040000}"/>
    <cellStyle name="Cálculo 2 3 4 2 9" xfId="1369" xr:uid="{00000000-0005-0000-0000-00005E040000}"/>
    <cellStyle name="Cálculo 2 3 4 2 9 2" xfId="1370" xr:uid="{00000000-0005-0000-0000-00005F040000}"/>
    <cellStyle name="Cálculo 2 3 4 3" xfId="1371" xr:uid="{00000000-0005-0000-0000-000060040000}"/>
    <cellStyle name="Cálculo 2 3 4 3 10" xfId="1372" xr:uid="{00000000-0005-0000-0000-000061040000}"/>
    <cellStyle name="Cálculo 2 3 4 3 10 2" xfId="1373" xr:uid="{00000000-0005-0000-0000-000062040000}"/>
    <cellStyle name="Cálculo 2 3 4 3 11" xfId="1374" xr:uid="{00000000-0005-0000-0000-000063040000}"/>
    <cellStyle name="Cálculo 2 3 4 3 2" xfId="1375" xr:uid="{00000000-0005-0000-0000-000064040000}"/>
    <cellStyle name="Cálculo 2 3 4 3 2 2" xfId="1376" xr:uid="{00000000-0005-0000-0000-000065040000}"/>
    <cellStyle name="Cálculo 2 3 4 3 3" xfId="1377" xr:uid="{00000000-0005-0000-0000-000066040000}"/>
    <cellStyle name="Cálculo 2 3 4 3 3 2" xfId="1378" xr:uid="{00000000-0005-0000-0000-000067040000}"/>
    <cellStyle name="Cálculo 2 3 4 3 4" xfId="1379" xr:uid="{00000000-0005-0000-0000-000068040000}"/>
    <cellStyle name="Cálculo 2 3 4 3 4 2" xfId="1380" xr:uid="{00000000-0005-0000-0000-000069040000}"/>
    <cellStyle name="Cálculo 2 3 4 3 5" xfId="1381" xr:uid="{00000000-0005-0000-0000-00006A040000}"/>
    <cellStyle name="Cálculo 2 3 4 3 5 2" xfId="1382" xr:uid="{00000000-0005-0000-0000-00006B040000}"/>
    <cellStyle name="Cálculo 2 3 4 3 6" xfId="1383" xr:uid="{00000000-0005-0000-0000-00006C040000}"/>
    <cellStyle name="Cálculo 2 3 4 3 6 2" xfId="1384" xr:uid="{00000000-0005-0000-0000-00006D040000}"/>
    <cellStyle name="Cálculo 2 3 4 3 7" xfId="1385" xr:uid="{00000000-0005-0000-0000-00006E040000}"/>
    <cellStyle name="Cálculo 2 3 4 3 7 2" xfId="1386" xr:uid="{00000000-0005-0000-0000-00006F040000}"/>
    <cellStyle name="Cálculo 2 3 4 3 8" xfId="1387" xr:uid="{00000000-0005-0000-0000-000070040000}"/>
    <cellStyle name="Cálculo 2 3 4 3 8 2" xfId="1388" xr:uid="{00000000-0005-0000-0000-000071040000}"/>
    <cellStyle name="Cálculo 2 3 4 3 9" xfId="1389" xr:uid="{00000000-0005-0000-0000-000072040000}"/>
    <cellStyle name="Cálculo 2 3 4 3 9 2" xfId="1390" xr:uid="{00000000-0005-0000-0000-000073040000}"/>
    <cellStyle name="Cálculo 2 3 4 4" xfId="1391" xr:uid="{00000000-0005-0000-0000-000074040000}"/>
    <cellStyle name="Cálculo 2 3 4 4 2" xfId="1392" xr:uid="{00000000-0005-0000-0000-000075040000}"/>
    <cellStyle name="Cálculo 2 3 4 5" xfId="1393" xr:uid="{00000000-0005-0000-0000-000076040000}"/>
    <cellStyle name="Cálculo 2 3 4 5 2" xfId="1394" xr:uid="{00000000-0005-0000-0000-000077040000}"/>
    <cellStyle name="Cálculo 2 3 4 6" xfId="1395" xr:uid="{00000000-0005-0000-0000-000078040000}"/>
    <cellStyle name="Cálculo 2 3 4 6 2" xfId="1396" xr:uid="{00000000-0005-0000-0000-000079040000}"/>
    <cellStyle name="Cálculo 2 3 4 7" xfId="1397" xr:uid="{00000000-0005-0000-0000-00007A040000}"/>
    <cellStyle name="Cálculo 2 3 4 7 2" xfId="1398" xr:uid="{00000000-0005-0000-0000-00007B040000}"/>
    <cellStyle name="Cálculo 2 3 4 8" xfId="1399" xr:uid="{00000000-0005-0000-0000-00007C040000}"/>
    <cellStyle name="Cálculo 2 3 4 8 2" xfId="1400" xr:uid="{00000000-0005-0000-0000-00007D040000}"/>
    <cellStyle name="Cálculo 2 3 4 9" xfId="1401" xr:uid="{00000000-0005-0000-0000-00007E040000}"/>
    <cellStyle name="Cálculo 2 3 4 9 2" xfId="1402" xr:uid="{00000000-0005-0000-0000-00007F040000}"/>
    <cellStyle name="Cálculo 2 3 5" xfId="1403" xr:uid="{00000000-0005-0000-0000-000080040000}"/>
    <cellStyle name="Cálculo 2 3 5 10" xfId="1404" xr:uid="{00000000-0005-0000-0000-000081040000}"/>
    <cellStyle name="Cálculo 2 3 5 10 2" xfId="1405" xr:uid="{00000000-0005-0000-0000-000082040000}"/>
    <cellStyle name="Cálculo 2 3 5 11" xfId="1406" xr:uid="{00000000-0005-0000-0000-000083040000}"/>
    <cellStyle name="Cálculo 2 3 5 11 2" xfId="1407" xr:uid="{00000000-0005-0000-0000-000084040000}"/>
    <cellStyle name="Cálculo 2 3 5 12" xfId="1408" xr:uid="{00000000-0005-0000-0000-000085040000}"/>
    <cellStyle name="Cálculo 2 3 5 12 2" xfId="1409" xr:uid="{00000000-0005-0000-0000-000086040000}"/>
    <cellStyle name="Cálculo 2 3 5 13" xfId="1410" xr:uid="{00000000-0005-0000-0000-000087040000}"/>
    <cellStyle name="Cálculo 2 3 5 2" xfId="1411" xr:uid="{00000000-0005-0000-0000-000088040000}"/>
    <cellStyle name="Cálculo 2 3 5 2 10" xfId="1412" xr:uid="{00000000-0005-0000-0000-000089040000}"/>
    <cellStyle name="Cálculo 2 3 5 2 10 2" xfId="1413" xr:uid="{00000000-0005-0000-0000-00008A040000}"/>
    <cellStyle name="Cálculo 2 3 5 2 11" xfId="1414" xr:uid="{00000000-0005-0000-0000-00008B040000}"/>
    <cellStyle name="Cálculo 2 3 5 2 2" xfId="1415" xr:uid="{00000000-0005-0000-0000-00008C040000}"/>
    <cellStyle name="Cálculo 2 3 5 2 2 2" xfId="1416" xr:uid="{00000000-0005-0000-0000-00008D040000}"/>
    <cellStyle name="Cálculo 2 3 5 2 3" xfId="1417" xr:uid="{00000000-0005-0000-0000-00008E040000}"/>
    <cellStyle name="Cálculo 2 3 5 2 3 2" xfId="1418" xr:uid="{00000000-0005-0000-0000-00008F040000}"/>
    <cellStyle name="Cálculo 2 3 5 2 4" xfId="1419" xr:uid="{00000000-0005-0000-0000-000090040000}"/>
    <cellStyle name="Cálculo 2 3 5 2 4 2" xfId="1420" xr:uid="{00000000-0005-0000-0000-000091040000}"/>
    <cellStyle name="Cálculo 2 3 5 2 5" xfId="1421" xr:uid="{00000000-0005-0000-0000-000092040000}"/>
    <cellStyle name="Cálculo 2 3 5 2 5 2" xfId="1422" xr:uid="{00000000-0005-0000-0000-000093040000}"/>
    <cellStyle name="Cálculo 2 3 5 2 6" xfId="1423" xr:uid="{00000000-0005-0000-0000-000094040000}"/>
    <cellStyle name="Cálculo 2 3 5 2 6 2" xfId="1424" xr:uid="{00000000-0005-0000-0000-000095040000}"/>
    <cellStyle name="Cálculo 2 3 5 2 7" xfId="1425" xr:uid="{00000000-0005-0000-0000-000096040000}"/>
    <cellStyle name="Cálculo 2 3 5 2 7 2" xfId="1426" xr:uid="{00000000-0005-0000-0000-000097040000}"/>
    <cellStyle name="Cálculo 2 3 5 2 8" xfId="1427" xr:uid="{00000000-0005-0000-0000-000098040000}"/>
    <cellStyle name="Cálculo 2 3 5 2 8 2" xfId="1428" xr:uid="{00000000-0005-0000-0000-000099040000}"/>
    <cellStyle name="Cálculo 2 3 5 2 9" xfId="1429" xr:uid="{00000000-0005-0000-0000-00009A040000}"/>
    <cellStyle name="Cálculo 2 3 5 2 9 2" xfId="1430" xr:uid="{00000000-0005-0000-0000-00009B040000}"/>
    <cellStyle name="Cálculo 2 3 5 3" xfId="1431" xr:uid="{00000000-0005-0000-0000-00009C040000}"/>
    <cellStyle name="Cálculo 2 3 5 3 10" xfId="1432" xr:uid="{00000000-0005-0000-0000-00009D040000}"/>
    <cellStyle name="Cálculo 2 3 5 3 10 2" xfId="1433" xr:uid="{00000000-0005-0000-0000-00009E040000}"/>
    <cellStyle name="Cálculo 2 3 5 3 11" xfId="1434" xr:uid="{00000000-0005-0000-0000-00009F040000}"/>
    <cellStyle name="Cálculo 2 3 5 3 2" xfId="1435" xr:uid="{00000000-0005-0000-0000-0000A0040000}"/>
    <cellStyle name="Cálculo 2 3 5 3 2 2" xfId="1436" xr:uid="{00000000-0005-0000-0000-0000A1040000}"/>
    <cellStyle name="Cálculo 2 3 5 3 3" xfId="1437" xr:uid="{00000000-0005-0000-0000-0000A2040000}"/>
    <cellStyle name="Cálculo 2 3 5 3 3 2" xfId="1438" xr:uid="{00000000-0005-0000-0000-0000A3040000}"/>
    <cellStyle name="Cálculo 2 3 5 3 4" xfId="1439" xr:uid="{00000000-0005-0000-0000-0000A4040000}"/>
    <cellStyle name="Cálculo 2 3 5 3 4 2" xfId="1440" xr:uid="{00000000-0005-0000-0000-0000A5040000}"/>
    <cellStyle name="Cálculo 2 3 5 3 5" xfId="1441" xr:uid="{00000000-0005-0000-0000-0000A6040000}"/>
    <cellStyle name="Cálculo 2 3 5 3 5 2" xfId="1442" xr:uid="{00000000-0005-0000-0000-0000A7040000}"/>
    <cellStyle name="Cálculo 2 3 5 3 6" xfId="1443" xr:uid="{00000000-0005-0000-0000-0000A8040000}"/>
    <cellStyle name="Cálculo 2 3 5 3 6 2" xfId="1444" xr:uid="{00000000-0005-0000-0000-0000A9040000}"/>
    <cellStyle name="Cálculo 2 3 5 3 7" xfId="1445" xr:uid="{00000000-0005-0000-0000-0000AA040000}"/>
    <cellStyle name="Cálculo 2 3 5 3 7 2" xfId="1446" xr:uid="{00000000-0005-0000-0000-0000AB040000}"/>
    <cellStyle name="Cálculo 2 3 5 3 8" xfId="1447" xr:uid="{00000000-0005-0000-0000-0000AC040000}"/>
    <cellStyle name="Cálculo 2 3 5 3 8 2" xfId="1448" xr:uid="{00000000-0005-0000-0000-0000AD040000}"/>
    <cellStyle name="Cálculo 2 3 5 3 9" xfId="1449" xr:uid="{00000000-0005-0000-0000-0000AE040000}"/>
    <cellStyle name="Cálculo 2 3 5 3 9 2" xfId="1450" xr:uid="{00000000-0005-0000-0000-0000AF040000}"/>
    <cellStyle name="Cálculo 2 3 5 4" xfId="1451" xr:uid="{00000000-0005-0000-0000-0000B0040000}"/>
    <cellStyle name="Cálculo 2 3 5 4 2" xfId="1452" xr:uid="{00000000-0005-0000-0000-0000B1040000}"/>
    <cellStyle name="Cálculo 2 3 5 5" xfId="1453" xr:uid="{00000000-0005-0000-0000-0000B2040000}"/>
    <cellStyle name="Cálculo 2 3 5 5 2" xfId="1454" xr:uid="{00000000-0005-0000-0000-0000B3040000}"/>
    <cellStyle name="Cálculo 2 3 5 6" xfId="1455" xr:uid="{00000000-0005-0000-0000-0000B4040000}"/>
    <cellStyle name="Cálculo 2 3 5 6 2" xfId="1456" xr:uid="{00000000-0005-0000-0000-0000B5040000}"/>
    <cellStyle name="Cálculo 2 3 5 7" xfId="1457" xr:uid="{00000000-0005-0000-0000-0000B6040000}"/>
    <cellStyle name="Cálculo 2 3 5 7 2" xfId="1458" xr:uid="{00000000-0005-0000-0000-0000B7040000}"/>
    <cellStyle name="Cálculo 2 3 5 8" xfId="1459" xr:uid="{00000000-0005-0000-0000-0000B8040000}"/>
    <cellStyle name="Cálculo 2 3 5 8 2" xfId="1460" xr:uid="{00000000-0005-0000-0000-0000B9040000}"/>
    <cellStyle name="Cálculo 2 3 5 9" xfId="1461" xr:uid="{00000000-0005-0000-0000-0000BA040000}"/>
    <cellStyle name="Cálculo 2 3 5 9 2" xfId="1462" xr:uid="{00000000-0005-0000-0000-0000BB040000}"/>
    <cellStyle name="Cálculo 2 3 6" xfId="1463" xr:uid="{00000000-0005-0000-0000-0000BC040000}"/>
    <cellStyle name="Cálculo 2 3 6 2" xfId="1464" xr:uid="{00000000-0005-0000-0000-0000BD040000}"/>
    <cellStyle name="Cálculo 2 3 7" xfId="1465" xr:uid="{00000000-0005-0000-0000-0000BE040000}"/>
    <cellStyle name="Cálculo 2 3 7 2" xfId="1466" xr:uid="{00000000-0005-0000-0000-0000BF040000}"/>
    <cellStyle name="Cálculo 2 3 8" xfId="1467" xr:uid="{00000000-0005-0000-0000-0000C0040000}"/>
    <cellStyle name="Cálculo 2 3 8 2" xfId="1468" xr:uid="{00000000-0005-0000-0000-0000C1040000}"/>
    <cellStyle name="Cálculo 2 3 9" xfId="1469" xr:uid="{00000000-0005-0000-0000-0000C2040000}"/>
    <cellStyle name="Cálculo 2 3 9 2" xfId="1470" xr:uid="{00000000-0005-0000-0000-0000C3040000}"/>
    <cellStyle name="Cálculo 2 4" xfId="312" xr:uid="{00000000-0005-0000-0000-0000C4040000}"/>
    <cellStyle name="Cálculo 2 4 10" xfId="1471" xr:uid="{00000000-0005-0000-0000-0000C5040000}"/>
    <cellStyle name="Cálculo 2 4 10 2" xfId="1472" xr:uid="{00000000-0005-0000-0000-0000C6040000}"/>
    <cellStyle name="Cálculo 2 4 11" xfId="1473" xr:uid="{00000000-0005-0000-0000-0000C7040000}"/>
    <cellStyle name="Cálculo 2 4 11 2" xfId="1474" xr:uid="{00000000-0005-0000-0000-0000C8040000}"/>
    <cellStyle name="Cálculo 2 4 12" xfId="1475" xr:uid="{00000000-0005-0000-0000-0000C9040000}"/>
    <cellStyle name="Cálculo 2 4 12 2" xfId="1476" xr:uid="{00000000-0005-0000-0000-0000CA040000}"/>
    <cellStyle name="Cálculo 2 4 13" xfId="1477" xr:uid="{00000000-0005-0000-0000-0000CB040000}"/>
    <cellStyle name="Cálculo 2 4 13 2" xfId="1478" xr:uid="{00000000-0005-0000-0000-0000CC040000}"/>
    <cellStyle name="Cálculo 2 4 14" xfId="1479" xr:uid="{00000000-0005-0000-0000-0000CD040000}"/>
    <cellStyle name="Cálculo 2 4 14 2" xfId="1480" xr:uid="{00000000-0005-0000-0000-0000CE040000}"/>
    <cellStyle name="Cálculo 2 4 15" xfId="1481" xr:uid="{00000000-0005-0000-0000-0000CF040000}"/>
    <cellStyle name="Cálculo 2 4 16" xfId="1482" xr:uid="{00000000-0005-0000-0000-0000D0040000}"/>
    <cellStyle name="Cálculo 2 4 2" xfId="1483" xr:uid="{00000000-0005-0000-0000-0000D1040000}"/>
    <cellStyle name="Cálculo 2 4 2 10" xfId="1484" xr:uid="{00000000-0005-0000-0000-0000D2040000}"/>
    <cellStyle name="Cálculo 2 4 2 10 2" xfId="1485" xr:uid="{00000000-0005-0000-0000-0000D3040000}"/>
    <cellStyle name="Cálculo 2 4 2 11" xfId="1486" xr:uid="{00000000-0005-0000-0000-0000D4040000}"/>
    <cellStyle name="Cálculo 2 4 2 11 2" xfId="1487" xr:uid="{00000000-0005-0000-0000-0000D5040000}"/>
    <cellStyle name="Cálculo 2 4 2 12" xfId="1488" xr:uid="{00000000-0005-0000-0000-0000D6040000}"/>
    <cellStyle name="Cálculo 2 4 2 12 2" xfId="1489" xr:uid="{00000000-0005-0000-0000-0000D7040000}"/>
    <cellStyle name="Cálculo 2 4 2 13" xfId="1490" xr:uid="{00000000-0005-0000-0000-0000D8040000}"/>
    <cellStyle name="Cálculo 2 4 2 2" xfId="1491" xr:uid="{00000000-0005-0000-0000-0000D9040000}"/>
    <cellStyle name="Cálculo 2 4 2 2 10" xfId="1492" xr:uid="{00000000-0005-0000-0000-0000DA040000}"/>
    <cellStyle name="Cálculo 2 4 2 2 10 2" xfId="1493" xr:uid="{00000000-0005-0000-0000-0000DB040000}"/>
    <cellStyle name="Cálculo 2 4 2 2 11" xfId="1494" xr:uid="{00000000-0005-0000-0000-0000DC040000}"/>
    <cellStyle name="Cálculo 2 4 2 2 2" xfId="1495" xr:uid="{00000000-0005-0000-0000-0000DD040000}"/>
    <cellStyle name="Cálculo 2 4 2 2 2 2" xfId="1496" xr:uid="{00000000-0005-0000-0000-0000DE040000}"/>
    <cellStyle name="Cálculo 2 4 2 2 3" xfId="1497" xr:uid="{00000000-0005-0000-0000-0000DF040000}"/>
    <cellStyle name="Cálculo 2 4 2 2 3 2" xfId="1498" xr:uid="{00000000-0005-0000-0000-0000E0040000}"/>
    <cellStyle name="Cálculo 2 4 2 2 4" xfId="1499" xr:uid="{00000000-0005-0000-0000-0000E1040000}"/>
    <cellStyle name="Cálculo 2 4 2 2 4 2" xfId="1500" xr:uid="{00000000-0005-0000-0000-0000E2040000}"/>
    <cellStyle name="Cálculo 2 4 2 2 5" xfId="1501" xr:uid="{00000000-0005-0000-0000-0000E3040000}"/>
    <cellStyle name="Cálculo 2 4 2 2 5 2" xfId="1502" xr:uid="{00000000-0005-0000-0000-0000E4040000}"/>
    <cellStyle name="Cálculo 2 4 2 2 6" xfId="1503" xr:uid="{00000000-0005-0000-0000-0000E5040000}"/>
    <cellStyle name="Cálculo 2 4 2 2 6 2" xfId="1504" xr:uid="{00000000-0005-0000-0000-0000E6040000}"/>
    <cellStyle name="Cálculo 2 4 2 2 7" xfId="1505" xr:uid="{00000000-0005-0000-0000-0000E7040000}"/>
    <cellStyle name="Cálculo 2 4 2 2 7 2" xfId="1506" xr:uid="{00000000-0005-0000-0000-0000E8040000}"/>
    <cellStyle name="Cálculo 2 4 2 2 8" xfId="1507" xr:uid="{00000000-0005-0000-0000-0000E9040000}"/>
    <cellStyle name="Cálculo 2 4 2 2 8 2" xfId="1508" xr:uid="{00000000-0005-0000-0000-0000EA040000}"/>
    <cellStyle name="Cálculo 2 4 2 2 9" xfId="1509" xr:uid="{00000000-0005-0000-0000-0000EB040000}"/>
    <cellStyle name="Cálculo 2 4 2 2 9 2" xfId="1510" xr:uid="{00000000-0005-0000-0000-0000EC040000}"/>
    <cellStyle name="Cálculo 2 4 2 3" xfId="1511" xr:uid="{00000000-0005-0000-0000-0000ED040000}"/>
    <cellStyle name="Cálculo 2 4 2 3 10" xfId="1512" xr:uid="{00000000-0005-0000-0000-0000EE040000}"/>
    <cellStyle name="Cálculo 2 4 2 3 10 2" xfId="1513" xr:uid="{00000000-0005-0000-0000-0000EF040000}"/>
    <cellStyle name="Cálculo 2 4 2 3 11" xfId="1514" xr:uid="{00000000-0005-0000-0000-0000F0040000}"/>
    <cellStyle name="Cálculo 2 4 2 3 2" xfId="1515" xr:uid="{00000000-0005-0000-0000-0000F1040000}"/>
    <cellStyle name="Cálculo 2 4 2 3 2 2" xfId="1516" xr:uid="{00000000-0005-0000-0000-0000F2040000}"/>
    <cellStyle name="Cálculo 2 4 2 3 3" xfId="1517" xr:uid="{00000000-0005-0000-0000-0000F3040000}"/>
    <cellStyle name="Cálculo 2 4 2 3 3 2" xfId="1518" xr:uid="{00000000-0005-0000-0000-0000F4040000}"/>
    <cellStyle name="Cálculo 2 4 2 3 4" xfId="1519" xr:uid="{00000000-0005-0000-0000-0000F5040000}"/>
    <cellStyle name="Cálculo 2 4 2 3 4 2" xfId="1520" xr:uid="{00000000-0005-0000-0000-0000F6040000}"/>
    <cellStyle name="Cálculo 2 4 2 3 5" xfId="1521" xr:uid="{00000000-0005-0000-0000-0000F7040000}"/>
    <cellStyle name="Cálculo 2 4 2 3 5 2" xfId="1522" xr:uid="{00000000-0005-0000-0000-0000F8040000}"/>
    <cellStyle name="Cálculo 2 4 2 3 6" xfId="1523" xr:uid="{00000000-0005-0000-0000-0000F9040000}"/>
    <cellStyle name="Cálculo 2 4 2 3 6 2" xfId="1524" xr:uid="{00000000-0005-0000-0000-0000FA040000}"/>
    <cellStyle name="Cálculo 2 4 2 3 7" xfId="1525" xr:uid="{00000000-0005-0000-0000-0000FB040000}"/>
    <cellStyle name="Cálculo 2 4 2 3 7 2" xfId="1526" xr:uid="{00000000-0005-0000-0000-0000FC040000}"/>
    <cellStyle name="Cálculo 2 4 2 3 8" xfId="1527" xr:uid="{00000000-0005-0000-0000-0000FD040000}"/>
    <cellStyle name="Cálculo 2 4 2 3 8 2" xfId="1528" xr:uid="{00000000-0005-0000-0000-0000FE040000}"/>
    <cellStyle name="Cálculo 2 4 2 3 9" xfId="1529" xr:uid="{00000000-0005-0000-0000-0000FF040000}"/>
    <cellStyle name="Cálculo 2 4 2 3 9 2" xfId="1530" xr:uid="{00000000-0005-0000-0000-000000050000}"/>
    <cellStyle name="Cálculo 2 4 2 4" xfId="1531" xr:uid="{00000000-0005-0000-0000-000001050000}"/>
    <cellStyle name="Cálculo 2 4 2 4 2" xfId="1532" xr:uid="{00000000-0005-0000-0000-000002050000}"/>
    <cellStyle name="Cálculo 2 4 2 5" xfId="1533" xr:uid="{00000000-0005-0000-0000-000003050000}"/>
    <cellStyle name="Cálculo 2 4 2 5 2" xfId="1534" xr:uid="{00000000-0005-0000-0000-000004050000}"/>
    <cellStyle name="Cálculo 2 4 2 6" xfId="1535" xr:uid="{00000000-0005-0000-0000-000005050000}"/>
    <cellStyle name="Cálculo 2 4 2 6 2" xfId="1536" xr:uid="{00000000-0005-0000-0000-000006050000}"/>
    <cellStyle name="Cálculo 2 4 2 7" xfId="1537" xr:uid="{00000000-0005-0000-0000-000007050000}"/>
    <cellStyle name="Cálculo 2 4 2 7 2" xfId="1538" xr:uid="{00000000-0005-0000-0000-000008050000}"/>
    <cellStyle name="Cálculo 2 4 2 8" xfId="1539" xr:uid="{00000000-0005-0000-0000-000009050000}"/>
    <cellStyle name="Cálculo 2 4 2 8 2" xfId="1540" xr:uid="{00000000-0005-0000-0000-00000A050000}"/>
    <cellStyle name="Cálculo 2 4 2 9" xfId="1541" xr:uid="{00000000-0005-0000-0000-00000B050000}"/>
    <cellStyle name="Cálculo 2 4 2 9 2" xfId="1542" xr:uid="{00000000-0005-0000-0000-00000C050000}"/>
    <cellStyle name="Cálculo 2 4 3" xfId="1543" xr:uid="{00000000-0005-0000-0000-00000D050000}"/>
    <cellStyle name="Cálculo 2 4 3 10" xfId="1544" xr:uid="{00000000-0005-0000-0000-00000E050000}"/>
    <cellStyle name="Cálculo 2 4 3 10 2" xfId="1545" xr:uid="{00000000-0005-0000-0000-00000F050000}"/>
    <cellStyle name="Cálculo 2 4 3 11" xfId="1546" xr:uid="{00000000-0005-0000-0000-000010050000}"/>
    <cellStyle name="Cálculo 2 4 3 11 2" xfId="1547" xr:uid="{00000000-0005-0000-0000-000011050000}"/>
    <cellStyle name="Cálculo 2 4 3 12" xfId="1548" xr:uid="{00000000-0005-0000-0000-000012050000}"/>
    <cellStyle name="Cálculo 2 4 3 12 2" xfId="1549" xr:uid="{00000000-0005-0000-0000-000013050000}"/>
    <cellStyle name="Cálculo 2 4 3 13" xfId="1550" xr:uid="{00000000-0005-0000-0000-000014050000}"/>
    <cellStyle name="Cálculo 2 4 3 2" xfId="1551" xr:uid="{00000000-0005-0000-0000-000015050000}"/>
    <cellStyle name="Cálculo 2 4 3 2 10" xfId="1552" xr:uid="{00000000-0005-0000-0000-000016050000}"/>
    <cellStyle name="Cálculo 2 4 3 2 10 2" xfId="1553" xr:uid="{00000000-0005-0000-0000-000017050000}"/>
    <cellStyle name="Cálculo 2 4 3 2 11" xfId="1554" xr:uid="{00000000-0005-0000-0000-000018050000}"/>
    <cellStyle name="Cálculo 2 4 3 2 2" xfId="1555" xr:uid="{00000000-0005-0000-0000-000019050000}"/>
    <cellStyle name="Cálculo 2 4 3 2 2 2" xfId="1556" xr:uid="{00000000-0005-0000-0000-00001A050000}"/>
    <cellStyle name="Cálculo 2 4 3 2 3" xfId="1557" xr:uid="{00000000-0005-0000-0000-00001B050000}"/>
    <cellStyle name="Cálculo 2 4 3 2 3 2" xfId="1558" xr:uid="{00000000-0005-0000-0000-00001C050000}"/>
    <cellStyle name="Cálculo 2 4 3 2 4" xfId="1559" xr:uid="{00000000-0005-0000-0000-00001D050000}"/>
    <cellStyle name="Cálculo 2 4 3 2 4 2" xfId="1560" xr:uid="{00000000-0005-0000-0000-00001E050000}"/>
    <cellStyle name="Cálculo 2 4 3 2 5" xfId="1561" xr:uid="{00000000-0005-0000-0000-00001F050000}"/>
    <cellStyle name="Cálculo 2 4 3 2 5 2" xfId="1562" xr:uid="{00000000-0005-0000-0000-000020050000}"/>
    <cellStyle name="Cálculo 2 4 3 2 6" xfId="1563" xr:uid="{00000000-0005-0000-0000-000021050000}"/>
    <cellStyle name="Cálculo 2 4 3 2 6 2" xfId="1564" xr:uid="{00000000-0005-0000-0000-000022050000}"/>
    <cellStyle name="Cálculo 2 4 3 2 7" xfId="1565" xr:uid="{00000000-0005-0000-0000-000023050000}"/>
    <cellStyle name="Cálculo 2 4 3 2 7 2" xfId="1566" xr:uid="{00000000-0005-0000-0000-000024050000}"/>
    <cellStyle name="Cálculo 2 4 3 2 8" xfId="1567" xr:uid="{00000000-0005-0000-0000-000025050000}"/>
    <cellStyle name="Cálculo 2 4 3 2 8 2" xfId="1568" xr:uid="{00000000-0005-0000-0000-000026050000}"/>
    <cellStyle name="Cálculo 2 4 3 2 9" xfId="1569" xr:uid="{00000000-0005-0000-0000-000027050000}"/>
    <cellStyle name="Cálculo 2 4 3 2 9 2" xfId="1570" xr:uid="{00000000-0005-0000-0000-000028050000}"/>
    <cellStyle name="Cálculo 2 4 3 3" xfId="1571" xr:uid="{00000000-0005-0000-0000-000029050000}"/>
    <cellStyle name="Cálculo 2 4 3 3 10" xfId="1572" xr:uid="{00000000-0005-0000-0000-00002A050000}"/>
    <cellStyle name="Cálculo 2 4 3 3 10 2" xfId="1573" xr:uid="{00000000-0005-0000-0000-00002B050000}"/>
    <cellStyle name="Cálculo 2 4 3 3 11" xfId="1574" xr:uid="{00000000-0005-0000-0000-00002C050000}"/>
    <cellStyle name="Cálculo 2 4 3 3 2" xfId="1575" xr:uid="{00000000-0005-0000-0000-00002D050000}"/>
    <cellStyle name="Cálculo 2 4 3 3 2 2" xfId="1576" xr:uid="{00000000-0005-0000-0000-00002E050000}"/>
    <cellStyle name="Cálculo 2 4 3 3 3" xfId="1577" xr:uid="{00000000-0005-0000-0000-00002F050000}"/>
    <cellStyle name="Cálculo 2 4 3 3 3 2" xfId="1578" xr:uid="{00000000-0005-0000-0000-000030050000}"/>
    <cellStyle name="Cálculo 2 4 3 3 4" xfId="1579" xr:uid="{00000000-0005-0000-0000-000031050000}"/>
    <cellStyle name="Cálculo 2 4 3 3 4 2" xfId="1580" xr:uid="{00000000-0005-0000-0000-000032050000}"/>
    <cellStyle name="Cálculo 2 4 3 3 5" xfId="1581" xr:uid="{00000000-0005-0000-0000-000033050000}"/>
    <cellStyle name="Cálculo 2 4 3 3 5 2" xfId="1582" xr:uid="{00000000-0005-0000-0000-000034050000}"/>
    <cellStyle name="Cálculo 2 4 3 3 6" xfId="1583" xr:uid="{00000000-0005-0000-0000-000035050000}"/>
    <cellStyle name="Cálculo 2 4 3 3 6 2" xfId="1584" xr:uid="{00000000-0005-0000-0000-000036050000}"/>
    <cellStyle name="Cálculo 2 4 3 3 7" xfId="1585" xr:uid="{00000000-0005-0000-0000-000037050000}"/>
    <cellStyle name="Cálculo 2 4 3 3 7 2" xfId="1586" xr:uid="{00000000-0005-0000-0000-000038050000}"/>
    <cellStyle name="Cálculo 2 4 3 3 8" xfId="1587" xr:uid="{00000000-0005-0000-0000-000039050000}"/>
    <cellStyle name="Cálculo 2 4 3 3 8 2" xfId="1588" xr:uid="{00000000-0005-0000-0000-00003A050000}"/>
    <cellStyle name="Cálculo 2 4 3 3 9" xfId="1589" xr:uid="{00000000-0005-0000-0000-00003B050000}"/>
    <cellStyle name="Cálculo 2 4 3 3 9 2" xfId="1590" xr:uid="{00000000-0005-0000-0000-00003C050000}"/>
    <cellStyle name="Cálculo 2 4 3 4" xfId="1591" xr:uid="{00000000-0005-0000-0000-00003D050000}"/>
    <cellStyle name="Cálculo 2 4 3 4 2" xfId="1592" xr:uid="{00000000-0005-0000-0000-00003E050000}"/>
    <cellStyle name="Cálculo 2 4 3 5" xfId="1593" xr:uid="{00000000-0005-0000-0000-00003F050000}"/>
    <cellStyle name="Cálculo 2 4 3 5 2" xfId="1594" xr:uid="{00000000-0005-0000-0000-000040050000}"/>
    <cellStyle name="Cálculo 2 4 3 6" xfId="1595" xr:uid="{00000000-0005-0000-0000-000041050000}"/>
    <cellStyle name="Cálculo 2 4 3 6 2" xfId="1596" xr:uid="{00000000-0005-0000-0000-000042050000}"/>
    <cellStyle name="Cálculo 2 4 3 7" xfId="1597" xr:uid="{00000000-0005-0000-0000-000043050000}"/>
    <cellStyle name="Cálculo 2 4 3 7 2" xfId="1598" xr:uid="{00000000-0005-0000-0000-000044050000}"/>
    <cellStyle name="Cálculo 2 4 3 8" xfId="1599" xr:uid="{00000000-0005-0000-0000-000045050000}"/>
    <cellStyle name="Cálculo 2 4 3 8 2" xfId="1600" xr:uid="{00000000-0005-0000-0000-000046050000}"/>
    <cellStyle name="Cálculo 2 4 3 9" xfId="1601" xr:uid="{00000000-0005-0000-0000-000047050000}"/>
    <cellStyle name="Cálculo 2 4 3 9 2" xfId="1602" xr:uid="{00000000-0005-0000-0000-000048050000}"/>
    <cellStyle name="Cálculo 2 4 4" xfId="1603" xr:uid="{00000000-0005-0000-0000-000049050000}"/>
    <cellStyle name="Cálculo 2 4 4 10" xfId="1604" xr:uid="{00000000-0005-0000-0000-00004A050000}"/>
    <cellStyle name="Cálculo 2 4 4 10 2" xfId="1605" xr:uid="{00000000-0005-0000-0000-00004B050000}"/>
    <cellStyle name="Cálculo 2 4 4 11" xfId="1606" xr:uid="{00000000-0005-0000-0000-00004C050000}"/>
    <cellStyle name="Cálculo 2 4 4 2" xfId="1607" xr:uid="{00000000-0005-0000-0000-00004D050000}"/>
    <cellStyle name="Cálculo 2 4 4 2 2" xfId="1608" xr:uid="{00000000-0005-0000-0000-00004E050000}"/>
    <cellStyle name="Cálculo 2 4 4 3" xfId="1609" xr:uid="{00000000-0005-0000-0000-00004F050000}"/>
    <cellStyle name="Cálculo 2 4 4 3 2" xfId="1610" xr:uid="{00000000-0005-0000-0000-000050050000}"/>
    <cellStyle name="Cálculo 2 4 4 4" xfId="1611" xr:uid="{00000000-0005-0000-0000-000051050000}"/>
    <cellStyle name="Cálculo 2 4 4 4 2" xfId="1612" xr:uid="{00000000-0005-0000-0000-000052050000}"/>
    <cellStyle name="Cálculo 2 4 4 5" xfId="1613" xr:uid="{00000000-0005-0000-0000-000053050000}"/>
    <cellStyle name="Cálculo 2 4 4 5 2" xfId="1614" xr:uid="{00000000-0005-0000-0000-000054050000}"/>
    <cellStyle name="Cálculo 2 4 4 6" xfId="1615" xr:uid="{00000000-0005-0000-0000-000055050000}"/>
    <cellStyle name="Cálculo 2 4 4 6 2" xfId="1616" xr:uid="{00000000-0005-0000-0000-000056050000}"/>
    <cellStyle name="Cálculo 2 4 4 7" xfId="1617" xr:uid="{00000000-0005-0000-0000-000057050000}"/>
    <cellStyle name="Cálculo 2 4 4 7 2" xfId="1618" xr:uid="{00000000-0005-0000-0000-000058050000}"/>
    <cellStyle name="Cálculo 2 4 4 8" xfId="1619" xr:uid="{00000000-0005-0000-0000-000059050000}"/>
    <cellStyle name="Cálculo 2 4 4 8 2" xfId="1620" xr:uid="{00000000-0005-0000-0000-00005A050000}"/>
    <cellStyle name="Cálculo 2 4 4 9" xfId="1621" xr:uid="{00000000-0005-0000-0000-00005B050000}"/>
    <cellStyle name="Cálculo 2 4 4 9 2" xfId="1622" xr:uid="{00000000-0005-0000-0000-00005C050000}"/>
    <cellStyle name="Cálculo 2 4 5" xfId="1623" xr:uid="{00000000-0005-0000-0000-00005D050000}"/>
    <cellStyle name="Cálculo 2 4 5 10" xfId="1624" xr:uid="{00000000-0005-0000-0000-00005E050000}"/>
    <cellStyle name="Cálculo 2 4 5 10 2" xfId="1625" xr:uid="{00000000-0005-0000-0000-00005F050000}"/>
    <cellStyle name="Cálculo 2 4 5 11" xfId="1626" xr:uid="{00000000-0005-0000-0000-000060050000}"/>
    <cellStyle name="Cálculo 2 4 5 2" xfId="1627" xr:uid="{00000000-0005-0000-0000-000061050000}"/>
    <cellStyle name="Cálculo 2 4 5 2 2" xfId="1628" xr:uid="{00000000-0005-0000-0000-000062050000}"/>
    <cellStyle name="Cálculo 2 4 5 3" xfId="1629" xr:uid="{00000000-0005-0000-0000-000063050000}"/>
    <cellStyle name="Cálculo 2 4 5 3 2" xfId="1630" xr:uid="{00000000-0005-0000-0000-000064050000}"/>
    <cellStyle name="Cálculo 2 4 5 4" xfId="1631" xr:uid="{00000000-0005-0000-0000-000065050000}"/>
    <cellStyle name="Cálculo 2 4 5 4 2" xfId="1632" xr:uid="{00000000-0005-0000-0000-000066050000}"/>
    <cellStyle name="Cálculo 2 4 5 5" xfId="1633" xr:uid="{00000000-0005-0000-0000-000067050000}"/>
    <cellStyle name="Cálculo 2 4 5 5 2" xfId="1634" xr:uid="{00000000-0005-0000-0000-000068050000}"/>
    <cellStyle name="Cálculo 2 4 5 6" xfId="1635" xr:uid="{00000000-0005-0000-0000-000069050000}"/>
    <cellStyle name="Cálculo 2 4 5 6 2" xfId="1636" xr:uid="{00000000-0005-0000-0000-00006A050000}"/>
    <cellStyle name="Cálculo 2 4 5 7" xfId="1637" xr:uid="{00000000-0005-0000-0000-00006B050000}"/>
    <cellStyle name="Cálculo 2 4 5 7 2" xfId="1638" xr:uid="{00000000-0005-0000-0000-00006C050000}"/>
    <cellStyle name="Cálculo 2 4 5 8" xfId="1639" xr:uid="{00000000-0005-0000-0000-00006D050000}"/>
    <cellStyle name="Cálculo 2 4 5 8 2" xfId="1640" xr:uid="{00000000-0005-0000-0000-00006E050000}"/>
    <cellStyle name="Cálculo 2 4 5 9" xfId="1641" xr:uid="{00000000-0005-0000-0000-00006F050000}"/>
    <cellStyle name="Cálculo 2 4 5 9 2" xfId="1642" xr:uid="{00000000-0005-0000-0000-000070050000}"/>
    <cellStyle name="Cálculo 2 4 6" xfId="1643" xr:uid="{00000000-0005-0000-0000-000071050000}"/>
    <cellStyle name="Cálculo 2 4 6 2" xfId="1644" xr:uid="{00000000-0005-0000-0000-000072050000}"/>
    <cellStyle name="Cálculo 2 4 7" xfId="1645" xr:uid="{00000000-0005-0000-0000-000073050000}"/>
    <cellStyle name="Cálculo 2 4 7 2" xfId="1646" xr:uid="{00000000-0005-0000-0000-000074050000}"/>
    <cellStyle name="Cálculo 2 4 8" xfId="1647" xr:uid="{00000000-0005-0000-0000-000075050000}"/>
    <cellStyle name="Cálculo 2 4 8 2" xfId="1648" xr:uid="{00000000-0005-0000-0000-000076050000}"/>
    <cellStyle name="Cálculo 2 4 9" xfId="1649" xr:uid="{00000000-0005-0000-0000-000077050000}"/>
    <cellStyle name="Cálculo 2 4 9 2" xfId="1650" xr:uid="{00000000-0005-0000-0000-000078050000}"/>
    <cellStyle name="Cálculo 2 5" xfId="319" xr:uid="{00000000-0005-0000-0000-000079050000}"/>
    <cellStyle name="Cálculo 2 5 10" xfId="1651" xr:uid="{00000000-0005-0000-0000-00007A050000}"/>
    <cellStyle name="Cálculo 2 5 10 2" xfId="1652" xr:uid="{00000000-0005-0000-0000-00007B050000}"/>
    <cellStyle name="Cálculo 2 5 11" xfId="1653" xr:uid="{00000000-0005-0000-0000-00007C050000}"/>
    <cellStyle name="Cálculo 2 5 11 2" xfId="1654" xr:uid="{00000000-0005-0000-0000-00007D050000}"/>
    <cellStyle name="Cálculo 2 5 12" xfId="1655" xr:uid="{00000000-0005-0000-0000-00007E050000}"/>
    <cellStyle name="Cálculo 2 5 12 2" xfId="1656" xr:uid="{00000000-0005-0000-0000-00007F050000}"/>
    <cellStyle name="Cálculo 2 5 13" xfId="1657" xr:uid="{00000000-0005-0000-0000-000080050000}"/>
    <cellStyle name="Cálculo 2 5 13 2" xfId="1658" xr:uid="{00000000-0005-0000-0000-000081050000}"/>
    <cellStyle name="Cálculo 2 5 14" xfId="1659" xr:uid="{00000000-0005-0000-0000-000082050000}"/>
    <cellStyle name="Cálculo 2 5 14 2" xfId="1660" xr:uid="{00000000-0005-0000-0000-000083050000}"/>
    <cellStyle name="Cálculo 2 5 15" xfId="1661" xr:uid="{00000000-0005-0000-0000-000084050000}"/>
    <cellStyle name="Cálculo 2 5 2" xfId="1662" xr:uid="{00000000-0005-0000-0000-000085050000}"/>
    <cellStyle name="Cálculo 2 5 2 10" xfId="1663" xr:uid="{00000000-0005-0000-0000-000086050000}"/>
    <cellStyle name="Cálculo 2 5 2 10 2" xfId="1664" xr:uid="{00000000-0005-0000-0000-000087050000}"/>
    <cellStyle name="Cálculo 2 5 2 11" xfId="1665" xr:uid="{00000000-0005-0000-0000-000088050000}"/>
    <cellStyle name="Cálculo 2 5 2 11 2" xfId="1666" xr:uid="{00000000-0005-0000-0000-000089050000}"/>
    <cellStyle name="Cálculo 2 5 2 12" xfId="1667" xr:uid="{00000000-0005-0000-0000-00008A050000}"/>
    <cellStyle name="Cálculo 2 5 2 12 2" xfId="1668" xr:uid="{00000000-0005-0000-0000-00008B050000}"/>
    <cellStyle name="Cálculo 2 5 2 13" xfId="1669" xr:uid="{00000000-0005-0000-0000-00008C050000}"/>
    <cellStyle name="Cálculo 2 5 2 2" xfId="1670" xr:uid="{00000000-0005-0000-0000-00008D050000}"/>
    <cellStyle name="Cálculo 2 5 2 2 10" xfId="1671" xr:uid="{00000000-0005-0000-0000-00008E050000}"/>
    <cellStyle name="Cálculo 2 5 2 2 10 2" xfId="1672" xr:uid="{00000000-0005-0000-0000-00008F050000}"/>
    <cellStyle name="Cálculo 2 5 2 2 11" xfId="1673" xr:uid="{00000000-0005-0000-0000-000090050000}"/>
    <cellStyle name="Cálculo 2 5 2 2 2" xfId="1674" xr:uid="{00000000-0005-0000-0000-000091050000}"/>
    <cellStyle name="Cálculo 2 5 2 2 2 2" xfId="1675" xr:uid="{00000000-0005-0000-0000-000092050000}"/>
    <cellStyle name="Cálculo 2 5 2 2 3" xfId="1676" xr:uid="{00000000-0005-0000-0000-000093050000}"/>
    <cellStyle name="Cálculo 2 5 2 2 3 2" xfId="1677" xr:uid="{00000000-0005-0000-0000-000094050000}"/>
    <cellStyle name="Cálculo 2 5 2 2 4" xfId="1678" xr:uid="{00000000-0005-0000-0000-000095050000}"/>
    <cellStyle name="Cálculo 2 5 2 2 4 2" xfId="1679" xr:uid="{00000000-0005-0000-0000-000096050000}"/>
    <cellStyle name="Cálculo 2 5 2 2 5" xfId="1680" xr:uid="{00000000-0005-0000-0000-000097050000}"/>
    <cellStyle name="Cálculo 2 5 2 2 5 2" xfId="1681" xr:uid="{00000000-0005-0000-0000-000098050000}"/>
    <cellStyle name="Cálculo 2 5 2 2 6" xfId="1682" xr:uid="{00000000-0005-0000-0000-000099050000}"/>
    <cellStyle name="Cálculo 2 5 2 2 6 2" xfId="1683" xr:uid="{00000000-0005-0000-0000-00009A050000}"/>
    <cellStyle name="Cálculo 2 5 2 2 7" xfId="1684" xr:uid="{00000000-0005-0000-0000-00009B050000}"/>
    <cellStyle name="Cálculo 2 5 2 2 7 2" xfId="1685" xr:uid="{00000000-0005-0000-0000-00009C050000}"/>
    <cellStyle name="Cálculo 2 5 2 2 8" xfId="1686" xr:uid="{00000000-0005-0000-0000-00009D050000}"/>
    <cellStyle name="Cálculo 2 5 2 2 8 2" xfId="1687" xr:uid="{00000000-0005-0000-0000-00009E050000}"/>
    <cellStyle name="Cálculo 2 5 2 2 9" xfId="1688" xr:uid="{00000000-0005-0000-0000-00009F050000}"/>
    <cellStyle name="Cálculo 2 5 2 2 9 2" xfId="1689" xr:uid="{00000000-0005-0000-0000-0000A0050000}"/>
    <cellStyle name="Cálculo 2 5 2 3" xfId="1690" xr:uid="{00000000-0005-0000-0000-0000A1050000}"/>
    <cellStyle name="Cálculo 2 5 2 3 10" xfId="1691" xr:uid="{00000000-0005-0000-0000-0000A2050000}"/>
    <cellStyle name="Cálculo 2 5 2 3 10 2" xfId="1692" xr:uid="{00000000-0005-0000-0000-0000A3050000}"/>
    <cellStyle name="Cálculo 2 5 2 3 11" xfId="1693" xr:uid="{00000000-0005-0000-0000-0000A4050000}"/>
    <cellStyle name="Cálculo 2 5 2 3 2" xfId="1694" xr:uid="{00000000-0005-0000-0000-0000A5050000}"/>
    <cellStyle name="Cálculo 2 5 2 3 2 2" xfId="1695" xr:uid="{00000000-0005-0000-0000-0000A6050000}"/>
    <cellStyle name="Cálculo 2 5 2 3 3" xfId="1696" xr:uid="{00000000-0005-0000-0000-0000A7050000}"/>
    <cellStyle name="Cálculo 2 5 2 3 3 2" xfId="1697" xr:uid="{00000000-0005-0000-0000-0000A8050000}"/>
    <cellStyle name="Cálculo 2 5 2 3 4" xfId="1698" xr:uid="{00000000-0005-0000-0000-0000A9050000}"/>
    <cellStyle name="Cálculo 2 5 2 3 4 2" xfId="1699" xr:uid="{00000000-0005-0000-0000-0000AA050000}"/>
    <cellStyle name="Cálculo 2 5 2 3 5" xfId="1700" xr:uid="{00000000-0005-0000-0000-0000AB050000}"/>
    <cellStyle name="Cálculo 2 5 2 3 5 2" xfId="1701" xr:uid="{00000000-0005-0000-0000-0000AC050000}"/>
    <cellStyle name="Cálculo 2 5 2 3 6" xfId="1702" xr:uid="{00000000-0005-0000-0000-0000AD050000}"/>
    <cellStyle name="Cálculo 2 5 2 3 6 2" xfId="1703" xr:uid="{00000000-0005-0000-0000-0000AE050000}"/>
    <cellStyle name="Cálculo 2 5 2 3 7" xfId="1704" xr:uid="{00000000-0005-0000-0000-0000AF050000}"/>
    <cellStyle name="Cálculo 2 5 2 3 7 2" xfId="1705" xr:uid="{00000000-0005-0000-0000-0000B0050000}"/>
    <cellStyle name="Cálculo 2 5 2 3 8" xfId="1706" xr:uid="{00000000-0005-0000-0000-0000B1050000}"/>
    <cellStyle name="Cálculo 2 5 2 3 8 2" xfId="1707" xr:uid="{00000000-0005-0000-0000-0000B2050000}"/>
    <cellStyle name="Cálculo 2 5 2 3 9" xfId="1708" xr:uid="{00000000-0005-0000-0000-0000B3050000}"/>
    <cellStyle name="Cálculo 2 5 2 3 9 2" xfId="1709" xr:uid="{00000000-0005-0000-0000-0000B4050000}"/>
    <cellStyle name="Cálculo 2 5 2 4" xfId="1710" xr:uid="{00000000-0005-0000-0000-0000B5050000}"/>
    <cellStyle name="Cálculo 2 5 2 4 2" xfId="1711" xr:uid="{00000000-0005-0000-0000-0000B6050000}"/>
    <cellStyle name="Cálculo 2 5 2 5" xfId="1712" xr:uid="{00000000-0005-0000-0000-0000B7050000}"/>
    <cellStyle name="Cálculo 2 5 2 5 2" xfId="1713" xr:uid="{00000000-0005-0000-0000-0000B8050000}"/>
    <cellStyle name="Cálculo 2 5 2 6" xfId="1714" xr:uid="{00000000-0005-0000-0000-0000B9050000}"/>
    <cellStyle name="Cálculo 2 5 2 6 2" xfId="1715" xr:uid="{00000000-0005-0000-0000-0000BA050000}"/>
    <cellStyle name="Cálculo 2 5 2 7" xfId="1716" xr:uid="{00000000-0005-0000-0000-0000BB050000}"/>
    <cellStyle name="Cálculo 2 5 2 7 2" xfId="1717" xr:uid="{00000000-0005-0000-0000-0000BC050000}"/>
    <cellStyle name="Cálculo 2 5 2 8" xfId="1718" xr:uid="{00000000-0005-0000-0000-0000BD050000}"/>
    <cellStyle name="Cálculo 2 5 2 8 2" xfId="1719" xr:uid="{00000000-0005-0000-0000-0000BE050000}"/>
    <cellStyle name="Cálculo 2 5 2 9" xfId="1720" xr:uid="{00000000-0005-0000-0000-0000BF050000}"/>
    <cellStyle name="Cálculo 2 5 2 9 2" xfId="1721" xr:uid="{00000000-0005-0000-0000-0000C0050000}"/>
    <cellStyle name="Cálculo 2 5 3" xfId="1722" xr:uid="{00000000-0005-0000-0000-0000C1050000}"/>
    <cellStyle name="Cálculo 2 5 3 10" xfId="1723" xr:uid="{00000000-0005-0000-0000-0000C2050000}"/>
    <cellStyle name="Cálculo 2 5 3 10 2" xfId="1724" xr:uid="{00000000-0005-0000-0000-0000C3050000}"/>
    <cellStyle name="Cálculo 2 5 3 11" xfId="1725" xr:uid="{00000000-0005-0000-0000-0000C4050000}"/>
    <cellStyle name="Cálculo 2 5 3 11 2" xfId="1726" xr:uid="{00000000-0005-0000-0000-0000C5050000}"/>
    <cellStyle name="Cálculo 2 5 3 12" xfId="1727" xr:uid="{00000000-0005-0000-0000-0000C6050000}"/>
    <cellStyle name="Cálculo 2 5 3 12 2" xfId="1728" xr:uid="{00000000-0005-0000-0000-0000C7050000}"/>
    <cellStyle name="Cálculo 2 5 3 13" xfId="1729" xr:uid="{00000000-0005-0000-0000-0000C8050000}"/>
    <cellStyle name="Cálculo 2 5 3 2" xfId="1730" xr:uid="{00000000-0005-0000-0000-0000C9050000}"/>
    <cellStyle name="Cálculo 2 5 3 2 10" xfId="1731" xr:uid="{00000000-0005-0000-0000-0000CA050000}"/>
    <cellStyle name="Cálculo 2 5 3 2 10 2" xfId="1732" xr:uid="{00000000-0005-0000-0000-0000CB050000}"/>
    <cellStyle name="Cálculo 2 5 3 2 11" xfId="1733" xr:uid="{00000000-0005-0000-0000-0000CC050000}"/>
    <cellStyle name="Cálculo 2 5 3 2 2" xfId="1734" xr:uid="{00000000-0005-0000-0000-0000CD050000}"/>
    <cellStyle name="Cálculo 2 5 3 2 2 2" xfId="1735" xr:uid="{00000000-0005-0000-0000-0000CE050000}"/>
    <cellStyle name="Cálculo 2 5 3 2 3" xfId="1736" xr:uid="{00000000-0005-0000-0000-0000CF050000}"/>
    <cellStyle name="Cálculo 2 5 3 2 3 2" xfId="1737" xr:uid="{00000000-0005-0000-0000-0000D0050000}"/>
    <cellStyle name="Cálculo 2 5 3 2 4" xfId="1738" xr:uid="{00000000-0005-0000-0000-0000D1050000}"/>
    <cellStyle name="Cálculo 2 5 3 2 4 2" xfId="1739" xr:uid="{00000000-0005-0000-0000-0000D2050000}"/>
    <cellStyle name="Cálculo 2 5 3 2 5" xfId="1740" xr:uid="{00000000-0005-0000-0000-0000D3050000}"/>
    <cellStyle name="Cálculo 2 5 3 2 5 2" xfId="1741" xr:uid="{00000000-0005-0000-0000-0000D4050000}"/>
    <cellStyle name="Cálculo 2 5 3 2 6" xfId="1742" xr:uid="{00000000-0005-0000-0000-0000D5050000}"/>
    <cellStyle name="Cálculo 2 5 3 2 6 2" xfId="1743" xr:uid="{00000000-0005-0000-0000-0000D6050000}"/>
    <cellStyle name="Cálculo 2 5 3 2 7" xfId="1744" xr:uid="{00000000-0005-0000-0000-0000D7050000}"/>
    <cellStyle name="Cálculo 2 5 3 2 7 2" xfId="1745" xr:uid="{00000000-0005-0000-0000-0000D8050000}"/>
    <cellStyle name="Cálculo 2 5 3 2 8" xfId="1746" xr:uid="{00000000-0005-0000-0000-0000D9050000}"/>
    <cellStyle name="Cálculo 2 5 3 2 8 2" xfId="1747" xr:uid="{00000000-0005-0000-0000-0000DA050000}"/>
    <cellStyle name="Cálculo 2 5 3 2 9" xfId="1748" xr:uid="{00000000-0005-0000-0000-0000DB050000}"/>
    <cellStyle name="Cálculo 2 5 3 2 9 2" xfId="1749" xr:uid="{00000000-0005-0000-0000-0000DC050000}"/>
    <cellStyle name="Cálculo 2 5 3 3" xfId="1750" xr:uid="{00000000-0005-0000-0000-0000DD050000}"/>
    <cellStyle name="Cálculo 2 5 3 3 10" xfId="1751" xr:uid="{00000000-0005-0000-0000-0000DE050000}"/>
    <cellStyle name="Cálculo 2 5 3 3 10 2" xfId="1752" xr:uid="{00000000-0005-0000-0000-0000DF050000}"/>
    <cellStyle name="Cálculo 2 5 3 3 11" xfId="1753" xr:uid="{00000000-0005-0000-0000-0000E0050000}"/>
    <cellStyle name="Cálculo 2 5 3 3 2" xfId="1754" xr:uid="{00000000-0005-0000-0000-0000E1050000}"/>
    <cellStyle name="Cálculo 2 5 3 3 2 2" xfId="1755" xr:uid="{00000000-0005-0000-0000-0000E2050000}"/>
    <cellStyle name="Cálculo 2 5 3 3 3" xfId="1756" xr:uid="{00000000-0005-0000-0000-0000E3050000}"/>
    <cellStyle name="Cálculo 2 5 3 3 3 2" xfId="1757" xr:uid="{00000000-0005-0000-0000-0000E4050000}"/>
    <cellStyle name="Cálculo 2 5 3 3 4" xfId="1758" xr:uid="{00000000-0005-0000-0000-0000E5050000}"/>
    <cellStyle name="Cálculo 2 5 3 3 4 2" xfId="1759" xr:uid="{00000000-0005-0000-0000-0000E6050000}"/>
    <cellStyle name="Cálculo 2 5 3 3 5" xfId="1760" xr:uid="{00000000-0005-0000-0000-0000E7050000}"/>
    <cellStyle name="Cálculo 2 5 3 3 5 2" xfId="1761" xr:uid="{00000000-0005-0000-0000-0000E8050000}"/>
    <cellStyle name="Cálculo 2 5 3 3 6" xfId="1762" xr:uid="{00000000-0005-0000-0000-0000E9050000}"/>
    <cellStyle name="Cálculo 2 5 3 3 6 2" xfId="1763" xr:uid="{00000000-0005-0000-0000-0000EA050000}"/>
    <cellStyle name="Cálculo 2 5 3 3 7" xfId="1764" xr:uid="{00000000-0005-0000-0000-0000EB050000}"/>
    <cellStyle name="Cálculo 2 5 3 3 7 2" xfId="1765" xr:uid="{00000000-0005-0000-0000-0000EC050000}"/>
    <cellStyle name="Cálculo 2 5 3 3 8" xfId="1766" xr:uid="{00000000-0005-0000-0000-0000ED050000}"/>
    <cellStyle name="Cálculo 2 5 3 3 8 2" xfId="1767" xr:uid="{00000000-0005-0000-0000-0000EE050000}"/>
    <cellStyle name="Cálculo 2 5 3 3 9" xfId="1768" xr:uid="{00000000-0005-0000-0000-0000EF050000}"/>
    <cellStyle name="Cálculo 2 5 3 3 9 2" xfId="1769" xr:uid="{00000000-0005-0000-0000-0000F0050000}"/>
    <cellStyle name="Cálculo 2 5 3 4" xfId="1770" xr:uid="{00000000-0005-0000-0000-0000F1050000}"/>
    <cellStyle name="Cálculo 2 5 3 4 2" xfId="1771" xr:uid="{00000000-0005-0000-0000-0000F2050000}"/>
    <cellStyle name="Cálculo 2 5 3 5" xfId="1772" xr:uid="{00000000-0005-0000-0000-0000F3050000}"/>
    <cellStyle name="Cálculo 2 5 3 5 2" xfId="1773" xr:uid="{00000000-0005-0000-0000-0000F4050000}"/>
    <cellStyle name="Cálculo 2 5 3 6" xfId="1774" xr:uid="{00000000-0005-0000-0000-0000F5050000}"/>
    <cellStyle name="Cálculo 2 5 3 6 2" xfId="1775" xr:uid="{00000000-0005-0000-0000-0000F6050000}"/>
    <cellStyle name="Cálculo 2 5 3 7" xfId="1776" xr:uid="{00000000-0005-0000-0000-0000F7050000}"/>
    <cellStyle name="Cálculo 2 5 3 7 2" xfId="1777" xr:uid="{00000000-0005-0000-0000-0000F8050000}"/>
    <cellStyle name="Cálculo 2 5 3 8" xfId="1778" xr:uid="{00000000-0005-0000-0000-0000F9050000}"/>
    <cellStyle name="Cálculo 2 5 3 8 2" xfId="1779" xr:uid="{00000000-0005-0000-0000-0000FA050000}"/>
    <cellStyle name="Cálculo 2 5 3 9" xfId="1780" xr:uid="{00000000-0005-0000-0000-0000FB050000}"/>
    <cellStyle name="Cálculo 2 5 3 9 2" xfId="1781" xr:uid="{00000000-0005-0000-0000-0000FC050000}"/>
    <cellStyle name="Cálculo 2 5 4" xfId="1782" xr:uid="{00000000-0005-0000-0000-0000FD050000}"/>
    <cellStyle name="Cálculo 2 5 4 10" xfId="1783" xr:uid="{00000000-0005-0000-0000-0000FE050000}"/>
    <cellStyle name="Cálculo 2 5 4 10 2" xfId="1784" xr:uid="{00000000-0005-0000-0000-0000FF050000}"/>
    <cellStyle name="Cálculo 2 5 4 11" xfId="1785" xr:uid="{00000000-0005-0000-0000-000000060000}"/>
    <cellStyle name="Cálculo 2 5 4 2" xfId="1786" xr:uid="{00000000-0005-0000-0000-000001060000}"/>
    <cellStyle name="Cálculo 2 5 4 2 2" xfId="1787" xr:uid="{00000000-0005-0000-0000-000002060000}"/>
    <cellStyle name="Cálculo 2 5 4 3" xfId="1788" xr:uid="{00000000-0005-0000-0000-000003060000}"/>
    <cellStyle name="Cálculo 2 5 4 3 2" xfId="1789" xr:uid="{00000000-0005-0000-0000-000004060000}"/>
    <cellStyle name="Cálculo 2 5 4 4" xfId="1790" xr:uid="{00000000-0005-0000-0000-000005060000}"/>
    <cellStyle name="Cálculo 2 5 4 4 2" xfId="1791" xr:uid="{00000000-0005-0000-0000-000006060000}"/>
    <cellStyle name="Cálculo 2 5 4 5" xfId="1792" xr:uid="{00000000-0005-0000-0000-000007060000}"/>
    <cellStyle name="Cálculo 2 5 4 5 2" xfId="1793" xr:uid="{00000000-0005-0000-0000-000008060000}"/>
    <cellStyle name="Cálculo 2 5 4 6" xfId="1794" xr:uid="{00000000-0005-0000-0000-000009060000}"/>
    <cellStyle name="Cálculo 2 5 4 6 2" xfId="1795" xr:uid="{00000000-0005-0000-0000-00000A060000}"/>
    <cellStyle name="Cálculo 2 5 4 7" xfId="1796" xr:uid="{00000000-0005-0000-0000-00000B060000}"/>
    <cellStyle name="Cálculo 2 5 4 7 2" xfId="1797" xr:uid="{00000000-0005-0000-0000-00000C060000}"/>
    <cellStyle name="Cálculo 2 5 4 8" xfId="1798" xr:uid="{00000000-0005-0000-0000-00000D060000}"/>
    <cellStyle name="Cálculo 2 5 4 8 2" xfId="1799" xr:uid="{00000000-0005-0000-0000-00000E060000}"/>
    <cellStyle name="Cálculo 2 5 4 9" xfId="1800" xr:uid="{00000000-0005-0000-0000-00000F060000}"/>
    <cellStyle name="Cálculo 2 5 4 9 2" xfId="1801" xr:uid="{00000000-0005-0000-0000-000010060000}"/>
    <cellStyle name="Cálculo 2 5 5" xfId="1802" xr:uid="{00000000-0005-0000-0000-000011060000}"/>
    <cellStyle name="Cálculo 2 5 5 10" xfId="1803" xr:uid="{00000000-0005-0000-0000-000012060000}"/>
    <cellStyle name="Cálculo 2 5 5 10 2" xfId="1804" xr:uid="{00000000-0005-0000-0000-000013060000}"/>
    <cellStyle name="Cálculo 2 5 5 11" xfId="1805" xr:uid="{00000000-0005-0000-0000-000014060000}"/>
    <cellStyle name="Cálculo 2 5 5 2" xfId="1806" xr:uid="{00000000-0005-0000-0000-000015060000}"/>
    <cellStyle name="Cálculo 2 5 5 2 2" xfId="1807" xr:uid="{00000000-0005-0000-0000-000016060000}"/>
    <cellStyle name="Cálculo 2 5 5 3" xfId="1808" xr:uid="{00000000-0005-0000-0000-000017060000}"/>
    <cellStyle name="Cálculo 2 5 5 3 2" xfId="1809" xr:uid="{00000000-0005-0000-0000-000018060000}"/>
    <cellStyle name="Cálculo 2 5 5 4" xfId="1810" xr:uid="{00000000-0005-0000-0000-000019060000}"/>
    <cellStyle name="Cálculo 2 5 5 4 2" xfId="1811" xr:uid="{00000000-0005-0000-0000-00001A060000}"/>
    <cellStyle name="Cálculo 2 5 5 5" xfId="1812" xr:uid="{00000000-0005-0000-0000-00001B060000}"/>
    <cellStyle name="Cálculo 2 5 5 5 2" xfId="1813" xr:uid="{00000000-0005-0000-0000-00001C060000}"/>
    <cellStyle name="Cálculo 2 5 5 6" xfId="1814" xr:uid="{00000000-0005-0000-0000-00001D060000}"/>
    <cellStyle name="Cálculo 2 5 5 6 2" xfId="1815" xr:uid="{00000000-0005-0000-0000-00001E060000}"/>
    <cellStyle name="Cálculo 2 5 5 7" xfId="1816" xr:uid="{00000000-0005-0000-0000-00001F060000}"/>
    <cellStyle name="Cálculo 2 5 5 7 2" xfId="1817" xr:uid="{00000000-0005-0000-0000-000020060000}"/>
    <cellStyle name="Cálculo 2 5 5 8" xfId="1818" xr:uid="{00000000-0005-0000-0000-000021060000}"/>
    <cellStyle name="Cálculo 2 5 5 8 2" xfId="1819" xr:uid="{00000000-0005-0000-0000-000022060000}"/>
    <cellStyle name="Cálculo 2 5 5 9" xfId="1820" xr:uid="{00000000-0005-0000-0000-000023060000}"/>
    <cellStyle name="Cálculo 2 5 5 9 2" xfId="1821" xr:uid="{00000000-0005-0000-0000-000024060000}"/>
    <cellStyle name="Cálculo 2 5 6" xfId="1822" xr:uid="{00000000-0005-0000-0000-000025060000}"/>
    <cellStyle name="Cálculo 2 5 6 2" xfId="1823" xr:uid="{00000000-0005-0000-0000-000026060000}"/>
    <cellStyle name="Cálculo 2 5 7" xfId="1824" xr:uid="{00000000-0005-0000-0000-000027060000}"/>
    <cellStyle name="Cálculo 2 5 7 2" xfId="1825" xr:uid="{00000000-0005-0000-0000-000028060000}"/>
    <cellStyle name="Cálculo 2 5 8" xfId="1826" xr:uid="{00000000-0005-0000-0000-000029060000}"/>
    <cellStyle name="Cálculo 2 5 8 2" xfId="1827" xr:uid="{00000000-0005-0000-0000-00002A060000}"/>
    <cellStyle name="Cálculo 2 5 9" xfId="1828" xr:uid="{00000000-0005-0000-0000-00002B060000}"/>
    <cellStyle name="Cálculo 2 5 9 2" xfId="1829" xr:uid="{00000000-0005-0000-0000-00002C060000}"/>
    <cellStyle name="Cálculo 2 6" xfId="1830" xr:uid="{00000000-0005-0000-0000-00002D060000}"/>
    <cellStyle name="Cálculo 2 6 10" xfId="1831" xr:uid="{00000000-0005-0000-0000-00002E060000}"/>
    <cellStyle name="Cálculo 2 6 10 2" xfId="1832" xr:uid="{00000000-0005-0000-0000-00002F060000}"/>
    <cellStyle name="Cálculo 2 6 11" xfId="1833" xr:uid="{00000000-0005-0000-0000-000030060000}"/>
    <cellStyle name="Cálculo 2 6 11 2" xfId="1834" xr:uid="{00000000-0005-0000-0000-000031060000}"/>
    <cellStyle name="Cálculo 2 6 12" xfId="1835" xr:uid="{00000000-0005-0000-0000-000032060000}"/>
    <cellStyle name="Cálculo 2 6 12 2" xfId="1836" xr:uid="{00000000-0005-0000-0000-000033060000}"/>
    <cellStyle name="Cálculo 2 6 13" xfId="1837" xr:uid="{00000000-0005-0000-0000-000034060000}"/>
    <cellStyle name="Cálculo 2 6 13 2" xfId="1838" xr:uid="{00000000-0005-0000-0000-000035060000}"/>
    <cellStyle name="Cálculo 2 6 14" xfId="1839" xr:uid="{00000000-0005-0000-0000-000036060000}"/>
    <cellStyle name="Cálculo 2 6 14 2" xfId="1840" xr:uid="{00000000-0005-0000-0000-000037060000}"/>
    <cellStyle name="Cálculo 2 6 15" xfId="1841" xr:uid="{00000000-0005-0000-0000-000038060000}"/>
    <cellStyle name="Cálculo 2 6 2" xfId="1842" xr:uid="{00000000-0005-0000-0000-000039060000}"/>
    <cellStyle name="Cálculo 2 6 2 10" xfId="1843" xr:uid="{00000000-0005-0000-0000-00003A060000}"/>
    <cellStyle name="Cálculo 2 6 2 10 2" xfId="1844" xr:uid="{00000000-0005-0000-0000-00003B060000}"/>
    <cellStyle name="Cálculo 2 6 2 11" xfId="1845" xr:uid="{00000000-0005-0000-0000-00003C060000}"/>
    <cellStyle name="Cálculo 2 6 2 11 2" xfId="1846" xr:uid="{00000000-0005-0000-0000-00003D060000}"/>
    <cellStyle name="Cálculo 2 6 2 12" xfId="1847" xr:uid="{00000000-0005-0000-0000-00003E060000}"/>
    <cellStyle name="Cálculo 2 6 2 12 2" xfId="1848" xr:uid="{00000000-0005-0000-0000-00003F060000}"/>
    <cellStyle name="Cálculo 2 6 2 13" xfId="1849" xr:uid="{00000000-0005-0000-0000-000040060000}"/>
    <cellStyle name="Cálculo 2 6 2 2" xfId="1850" xr:uid="{00000000-0005-0000-0000-000041060000}"/>
    <cellStyle name="Cálculo 2 6 2 2 10" xfId="1851" xr:uid="{00000000-0005-0000-0000-000042060000}"/>
    <cellStyle name="Cálculo 2 6 2 2 10 2" xfId="1852" xr:uid="{00000000-0005-0000-0000-000043060000}"/>
    <cellStyle name="Cálculo 2 6 2 2 11" xfId="1853" xr:uid="{00000000-0005-0000-0000-000044060000}"/>
    <cellStyle name="Cálculo 2 6 2 2 2" xfId="1854" xr:uid="{00000000-0005-0000-0000-000045060000}"/>
    <cellStyle name="Cálculo 2 6 2 2 2 2" xfId="1855" xr:uid="{00000000-0005-0000-0000-000046060000}"/>
    <cellStyle name="Cálculo 2 6 2 2 3" xfId="1856" xr:uid="{00000000-0005-0000-0000-000047060000}"/>
    <cellStyle name="Cálculo 2 6 2 2 3 2" xfId="1857" xr:uid="{00000000-0005-0000-0000-000048060000}"/>
    <cellStyle name="Cálculo 2 6 2 2 4" xfId="1858" xr:uid="{00000000-0005-0000-0000-000049060000}"/>
    <cellStyle name="Cálculo 2 6 2 2 4 2" xfId="1859" xr:uid="{00000000-0005-0000-0000-00004A060000}"/>
    <cellStyle name="Cálculo 2 6 2 2 5" xfId="1860" xr:uid="{00000000-0005-0000-0000-00004B060000}"/>
    <cellStyle name="Cálculo 2 6 2 2 5 2" xfId="1861" xr:uid="{00000000-0005-0000-0000-00004C060000}"/>
    <cellStyle name="Cálculo 2 6 2 2 6" xfId="1862" xr:uid="{00000000-0005-0000-0000-00004D060000}"/>
    <cellStyle name="Cálculo 2 6 2 2 6 2" xfId="1863" xr:uid="{00000000-0005-0000-0000-00004E060000}"/>
    <cellStyle name="Cálculo 2 6 2 2 7" xfId="1864" xr:uid="{00000000-0005-0000-0000-00004F060000}"/>
    <cellStyle name="Cálculo 2 6 2 2 7 2" xfId="1865" xr:uid="{00000000-0005-0000-0000-000050060000}"/>
    <cellStyle name="Cálculo 2 6 2 2 8" xfId="1866" xr:uid="{00000000-0005-0000-0000-000051060000}"/>
    <cellStyle name="Cálculo 2 6 2 2 8 2" xfId="1867" xr:uid="{00000000-0005-0000-0000-000052060000}"/>
    <cellStyle name="Cálculo 2 6 2 2 9" xfId="1868" xr:uid="{00000000-0005-0000-0000-000053060000}"/>
    <cellStyle name="Cálculo 2 6 2 2 9 2" xfId="1869" xr:uid="{00000000-0005-0000-0000-000054060000}"/>
    <cellStyle name="Cálculo 2 6 2 3" xfId="1870" xr:uid="{00000000-0005-0000-0000-000055060000}"/>
    <cellStyle name="Cálculo 2 6 2 3 10" xfId="1871" xr:uid="{00000000-0005-0000-0000-000056060000}"/>
    <cellStyle name="Cálculo 2 6 2 3 10 2" xfId="1872" xr:uid="{00000000-0005-0000-0000-000057060000}"/>
    <cellStyle name="Cálculo 2 6 2 3 11" xfId="1873" xr:uid="{00000000-0005-0000-0000-000058060000}"/>
    <cellStyle name="Cálculo 2 6 2 3 2" xfId="1874" xr:uid="{00000000-0005-0000-0000-000059060000}"/>
    <cellStyle name="Cálculo 2 6 2 3 2 2" xfId="1875" xr:uid="{00000000-0005-0000-0000-00005A060000}"/>
    <cellStyle name="Cálculo 2 6 2 3 3" xfId="1876" xr:uid="{00000000-0005-0000-0000-00005B060000}"/>
    <cellStyle name="Cálculo 2 6 2 3 3 2" xfId="1877" xr:uid="{00000000-0005-0000-0000-00005C060000}"/>
    <cellStyle name="Cálculo 2 6 2 3 4" xfId="1878" xr:uid="{00000000-0005-0000-0000-00005D060000}"/>
    <cellStyle name="Cálculo 2 6 2 3 4 2" xfId="1879" xr:uid="{00000000-0005-0000-0000-00005E060000}"/>
    <cellStyle name="Cálculo 2 6 2 3 5" xfId="1880" xr:uid="{00000000-0005-0000-0000-00005F060000}"/>
    <cellStyle name="Cálculo 2 6 2 3 5 2" xfId="1881" xr:uid="{00000000-0005-0000-0000-000060060000}"/>
    <cellStyle name="Cálculo 2 6 2 3 6" xfId="1882" xr:uid="{00000000-0005-0000-0000-000061060000}"/>
    <cellStyle name="Cálculo 2 6 2 3 6 2" xfId="1883" xr:uid="{00000000-0005-0000-0000-000062060000}"/>
    <cellStyle name="Cálculo 2 6 2 3 7" xfId="1884" xr:uid="{00000000-0005-0000-0000-000063060000}"/>
    <cellStyle name="Cálculo 2 6 2 3 7 2" xfId="1885" xr:uid="{00000000-0005-0000-0000-000064060000}"/>
    <cellStyle name="Cálculo 2 6 2 3 8" xfId="1886" xr:uid="{00000000-0005-0000-0000-000065060000}"/>
    <cellStyle name="Cálculo 2 6 2 3 8 2" xfId="1887" xr:uid="{00000000-0005-0000-0000-000066060000}"/>
    <cellStyle name="Cálculo 2 6 2 3 9" xfId="1888" xr:uid="{00000000-0005-0000-0000-000067060000}"/>
    <cellStyle name="Cálculo 2 6 2 3 9 2" xfId="1889" xr:uid="{00000000-0005-0000-0000-000068060000}"/>
    <cellStyle name="Cálculo 2 6 2 4" xfId="1890" xr:uid="{00000000-0005-0000-0000-000069060000}"/>
    <cellStyle name="Cálculo 2 6 2 4 2" xfId="1891" xr:uid="{00000000-0005-0000-0000-00006A060000}"/>
    <cellStyle name="Cálculo 2 6 2 5" xfId="1892" xr:uid="{00000000-0005-0000-0000-00006B060000}"/>
    <cellStyle name="Cálculo 2 6 2 5 2" xfId="1893" xr:uid="{00000000-0005-0000-0000-00006C060000}"/>
    <cellStyle name="Cálculo 2 6 2 6" xfId="1894" xr:uid="{00000000-0005-0000-0000-00006D060000}"/>
    <cellStyle name="Cálculo 2 6 2 6 2" xfId="1895" xr:uid="{00000000-0005-0000-0000-00006E060000}"/>
    <cellStyle name="Cálculo 2 6 2 7" xfId="1896" xr:uid="{00000000-0005-0000-0000-00006F060000}"/>
    <cellStyle name="Cálculo 2 6 2 7 2" xfId="1897" xr:uid="{00000000-0005-0000-0000-000070060000}"/>
    <cellStyle name="Cálculo 2 6 2 8" xfId="1898" xr:uid="{00000000-0005-0000-0000-000071060000}"/>
    <cellStyle name="Cálculo 2 6 2 8 2" xfId="1899" xr:uid="{00000000-0005-0000-0000-000072060000}"/>
    <cellStyle name="Cálculo 2 6 2 9" xfId="1900" xr:uid="{00000000-0005-0000-0000-000073060000}"/>
    <cellStyle name="Cálculo 2 6 2 9 2" xfId="1901" xr:uid="{00000000-0005-0000-0000-000074060000}"/>
    <cellStyle name="Cálculo 2 6 3" xfId="1902" xr:uid="{00000000-0005-0000-0000-000075060000}"/>
    <cellStyle name="Cálculo 2 6 3 10" xfId="1903" xr:uid="{00000000-0005-0000-0000-000076060000}"/>
    <cellStyle name="Cálculo 2 6 3 10 2" xfId="1904" xr:uid="{00000000-0005-0000-0000-000077060000}"/>
    <cellStyle name="Cálculo 2 6 3 11" xfId="1905" xr:uid="{00000000-0005-0000-0000-000078060000}"/>
    <cellStyle name="Cálculo 2 6 3 11 2" xfId="1906" xr:uid="{00000000-0005-0000-0000-000079060000}"/>
    <cellStyle name="Cálculo 2 6 3 12" xfId="1907" xr:uid="{00000000-0005-0000-0000-00007A060000}"/>
    <cellStyle name="Cálculo 2 6 3 12 2" xfId="1908" xr:uid="{00000000-0005-0000-0000-00007B060000}"/>
    <cellStyle name="Cálculo 2 6 3 13" xfId="1909" xr:uid="{00000000-0005-0000-0000-00007C060000}"/>
    <cellStyle name="Cálculo 2 6 3 2" xfId="1910" xr:uid="{00000000-0005-0000-0000-00007D060000}"/>
    <cellStyle name="Cálculo 2 6 3 2 10" xfId="1911" xr:uid="{00000000-0005-0000-0000-00007E060000}"/>
    <cellStyle name="Cálculo 2 6 3 2 10 2" xfId="1912" xr:uid="{00000000-0005-0000-0000-00007F060000}"/>
    <cellStyle name="Cálculo 2 6 3 2 11" xfId="1913" xr:uid="{00000000-0005-0000-0000-000080060000}"/>
    <cellStyle name="Cálculo 2 6 3 2 2" xfId="1914" xr:uid="{00000000-0005-0000-0000-000081060000}"/>
    <cellStyle name="Cálculo 2 6 3 2 2 2" xfId="1915" xr:uid="{00000000-0005-0000-0000-000082060000}"/>
    <cellStyle name="Cálculo 2 6 3 2 3" xfId="1916" xr:uid="{00000000-0005-0000-0000-000083060000}"/>
    <cellStyle name="Cálculo 2 6 3 2 3 2" xfId="1917" xr:uid="{00000000-0005-0000-0000-000084060000}"/>
    <cellStyle name="Cálculo 2 6 3 2 4" xfId="1918" xr:uid="{00000000-0005-0000-0000-000085060000}"/>
    <cellStyle name="Cálculo 2 6 3 2 4 2" xfId="1919" xr:uid="{00000000-0005-0000-0000-000086060000}"/>
    <cellStyle name="Cálculo 2 6 3 2 5" xfId="1920" xr:uid="{00000000-0005-0000-0000-000087060000}"/>
    <cellStyle name="Cálculo 2 6 3 2 5 2" xfId="1921" xr:uid="{00000000-0005-0000-0000-000088060000}"/>
    <cellStyle name="Cálculo 2 6 3 2 6" xfId="1922" xr:uid="{00000000-0005-0000-0000-000089060000}"/>
    <cellStyle name="Cálculo 2 6 3 2 6 2" xfId="1923" xr:uid="{00000000-0005-0000-0000-00008A060000}"/>
    <cellStyle name="Cálculo 2 6 3 2 7" xfId="1924" xr:uid="{00000000-0005-0000-0000-00008B060000}"/>
    <cellStyle name="Cálculo 2 6 3 2 7 2" xfId="1925" xr:uid="{00000000-0005-0000-0000-00008C060000}"/>
    <cellStyle name="Cálculo 2 6 3 2 8" xfId="1926" xr:uid="{00000000-0005-0000-0000-00008D060000}"/>
    <cellStyle name="Cálculo 2 6 3 2 8 2" xfId="1927" xr:uid="{00000000-0005-0000-0000-00008E060000}"/>
    <cellStyle name="Cálculo 2 6 3 2 9" xfId="1928" xr:uid="{00000000-0005-0000-0000-00008F060000}"/>
    <cellStyle name="Cálculo 2 6 3 2 9 2" xfId="1929" xr:uid="{00000000-0005-0000-0000-000090060000}"/>
    <cellStyle name="Cálculo 2 6 3 3" xfId="1930" xr:uid="{00000000-0005-0000-0000-000091060000}"/>
    <cellStyle name="Cálculo 2 6 3 3 10" xfId="1931" xr:uid="{00000000-0005-0000-0000-000092060000}"/>
    <cellStyle name="Cálculo 2 6 3 3 10 2" xfId="1932" xr:uid="{00000000-0005-0000-0000-000093060000}"/>
    <cellStyle name="Cálculo 2 6 3 3 11" xfId="1933" xr:uid="{00000000-0005-0000-0000-000094060000}"/>
    <cellStyle name="Cálculo 2 6 3 3 2" xfId="1934" xr:uid="{00000000-0005-0000-0000-000095060000}"/>
    <cellStyle name="Cálculo 2 6 3 3 2 2" xfId="1935" xr:uid="{00000000-0005-0000-0000-000096060000}"/>
    <cellStyle name="Cálculo 2 6 3 3 3" xfId="1936" xr:uid="{00000000-0005-0000-0000-000097060000}"/>
    <cellStyle name="Cálculo 2 6 3 3 3 2" xfId="1937" xr:uid="{00000000-0005-0000-0000-000098060000}"/>
    <cellStyle name="Cálculo 2 6 3 3 4" xfId="1938" xr:uid="{00000000-0005-0000-0000-000099060000}"/>
    <cellStyle name="Cálculo 2 6 3 3 4 2" xfId="1939" xr:uid="{00000000-0005-0000-0000-00009A060000}"/>
    <cellStyle name="Cálculo 2 6 3 3 5" xfId="1940" xr:uid="{00000000-0005-0000-0000-00009B060000}"/>
    <cellStyle name="Cálculo 2 6 3 3 5 2" xfId="1941" xr:uid="{00000000-0005-0000-0000-00009C060000}"/>
    <cellStyle name="Cálculo 2 6 3 3 6" xfId="1942" xr:uid="{00000000-0005-0000-0000-00009D060000}"/>
    <cellStyle name="Cálculo 2 6 3 3 6 2" xfId="1943" xr:uid="{00000000-0005-0000-0000-00009E060000}"/>
    <cellStyle name="Cálculo 2 6 3 3 7" xfId="1944" xr:uid="{00000000-0005-0000-0000-00009F060000}"/>
    <cellStyle name="Cálculo 2 6 3 3 7 2" xfId="1945" xr:uid="{00000000-0005-0000-0000-0000A0060000}"/>
    <cellStyle name="Cálculo 2 6 3 3 8" xfId="1946" xr:uid="{00000000-0005-0000-0000-0000A1060000}"/>
    <cellStyle name="Cálculo 2 6 3 3 8 2" xfId="1947" xr:uid="{00000000-0005-0000-0000-0000A2060000}"/>
    <cellStyle name="Cálculo 2 6 3 3 9" xfId="1948" xr:uid="{00000000-0005-0000-0000-0000A3060000}"/>
    <cellStyle name="Cálculo 2 6 3 3 9 2" xfId="1949" xr:uid="{00000000-0005-0000-0000-0000A4060000}"/>
    <cellStyle name="Cálculo 2 6 3 4" xfId="1950" xr:uid="{00000000-0005-0000-0000-0000A5060000}"/>
    <cellStyle name="Cálculo 2 6 3 4 2" xfId="1951" xr:uid="{00000000-0005-0000-0000-0000A6060000}"/>
    <cellStyle name="Cálculo 2 6 3 5" xfId="1952" xr:uid="{00000000-0005-0000-0000-0000A7060000}"/>
    <cellStyle name="Cálculo 2 6 3 5 2" xfId="1953" xr:uid="{00000000-0005-0000-0000-0000A8060000}"/>
    <cellStyle name="Cálculo 2 6 3 6" xfId="1954" xr:uid="{00000000-0005-0000-0000-0000A9060000}"/>
    <cellStyle name="Cálculo 2 6 3 6 2" xfId="1955" xr:uid="{00000000-0005-0000-0000-0000AA060000}"/>
    <cellStyle name="Cálculo 2 6 3 7" xfId="1956" xr:uid="{00000000-0005-0000-0000-0000AB060000}"/>
    <cellStyle name="Cálculo 2 6 3 7 2" xfId="1957" xr:uid="{00000000-0005-0000-0000-0000AC060000}"/>
    <cellStyle name="Cálculo 2 6 3 8" xfId="1958" xr:uid="{00000000-0005-0000-0000-0000AD060000}"/>
    <cellStyle name="Cálculo 2 6 3 8 2" xfId="1959" xr:uid="{00000000-0005-0000-0000-0000AE060000}"/>
    <cellStyle name="Cálculo 2 6 3 9" xfId="1960" xr:uid="{00000000-0005-0000-0000-0000AF060000}"/>
    <cellStyle name="Cálculo 2 6 3 9 2" xfId="1961" xr:uid="{00000000-0005-0000-0000-0000B0060000}"/>
    <cellStyle name="Cálculo 2 6 4" xfId="1962" xr:uid="{00000000-0005-0000-0000-0000B1060000}"/>
    <cellStyle name="Cálculo 2 6 4 10" xfId="1963" xr:uid="{00000000-0005-0000-0000-0000B2060000}"/>
    <cellStyle name="Cálculo 2 6 4 10 2" xfId="1964" xr:uid="{00000000-0005-0000-0000-0000B3060000}"/>
    <cellStyle name="Cálculo 2 6 4 11" xfId="1965" xr:uid="{00000000-0005-0000-0000-0000B4060000}"/>
    <cellStyle name="Cálculo 2 6 4 2" xfId="1966" xr:uid="{00000000-0005-0000-0000-0000B5060000}"/>
    <cellStyle name="Cálculo 2 6 4 2 2" xfId="1967" xr:uid="{00000000-0005-0000-0000-0000B6060000}"/>
    <cellStyle name="Cálculo 2 6 4 3" xfId="1968" xr:uid="{00000000-0005-0000-0000-0000B7060000}"/>
    <cellStyle name="Cálculo 2 6 4 3 2" xfId="1969" xr:uid="{00000000-0005-0000-0000-0000B8060000}"/>
    <cellStyle name="Cálculo 2 6 4 4" xfId="1970" xr:uid="{00000000-0005-0000-0000-0000B9060000}"/>
    <cellStyle name="Cálculo 2 6 4 4 2" xfId="1971" xr:uid="{00000000-0005-0000-0000-0000BA060000}"/>
    <cellStyle name="Cálculo 2 6 4 5" xfId="1972" xr:uid="{00000000-0005-0000-0000-0000BB060000}"/>
    <cellStyle name="Cálculo 2 6 4 5 2" xfId="1973" xr:uid="{00000000-0005-0000-0000-0000BC060000}"/>
    <cellStyle name="Cálculo 2 6 4 6" xfId="1974" xr:uid="{00000000-0005-0000-0000-0000BD060000}"/>
    <cellStyle name="Cálculo 2 6 4 6 2" xfId="1975" xr:uid="{00000000-0005-0000-0000-0000BE060000}"/>
    <cellStyle name="Cálculo 2 6 4 7" xfId="1976" xr:uid="{00000000-0005-0000-0000-0000BF060000}"/>
    <cellStyle name="Cálculo 2 6 4 7 2" xfId="1977" xr:uid="{00000000-0005-0000-0000-0000C0060000}"/>
    <cellStyle name="Cálculo 2 6 4 8" xfId="1978" xr:uid="{00000000-0005-0000-0000-0000C1060000}"/>
    <cellStyle name="Cálculo 2 6 4 8 2" xfId="1979" xr:uid="{00000000-0005-0000-0000-0000C2060000}"/>
    <cellStyle name="Cálculo 2 6 4 9" xfId="1980" xr:uid="{00000000-0005-0000-0000-0000C3060000}"/>
    <cellStyle name="Cálculo 2 6 4 9 2" xfId="1981" xr:uid="{00000000-0005-0000-0000-0000C4060000}"/>
    <cellStyle name="Cálculo 2 6 5" xfId="1982" xr:uid="{00000000-0005-0000-0000-0000C5060000}"/>
    <cellStyle name="Cálculo 2 6 5 10" xfId="1983" xr:uid="{00000000-0005-0000-0000-0000C6060000}"/>
    <cellStyle name="Cálculo 2 6 5 10 2" xfId="1984" xr:uid="{00000000-0005-0000-0000-0000C7060000}"/>
    <cellStyle name="Cálculo 2 6 5 11" xfId="1985" xr:uid="{00000000-0005-0000-0000-0000C8060000}"/>
    <cellStyle name="Cálculo 2 6 5 2" xfId="1986" xr:uid="{00000000-0005-0000-0000-0000C9060000}"/>
    <cellStyle name="Cálculo 2 6 5 2 2" xfId="1987" xr:uid="{00000000-0005-0000-0000-0000CA060000}"/>
    <cellStyle name="Cálculo 2 6 5 3" xfId="1988" xr:uid="{00000000-0005-0000-0000-0000CB060000}"/>
    <cellStyle name="Cálculo 2 6 5 3 2" xfId="1989" xr:uid="{00000000-0005-0000-0000-0000CC060000}"/>
    <cellStyle name="Cálculo 2 6 5 4" xfId="1990" xr:uid="{00000000-0005-0000-0000-0000CD060000}"/>
    <cellStyle name="Cálculo 2 6 5 4 2" xfId="1991" xr:uid="{00000000-0005-0000-0000-0000CE060000}"/>
    <cellStyle name="Cálculo 2 6 5 5" xfId="1992" xr:uid="{00000000-0005-0000-0000-0000CF060000}"/>
    <cellStyle name="Cálculo 2 6 5 5 2" xfId="1993" xr:uid="{00000000-0005-0000-0000-0000D0060000}"/>
    <cellStyle name="Cálculo 2 6 5 6" xfId="1994" xr:uid="{00000000-0005-0000-0000-0000D1060000}"/>
    <cellStyle name="Cálculo 2 6 5 6 2" xfId="1995" xr:uid="{00000000-0005-0000-0000-0000D2060000}"/>
    <cellStyle name="Cálculo 2 6 5 7" xfId="1996" xr:uid="{00000000-0005-0000-0000-0000D3060000}"/>
    <cellStyle name="Cálculo 2 6 5 7 2" xfId="1997" xr:uid="{00000000-0005-0000-0000-0000D4060000}"/>
    <cellStyle name="Cálculo 2 6 5 8" xfId="1998" xr:uid="{00000000-0005-0000-0000-0000D5060000}"/>
    <cellStyle name="Cálculo 2 6 5 8 2" xfId="1999" xr:uid="{00000000-0005-0000-0000-0000D6060000}"/>
    <cellStyle name="Cálculo 2 6 5 9" xfId="2000" xr:uid="{00000000-0005-0000-0000-0000D7060000}"/>
    <cellStyle name="Cálculo 2 6 5 9 2" xfId="2001" xr:uid="{00000000-0005-0000-0000-0000D8060000}"/>
    <cellStyle name="Cálculo 2 6 6" xfId="2002" xr:uid="{00000000-0005-0000-0000-0000D9060000}"/>
    <cellStyle name="Cálculo 2 6 6 2" xfId="2003" xr:uid="{00000000-0005-0000-0000-0000DA060000}"/>
    <cellStyle name="Cálculo 2 6 7" xfId="2004" xr:uid="{00000000-0005-0000-0000-0000DB060000}"/>
    <cellStyle name="Cálculo 2 6 7 2" xfId="2005" xr:uid="{00000000-0005-0000-0000-0000DC060000}"/>
    <cellStyle name="Cálculo 2 6 8" xfId="2006" xr:uid="{00000000-0005-0000-0000-0000DD060000}"/>
    <cellStyle name="Cálculo 2 6 8 2" xfId="2007" xr:uid="{00000000-0005-0000-0000-0000DE060000}"/>
    <cellStyle name="Cálculo 2 6 9" xfId="2008" xr:uid="{00000000-0005-0000-0000-0000DF060000}"/>
    <cellStyle name="Cálculo 2 6 9 2" xfId="2009" xr:uid="{00000000-0005-0000-0000-0000E0060000}"/>
    <cellStyle name="Cálculo 2 7" xfId="2010" xr:uid="{00000000-0005-0000-0000-0000E1060000}"/>
    <cellStyle name="Cálculo 2 7 10" xfId="2011" xr:uid="{00000000-0005-0000-0000-0000E2060000}"/>
    <cellStyle name="Cálculo 2 7 10 2" xfId="2012" xr:uid="{00000000-0005-0000-0000-0000E3060000}"/>
    <cellStyle name="Cálculo 2 7 11" xfId="2013" xr:uid="{00000000-0005-0000-0000-0000E4060000}"/>
    <cellStyle name="Cálculo 2 7 11 2" xfId="2014" xr:uid="{00000000-0005-0000-0000-0000E5060000}"/>
    <cellStyle name="Cálculo 2 7 12" xfId="2015" xr:uid="{00000000-0005-0000-0000-0000E6060000}"/>
    <cellStyle name="Cálculo 2 7 12 2" xfId="2016" xr:uid="{00000000-0005-0000-0000-0000E7060000}"/>
    <cellStyle name="Cálculo 2 7 13" xfId="2017" xr:uid="{00000000-0005-0000-0000-0000E8060000}"/>
    <cellStyle name="Cálculo 2 7 2" xfId="2018" xr:uid="{00000000-0005-0000-0000-0000E9060000}"/>
    <cellStyle name="Cálculo 2 7 2 10" xfId="2019" xr:uid="{00000000-0005-0000-0000-0000EA060000}"/>
    <cellStyle name="Cálculo 2 7 2 10 2" xfId="2020" xr:uid="{00000000-0005-0000-0000-0000EB060000}"/>
    <cellStyle name="Cálculo 2 7 2 11" xfId="2021" xr:uid="{00000000-0005-0000-0000-0000EC060000}"/>
    <cellStyle name="Cálculo 2 7 2 2" xfId="2022" xr:uid="{00000000-0005-0000-0000-0000ED060000}"/>
    <cellStyle name="Cálculo 2 7 2 2 2" xfId="2023" xr:uid="{00000000-0005-0000-0000-0000EE060000}"/>
    <cellStyle name="Cálculo 2 7 2 3" xfId="2024" xr:uid="{00000000-0005-0000-0000-0000EF060000}"/>
    <cellStyle name="Cálculo 2 7 2 3 2" xfId="2025" xr:uid="{00000000-0005-0000-0000-0000F0060000}"/>
    <cellStyle name="Cálculo 2 7 2 4" xfId="2026" xr:uid="{00000000-0005-0000-0000-0000F1060000}"/>
    <cellStyle name="Cálculo 2 7 2 4 2" xfId="2027" xr:uid="{00000000-0005-0000-0000-0000F2060000}"/>
    <cellStyle name="Cálculo 2 7 2 5" xfId="2028" xr:uid="{00000000-0005-0000-0000-0000F3060000}"/>
    <cellStyle name="Cálculo 2 7 2 5 2" xfId="2029" xr:uid="{00000000-0005-0000-0000-0000F4060000}"/>
    <cellStyle name="Cálculo 2 7 2 6" xfId="2030" xr:uid="{00000000-0005-0000-0000-0000F5060000}"/>
    <cellStyle name="Cálculo 2 7 2 6 2" xfId="2031" xr:uid="{00000000-0005-0000-0000-0000F6060000}"/>
    <cellStyle name="Cálculo 2 7 2 7" xfId="2032" xr:uid="{00000000-0005-0000-0000-0000F7060000}"/>
    <cellStyle name="Cálculo 2 7 2 7 2" xfId="2033" xr:uid="{00000000-0005-0000-0000-0000F8060000}"/>
    <cellStyle name="Cálculo 2 7 2 8" xfId="2034" xr:uid="{00000000-0005-0000-0000-0000F9060000}"/>
    <cellStyle name="Cálculo 2 7 2 8 2" xfId="2035" xr:uid="{00000000-0005-0000-0000-0000FA060000}"/>
    <cellStyle name="Cálculo 2 7 2 9" xfId="2036" xr:uid="{00000000-0005-0000-0000-0000FB060000}"/>
    <cellStyle name="Cálculo 2 7 2 9 2" xfId="2037" xr:uid="{00000000-0005-0000-0000-0000FC060000}"/>
    <cellStyle name="Cálculo 2 7 3" xfId="2038" xr:uid="{00000000-0005-0000-0000-0000FD060000}"/>
    <cellStyle name="Cálculo 2 7 3 10" xfId="2039" xr:uid="{00000000-0005-0000-0000-0000FE060000}"/>
    <cellStyle name="Cálculo 2 7 3 10 2" xfId="2040" xr:uid="{00000000-0005-0000-0000-0000FF060000}"/>
    <cellStyle name="Cálculo 2 7 3 11" xfId="2041" xr:uid="{00000000-0005-0000-0000-000000070000}"/>
    <cellStyle name="Cálculo 2 7 3 2" xfId="2042" xr:uid="{00000000-0005-0000-0000-000001070000}"/>
    <cellStyle name="Cálculo 2 7 3 2 2" xfId="2043" xr:uid="{00000000-0005-0000-0000-000002070000}"/>
    <cellStyle name="Cálculo 2 7 3 3" xfId="2044" xr:uid="{00000000-0005-0000-0000-000003070000}"/>
    <cellStyle name="Cálculo 2 7 3 3 2" xfId="2045" xr:uid="{00000000-0005-0000-0000-000004070000}"/>
    <cellStyle name="Cálculo 2 7 3 4" xfId="2046" xr:uid="{00000000-0005-0000-0000-000005070000}"/>
    <cellStyle name="Cálculo 2 7 3 4 2" xfId="2047" xr:uid="{00000000-0005-0000-0000-000006070000}"/>
    <cellStyle name="Cálculo 2 7 3 5" xfId="2048" xr:uid="{00000000-0005-0000-0000-000007070000}"/>
    <cellStyle name="Cálculo 2 7 3 5 2" xfId="2049" xr:uid="{00000000-0005-0000-0000-000008070000}"/>
    <cellStyle name="Cálculo 2 7 3 6" xfId="2050" xr:uid="{00000000-0005-0000-0000-000009070000}"/>
    <cellStyle name="Cálculo 2 7 3 6 2" xfId="2051" xr:uid="{00000000-0005-0000-0000-00000A070000}"/>
    <cellStyle name="Cálculo 2 7 3 7" xfId="2052" xr:uid="{00000000-0005-0000-0000-00000B070000}"/>
    <cellStyle name="Cálculo 2 7 3 7 2" xfId="2053" xr:uid="{00000000-0005-0000-0000-00000C070000}"/>
    <cellStyle name="Cálculo 2 7 3 8" xfId="2054" xr:uid="{00000000-0005-0000-0000-00000D070000}"/>
    <cellStyle name="Cálculo 2 7 3 8 2" xfId="2055" xr:uid="{00000000-0005-0000-0000-00000E070000}"/>
    <cellStyle name="Cálculo 2 7 3 9" xfId="2056" xr:uid="{00000000-0005-0000-0000-00000F070000}"/>
    <cellStyle name="Cálculo 2 7 3 9 2" xfId="2057" xr:uid="{00000000-0005-0000-0000-000010070000}"/>
    <cellStyle name="Cálculo 2 7 4" xfId="2058" xr:uid="{00000000-0005-0000-0000-000011070000}"/>
    <cellStyle name="Cálculo 2 7 4 2" xfId="2059" xr:uid="{00000000-0005-0000-0000-000012070000}"/>
    <cellStyle name="Cálculo 2 7 5" xfId="2060" xr:uid="{00000000-0005-0000-0000-000013070000}"/>
    <cellStyle name="Cálculo 2 7 5 2" xfId="2061" xr:uid="{00000000-0005-0000-0000-000014070000}"/>
    <cellStyle name="Cálculo 2 7 6" xfId="2062" xr:uid="{00000000-0005-0000-0000-000015070000}"/>
    <cellStyle name="Cálculo 2 7 6 2" xfId="2063" xr:uid="{00000000-0005-0000-0000-000016070000}"/>
    <cellStyle name="Cálculo 2 7 7" xfId="2064" xr:uid="{00000000-0005-0000-0000-000017070000}"/>
    <cellStyle name="Cálculo 2 7 7 2" xfId="2065" xr:uid="{00000000-0005-0000-0000-000018070000}"/>
    <cellStyle name="Cálculo 2 7 8" xfId="2066" xr:uid="{00000000-0005-0000-0000-000019070000}"/>
    <cellStyle name="Cálculo 2 7 8 2" xfId="2067" xr:uid="{00000000-0005-0000-0000-00001A070000}"/>
    <cellStyle name="Cálculo 2 7 9" xfId="2068" xr:uid="{00000000-0005-0000-0000-00001B070000}"/>
    <cellStyle name="Cálculo 2 7 9 2" xfId="2069" xr:uid="{00000000-0005-0000-0000-00001C070000}"/>
    <cellStyle name="Cálculo 2 8" xfId="2070" xr:uid="{00000000-0005-0000-0000-00001D070000}"/>
    <cellStyle name="Cálculo 2 8 10" xfId="2071" xr:uid="{00000000-0005-0000-0000-00001E070000}"/>
    <cellStyle name="Cálculo 2 8 10 2" xfId="2072" xr:uid="{00000000-0005-0000-0000-00001F070000}"/>
    <cellStyle name="Cálculo 2 8 11" xfId="2073" xr:uid="{00000000-0005-0000-0000-000020070000}"/>
    <cellStyle name="Cálculo 2 8 11 2" xfId="2074" xr:uid="{00000000-0005-0000-0000-000021070000}"/>
    <cellStyle name="Cálculo 2 8 12" xfId="2075" xr:uid="{00000000-0005-0000-0000-000022070000}"/>
    <cellStyle name="Cálculo 2 8 12 2" xfId="2076" xr:uid="{00000000-0005-0000-0000-000023070000}"/>
    <cellStyle name="Cálculo 2 8 13" xfId="2077" xr:uid="{00000000-0005-0000-0000-000024070000}"/>
    <cellStyle name="Cálculo 2 8 2" xfId="2078" xr:uid="{00000000-0005-0000-0000-000025070000}"/>
    <cellStyle name="Cálculo 2 8 2 10" xfId="2079" xr:uid="{00000000-0005-0000-0000-000026070000}"/>
    <cellStyle name="Cálculo 2 8 2 10 2" xfId="2080" xr:uid="{00000000-0005-0000-0000-000027070000}"/>
    <cellStyle name="Cálculo 2 8 2 11" xfId="2081" xr:uid="{00000000-0005-0000-0000-000028070000}"/>
    <cellStyle name="Cálculo 2 8 2 2" xfId="2082" xr:uid="{00000000-0005-0000-0000-000029070000}"/>
    <cellStyle name="Cálculo 2 8 2 2 2" xfId="2083" xr:uid="{00000000-0005-0000-0000-00002A070000}"/>
    <cellStyle name="Cálculo 2 8 2 3" xfId="2084" xr:uid="{00000000-0005-0000-0000-00002B070000}"/>
    <cellStyle name="Cálculo 2 8 2 3 2" xfId="2085" xr:uid="{00000000-0005-0000-0000-00002C070000}"/>
    <cellStyle name="Cálculo 2 8 2 4" xfId="2086" xr:uid="{00000000-0005-0000-0000-00002D070000}"/>
    <cellStyle name="Cálculo 2 8 2 4 2" xfId="2087" xr:uid="{00000000-0005-0000-0000-00002E070000}"/>
    <cellStyle name="Cálculo 2 8 2 5" xfId="2088" xr:uid="{00000000-0005-0000-0000-00002F070000}"/>
    <cellStyle name="Cálculo 2 8 2 5 2" xfId="2089" xr:uid="{00000000-0005-0000-0000-000030070000}"/>
    <cellStyle name="Cálculo 2 8 2 6" xfId="2090" xr:uid="{00000000-0005-0000-0000-000031070000}"/>
    <cellStyle name="Cálculo 2 8 2 6 2" xfId="2091" xr:uid="{00000000-0005-0000-0000-000032070000}"/>
    <cellStyle name="Cálculo 2 8 2 7" xfId="2092" xr:uid="{00000000-0005-0000-0000-000033070000}"/>
    <cellStyle name="Cálculo 2 8 2 7 2" xfId="2093" xr:uid="{00000000-0005-0000-0000-000034070000}"/>
    <cellStyle name="Cálculo 2 8 2 8" xfId="2094" xr:uid="{00000000-0005-0000-0000-000035070000}"/>
    <cellStyle name="Cálculo 2 8 2 8 2" xfId="2095" xr:uid="{00000000-0005-0000-0000-000036070000}"/>
    <cellStyle name="Cálculo 2 8 2 9" xfId="2096" xr:uid="{00000000-0005-0000-0000-000037070000}"/>
    <cellStyle name="Cálculo 2 8 2 9 2" xfId="2097" xr:uid="{00000000-0005-0000-0000-000038070000}"/>
    <cellStyle name="Cálculo 2 8 3" xfId="2098" xr:uid="{00000000-0005-0000-0000-000039070000}"/>
    <cellStyle name="Cálculo 2 8 3 10" xfId="2099" xr:uid="{00000000-0005-0000-0000-00003A070000}"/>
    <cellStyle name="Cálculo 2 8 3 10 2" xfId="2100" xr:uid="{00000000-0005-0000-0000-00003B070000}"/>
    <cellStyle name="Cálculo 2 8 3 11" xfId="2101" xr:uid="{00000000-0005-0000-0000-00003C070000}"/>
    <cellStyle name="Cálculo 2 8 3 2" xfId="2102" xr:uid="{00000000-0005-0000-0000-00003D070000}"/>
    <cellStyle name="Cálculo 2 8 3 2 2" xfId="2103" xr:uid="{00000000-0005-0000-0000-00003E070000}"/>
    <cellStyle name="Cálculo 2 8 3 3" xfId="2104" xr:uid="{00000000-0005-0000-0000-00003F070000}"/>
    <cellStyle name="Cálculo 2 8 3 3 2" xfId="2105" xr:uid="{00000000-0005-0000-0000-000040070000}"/>
    <cellStyle name="Cálculo 2 8 3 4" xfId="2106" xr:uid="{00000000-0005-0000-0000-000041070000}"/>
    <cellStyle name="Cálculo 2 8 3 4 2" xfId="2107" xr:uid="{00000000-0005-0000-0000-000042070000}"/>
    <cellStyle name="Cálculo 2 8 3 5" xfId="2108" xr:uid="{00000000-0005-0000-0000-000043070000}"/>
    <cellStyle name="Cálculo 2 8 3 5 2" xfId="2109" xr:uid="{00000000-0005-0000-0000-000044070000}"/>
    <cellStyle name="Cálculo 2 8 3 6" xfId="2110" xr:uid="{00000000-0005-0000-0000-000045070000}"/>
    <cellStyle name="Cálculo 2 8 3 6 2" xfId="2111" xr:uid="{00000000-0005-0000-0000-000046070000}"/>
    <cellStyle name="Cálculo 2 8 3 7" xfId="2112" xr:uid="{00000000-0005-0000-0000-000047070000}"/>
    <cellStyle name="Cálculo 2 8 3 7 2" xfId="2113" xr:uid="{00000000-0005-0000-0000-000048070000}"/>
    <cellStyle name="Cálculo 2 8 3 8" xfId="2114" xr:uid="{00000000-0005-0000-0000-000049070000}"/>
    <cellStyle name="Cálculo 2 8 3 8 2" xfId="2115" xr:uid="{00000000-0005-0000-0000-00004A070000}"/>
    <cellStyle name="Cálculo 2 8 3 9" xfId="2116" xr:uid="{00000000-0005-0000-0000-00004B070000}"/>
    <cellStyle name="Cálculo 2 8 3 9 2" xfId="2117" xr:uid="{00000000-0005-0000-0000-00004C070000}"/>
    <cellStyle name="Cálculo 2 8 4" xfId="2118" xr:uid="{00000000-0005-0000-0000-00004D070000}"/>
    <cellStyle name="Cálculo 2 8 4 2" xfId="2119" xr:uid="{00000000-0005-0000-0000-00004E070000}"/>
    <cellStyle name="Cálculo 2 8 5" xfId="2120" xr:uid="{00000000-0005-0000-0000-00004F070000}"/>
    <cellStyle name="Cálculo 2 8 5 2" xfId="2121" xr:uid="{00000000-0005-0000-0000-000050070000}"/>
    <cellStyle name="Cálculo 2 8 6" xfId="2122" xr:uid="{00000000-0005-0000-0000-000051070000}"/>
    <cellStyle name="Cálculo 2 8 6 2" xfId="2123" xr:uid="{00000000-0005-0000-0000-000052070000}"/>
    <cellStyle name="Cálculo 2 8 7" xfId="2124" xr:uid="{00000000-0005-0000-0000-000053070000}"/>
    <cellStyle name="Cálculo 2 8 7 2" xfId="2125" xr:uid="{00000000-0005-0000-0000-000054070000}"/>
    <cellStyle name="Cálculo 2 8 8" xfId="2126" xr:uid="{00000000-0005-0000-0000-000055070000}"/>
    <cellStyle name="Cálculo 2 8 8 2" xfId="2127" xr:uid="{00000000-0005-0000-0000-000056070000}"/>
    <cellStyle name="Cálculo 2 8 9" xfId="2128" xr:uid="{00000000-0005-0000-0000-000057070000}"/>
    <cellStyle name="Cálculo 2 8 9 2" xfId="2129" xr:uid="{00000000-0005-0000-0000-000058070000}"/>
    <cellStyle name="Cálculo 2 9" xfId="2130" xr:uid="{00000000-0005-0000-0000-000059070000}"/>
    <cellStyle name="Cálculo 2 9 2" xfId="2131" xr:uid="{00000000-0005-0000-0000-00005A070000}"/>
    <cellStyle name="Cálculo 3" xfId="149" xr:uid="{00000000-0005-0000-0000-00005B070000}"/>
    <cellStyle name="Cálculo 3 10" xfId="2132" xr:uid="{00000000-0005-0000-0000-00005C070000}"/>
    <cellStyle name="Cálculo 3 10 2" xfId="2133" xr:uid="{00000000-0005-0000-0000-00005D070000}"/>
    <cellStyle name="Cálculo 3 11" xfId="2134" xr:uid="{00000000-0005-0000-0000-00005E070000}"/>
    <cellStyle name="Cálculo 3 11 2" xfId="2135" xr:uid="{00000000-0005-0000-0000-00005F070000}"/>
    <cellStyle name="Cálculo 3 12" xfId="2136" xr:uid="{00000000-0005-0000-0000-000060070000}"/>
    <cellStyle name="Cálculo 3 12 2" xfId="2137" xr:uid="{00000000-0005-0000-0000-000061070000}"/>
    <cellStyle name="Cálculo 3 13" xfId="2138" xr:uid="{00000000-0005-0000-0000-000062070000}"/>
    <cellStyle name="Cálculo 3 13 2" xfId="2139" xr:uid="{00000000-0005-0000-0000-000063070000}"/>
    <cellStyle name="Cálculo 3 14" xfId="2140" xr:uid="{00000000-0005-0000-0000-000064070000}"/>
    <cellStyle name="Cálculo 3 14 2" xfId="2141" xr:uid="{00000000-0005-0000-0000-000065070000}"/>
    <cellStyle name="Cálculo 3 15" xfId="2142" xr:uid="{00000000-0005-0000-0000-000066070000}"/>
    <cellStyle name="Cálculo 3 16" xfId="2143" xr:uid="{00000000-0005-0000-0000-000067070000}"/>
    <cellStyle name="Cálculo 3 17" xfId="2144" xr:uid="{00000000-0005-0000-0000-000068070000}"/>
    <cellStyle name="Cálculo 3 2" xfId="315" xr:uid="{00000000-0005-0000-0000-000069070000}"/>
    <cellStyle name="Cálculo 3 2 10" xfId="2145" xr:uid="{00000000-0005-0000-0000-00006A070000}"/>
    <cellStyle name="Cálculo 3 2 10 2" xfId="2146" xr:uid="{00000000-0005-0000-0000-00006B070000}"/>
    <cellStyle name="Cálculo 3 2 11" xfId="2147" xr:uid="{00000000-0005-0000-0000-00006C070000}"/>
    <cellStyle name="Cálculo 3 2 11 2" xfId="2148" xr:uid="{00000000-0005-0000-0000-00006D070000}"/>
    <cellStyle name="Cálculo 3 2 12" xfId="2149" xr:uid="{00000000-0005-0000-0000-00006E070000}"/>
    <cellStyle name="Cálculo 3 2 12 2" xfId="2150" xr:uid="{00000000-0005-0000-0000-00006F070000}"/>
    <cellStyle name="Cálculo 3 2 13" xfId="2151" xr:uid="{00000000-0005-0000-0000-000070070000}"/>
    <cellStyle name="Cálculo 3 2 13 2" xfId="2152" xr:uid="{00000000-0005-0000-0000-000071070000}"/>
    <cellStyle name="Cálculo 3 2 14" xfId="2153" xr:uid="{00000000-0005-0000-0000-000072070000}"/>
    <cellStyle name="Cálculo 3 2 14 2" xfId="2154" xr:uid="{00000000-0005-0000-0000-000073070000}"/>
    <cellStyle name="Cálculo 3 2 15" xfId="2155" xr:uid="{00000000-0005-0000-0000-000074070000}"/>
    <cellStyle name="Cálculo 3 2 16" xfId="2156" xr:uid="{00000000-0005-0000-0000-000075070000}"/>
    <cellStyle name="Cálculo 3 2 2" xfId="2157" xr:uid="{00000000-0005-0000-0000-000076070000}"/>
    <cellStyle name="Cálculo 3 2 2 10" xfId="2158" xr:uid="{00000000-0005-0000-0000-000077070000}"/>
    <cellStyle name="Cálculo 3 2 2 10 2" xfId="2159" xr:uid="{00000000-0005-0000-0000-000078070000}"/>
    <cellStyle name="Cálculo 3 2 2 11" xfId="2160" xr:uid="{00000000-0005-0000-0000-000079070000}"/>
    <cellStyle name="Cálculo 3 2 2 11 2" xfId="2161" xr:uid="{00000000-0005-0000-0000-00007A070000}"/>
    <cellStyle name="Cálculo 3 2 2 12" xfId="2162" xr:uid="{00000000-0005-0000-0000-00007B070000}"/>
    <cellStyle name="Cálculo 3 2 2 12 2" xfId="2163" xr:uid="{00000000-0005-0000-0000-00007C070000}"/>
    <cellStyle name="Cálculo 3 2 2 13" xfId="2164" xr:uid="{00000000-0005-0000-0000-00007D070000}"/>
    <cellStyle name="Cálculo 3 2 2 2" xfId="2165" xr:uid="{00000000-0005-0000-0000-00007E070000}"/>
    <cellStyle name="Cálculo 3 2 2 2 10" xfId="2166" xr:uid="{00000000-0005-0000-0000-00007F070000}"/>
    <cellStyle name="Cálculo 3 2 2 2 10 2" xfId="2167" xr:uid="{00000000-0005-0000-0000-000080070000}"/>
    <cellStyle name="Cálculo 3 2 2 2 11" xfId="2168" xr:uid="{00000000-0005-0000-0000-000081070000}"/>
    <cellStyle name="Cálculo 3 2 2 2 2" xfId="2169" xr:uid="{00000000-0005-0000-0000-000082070000}"/>
    <cellStyle name="Cálculo 3 2 2 2 2 2" xfId="2170" xr:uid="{00000000-0005-0000-0000-000083070000}"/>
    <cellStyle name="Cálculo 3 2 2 2 3" xfId="2171" xr:uid="{00000000-0005-0000-0000-000084070000}"/>
    <cellStyle name="Cálculo 3 2 2 2 3 2" xfId="2172" xr:uid="{00000000-0005-0000-0000-000085070000}"/>
    <cellStyle name="Cálculo 3 2 2 2 4" xfId="2173" xr:uid="{00000000-0005-0000-0000-000086070000}"/>
    <cellStyle name="Cálculo 3 2 2 2 4 2" xfId="2174" xr:uid="{00000000-0005-0000-0000-000087070000}"/>
    <cellStyle name="Cálculo 3 2 2 2 5" xfId="2175" xr:uid="{00000000-0005-0000-0000-000088070000}"/>
    <cellStyle name="Cálculo 3 2 2 2 5 2" xfId="2176" xr:uid="{00000000-0005-0000-0000-000089070000}"/>
    <cellStyle name="Cálculo 3 2 2 2 6" xfId="2177" xr:uid="{00000000-0005-0000-0000-00008A070000}"/>
    <cellStyle name="Cálculo 3 2 2 2 6 2" xfId="2178" xr:uid="{00000000-0005-0000-0000-00008B070000}"/>
    <cellStyle name="Cálculo 3 2 2 2 7" xfId="2179" xr:uid="{00000000-0005-0000-0000-00008C070000}"/>
    <cellStyle name="Cálculo 3 2 2 2 7 2" xfId="2180" xr:uid="{00000000-0005-0000-0000-00008D070000}"/>
    <cellStyle name="Cálculo 3 2 2 2 8" xfId="2181" xr:uid="{00000000-0005-0000-0000-00008E070000}"/>
    <cellStyle name="Cálculo 3 2 2 2 8 2" xfId="2182" xr:uid="{00000000-0005-0000-0000-00008F070000}"/>
    <cellStyle name="Cálculo 3 2 2 2 9" xfId="2183" xr:uid="{00000000-0005-0000-0000-000090070000}"/>
    <cellStyle name="Cálculo 3 2 2 2 9 2" xfId="2184" xr:uid="{00000000-0005-0000-0000-000091070000}"/>
    <cellStyle name="Cálculo 3 2 2 3" xfId="2185" xr:uid="{00000000-0005-0000-0000-000092070000}"/>
    <cellStyle name="Cálculo 3 2 2 3 10" xfId="2186" xr:uid="{00000000-0005-0000-0000-000093070000}"/>
    <cellStyle name="Cálculo 3 2 2 3 10 2" xfId="2187" xr:uid="{00000000-0005-0000-0000-000094070000}"/>
    <cellStyle name="Cálculo 3 2 2 3 11" xfId="2188" xr:uid="{00000000-0005-0000-0000-000095070000}"/>
    <cellStyle name="Cálculo 3 2 2 3 2" xfId="2189" xr:uid="{00000000-0005-0000-0000-000096070000}"/>
    <cellStyle name="Cálculo 3 2 2 3 2 2" xfId="2190" xr:uid="{00000000-0005-0000-0000-000097070000}"/>
    <cellStyle name="Cálculo 3 2 2 3 3" xfId="2191" xr:uid="{00000000-0005-0000-0000-000098070000}"/>
    <cellStyle name="Cálculo 3 2 2 3 3 2" xfId="2192" xr:uid="{00000000-0005-0000-0000-000099070000}"/>
    <cellStyle name="Cálculo 3 2 2 3 4" xfId="2193" xr:uid="{00000000-0005-0000-0000-00009A070000}"/>
    <cellStyle name="Cálculo 3 2 2 3 4 2" xfId="2194" xr:uid="{00000000-0005-0000-0000-00009B070000}"/>
    <cellStyle name="Cálculo 3 2 2 3 5" xfId="2195" xr:uid="{00000000-0005-0000-0000-00009C070000}"/>
    <cellStyle name="Cálculo 3 2 2 3 5 2" xfId="2196" xr:uid="{00000000-0005-0000-0000-00009D070000}"/>
    <cellStyle name="Cálculo 3 2 2 3 6" xfId="2197" xr:uid="{00000000-0005-0000-0000-00009E070000}"/>
    <cellStyle name="Cálculo 3 2 2 3 6 2" xfId="2198" xr:uid="{00000000-0005-0000-0000-00009F070000}"/>
    <cellStyle name="Cálculo 3 2 2 3 7" xfId="2199" xr:uid="{00000000-0005-0000-0000-0000A0070000}"/>
    <cellStyle name="Cálculo 3 2 2 3 7 2" xfId="2200" xr:uid="{00000000-0005-0000-0000-0000A1070000}"/>
    <cellStyle name="Cálculo 3 2 2 3 8" xfId="2201" xr:uid="{00000000-0005-0000-0000-0000A2070000}"/>
    <cellStyle name="Cálculo 3 2 2 3 8 2" xfId="2202" xr:uid="{00000000-0005-0000-0000-0000A3070000}"/>
    <cellStyle name="Cálculo 3 2 2 3 9" xfId="2203" xr:uid="{00000000-0005-0000-0000-0000A4070000}"/>
    <cellStyle name="Cálculo 3 2 2 3 9 2" xfId="2204" xr:uid="{00000000-0005-0000-0000-0000A5070000}"/>
    <cellStyle name="Cálculo 3 2 2 4" xfId="2205" xr:uid="{00000000-0005-0000-0000-0000A6070000}"/>
    <cellStyle name="Cálculo 3 2 2 4 2" xfId="2206" xr:uid="{00000000-0005-0000-0000-0000A7070000}"/>
    <cellStyle name="Cálculo 3 2 2 5" xfId="2207" xr:uid="{00000000-0005-0000-0000-0000A8070000}"/>
    <cellStyle name="Cálculo 3 2 2 5 2" xfId="2208" xr:uid="{00000000-0005-0000-0000-0000A9070000}"/>
    <cellStyle name="Cálculo 3 2 2 6" xfId="2209" xr:uid="{00000000-0005-0000-0000-0000AA070000}"/>
    <cellStyle name="Cálculo 3 2 2 6 2" xfId="2210" xr:uid="{00000000-0005-0000-0000-0000AB070000}"/>
    <cellStyle name="Cálculo 3 2 2 7" xfId="2211" xr:uid="{00000000-0005-0000-0000-0000AC070000}"/>
    <cellStyle name="Cálculo 3 2 2 7 2" xfId="2212" xr:uid="{00000000-0005-0000-0000-0000AD070000}"/>
    <cellStyle name="Cálculo 3 2 2 8" xfId="2213" xr:uid="{00000000-0005-0000-0000-0000AE070000}"/>
    <cellStyle name="Cálculo 3 2 2 8 2" xfId="2214" xr:uid="{00000000-0005-0000-0000-0000AF070000}"/>
    <cellStyle name="Cálculo 3 2 2 9" xfId="2215" xr:uid="{00000000-0005-0000-0000-0000B0070000}"/>
    <cellStyle name="Cálculo 3 2 2 9 2" xfId="2216" xr:uid="{00000000-0005-0000-0000-0000B1070000}"/>
    <cellStyle name="Cálculo 3 2 3" xfId="2217" xr:uid="{00000000-0005-0000-0000-0000B2070000}"/>
    <cellStyle name="Cálculo 3 2 3 10" xfId="2218" xr:uid="{00000000-0005-0000-0000-0000B3070000}"/>
    <cellStyle name="Cálculo 3 2 3 10 2" xfId="2219" xr:uid="{00000000-0005-0000-0000-0000B4070000}"/>
    <cellStyle name="Cálculo 3 2 3 11" xfId="2220" xr:uid="{00000000-0005-0000-0000-0000B5070000}"/>
    <cellStyle name="Cálculo 3 2 3 11 2" xfId="2221" xr:uid="{00000000-0005-0000-0000-0000B6070000}"/>
    <cellStyle name="Cálculo 3 2 3 12" xfId="2222" xr:uid="{00000000-0005-0000-0000-0000B7070000}"/>
    <cellStyle name="Cálculo 3 2 3 12 2" xfId="2223" xr:uid="{00000000-0005-0000-0000-0000B8070000}"/>
    <cellStyle name="Cálculo 3 2 3 13" xfId="2224" xr:uid="{00000000-0005-0000-0000-0000B9070000}"/>
    <cellStyle name="Cálculo 3 2 3 2" xfId="2225" xr:uid="{00000000-0005-0000-0000-0000BA070000}"/>
    <cellStyle name="Cálculo 3 2 3 2 10" xfId="2226" xr:uid="{00000000-0005-0000-0000-0000BB070000}"/>
    <cellStyle name="Cálculo 3 2 3 2 10 2" xfId="2227" xr:uid="{00000000-0005-0000-0000-0000BC070000}"/>
    <cellStyle name="Cálculo 3 2 3 2 11" xfId="2228" xr:uid="{00000000-0005-0000-0000-0000BD070000}"/>
    <cellStyle name="Cálculo 3 2 3 2 2" xfId="2229" xr:uid="{00000000-0005-0000-0000-0000BE070000}"/>
    <cellStyle name="Cálculo 3 2 3 2 2 2" xfId="2230" xr:uid="{00000000-0005-0000-0000-0000BF070000}"/>
    <cellStyle name="Cálculo 3 2 3 2 3" xfId="2231" xr:uid="{00000000-0005-0000-0000-0000C0070000}"/>
    <cellStyle name="Cálculo 3 2 3 2 3 2" xfId="2232" xr:uid="{00000000-0005-0000-0000-0000C1070000}"/>
    <cellStyle name="Cálculo 3 2 3 2 4" xfId="2233" xr:uid="{00000000-0005-0000-0000-0000C2070000}"/>
    <cellStyle name="Cálculo 3 2 3 2 4 2" xfId="2234" xr:uid="{00000000-0005-0000-0000-0000C3070000}"/>
    <cellStyle name="Cálculo 3 2 3 2 5" xfId="2235" xr:uid="{00000000-0005-0000-0000-0000C4070000}"/>
    <cellStyle name="Cálculo 3 2 3 2 5 2" xfId="2236" xr:uid="{00000000-0005-0000-0000-0000C5070000}"/>
    <cellStyle name="Cálculo 3 2 3 2 6" xfId="2237" xr:uid="{00000000-0005-0000-0000-0000C6070000}"/>
    <cellStyle name="Cálculo 3 2 3 2 6 2" xfId="2238" xr:uid="{00000000-0005-0000-0000-0000C7070000}"/>
    <cellStyle name="Cálculo 3 2 3 2 7" xfId="2239" xr:uid="{00000000-0005-0000-0000-0000C8070000}"/>
    <cellStyle name="Cálculo 3 2 3 2 7 2" xfId="2240" xr:uid="{00000000-0005-0000-0000-0000C9070000}"/>
    <cellStyle name="Cálculo 3 2 3 2 8" xfId="2241" xr:uid="{00000000-0005-0000-0000-0000CA070000}"/>
    <cellStyle name="Cálculo 3 2 3 2 8 2" xfId="2242" xr:uid="{00000000-0005-0000-0000-0000CB070000}"/>
    <cellStyle name="Cálculo 3 2 3 2 9" xfId="2243" xr:uid="{00000000-0005-0000-0000-0000CC070000}"/>
    <cellStyle name="Cálculo 3 2 3 2 9 2" xfId="2244" xr:uid="{00000000-0005-0000-0000-0000CD070000}"/>
    <cellStyle name="Cálculo 3 2 3 3" xfId="2245" xr:uid="{00000000-0005-0000-0000-0000CE070000}"/>
    <cellStyle name="Cálculo 3 2 3 3 10" xfId="2246" xr:uid="{00000000-0005-0000-0000-0000CF070000}"/>
    <cellStyle name="Cálculo 3 2 3 3 10 2" xfId="2247" xr:uid="{00000000-0005-0000-0000-0000D0070000}"/>
    <cellStyle name="Cálculo 3 2 3 3 11" xfId="2248" xr:uid="{00000000-0005-0000-0000-0000D1070000}"/>
    <cellStyle name="Cálculo 3 2 3 3 2" xfId="2249" xr:uid="{00000000-0005-0000-0000-0000D2070000}"/>
    <cellStyle name="Cálculo 3 2 3 3 2 2" xfId="2250" xr:uid="{00000000-0005-0000-0000-0000D3070000}"/>
    <cellStyle name="Cálculo 3 2 3 3 3" xfId="2251" xr:uid="{00000000-0005-0000-0000-0000D4070000}"/>
    <cellStyle name="Cálculo 3 2 3 3 3 2" xfId="2252" xr:uid="{00000000-0005-0000-0000-0000D5070000}"/>
    <cellStyle name="Cálculo 3 2 3 3 4" xfId="2253" xr:uid="{00000000-0005-0000-0000-0000D6070000}"/>
    <cellStyle name="Cálculo 3 2 3 3 4 2" xfId="2254" xr:uid="{00000000-0005-0000-0000-0000D7070000}"/>
    <cellStyle name="Cálculo 3 2 3 3 5" xfId="2255" xr:uid="{00000000-0005-0000-0000-0000D8070000}"/>
    <cellStyle name="Cálculo 3 2 3 3 5 2" xfId="2256" xr:uid="{00000000-0005-0000-0000-0000D9070000}"/>
    <cellStyle name="Cálculo 3 2 3 3 6" xfId="2257" xr:uid="{00000000-0005-0000-0000-0000DA070000}"/>
    <cellStyle name="Cálculo 3 2 3 3 6 2" xfId="2258" xr:uid="{00000000-0005-0000-0000-0000DB070000}"/>
    <cellStyle name="Cálculo 3 2 3 3 7" xfId="2259" xr:uid="{00000000-0005-0000-0000-0000DC070000}"/>
    <cellStyle name="Cálculo 3 2 3 3 7 2" xfId="2260" xr:uid="{00000000-0005-0000-0000-0000DD070000}"/>
    <cellStyle name="Cálculo 3 2 3 3 8" xfId="2261" xr:uid="{00000000-0005-0000-0000-0000DE070000}"/>
    <cellStyle name="Cálculo 3 2 3 3 8 2" xfId="2262" xr:uid="{00000000-0005-0000-0000-0000DF070000}"/>
    <cellStyle name="Cálculo 3 2 3 3 9" xfId="2263" xr:uid="{00000000-0005-0000-0000-0000E0070000}"/>
    <cellStyle name="Cálculo 3 2 3 3 9 2" xfId="2264" xr:uid="{00000000-0005-0000-0000-0000E1070000}"/>
    <cellStyle name="Cálculo 3 2 3 4" xfId="2265" xr:uid="{00000000-0005-0000-0000-0000E2070000}"/>
    <cellStyle name="Cálculo 3 2 3 4 2" xfId="2266" xr:uid="{00000000-0005-0000-0000-0000E3070000}"/>
    <cellStyle name="Cálculo 3 2 3 5" xfId="2267" xr:uid="{00000000-0005-0000-0000-0000E4070000}"/>
    <cellStyle name="Cálculo 3 2 3 5 2" xfId="2268" xr:uid="{00000000-0005-0000-0000-0000E5070000}"/>
    <cellStyle name="Cálculo 3 2 3 6" xfId="2269" xr:uid="{00000000-0005-0000-0000-0000E6070000}"/>
    <cellStyle name="Cálculo 3 2 3 6 2" xfId="2270" xr:uid="{00000000-0005-0000-0000-0000E7070000}"/>
    <cellStyle name="Cálculo 3 2 3 7" xfId="2271" xr:uid="{00000000-0005-0000-0000-0000E8070000}"/>
    <cellStyle name="Cálculo 3 2 3 7 2" xfId="2272" xr:uid="{00000000-0005-0000-0000-0000E9070000}"/>
    <cellStyle name="Cálculo 3 2 3 8" xfId="2273" xr:uid="{00000000-0005-0000-0000-0000EA070000}"/>
    <cellStyle name="Cálculo 3 2 3 8 2" xfId="2274" xr:uid="{00000000-0005-0000-0000-0000EB070000}"/>
    <cellStyle name="Cálculo 3 2 3 9" xfId="2275" xr:uid="{00000000-0005-0000-0000-0000EC070000}"/>
    <cellStyle name="Cálculo 3 2 3 9 2" xfId="2276" xr:uid="{00000000-0005-0000-0000-0000ED070000}"/>
    <cellStyle name="Cálculo 3 2 4" xfId="2277" xr:uid="{00000000-0005-0000-0000-0000EE070000}"/>
    <cellStyle name="Cálculo 3 2 4 10" xfId="2278" xr:uid="{00000000-0005-0000-0000-0000EF070000}"/>
    <cellStyle name="Cálculo 3 2 4 10 2" xfId="2279" xr:uid="{00000000-0005-0000-0000-0000F0070000}"/>
    <cellStyle name="Cálculo 3 2 4 11" xfId="2280" xr:uid="{00000000-0005-0000-0000-0000F1070000}"/>
    <cellStyle name="Cálculo 3 2 4 2" xfId="2281" xr:uid="{00000000-0005-0000-0000-0000F2070000}"/>
    <cellStyle name="Cálculo 3 2 4 2 2" xfId="2282" xr:uid="{00000000-0005-0000-0000-0000F3070000}"/>
    <cellStyle name="Cálculo 3 2 4 3" xfId="2283" xr:uid="{00000000-0005-0000-0000-0000F4070000}"/>
    <cellStyle name="Cálculo 3 2 4 3 2" xfId="2284" xr:uid="{00000000-0005-0000-0000-0000F5070000}"/>
    <cellStyle name="Cálculo 3 2 4 4" xfId="2285" xr:uid="{00000000-0005-0000-0000-0000F6070000}"/>
    <cellStyle name="Cálculo 3 2 4 4 2" xfId="2286" xr:uid="{00000000-0005-0000-0000-0000F7070000}"/>
    <cellStyle name="Cálculo 3 2 4 5" xfId="2287" xr:uid="{00000000-0005-0000-0000-0000F8070000}"/>
    <cellStyle name="Cálculo 3 2 4 5 2" xfId="2288" xr:uid="{00000000-0005-0000-0000-0000F9070000}"/>
    <cellStyle name="Cálculo 3 2 4 6" xfId="2289" xr:uid="{00000000-0005-0000-0000-0000FA070000}"/>
    <cellStyle name="Cálculo 3 2 4 6 2" xfId="2290" xr:uid="{00000000-0005-0000-0000-0000FB070000}"/>
    <cellStyle name="Cálculo 3 2 4 7" xfId="2291" xr:uid="{00000000-0005-0000-0000-0000FC070000}"/>
    <cellStyle name="Cálculo 3 2 4 7 2" xfId="2292" xr:uid="{00000000-0005-0000-0000-0000FD070000}"/>
    <cellStyle name="Cálculo 3 2 4 8" xfId="2293" xr:uid="{00000000-0005-0000-0000-0000FE070000}"/>
    <cellStyle name="Cálculo 3 2 4 8 2" xfId="2294" xr:uid="{00000000-0005-0000-0000-0000FF070000}"/>
    <cellStyle name="Cálculo 3 2 4 9" xfId="2295" xr:uid="{00000000-0005-0000-0000-000000080000}"/>
    <cellStyle name="Cálculo 3 2 4 9 2" xfId="2296" xr:uid="{00000000-0005-0000-0000-000001080000}"/>
    <cellStyle name="Cálculo 3 2 5" xfId="2297" xr:uid="{00000000-0005-0000-0000-000002080000}"/>
    <cellStyle name="Cálculo 3 2 5 10" xfId="2298" xr:uid="{00000000-0005-0000-0000-000003080000}"/>
    <cellStyle name="Cálculo 3 2 5 10 2" xfId="2299" xr:uid="{00000000-0005-0000-0000-000004080000}"/>
    <cellStyle name="Cálculo 3 2 5 11" xfId="2300" xr:uid="{00000000-0005-0000-0000-000005080000}"/>
    <cellStyle name="Cálculo 3 2 5 2" xfId="2301" xr:uid="{00000000-0005-0000-0000-000006080000}"/>
    <cellStyle name="Cálculo 3 2 5 2 2" xfId="2302" xr:uid="{00000000-0005-0000-0000-000007080000}"/>
    <cellStyle name="Cálculo 3 2 5 3" xfId="2303" xr:uid="{00000000-0005-0000-0000-000008080000}"/>
    <cellStyle name="Cálculo 3 2 5 3 2" xfId="2304" xr:uid="{00000000-0005-0000-0000-000009080000}"/>
    <cellStyle name="Cálculo 3 2 5 4" xfId="2305" xr:uid="{00000000-0005-0000-0000-00000A080000}"/>
    <cellStyle name="Cálculo 3 2 5 4 2" xfId="2306" xr:uid="{00000000-0005-0000-0000-00000B080000}"/>
    <cellStyle name="Cálculo 3 2 5 5" xfId="2307" xr:uid="{00000000-0005-0000-0000-00000C080000}"/>
    <cellStyle name="Cálculo 3 2 5 5 2" xfId="2308" xr:uid="{00000000-0005-0000-0000-00000D080000}"/>
    <cellStyle name="Cálculo 3 2 5 6" xfId="2309" xr:uid="{00000000-0005-0000-0000-00000E080000}"/>
    <cellStyle name="Cálculo 3 2 5 6 2" xfId="2310" xr:uid="{00000000-0005-0000-0000-00000F080000}"/>
    <cellStyle name="Cálculo 3 2 5 7" xfId="2311" xr:uid="{00000000-0005-0000-0000-000010080000}"/>
    <cellStyle name="Cálculo 3 2 5 7 2" xfId="2312" xr:uid="{00000000-0005-0000-0000-000011080000}"/>
    <cellStyle name="Cálculo 3 2 5 8" xfId="2313" xr:uid="{00000000-0005-0000-0000-000012080000}"/>
    <cellStyle name="Cálculo 3 2 5 8 2" xfId="2314" xr:uid="{00000000-0005-0000-0000-000013080000}"/>
    <cellStyle name="Cálculo 3 2 5 9" xfId="2315" xr:uid="{00000000-0005-0000-0000-000014080000}"/>
    <cellStyle name="Cálculo 3 2 5 9 2" xfId="2316" xr:uid="{00000000-0005-0000-0000-000015080000}"/>
    <cellStyle name="Cálculo 3 2 6" xfId="2317" xr:uid="{00000000-0005-0000-0000-000016080000}"/>
    <cellStyle name="Cálculo 3 2 6 2" xfId="2318" xr:uid="{00000000-0005-0000-0000-000017080000}"/>
    <cellStyle name="Cálculo 3 2 7" xfId="2319" xr:uid="{00000000-0005-0000-0000-000018080000}"/>
    <cellStyle name="Cálculo 3 2 7 2" xfId="2320" xr:uid="{00000000-0005-0000-0000-000019080000}"/>
    <cellStyle name="Cálculo 3 2 8" xfId="2321" xr:uid="{00000000-0005-0000-0000-00001A080000}"/>
    <cellStyle name="Cálculo 3 2 8 2" xfId="2322" xr:uid="{00000000-0005-0000-0000-00001B080000}"/>
    <cellStyle name="Cálculo 3 2 9" xfId="2323" xr:uid="{00000000-0005-0000-0000-00001C080000}"/>
    <cellStyle name="Cálculo 3 2 9 2" xfId="2324" xr:uid="{00000000-0005-0000-0000-00001D080000}"/>
    <cellStyle name="Cálculo 3 3" xfId="317" xr:uid="{00000000-0005-0000-0000-00001E080000}"/>
    <cellStyle name="Cálculo 3 3 10" xfId="2325" xr:uid="{00000000-0005-0000-0000-00001F080000}"/>
    <cellStyle name="Cálculo 3 3 10 2" xfId="2326" xr:uid="{00000000-0005-0000-0000-000020080000}"/>
    <cellStyle name="Cálculo 3 3 11" xfId="2327" xr:uid="{00000000-0005-0000-0000-000021080000}"/>
    <cellStyle name="Cálculo 3 3 11 2" xfId="2328" xr:uid="{00000000-0005-0000-0000-000022080000}"/>
    <cellStyle name="Cálculo 3 3 12" xfId="2329" xr:uid="{00000000-0005-0000-0000-000023080000}"/>
    <cellStyle name="Cálculo 3 3 12 2" xfId="2330" xr:uid="{00000000-0005-0000-0000-000024080000}"/>
    <cellStyle name="Cálculo 3 3 13" xfId="2331" xr:uid="{00000000-0005-0000-0000-000025080000}"/>
    <cellStyle name="Cálculo 3 3 13 2" xfId="2332" xr:uid="{00000000-0005-0000-0000-000026080000}"/>
    <cellStyle name="Cálculo 3 3 14" xfId="2333" xr:uid="{00000000-0005-0000-0000-000027080000}"/>
    <cellStyle name="Cálculo 3 3 14 2" xfId="2334" xr:uid="{00000000-0005-0000-0000-000028080000}"/>
    <cellStyle name="Cálculo 3 3 15" xfId="2335" xr:uid="{00000000-0005-0000-0000-000029080000}"/>
    <cellStyle name="Cálculo 3 3 2" xfId="2336" xr:uid="{00000000-0005-0000-0000-00002A080000}"/>
    <cellStyle name="Cálculo 3 3 2 10" xfId="2337" xr:uid="{00000000-0005-0000-0000-00002B080000}"/>
    <cellStyle name="Cálculo 3 3 2 10 2" xfId="2338" xr:uid="{00000000-0005-0000-0000-00002C080000}"/>
    <cellStyle name="Cálculo 3 3 2 11" xfId="2339" xr:uid="{00000000-0005-0000-0000-00002D080000}"/>
    <cellStyle name="Cálculo 3 3 2 11 2" xfId="2340" xr:uid="{00000000-0005-0000-0000-00002E080000}"/>
    <cellStyle name="Cálculo 3 3 2 12" xfId="2341" xr:uid="{00000000-0005-0000-0000-00002F080000}"/>
    <cellStyle name="Cálculo 3 3 2 12 2" xfId="2342" xr:uid="{00000000-0005-0000-0000-000030080000}"/>
    <cellStyle name="Cálculo 3 3 2 13" xfId="2343" xr:uid="{00000000-0005-0000-0000-000031080000}"/>
    <cellStyle name="Cálculo 3 3 2 2" xfId="2344" xr:uid="{00000000-0005-0000-0000-000032080000}"/>
    <cellStyle name="Cálculo 3 3 2 2 10" xfId="2345" xr:uid="{00000000-0005-0000-0000-000033080000}"/>
    <cellStyle name="Cálculo 3 3 2 2 10 2" xfId="2346" xr:uid="{00000000-0005-0000-0000-000034080000}"/>
    <cellStyle name="Cálculo 3 3 2 2 11" xfId="2347" xr:uid="{00000000-0005-0000-0000-000035080000}"/>
    <cellStyle name="Cálculo 3 3 2 2 2" xfId="2348" xr:uid="{00000000-0005-0000-0000-000036080000}"/>
    <cellStyle name="Cálculo 3 3 2 2 2 2" xfId="2349" xr:uid="{00000000-0005-0000-0000-000037080000}"/>
    <cellStyle name="Cálculo 3 3 2 2 3" xfId="2350" xr:uid="{00000000-0005-0000-0000-000038080000}"/>
    <cellStyle name="Cálculo 3 3 2 2 3 2" xfId="2351" xr:uid="{00000000-0005-0000-0000-000039080000}"/>
    <cellStyle name="Cálculo 3 3 2 2 4" xfId="2352" xr:uid="{00000000-0005-0000-0000-00003A080000}"/>
    <cellStyle name="Cálculo 3 3 2 2 4 2" xfId="2353" xr:uid="{00000000-0005-0000-0000-00003B080000}"/>
    <cellStyle name="Cálculo 3 3 2 2 5" xfId="2354" xr:uid="{00000000-0005-0000-0000-00003C080000}"/>
    <cellStyle name="Cálculo 3 3 2 2 5 2" xfId="2355" xr:uid="{00000000-0005-0000-0000-00003D080000}"/>
    <cellStyle name="Cálculo 3 3 2 2 6" xfId="2356" xr:uid="{00000000-0005-0000-0000-00003E080000}"/>
    <cellStyle name="Cálculo 3 3 2 2 6 2" xfId="2357" xr:uid="{00000000-0005-0000-0000-00003F080000}"/>
    <cellStyle name="Cálculo 3 3 2 2 7" xfId="2358" xr:uid="{00000000-0005-0000-0000-000040080000}"/>
    <cellStyle name="Cálculo 3 3 2 2 7 2" xfId="2359" xr:uid="{00000000-0005-0000-0000-000041080000}"/>
    <cellStyle name="Cálculo 3 3 2 2 8" xfId="2360" xr:uid="{00000000-0005-0000-0000-000042080000}"/>
    <cellStyle name="Cálculo 3 3 2 2 8 2" xfId="2361" xr:uid="{00000000-0005-0000-0000-000043080000}"/>
    <cellStyle name="Cálculo 3 3 2 2 9" xfId="2362" xr:uid="{00000000-0005-0000-0000-000044080000}"/>
    <cellStyle name="Cálculo 3 3 2 2 9 2" xfId="2363" xr:uid="{00000000-0005-0000-0000-000045080000}"/>
    <cellStyle name="Cálculo 3 3 2 3" xfId="2364" xr:uid="{00000000-0005-0000-0000-000046080000}"/>
    <cellStyle name="Cálculo 3 3 2 3 10" xfId="2365" xr:uid="{00000000-0005-0000-0000-000047080000}"/>
    <cellStyle name="Cálculo 3 3 2 3 10 2" xfId="2366" xr:uid="{00000000-0005-0000-0000-000048080000}"/>
    <cellStyle name="Cálculo 3 3 2 3 11" xfId="2367" xr:uid="{00000000-0005-0000-0000-000049080000}"/>
    <cellStyle name="Cálculo 3 3 2 3 2" xfId="2368" xr:uid="{00000000-0005-0000-0000-00004A080000}"/>
    <cellStyle name="Cálculo 3 3 2 3 2 2" xfId="2369" xr:uid="{00000000-0005-0000-0000-00004B080000}"/>
    <cellStyle name="Cálculo 3 3 2 3 3" xfId="2370" xr:uid="{00000000-0005-0000-0000-00004C080000}"/>
    <cellStyle name="Cálculo 3 3 2 3 3 2" xfId="2371" xr:uid="{00000000-0005-0000-0000-00004D080000}"/>
    <cellStyle name="Cálculo 3 3 2 3 4" xfId="2372" xr:uid="{00000000-0005-0000-0000-00004E080000}"/>
    <cellStyle name="Cálculo 3 3 2 3 4 2" xfId="2373" xr:uid="{00000000-0005-0000-0000-00004F080000}"/>
    <cellStyle name="Cálculo 3 3 2 3 5" xfId="2374" xr:uid="{00000000-0005-0000-0000-000050080000}"/>
    <cellStyle name="Cálculo 3 3 2 3 5 2" xfId="2375" xr:uid="{00000000-0005-0000-0000-000051080000}"/>
    <cellStyle name="Cálculo 3 3 2 3 6" xfId="2376" xr:uid="{00000000-0005-0000-0000-000052080000}"/>
    <cellStyle name="Cálculo 3 3 2 3 6 2" xfId="2377" xr:uid="{00000000-0005-0000-0000-000053080000}"/>
    <cellStyle name="Cálculo 3 3 2 3 7" xfId="2378" xr:uid="{00000000-0005-0000-0000-000054080000}"/>
    <cellStyle name="Cálculo 3 3 2 3 7 2" xfId="2379" xr:uid="{00000000-0005-0000-0000-000055080000}"/>
    <cellStyle name="Cálculo 3 3 2 3 8" xfId="2380" xr:uid="{00000000-0005-0000-0000-000056080000}"/>
    <cellStyle name="Cálculo 3 3 2 3 8 2" xfId="2381" xr:uid="{00000000-0005-0000-0000-000057080000}"/>
    <cellStyle name="Cálculo 3 3 2 3 9" xfId="2382" xr:uid="{00000000-0005-0000-0000-000058080000}"/>
    <cellStyle name="Cálculo 3 3 2 3 9 2" xfId="2383" xr:uid="{00000000-0005-0000-0000-000059080000}"/>
    <cellStyle name="Cálculo 3 3 2 4" xfId="2384" xr:uid="{00000000-0005-0000-0000-00005A080000}"/>
    <cellStyle name="Cálculo 3 3 2 4 2" xfId="2385" xr:uid="{00000000-0005-0000-0000-00005B080000}"/>
    <cellStyle name="Cálculo 3 3 2 5" xfId="2386" xr:uid="{00000000-0005-0000-0000-00005C080000}"/>
    <cellStyle name="Cálculo 3 3 2 5 2" xfId="2387" xr:uid="{00000000-0005-0000-0000-00005D080000}"/>
    <cellStyle name="Cálculo 3 3 2 6" xfId="2388" xr:uid="{00000000-0005-0000-0000-00005E080000}"/>
    <cellStyle name="Cálculo 3 3 2 6 2" xfId="2389" xr:uid="{00000000-0005-0000-0000-00005F080000}"/>
    <cellStyle name="Cálculo 3 3 2 7" xfId="2390" xr:uid="{00000000-0005-0000-0000-000060080000}"/>
    <cellStyle name="Cálculo 3 3 2 7 2" xfId="2391" xr:uid="{00000000-0005-0000-0000-000061080000}"/>
    <cellStyle name="Cálculo 3 3 2 8" xfId="2392" xr:uid="{00000000-0005-0000-0000-000062080000}"/>
    <cellStyle name="Cálculo 3 3 2 8 2" xfId="2393" xr:uid="{00000000-0005-0000-0000-000063080000}"/>
    <cellStyle name="Cálculo 3 3 2 9" xfId="2394" xr:uid="{00000000-0005-0000-0000-000064080000}"/>
    <cellStyle name="Cálculo 3 3 2 9 2" xfId="2395" xr:uid="{00000000-0005-0000-0000-000065080000}"/>
    <cellStyle name="Cálculo 3 3 3" xfId="2396" xr:uid="{00000000-0005-0000-0000-000066080000}"/>
    <cellStyle name="Cálculo 3 3 3 10" xfId="2397" xr:uid="{00000000-0005-0000-0000-000067080000}"/>
    <cellStyle name="Cálculo 3 3 3 10 2" xfId="2398" xr:uid="{00000000-0005-0000-0000-000068080000}"/>
    <cellStyle name="Cálculo 3 3 3 11" xfId="2399" xr:uid="{00000000-0005-0000-0000-000069080000}"/>
    <cellStyle name="Cálculo 3 3 3 11 2" xfId="2400" xr:uid="{00000000-0005-0000-0000-00006A080000}"/>
    <cellStyle name="Cálculo 3 3 3 12" xfId="2401" xr:uid="{00000000-0005-0000-0000-00006B080000}"/>
    <cellStyle name="Cálculo 3 3 3 12 2" xfId="2402" xr:uid="{00000000-0005-0000-0000-00006C080000}"/>
    <cellStyle name="Cálculo 3 3 3 13" xfId="2403" xr:uid="{00000000-0005-0000-0000-00006D080000}"/>
    <cellStyle name="Cálculo 3 3 3 2" xfId="2404" xr:uid="{00000000-0005-0000-0000-00006E080000}"/>
    <cellStyle name="Cálculo 3 3 3 2 10" xfId="2405" xr:uid="{00000000-0005-0000-0000-00006F080000}"/>
    <cellStyle name="Cálculo 3 3 3 2 10 2" xfId="2406" xr:uid="{00000000-0005-0000-0000-000070080000}"/>
    <cellStyle name="Cálculo 3 3 3 2 11" xfId="2407" xr:uid="{00000000-0005-0000-0000-000071080000}"/>
    <cellStyle name="Cálculo 3 3 3 2 2" xfId="2408" xr:uid="{00000000-0005-0000-0000-000072080000}"/>
    <cellStyle name="Cálculo 3 3 3 2 2 2" xfId="2409" xr:uid="{00000000-0005-0000-0000-000073080000}"/>
    <cellStyle name="Cálculo 3 3 3 2 3" xfId="2410" xr:uid="{00000000-0005-0000-0000-000074080000}"/>
    <cellStyle name="Cálculo 3 3 3 2 3 2" xfId="2411" xr:uid="{00000000-0005-0000-0000-000075080000}"/>
    <cellStyle name="Cálculo 3 3 3 2 4" xfId="2412" xr:uid="{00000000-0005-0000-0000-000076080000}"/>
    <cellStyle name="Cálculo 3 3 3 2 4 2" xfId="2413" xr:uid="{00000000-0005-0000-0000-000077080000}"/>
    <cellStyle name="Cálculo 3 3 3 2 5" xfId="2414" xr:uid="{00000000-0005-0000-0000-000078080000}"/>
    <cellStyle name="Cálculo 3 3 3 2 5 2" xfId="2415" xr:uid="{00000000-0005-0000-0000-000079080000}"/>
    <cellStyle name="Cálculo 3 3 3 2 6" xfId="2416" xr:uid="{00000000-0005-0000-0000-00007A080000}"/>
    <cellStyle name="Cálculo 3 3 3 2 6 2" xfId="2417" xr:uid="{00000000-0005-0000-0000-00007B080000}"/>
    <cellStyle name="Cálculo 3 3 3 2 7" xfId="2418" xr:uid="{00000000-0005-0000-0000-00007C080000}"/>
    <cellStyle name="Cálculo 3 3 3 2 7 2" xfId="2419" xr:uid="{00000000-0005-0000-0000-00007D080000}"/>
    <cellStyle name="Cálculo 3 3 3 2 8" xfId="2420" xr:uid="{00000000-0005-0000-0000-00007E080000}"/>
    <cellStyle name="Cálculo 3 3 3 2 8 2" xfId="2421" xr:uid="{00000000-0005-0000-0000-00007F080000}"/>
    <cellStyle name="Cálculo 3 3 3 2 9" xfId="2422" xr:uid="{00000000-0005-0000-0000-000080080000}"/>
    <cellStyle name="Cálculo 3 3 3 2 9 2" xfId="2423" xr:uid="{00000000-0005-0000-0000-000081080000}"/>
    <cellStyle name="Cálculo 3 3 3 3" xfId="2424" xr:uid="{00000000-0005-0000-0000-000082080000}"/>
    <cellStyle name="Cálculo 3 3 3 3 10" xfId="2425" xr:uid="{00000000-0005-0000-0000-000083080000}"/>
    <cellStyle name="Cálculo 3 3 3 3 10 2" xfId="2426" xr:uid="{00000000-0005-0000-0000-000084080000}"/>
    <cellStyle name="Cálculo 3 3 3 3 11" xfId="2427" xr:uid="{00000000-0005-0000-0000-000085080000}"/>
    <cellStyle name="Cálculo 3 3 3 3 2" xfId="2428" xr:uid="{00000000-0005-0000-0000-000086080000}"/>
    <cellStyle name="Cálculo 3 3 3 3 2 2" xfId="2429" xr:uid="{00000000-0005-0000-0000-000087080000}"/>
    <cellStyle name="Cálculo 3 3 3 3 3" xfId="2430" xr:uid="{00000000-0005-0000-0000-000088080000}"/>
    <cellStyle name="Cálculo 3 3 3 3 3 2" xfId="2431" xr:uid="{00000000-0005-0000-0000-000089080000}"/>
    <cellStyle name="Cálculo 3 3 3 3 4" xfId="2432" xr:uid="{00000000-0005-0000-0000-00008A080000}"/>
    <cellStyle name="Cálculo 3 3 3 3 4 2" xfId="2433" xr:uid="{00000000-0005-0000-0000-00008B080000}"/>
    <cellStyle name="Cálculo 3 3 3 3 5" xfId="2434" xr:uid="{00000000-0005-0000-0000-00008C080000}"/>
    <cellStyle name="Cálculo 3 3 3 3 5 2" xfId="2435" xr:uid="{00000000-0005-0000-0000-00008D080000}"/>
    <cellStyle name="Cálculo 3 3 3 3 6" xfId="2436" xr:uid="{00000000-0005-0000-0000-00008E080000}"/>
    <cellStyle name="Cálculo 3 3 3 3 6 2" xfId="2437" xr:uid="{00000000-0005-0000-0000-00008F080000}"/>
    <cellStyle name="Cálculo 3 3 3 3 7" xfId="2438" xr:uid="{00000000-0005-0000-0000-000090080000}"/>
    <cellStyle name="Cálculo 3 3 3 3 7 2" xfId="2439" xr:uid="{00000000-0005-0000-0000-000091080000}"/>
    <cellStyle name="Cálculo 3 3 3 3 8" xfId="2440" xr:uid="{00000000-0005-0000-0000-000092080000}"/>
    <cellStyle name="Cálculo 3 3 3 3 8 2" xfId="2441" xr:uid="{00000000-0005-0000-0000-000093080000}"/>
    <cellStyle name="Cálculo 3 3 3 3 9" xfId="2442" xr:uid="{00000000-0005-0000-0000-000094080000}"/>
    <cellStyle name="Cálculo 3 3 3 3 9 2" xfId="2443" xr:uid="{00000000-0005-0000-0000-000095080000}"/>
    <cellStyle name="Cálculo 3 3 3 4" xfId="2444" xr:uid="{00000000-0005-0000-0000-000096080000}"/>
    <cellStyle name="Cálculo 3 3 3 4 2" xfId="2445" xr:uid="{00000000-0005-0000-0000-000097080000}"/>
    <cellStyle name="Cálculo 3 3 3 5" xfId="2446" xr:uid="{00000000-0005-0000-0000-000098080000}"/>
    <cellStyle name="Cálculo 3 3 3 5 2" xfId="2447" xr:uid="{00000000-0005-0000-0000-000099080000}"/>
    <cellStyle name="Cálculo 3 3 3 6" xfId="2448" xr:uid="{00000000-0005-0000-0000-00009A080000}"/>
    <cellStyle name="Cálculo 3 3 3 6 2" xfId="2449" xr:uid="{00000000-0005-0000-0000-00009B080000}"/>
    <cellStyle name="Cálculo 3 3 3 7" xfId="2450" xr:uid="{00000000-0005-0000-0000-00009C080000}"/>
    <cellStyle name="Cálculo 3 3 3 7 2" xfId="2451" xr:uid="{00000000-0005-0000-0000-00009D080000}"/>
    <cellStyle name="Cálculo 3 3 3 8" xfId="2452" xr:uid="{00000000-0005-0000-0000-00009E080000}"/>
    <cellStyle name="Cálculo 3 3 3 8 2" xfId="2453" xr:uid="{00000000-0005-0000-0000-00009F080000}"/>
    <cellStyle name="Cálculo 3 3 3 9" xfId="2454" xr:uid="{00000000-0005-0000-0000-0000A0080000}"/>
    <cellStyle name="Cálculo 3 3 3 9 2" xfId="2455" xr:uid="{00000000-0005-0000-0000-0000A1080000}"/>
    <cellStyle name="Cálculo 3 3 4" xfId="2456" xr:uid="{00000000-0005-0000-0000-0000A2080000}"/>
    <cellStyle name="Cálculo 3 3 4 10" xfId="2457" xr:uid="{00000000-0005-0000-0000-0000A3080000}"/>
    <cellStyle name="Cálculo 3 3 4 10 2" xfId="2458" xr:uid="{00000000-0005-0000-0000-0000A4080000}"/>
    <cellStyle name="Cálculo 3 3 4 11" xfId="2459" xr:uid="{00000000-0005-0000-0000-0000A5080000}"/>
    <cellStyle name="Cálculo 3 3 4 2" xfId="2460" xr:uid="{00000000-0005-0000-0000-0000A6080000}"/>
    <cellStyle name="Cálculo 3 3 4 2 2" xfId="2461" xr:uid="{00000000-0005-0000-0000-0000A7080000}"/>
    <cellStyle name="Cálculo 3 3 4 3" xfId="2462" xr:uid="{00000000-0005-0000-0000-0000A8080000}"/>
    <cellStyle name="Cálculo 3 3 4 3 2" xfId="2463" xr:uid="{00000000-0005-0000-0000-0000A9080000}"/>
    <cellStyle name="Cálculo 3 3 4 4" xfId="2464" xr:uid="{00000000-0005-0000-0000-0000AA080000}"/>
    <cellStyle name="Cálculo 3 3 4 4 2" xfId="2465" xr:uid="{00000000-0005-0000-0000-0000AB080000}"/>
    <cellStyle name="Cálculo 3 3 4 5" xfId="2466" xr:uid="{00000000-0005-0000-0000-0000AC080000}"/>
    <cellStyle name="Cálculo 3 3 4 5 2" xfId="2467" xr:uid="{00000000-0005-0000-0000-0000AD080000}"/>
    <cellStyle name="Cálculo 3 3 4 6" xfId="2468" xr:uid="{00000000-0005-0000-0000-0000AE080000}"/>
    <cellStyle name="Cálculo 3 3 4 6 2" xfId="2469" xr:uid="{00000000-0005-0000-0000-0000AF080000}"/>
    <cellStyle name="Cálculo 3 3 4 7" xfId="2470" xr:uid="{00000000-0005-0000-0000-0000B0080000}"/>
    <cellStyle name="Cálculo 3 3 4 7 2" xfId="2471" xr:uid="{00000000-0005-0000-0000-0000B1080000}"/>
    <cellStyle name="Cálculo 3 3 4 8" xfId="2472" xr:uid="{00000000-0005-0000-0000-0000B2080000}"/>
    <cellStyle name="Cálculo 3 3 4 8 2" xfId="2473" xr:uid="{00000000-0005-0000-0000-0000B3080000}"/>
    <cellStyle name="Cálculo 3 3 4 9" xfId="2474" xr:uid="{00000000-0005-0000-0000-0000B4080000}"/>
    <cellStyle name="Cálculo 3 3 4 9 2" xfId="2475" xr:uid="{00000000-0005-0000-0000-0000B5080000}"/>
    <cellStyle name="Cálculo 3 3 5" xfId="2476" xr:uid="{00000000-0005-0000-0000-0000B6080000}"/>
    <cellStyle name="Cálculo 3 3 5 10" xfId="2477" xr:uid="{00000000-0005-0000-0000-0000B7080000}"/>
    <cellStyle name="Cálculo 3 3 5 10 2" xfId="2478" xr:uid="{00000000-0005-0000-0000-0000B8080000}"/>
    <cellStyle name="Cálculo 3 3 5 11" xfId="2479" xr:uid="{00000000-0005-0000-0000-0000B9080000}"/>
    <cellStyle name="Cálculo 3 3 5 2" xfId="2480" xr:uid="{00000000-0005-0000-0000-0000BA080000}"/>
    <cellStyle name="Cálculo 3 3 5 2 2" xfId="2481" xr:uid="{00000000-0005-0000-0000-0000BB080000}"/>
    <cellStyle name="Cálculo 3 3 5 3" xfId="2482" xr:uid="{00000000-0005-0000-0000-0000BC080000}"/>
    <cellStyle name="Cálculo 3 3 5 3 2" xfId="2483" xr:uid="{00000000-0005-0000-0000-0000BD080000}"/>
    <cellStyle name="Cálculo 3 3 5 4" xfId="2484" xr:uid="{00000000-0005-0000-0000-0000BE080000}"/>
    <cellStyle name="Cálculo 3 3 5 4 2" xfId="2485" xr:uid="{00000000-0005-0000-0000-0000BF080000}"/>
    <cellStyle name="Cálculo 3 3 5 5" xfId="2486" xr:uid="{00000000-0005-0000-0000-0000C0080000}"/>
    <cellStyle name="Cálculo 3 3 5 5 2" xfId="2487" xr:uid="{00000000-0005-0000-0000-0000C1080000}"/>
    <cellStyle name="Cálculo 3 3 5 6" xfId="2488" xr:uid="{00000000-0005-0000-0000-0000C2080000}"/>
    <cellStyle name="Cálculo 3 3 5 6 2" xfId="2489" xr:uid="{00000000-0005-0000-0000-0000C3080000}"/>
    <cellStyle name="Cálculo 3 3 5 7" xfId="2490" xr:uid="{00000000-0005-0000-0000-0000C4080000}"/>
    <cellStyle name="Cálculo 3 3 5 7 2" xfId="2491" xr:uid="{00000000-0005-0000-0000-0000C5080000}"/>
    <cellStyle name="Cálculo 3 3 5 8" xfId="2492" xr:uid="{00000000-0005-0000-0000-0000C6080000}"/>
    <cellStyle name="Cálculo 3 3 5 8 2" xfId="2493" xr:uid="{00000000-0005-0000-0000-0000C7080000}"/>
    <cellStyle name="Cálculo 3 3 5 9" xfId="2494" xr:uid="{00000000-0005-0000-0000-0000C8080000}"/>
    <cellStyle name="Cálculo 3 3 5 9 2" xfId="2495" xr:uid="{00000000-0005-0000-0000-0000C9080000}"/>
    <cellStyle name="Cálculo 3 3 6" xfId="2496" xr:uid="{00000000-0005-0000-0000-0000CA080000}"/>
    <cellStyle name="Cálculo 3 3 6 2" xfId="2497" xr:uid="{00000000-0005-0000-0000-0000CB080000}"/>
    <cellStyle name="Cálculo 3 3 7" xfId="2498" xr:uid="{00000000-0005-0000-0000-0000CC080000}"/>
    <cellStyle name="Cálculo 3 3 7 2" xfId="2499" xr:uid="{00000000-0005-0000-0000-0000CD080000}"/>
    <cellStyle name="Cálculo 3 3 8" xfId="2500" xr:uid="{00000000-0005-0000-0000-0000CE080000}"/>
    <cellStyle name="Cálculo 3 3 8 2" xfId="2501" xr:uid="{00000000-0005-0000-0000-0000CF080000}"/>
    <cellStyle name="Cálculo 3 3 9" xfId="2502" xr:uid="{00000000-0005-0000-0000-0000D0080000}"/>
    <cellStyle name="Cálculo 3 3 9 2" xfId="2503" xr:uid="{00000000-0005-0000-0000-0000D1080000}"/>
    <cellStyle name="Cálculo 3 4" xfId="2504" xr:uid="{00000000-0005-0000-0000-0000D2080000}"/>
    <cellStyle name="Cálculo 3 4 10" xfId="2505" xr:uid="{00000000-0005-0000-0000-0000D3080000}"/>
    <cellStyle name="Cálculo 3 4 10 2" xfId="2506" xr:uid="{00000000-0005-0000-0000-0000D4080000}"/>
    <cellStyle name="Cálculo 3 4 11" xfId="2507" xr:uid="{00000000-0005-0000-0000-0000D5080000}"/>
    <cellStyle name="Cálculo 3 4 11 2" xfId="2508" xr:uid="{00000000-0005-0000-0000-0000D6080000}"/>
    <cellStyle name="Cálculo 3 4 12" xfId="2509" xr:uid="{00000000-0005-0000-0000-0000D7080000}"/>
    <cellStyle name="Cálculo 3 4 12 2" xfId="2510" xr:uid="{00000000-0005-0000-0000-0000D8080000}"/>
    <cellStyle name="Cálculo 3 4 13" xfId="2511" xr:uid="{00000000-0005-0000-0000-0000D9080000}"/>
    <cellStyle name="Cálculo 3 4 2" xfId="2512" xr:uid="{00000000-0005-0000-0000-0000DA080000}"/>
    <cellStyle name="Cálculo 3 4 2 10" xfId="2513" xr:uid="{00000000-0005-0000-0000-0000DB080000}"/>
    <cellStyle name="Cálculo 3 4 2 10 2" xfId="2514" xr:uid="{00000000-0005-0000-0000-0000DC080000}"/>
    <cellStyle name="Cálculo 3 4 2 11" xfId="2515" xr:uid="{00000000-0005-0000-0000-0000DD080000}"/>
    <cellStyle name="Cálculo 3 4 2 2" xfId="2516" xr:uid="{00000000-0005-0000-0000-0000DE080000}"/>
    <cellStyle name="Cálculo 3 4 2 2 2" xfId="2517" xr:uid="{00000000-0005-0000-0000-0000DF080000}"/>
    <cellStyle name="Cálculo 3 4 2 3" xfId="2518" xr:uid="{00000000-0005-0000-0000-0000E0080000}"/>
    <cellStyle name="Cálculo 3 4 2 3 2" xfId="2519" xr:uid="{00000000-0005-0000-0000-0000E1080000}"/>
    <cellStyle name="Cálculo 3 4 2 4" xfId="2520" xr:uid="{00000000-0005-0000-0000-0000E2080000}"/>
    <cellStyle name="Cálculo 3 4 2 4 2" xfId="2521" xr:uid="{00000000-0005-0000-0000-0000E3080000}"/>
    <cellStyle name="Cálculo 3 4 2 5" xfId="2522" xr:uid="{00000000-0005-0000-0000-0000E4080000}"/>
    <cellStyle name="Cálculo 3 4 2 5 2" xfId="2523" xr:uid="{00000000-0005-0000-0000-0000E5080000}"/>
    <cellStyle name="Cálculo 3 4 2 6" xfId="2524" xr:uid="{00000000-0005-0000-0000-0000E6080000}"/>
    <cellStyle name="Cálculo 3 4 2 6 2" xfId="2525" xr:uid="{00000000-0005-0000-0000-0000E7080000}"/>
    <cellStyle name="Cálculo 3 4 2 7" xfId="2526" xr:uid="{00000000-0005-0000-0000-0000E8080000}"/>
    <cellStyle name="Cálculo 3 4 2 7 2" xfId="2527" xr:uid="{00000000-0005-0000-0000-0000E9080000}"/>
    <cellStyle name="Cálculo 3 4 2 8" xfId="2528" xr:uid="{00000000-0005-0000-0000-0000EA080000}"/>
    <cellStyle name="Cálculo 3 4 2 8 2" xfId="2529" xr:uid="{00000000-0005-0000-0000-0000EB080000}"/>
    <cellStyle name="Cálculo 3 4 2 9" xfId="2530" xr:uid="{00000000-0005-0000-0000-0000EC080000}"/>
    <cellStyle name="Cálculo 3 4 2 9 2" xfId="2531" xr:uid="{00000000-0005-0000-0000-0000ED080000}"/>
    <cellStyle name="Cálculo 3 4 3" xfId="2532" xr:uid="{00000000-0005-0000-0000-0000EE080000}"/>
    <cellStyle name="Cálculo 3 4 3 10" xfId="2533" xr:uid="{00000000-0005-0000-0000-0000EF080000}"/>
    <cellStyle name="Cálculo 3 4 3 10 2" xfId="2534" xr:uid="{00000000-0005-0000-0000-0000F0080000}"/>
    <cellStyle name="Cálculo 3 4 3 11" xfId="2535" xr:uid="{00000000-0005-0000-0000-0000F1080000}"/>
    <cellStyle name="Cálculo 3 4 3 2" xfId="2536" xr:uid="{00000000-0005-0000-0000-0000F2080000}"/>
    <cellStyle name="Cálculo 3 4 3 2 2" xfId="2537" xr:uid="{00000000-0005-0000-0000-0000F3080000}"/>
    <cellStyle name="Cálculo 3 4 3 3" xfId="2538" xr:uid="{00000000-0005-0000-0000-0000F4080000}"/>
    <cellStyle name="Cálculo 3 4 3 3 2" xfId="2539" xr:uid="{00000000-0005-0000-0000-0000F5080000}"/>
    <cellStyle name="Cálculo 3 4 3 4" xfId="2540" xr:uid="{00000000-0005-0000-0000-0000F6080000}"/>
    <cellStyle name="Cálculo 3 4 3 4 2" xfId="2541" xr:uid="{00000000-0005-0000-0000-0000F7080000}"/>
    <cellStyle name="Cálculo 3 4 3 5" xfId="2542" xr:uid="{00000000-0005-0000-0000-0000F8080000}"/>
    <cellStyle name="Cálculo 3 4 3 5 2" xfId="2543" xr:uid="{00000000-0005-0000-0000-0000F9080000}"/>
    <cellStyle name="Cálculo 3 4 3 6" xfId="2544" xr:uid="{00000000-0005-0000-0000-0000FA080000}"/>
    <cellStyle name="Cálculo 3 4 3 6 2" xfId="2545" xr:uid="{00000000-0005-0000-0000-0000FB080000}"/>
    <cellStyle name="Cálculo 3 4 3 7" xfId="2546" xr:uid="{00000000-0005-0000-0000-0000FC080000}"/>
    <cellStyle name="Cálculo 3 4 3 7 2" xfId="2547" xr:uid="{00000000-0005-0000-0000-0000FD080000}"/>
    <cellStyle name="Cálculo 3 4 3 8" xfId="2548" xr:uid="{00000000-0005-0000-0000-0000FE080000}"/>
    <cellStyle name="Cálculo 3 4 3 8 2" xfId="2549" xr:uid="{00000000-0005-0000-0000-0000FF080000}"/>
    <cellStyle name="Cálculo 3 4 3 9" xfId="2550" xr:uid="{00000000-0005-0000-0000-000000090000}"/>
    <cellStyle name="Cálculo 3 4 3 9 2" xfId="2551" xr:uid="{00000000-0005-0000-0000-000001090000}"/>
    <cellStyle name="Cálculo 3 4 4" xfId="2552" xr:uid="{00000000-0005-0000-0000-000002090000}"/>
    <cellStyle name="Cálculo 3 4 4 2" xfId="2553" xr:uid="{00000000-0005-0000-0000-000003090000}"/>
    <cellStyle name="Cálculo 3 4 5" xfId="2554" xr:uid="{00000000-0005-0000-0000-000004090000}"/>
    <cellStyle name="Cálculo 3 4 5 2" xfId="2555" xr:uid="{00000000-0005-0000-0000-000005090000}"/>
    <cellStyle name="Cálculo 3 4 6" xfId="2556" xr:uid="{00000000-0005-0000-0000-000006090000}"/>
    <cellStyle name="Cálculo 3 4 6 2" xfId="2557" xr:uid="{00000000-0005-0000-0000-000007090000}"/>
    <cellStyle name="Cálculo 3 4 7" xfId="2558" xr:uid="{00000000-0005-0000-0000-000008090000}"/>
    <cellStyle name="Cálculo 3 4 7 2" xfId="2559" xr:uid="{00000000-0005-0000-0000-000009090000}"/>
    <cellStyle name="Cálculo 3 4 8" xfId="2560" xr:uid="{00000000-0005-0000-0000-00000A090000}"/>
    <cellStyle name="Cálculo 3 4 8 2" xfId="2561" xr:uid="{00000000-0005-0000-0000-00000B090000}"/>
    <cellStyle name="Cálculo 3 4 9" xfId="2562" xr:uid="{00000000-0005-0000-0000-00000C090000}"/>
    <cellStyle name="Cálculo 3 4 9 2" xfId="2563" xr:uid="{00000000-0005-0000-0000-00000D090000}"/>
    <cellStyle name="Cálculo 3 5" xfId="2564" xr:uid="{00000000-0005-0000-0000-00000E090000}"/>
    <cellStyle name="Cálculo 3 5 10" xfId="2565" xr:uid="{00000000-0005-0000-0000-00000F090000}"/>
    <cellStyle name="Cálculo 3 5 10 2" xfId="2566" xr:uid="{00000000-0005-0000-0000-000010090000}"/>
    <cellStyle name="Cálculo 3 5 11" xfId="2567" xr:uid="{00000000-0005-0000-0000-000011090000}"/>
    <cellStyle name="Cálculo 3 5 11 2" xfId="2568" xr:uid="{00000000-0005-0000-0000-000012090000}"/>
    <cellStyle name="Cálculo 3 5 12" xfId="2569" xr:uid="{00000000-0005-0000-0000-000013090000}"/>
    <cellStyle name="Cálculo 3 5 12 2" xfId="2570" xr:uid="{00000000-0005-0000-0000-000014090000}"/>
    <cellStyle name="Cálculo 3 5 13" xfId="2571" xr:uid="{00000000-0005-0000-0000-000015090000}"/>
    <cellStyle name="Cálculo 3 5 2" xfId="2572" xr:uid="{00000000-0005-0000-0000-000016090000}"/>
    <cellStyle name="Cálculo 3 5 2 10" xfId="2573" xr:uid="{00000000-0005-0000-0000-000017090000}"/>
    <cellStyle name="Cálculo 3 5 2 10 2" xfId="2574" xr:uid="{00000000-0005-0000-0000-000018090000}"/>
    <cellStyle name="Cálculo 3 5 2 11" xfId="2575" xr:uid="{00000000-0005-0000-0000-000019090000}"/>
    <cellStyle name="Cálculo 3 5 2 2" xfId="2576" xr:uid="{00000000-0005-0000-0000-00001A090000}"/>
    <cellStyle name="Cálculo 3 5 2 2 2" xfId="2577" xr:uid="{00000000-0005-0000-0000-00001B090000}"/>
    <cellStyle name="Cálculo 3 5 2 3" xfId="2578" xr:uid="{00000000-0005-0000-0000-00001C090000}"/>
    <cellStyle name="Cálculo 3 5 2 3 2" xfId="2579" xr:uid="{00000000-0005-0000-0000-00001D090000}"/>
    <cellStyle name="Cálculo 3 5 2 4" xfId="2580" xr:uid="{00000000-0005-0000-0000-00001E090000}"/>
    <cellStyle name="Cálculo 3 5 2 4 2" xfId="2581" xr:uid="{00000000-0005-0000-0000-00001F090000}"/>
    <cellStyle name="Cálculo 3 5 2 5" xfId="2582" xr:uid="{00000000-0005-0000-0000-000020090000}"/>
    <cellStyle name="Cálculo 3 5 2 5 2" xfId="2583" xr:uid="{00000000-0005-0000-0000-000021090000}"/>
    <cellStyle name="Cálculo 3 5 2 6" xfId="2584" xr:uid="{00000000-0005-0000-0000-000022090000}"/>
    <cellStyle name="Cálculo 3 5 2 6 2" xfId="2585" xr:uid="{00000000-0005-0000-0000-000023090000}"/>
    <cellStyle name="Cálculo 3 5 2 7" xfId="2586" xr:uid="{00000000-0005-0000-0000-000024090000}"/>
    <cellStyle name="Cálculo 3 5 2 7 2" xfId="2587" xr:uid="{00000000-0005-0000-0000-000025090000}"/>
    <cellStyle name="Cálculo 3 5 2 8" xfId="2588" xr:uid="{00000000-0005-0000-0000-000026090000}"/>
    <cellStyle name="Cálculo 3 5 2 8 2" xfId="2589" xr:uid="{00000000-0005-0000-0000-000027090000}"/>
    <cellStyle name="Cálculo 3 5 2 9" xfId="2590" xr:uid="{00000000-0005-0000-0000-000028090000}"/>
    <cellStyle name="Cálculo 3 5 2 9 2" xfId="2591" xr:uid="{00000000-0005-0000-0000-000029090000}"/>
    <cellStyle name="Cálculo 3 5 3" xfId="2592" xr:uid="{00000000-0005-0000-0000-00002A090000}"/>
    <cellStyle name="Cálculo 3 5 3 10" xfId="2593" xr:uid="{00000000-0005-0000-0000-00002B090000}"/>
    <cellStyle name="Cálculo 3 5 3 10 2" xfId="2594" xr:uid="{00000000-0005-0000-0000-00002C090000}"/>
    <cellStyle name="Cálculo 3 5 3 11" xfId="2595" xr:uid="{00000000-0005-0000-0000-00002D090000}"/>
    <cellStyle name="Cálculo 3 5 3 2" xfId="2596" xr:uid="{00000000-0005-0000-0000-00002E090000}"/>
    <cellStyle name="Cálculo 3 5 3 2 2" xfId="2597" xr:uid="{00000000-0005-0000-0000-00002F090000}"/>
    <cellStyle name="Cálculo 3 5 3 3" xfId="2598" xr:uid="{00000000-0005-0000-0000-000030090000}"/>
    <cellStyle name="Cálculo 3 5 3 3 2" xfId="2599" xr:uid="{00000000-0005-0000-0000-000031090000}"/>
    <cellStyle name="Cálculo 3 5 3 4" xfId="2600" xr:uid="{00000000-0005-0000-0000-000032090000}"/>
    <cellStyle name="Cálculo 3 5 3 4 2" xfId="2601" xr:uid="{00000000-0005-0000-0000-000033090000}"/>
    <cellStyle name="Cálculo 3 5 3 5" xfId="2602" xr:uid="{00000000-0005-0000-0000-000034090000}"/>
    <cellStyle name="Cálculo 3 5 3 5 2" xfId="2603" xr:uid="{00000000-0005-0000-0000-000035090000}"/>
    <cellStyle name="Cálculo 3 5 3 6" xfId="2604" xr:uid="{00000000-0005-0000-0000-000036090000}"/>
    <cellStyle name="Cálculo 3 5 3 6 2" xfId="2605" xr:uid="{00000000-0005-0000-0000-000037090000}"/>
    <cellStyle name="Cálculo 3 5 3 7" xfId="2606" xr:uid="{00000000-0005-0000-0000-000038090000}"/>
    <cellStyle name="Cálculo 3 5 3 7 2" xfId="2607" xr:uid="{00000000-0005-0000-0000-000039090000}"/>
    <cellStyle name="Cálculo 3 5 3 8" xfId="2608" xr:uid="{00000000-0005-0000-0000-00003A090000}"/>
    <cellStyle name="Cálculo 3 5 3 8 2" xfId="2609" xr:uid="{00000000-0005-0000-0000-00003B090000}"/>
    <cellStyle name="Cálculo 3 5 3 9" xfId="2610" xr:uid="{00000000-0005-0000-0000-00003C090000}"/>
    <cellStyle name="Cálculo 3 5 3 9 2" xfId="2611" xr:uid="{00000000-0005-0000-0000-00003D090000}"/>
    <cellStyle name="Cálculo 3 5 4" xfId="2612" xr:uid="{00000000-0005-0000-0000-00003E090000}"/>
    <cellStyle name="Cálculo 3 5 4 2" xfId="2613" xr:uid="{00000000-0005-0000-0000-00003F090000}"/>
    <cellStyle name="Cálculo 3 5 5" xfId="2614" xr:uid="{00000000-0005-0000-0000-000040090000}"/>
    <cellStyle name="Cálculo 3 5 5 2" xfId="2615" xr:uid="{00000000-0005-0000-0000-000041090000}"/>
    <cellStyle name="Cálculo 3 5 6" xfId="2616" xr:uid="{00000000-0005-0000-0000-000042090000}"/>
    <cellStyle name="Cálculo 3 5 6 2" xfId="2617" xr:uid="{00000000-0005-0000-0000-000043090000}"/>
    <cellStyle name="Cálculo 3 5 7" xfId="2618" xr:uid="{00000000-0005-0000-0000-000044090000}"/>
    <cellStyle name="Cálculo 3 5 7 2" xfId="2619" xr:uid="{00000000-0005-0000-0000-000045090000}"/>
    <cellStyle name="Cálculo 3 5 8" xfId="2620" xr:uid="{00000000-0005-0000-0000-000046090000}"/>
    <cellStyle name="Cálculo 3 5 8 2" xfId="2621" xr:uid="{00000000-0005-0000-0000-000047090000}"/>
    <cellStyle name="Cálculo 3 5 9" xfId="2622" xr:uid="{00000000-0005-0000-0000-000048090000}"/>
    <cellStyle name="Cálculo 3 5 9 2" xfId="2623" xr:uid="{00000000-0005-0000-0000-000049090000}"/>
    <cellStyle name="Cálculo 3 6" xfId="2624" xr:uid="{00000000-0005-0000-0000-00004A090000}"/>
    <cellStyle name="Cálculo 3 6 2" xfId="2625" xr:uid="{00000000-0005-0000-0000-00004B090000}"/>
    <cellStyle name="Cálculo 3 7" xfId="2626" xr:uid="{00000000-0005-0000-0000-00004C090000}"/>
    <cellStyle name="Cálculo 3 7 2" xfId="2627" xr:uid="{00000000-0005-0000-0000-00004D090000}"/>
    <cellStyle name="Cálculo 3 8" xfId="2628" xr:uid="{00000000-0005-0000-0000-00004E090000}"/>
    <cellStyle name="Cálculo 3 8 2" xfId="2629" xr:uid="{00000000-0005-0000-0000-00004F090000}"/>
    <cellStyle name="Cálculo 3 9" xfId="2630" xr:uid="{00000000-0005-0000-0000-000050090000}"/>
    <cellStyle name="Cálculo 3 9 2" xfId="2631" xr:uid="{00000000-0005-0000-0000-000051090000}"/>
    <cellStyle name="Cálculo 4" xfId="145" xr:uid="{00000000-0005-0000-0000-000052090000}"/>
    <cellStyle name="Cálculo 4 10" xfId="2632" xr:uid="{00000000-0005-0000-0000-000053090000}"/>
    <cellStyle name="Cálculo 4 10 2" xfId="2633" xr:uid="{00000000-0005-0000-0000-000054090000}"/>
    <cellStyle name="Cálculo 4 11" xfId="2634" xr:uid="{00000000-0005-0000-0000-000055090000}"/>
    <cellStyle name="Cálculo 4 11 2" xfId="2635" xr:uid="{00000000-0005-0000-0000-000056090000}"/>
    <cellStyle name="Cálculo 4 12" xfId="2636" xr:uid="{00000000-0005-0000-0000-000057090000}"/>
    <cellStyle name="Cálculo 4 12 2" xfId="2637" xr:uid="{00000000-0005-0000-0000-000058090000}"/>
    <cellStyle name="Cálculo 4 13" xfId="2638" xr:uid="{00000000-0005-0000-0000-000059090000}"/>
    <cellStyle name="Cálculo 4 13 2" xfId="2639" xr:uid="{00000000-0005-0000-0000-00005A090000}"/>
    <cellStyle name="Cálculo 4 14" xfId="2640" xr:uid="{00000000-0005-0000-0000-00005B090000}"/>
    <cellStyle name="Cálculo 4 14 2" xfId="2641" xr:uid="{00000000-0005-0000-0000-00005C090000}"/>
    <cellStyle name="Cálculo 4 15" xfId="2642" xr:uid="{00000000-0005-0000-0000-00005D090000}"/>
    <cellStyle name="Cálculo 4 15 2" xfId="2643" xr:uid="{00000000-0005-0000-0000-00005E090000}"/>
    <cellStyle name="Cálculo 4 16" xfId="2644" xr:uid="{00000000-0005-0000-0000-00005F090000}"/>
    <cellStyle name="Cálculo 4 17" xfId="2645" xr:uid="{00000000-0005-0000-0000-000060090000}"/>
    <cellStyle name="Cálculo 4 18" xfId="2646" xr:uid="{00000000-0005-0000-0000-000061090000}"/>
    <cellStyle name="Cálculo 4 2" xfId="311" xr:uid="{00000000-0005-0000-0000-000062090000}"/>
    <cellStyle name="Cálculo 4 2 10" xfId="2647" xr:uid="{00000000-0005-0000-0000-000063090000}"/>
    <cellStyle name="Cálculo 4 2 10 2" xfId="2648" xr:uid="{00000000-0005-0000-0000-000064090000}"/>
    <cellStyle name="Cálculo 4 2 11" xfId="2649" xr:uid="{00000000-0005-0000-0000-000065090000}"/>
    <cellStyle name="Cálculo 4 2 11 2" xfId="2650" xr:uid="{00000000-0005-0000-0000-000066090000}"/>
    <cellStyle name="Cálculo 4 2 12" xfId="2651" xr:uid="{00000000-0005-0000-0000-000067090000}"/>
    <cellStyle name="Cálculo 4 2 12 2" xfId="2652" xr:uid="{00000000-0005-0000-0000-000068090000}"/>
    <cellStyle name="Cálculo 4 2 13" xfId="2653" xr:uid="{00000000-0005-0000-0000-000069090000}"/>
    <cellStyle name="Cálculo 4 2 13 2" xfId="2654" xr:uid="{00000000-0005-0000-0000-00006A090000}"/>
    <cellStyle name="Cálculo 4 2 14" xfId="2655" xr:uid="{00000000-0005-0000-0000-00006B090000}"/>
    <cellStyle name="Cálculo 4 2 14 2" xfId="2656" xr:uid="{00000000-0005-0000-0000-00006C090000}"/>
    <cellStyle name="Cálculo 4 2 15" xfId="2657" xr:uid="{00000000-0005-0000-0000-00006D090000}"/>
    <cellStyle name="Cálculo 4 2 16" xfId="2658" xr:uid="{00000000-0005-0000-0000-00006E090000}"/>
    <cellStyle name="Cálculo 4 2 2" xfId="2659" xr:uid="{00000000-0005-0000-0000-00006F090000}"/>
    <cellStyle name="Cálculo 4 2 2 10" xfId="2660" xr:uid="{00000000-0005-0000-0000-000070090000}"/>
    <cellStyle name="Cálculo 4 2 2 10 2" xfId="2661" xr:uid="{00000000-0005-0000-0000-000071090000}"/>
    <cellStyle name="Cálculo 4 2 2 11" xfId="2662" xr:uid="{00000000-0005-0000-0000-000072090000}"/>
    <cellStyle name="Cálculo 4 2 2 11 2" xfId="2663" xr:uid="{00000000-0005-0000-0000-000073090000}"/>
    <cellStyle name="Cálculo 4 2 2 12" xfId="2664" xr:uid="{00000000-0005-0000-0000-000074090000}"/>
    <cellStyle name="Cálculo 4 2 2 12 2" xfId="2665" xr:uid="{00000000-0005-0000-0000-000075090000}"/>
    <cellStyle name="Cálculo 4 2 2 13" xfId="2666" xr:uid="{00000000-0005-0000-0000-000076090000}"/>
    <cellStyle name="Cálculo 4 2 2 2" xfId="2667" xr:uid="{00000000-0005-0000-0000-000077090000}"/>
    <cellStyle name="Cálculo 4 2 2 2 10" xfId="2668" xr:uid="{00000000-0005-0000-0000-000078090000}"/>
    <cellStyle name="Cálculo 4 2 2 2 10 2" xfId="2669" xr:uid="{00000000-0005-0000-0000-000079090000}"/>
    <cellStyle name="Cálculo 4 2 2 2 11" xfId="2670" xr:uid="{00000000-0005-0000-0000-00007A090000}"/>
    <cellStyle name="Cálculo 4 2 2 2 2" xfId="2671" xr:uid="{00000000-0005-0000-0000-00007B090000}"/>
    <cellStyle name="Cálculo 4 2 2 2 2 2" xfId="2672" xr:uid="{00000000-0005-0000-0000-00007C090000}"/>
    <cellStyle name="Cálculo 4 2 2 2 3" xfId="2673" xr:uid="{00000000-0005-0000-0000-00007D090000}"/>
    <cellStyle name="Cálculo 4 2 2 2 3 2" xfId="2674" xr:uid="{00000000-0005-0000-0000-00007E090000}"/>
    <cellStyle name="Cálculo 4 2 2 2 4" xfId="2675" xr:uid="{00000000-0005-0000-0000-00007F090000}"/>
    <cellStyle name="Cálculo 4 2 2 2 4 2" xfId="2676" xr:uid="{00000000-0005-0000-0000-000080090000}"/>
    <cellStyle name="Cálculo 4 2 2 2 5" xfId="2677" xr:uid="{00000000-0005-0000-0000-000081090000}"/>
    <cellStyle name="Cálculo 4 2 2 2 5 2" xfId="2678" xr:uid="{00000000-0005-0000-0000-000082090000}"/>
    <cellStyle name="Cálculo 4 2 2 2 6" xfId="2679" xr:uid="{00000000-0005-0000-0000-000083090000}"/>
    <cellStyle name="Cálculo 4 2 2 2 6 2" xfId="2680" xr:uid="{00000000-0005-0000-0000-000084090000}"/>
    <cellStyle name="Cálculo 4 2 2 2 7" xfId="2681" xr:uid="{00000000-0005-0000-0000-000085090000}"/>
    <cellStyle name="Cálculo 4 2 2 2 7 2" xfId="2682" xr:uid="{00000000-0005-0000-0000-000086090000}"/>
    <cellStyle name="Cálculo 4 2 2 2 8" xfId="2683" xr:uid="{00000000-0005-0000-0000-000087090000}"/>
    <cellStyle name="Cálculo 4 2 2 2 8 2" xfId="2684" xr:uid="{00000000-0005-0000-0000-000088090000}"/>
    <cellStyle name="Cálculo 4 2 2 2 9" xfId="2685" xr:uid="{00000000-0005-0000-0000-000089090000}"/>
    <cellStyle name="Cálculo 4 2 2 2 9 2" xfId="2686" xr:uid="{00000000-0005-0000-0000-00008A090000}"/>
    <cellStyle name="Cálculo 4 2 2 3" xfId="2687" xr:uid="{00000000-0005-0000-0000-00008B090000}"/>
    <cellStyle name="Cálculo 4 2 2 3 10" xfId="2688" xr:uid="{00000000-0005-0000-0000-00008C090000}"/>
    <cellStyle name="Cálculo 4 2 2 3 10 2" xfId="2689" xr:uid="{00000000-0005-0000-0000-00008D090000}"/>
    <cellStyle name="Cálculo 4 2 2 3 11" xfId="2690" xr:uid="{00000000-0005-0000-0000-00008E090000}"/>
    <cellStyle name="Cálculo 4 2 2 3 2" xfId="2691" xr:uid="{00000000-0005-0000-0000-00008F090000}"/>
    <cellStyle name="Cálculo 4 2 2 3 2 2" xfId="2692" xr:uid="{00000000-0005-0000-0000-000090090000}"/>
    <cellStyle name="Cálculo 4 2 2 3 3" xfId="2693" xr:uid="{00000000-0005-0000-0000-000091090000}"/>
    <cellStyle name="Cálculo 4 2 2 3 3 2" xfId="2694" xr:uid="{00000000-0005-0000-0000-000092090000}"/>
    <cellStyle name="Cálculo 4 2 2 3 4" xfId="2695" xr:uid="{00000000-0005-0000-0000-000093090000}"/>
    <cellStyle name="Cálculo 4 2 2 3 4 2" xfId="2696" xr:uid="{00000000-0005-0000-0000-000094090000}"/>
    <cellStyle name="Cálculo 4 2 2 3 5" xfId="2697" xr:uid="{00000000-0005-0000-0000-000095090000}"/>
    <cellStyle name="Cálculo 4 2 2 3 5 2" xfId="2698" xr:uid="{00000000-0005-0000-0000-000096090000}"/>
    <cellStyle name="Cálculo 4 2 2 3 6" xfId="2699" xr:uid="{00000000-0005-0000-0000-000097090000}"/>
    <cellStyle name="Cálculo 4 2 2 3 6 2" xfId="2700" xr:uid="{00000000-0005-0000-0000-000098090000}"/>
    <cellStyle name="Cálculo 4 2 2 3 7" xfId="2701" xr:uid="{00000000-0005-0000-0000-000099090000}"/>
    <cellStyle name="Cálculo 4 2 2 3 7 2" xfId="2702" xr:uid="{00000000-0005-0000-0000-00009A090000}"/>
    <cellStyle name="Cálculo 4 2 2 3 8" xfId="2703" xr:uid="{00000000-0005-0000-0000-00009B090000}"/>
    <cellStyle name="Cálculo 4 2 2 3 8 2" xfId="2704" xr:uid="{00000000-0005-0000-0000-00009C090000}"/>
    <cellStyle name="Cálculo 4 2 2 3 9" xfId="2705" xr:uid="{00000000-0005-0000-0000-00009D090000}"/>
    <cellStyle name="Cálculo 4 2 2 3 9 2" xfId="2706" xr:uid="{00000000-0005-0000-0000-00009E090000}"/>
    <cellStyle name="Cálculo 4 2 2 4" xfId="2707" xr:uid="{00000000-0005-0000-0000-00009F090000}"/>
    <cellStyle name="Cálculo 4 2 2 4 2" xfId="2708" xr:uid="{00000000-0005-0000-0000-0000A0090000}"/>
    <cellStyle name="Cálculo 4 2 2 5" xfId="2709" xr:uid="{00000000-0005-0000-0000-0000A1090000}"/>
    <cellStyle name="Cálculo 4 2 2 5 2" xfId="2710" xr:uid="{00000000-0005-0000-0000-0000A2090000}"/>
    <cellStyle name="Cálculo 4 2 2 6" xfId="2711" xr:uid="{00000000-0005-0000-0000-0000A3090000}"/>
    <cellStyle name="Cálculo 4 2 2 6 2" xfId="2712" xr:uid="{00000000-0005-0000-0000-0000A4090000}"/>
    <cellStyle name="Cálculo 4 2 2 7" xfId="2713" xr:uid="{00000000-0005-0000-0000-0000A5090000}"/>
    <cellStyle name="Cálculo 4 2 2 7 2" xfId="2714" xr:uid="{00000000-0005-0000-0000-0000A6090000}"/>
    <cellStyle name="Cálculo 4 2 2 8" xfId="2715" xr:uid="{00000000-0005-0000-0000-0000A7090000}"/>
    <cellStyle name="Cálculo 4 2 2 8 2" xfId="2716" xr:uid="{00000000-0005-0000-0000-0000A8090000}"/>
    <cellStyle name="Cálculo 4 2 2 9" xfId="2717" xr:uid="{00000000-0005-0000-0000-0000A9090000}"/>
    <cellStyle name="Cálculo 4 2 2 9 2" xfId="2718" xr:uid="{00000000-0005-0000-0000-0000AA090000}"/>
    <cellStyle name="Cálculo 4 2 3" xfId="2719" xr:uid="{00000000-0005-0000-0000-0000AB090000}"/>
    <cellStyle name="Cálculo 4 2 3 10" xfId="2720" xr:uid="{00000000-0005-0000-0000-0000AC090000}"/>
    <cellStyle name="Cálculo 4 2 3 10 2" xfId="2721" xr:uid="{00000000-0005-0000-0000-0000AD090000}"/>
    <cellStyle name="Cálculo 4 2 3 11" xfId="2722" xr:uid="{00000000-0005-0000-0000-0000AE090000}"/>
    <cellStyle name="Cálculo 4 2 3 11 2" xfId="2723" xr:uid="{00000000-0005-0000-0000-0000AF090000}"/>
    <cellStyle name="Cálculo 4 2 3 12" xfId="2724" xr:uid="{00000000-0005-0000-0000-0000B0090000}"/>
    <cellStyle name="Cálculo 4 2 3 12 2" xfId="2725" xr:uid="{00000000-0005-0000-0000-0000B1090000}"/>
    <cellStyle name="Cálculo 4 2 3 13" xfId="2726" xr:uid="{00000000-0005-0000-0000-0000B2090000}"/>
    <cellStyle name="Cálculo 4 2 3 2" xfId="2727" xr:uid="{00000000-0005-0000-0000-0000B3090000}"/>
    <cellStyle name="Cálculo 4 2 3 2 10" xfId="2728" xr:uid="{00000000-0005-0000-0000-0000B4090000}"/>
    <cellStyle name="Cálculo 4 2 3 2 10 2" xfId="2729" xr:uid="{00000000-0005-0000-0000-0000B5090000}"/>
    <cellStyle name="Cálculo 4 2 3 2 11" xfId="2730" xr:uid="{00000000-0005-0000-0000-0000B6090000}"/>
    <cellStyle name="Cálculo 4 2 3 2 2" xfId="2731" xr:uid="{00000000-0005-0000-0000-0000B7090000}"/>
    <cellStyle name="Cálculo 4 2 3 2 2 2" xfId="2732" xr:uid="{00000000-0005-0000-0000-0000B8090000}"/>
    <cellStyle name="Cálculo 4 2 3 2 3" xfId="2733" xr:uid="{00000000-0005-0000-0000-0000B9090000}"/>
    <cellStyle name="Cálculo 4 2 3 2 3 2" xfId="2734" xr:uid="{00000000-0005-0000-0000-0000BA090000}"/>
    <cellStyle name="Cálculo 4 2 3 2 4" xfId="2735" xr:uid="{00000000-0005-0000-0000-0000BB090000}"/>
    <cellStyle name="Cálculo 4 2 3 2 4 2" xfId="2736" xr:uid="{00000000-0005-0000-0000-0000BC090000}"/>
    <cellStyle name="Cálculo 4 2 3 2 5" xfId="2737" xr:uid="{00000000-0005-0000-0000-0000BD090000}"/>
    <cellStyle name="Cálculo 4 2 3 2 5 2" xfId="2738" xr:uid="{00000000-0005-0000-0000-0000BE090000}"/>
    <cellStyle name="Cálculo 4 2 3 2 6" xfId="2739" xr:uid="{00000000-0005-0000-0000-0000BF090000}"/>
    <cellStyle name="Cálculo 4 2 3 2 6 2" xfId="2740" xr:uid="{00000000-0005-0000-0000-0000C0090000}"/>
    <cellStyle name="Cálculo 4 2 3 2 7" xfId="2741" xr:uid="{00000000-0005-0000-0000-0000C1090000}"/>
    <cellStyle name="Cálculo 4 2 3 2 7 2" xfId="2742" xr:uid="{00000000-0005-0000-0000-0000C2090000}"/>
    <cellStyle name="Cálculo 4 2 3 2 8" xfId="2743" xr:uid="{00000000-0005-0000-0000-0000C3090000}"/>
    <cellStyle name="Cálculo 4 2 3 2 8 2" xfId="2744" xr:uid="{00000000-0005-0000-0000-0000C4090000}"/>
    <cellStyle name="Cálculo 4 2 3 2 9" xfId="2745" xr:uid="{00000000-0005-0000-0000-0000C5090000}"/>
    <cellStyle name="Cálculo 4 2 3 2 9 2" xfId="2746" xr:uid="{00000000-0005-0000-0000-0000C6090000}"/>
    <cellStyle name="Cálculo 4 2 3 3" xfId="2747" xr:uid="{00000000-0005-0000-0000-0000C7090000}"/>
    <cellStyle name="Cálculo 4 2 3 3 10" xfId="2748" xr:uid="{00000000-0005-0000-0000-0000C8090000}"/>
    <cellStyle name="Cálculo 4 2 3 3 10 2" xfId="2749" xr:uid="{00000000-0005-0000-0000-0000C9090000}"/>
    <cellStyle name="Cálculo 4 2 3 3 11" xfId="2750" xr:uid="{00000000-0005-0000-0000-0000CA090000}"/>
    <cellStyle name="Cálculo 4 2 3 3 2" xfId="2751" xr:uid="{00000000-0005-0000-0000-0000CB090000}"/>
    <cellStyle name="Cálculo 4 2 3 3 2 2" xfId="2752" xr:uid="{00000000-0005-0000-0000-0000CC090000}"/>
    <cellStyle name="Cálculo 4 2 3 3 3" xfId="2753" xr:uid="{00000000-0005-0000-0000-0000CD090000}"/>
    <cellStyle name="Cálculo 4 2 3 3 3 2" xfId="2754" xr:uid="{00000000-0005-0000-0000-0000CE090000}"/>
    <cellStyle name="Cálculo 4 2 3 3 4" xfId="2755" xr:uid="{00000000-0005-0000-0000-0000CF090000}"/>
    <cellStyle name="Cálculo 4 2 3 3 4 2" xfId="2756" xr:uid="{00000000-0005-0000-0000-0000D0090000}"/>
    <cellStyle name="Cálculo 4 2 3 3 5" xfId="2757" xr:uid="{00000000-0005-0000-0000-0000D1090000}"/>
    <cellStyle name="Cálculo 4 2 3 3 5 2" xfId="2758" xr:uid="{00000000-0005-0000-0000-0000D2090000}"/>
    <cellStyle name="Cálculo 4 2 3 3 6" xfId="2759" xr:uid="{00000000-0005-0000-0000-0000D3090000}"/>
    <cellStyle name="Cálculo 4 2 3 3 6 2" xfId="2760" xr:uid="{00000000-0005-0000-0000-0000D4090000}"/>
    <cellStyle name="Cálculo 4 2 3 3 7" xfId="2761" xr:uid="{00000000-0005-0000-0000-0000D5090000}"/>
    <cellStyle name="Cálculo 4 2 3 3 7 2" xfId="2762" xr:uid="{00000000-0005-0000-0000-0000D6090000}"/>
    <cellStyle name="Cálculo 4 2 3 3 8" xfId="2763" xr:uid="{00000000-0005-0000-0000-0000D7090000}"/>
    <cellStyle name="Cálculo 4 2 3 3 8 2" xfId="2764" xr:uid="{00000000-0005-0000-0000-0000D8090000}"/>
    <cellStyle name="Cálculo 4 2 3 3 9" xfId="2765" xr:uid="{00000000-0005-0000-0000-0000D9090000}"/>
    <cellStyle name="Cálculo 4 2 3 3 9 2" xfId="2766" xr:uid="{00000000-0005-0000-0000-0000DA090000}"/>
    <cellStyle name="Cálculo 4 2 3 4" xfId="2767" xr:uid="{00000000-0005-0000-0000-0000DB090000}"/>
    <cellStyle name="Cálculo 4 2 3 4 2" xfId="2768" xr:uid="{00000000-0005-0000-0000-0000DC090000}"/>
    <cellStyle name="Cálculo 4 2 3 5" xfId="2769" xr:uid="{00000000-0005-0000-0000-0000DD090000}"/>
    <cellStyle name="Cálculo 4 2 3 5 2" xfId="2770" xr:uid="{00000000-0005-0000-0000-0000DE090000}"/>
    <cellStyle name="Cálculo 4 2 3 6" xfId="2771" xr:uid="{00000000-0005-0000-0000-0000DF090000}"/>
    <cellStyle name="Cálculo 4 2 3 6 2" xfId="2772" xr:uid="{00000000-0005-0000-0000-0000E0090000}"/>
    <cellStyle name="Cálculo 4 2 3 7" xfId="2773" xr:uid="{00000000-0005-0000-0000-0000E1090000}"/>
    <cellStyle name="Cálculo 4 2 3 7 2" xfId="2774" xr:uid="{00000000-0005-0000-0000-0000E2090000}"/>
    <cellStyle name="Cálculo 4 2 3 8" xfId="2775" xr:uid="{00000000-0005-0000-0000-0000E3090000}"/>
    <cellStyle name="Cálculo 4 2 3 8 2" xfId="2776" xr:uid="{00000000-0005-0000-0000-0000E4090000}"/>
    <cellStyle name="Cálculo 4 2 3 9" xfId="2777" xr:uid="{00000000-0005-0000-0000-0000E5090000}"/>
    <cellStyle name="Cálculo 4 2 3 9 2" xfId="2778" xr:uid="{00000000-0005-0000-0000-0000E6090000}"/>
    <cellStyle name="Cálculo 4 2 4" xfId="2779" xr:uid="{00000000-0005-0000-0000-0000E7090000}"/>
    <cellStyle name="Cálculo 4 2 4 10" xfId="2780" xr:uid="{00000000-0005-0000-0000-0000E8090000}"/>
    <cellStyle name="Cálculo 4 2 4 10 2" xfId="2781" xr:uid="{00000000-0005-0000-0000-0000E9090000}"/>
    <cellStyle name="Cálculo 4 2 4 11" xfId="2782" xr:uid="{00000000-0005-0000-0000-0000EA090000}"/>
    <cellStyle name="Cálculo 4 2 4 2" xfId="2783" xr:uid="{00000000-0005-0000-0000-0000EB090000}"/>
    <cellStyle name="Cálculo 4 2 4 2 2" xfId="2784" xr:uid="{00000000-0005-0000-0000-0000EC090000}"/>
    <cellStyle name="Cálculo 4 2 4 3" xfId="2785" xr:uid="{00000000-0005-0000-0000-0000ED090000}"/>
    <cellStyle name="Cálculo 4 2 4 3 2" xfId="2786" xr:uid="{00000000-0005-0000-0000-0000EE090000}"/>
    <cellStyle name="Cálculo 4 2 4 4" xfId="2787" xr:uid="{00000000-0005-0000-0000-0000EF090000}"/>
    <cellStyle name="Cálculo 4 2 4 4 2" xfId="2788" xr:uid="{00000000-0005-0000-0000-0000F0090000}"/>
    <cellStyle name="Cálculo 4 2 4 5" xfId="2789" xr:uid="{00000000-0005-0000-0000-0000F1090000}"/>
    <cellStyle name="Cálculo 4 2 4 5 2" xfId="2790" xr:uid="{00000000-0005-0000-0000-0000F2090000}"/>
    <cellStyle name="Cálculo 4 2 4 6" xfId="2791" xr:uid="{00000000-0005-0000-0000-0000F3090000}"/>
    <cellStyle name="Cálculo 4 2 4 6 2" xfId="2792" xr:uid="{00000000-0005-0000-0000-0000F4090000}"/>
    <cellStyle name="Cálculo 4 2 4 7" xfId="2793" xr:uid="{00000000-0005-0000-0000-0000F5090000}"/>
    <cellStyle name="Cálculo 4 2 4 7 2" xfId="2794" xr:uid="{00000000-0005-0000-0000-0000F6090000}"/>
    <cellStyle name="Cálculo 4 2 4 8" xfId="2795" xr:uid="{00000000-0005-0000-0000-0000F7090000}"/>
    <cellStyle name="Cálculo 4 2 4 8 2" xfId="2796" xr:uid="{00000000-0005-0000-0000-0000F8090000}"/>
    <cellStyle name="Cálculo 4 2 4 9" xfId="2797" xr:uid="{00000000-0005-0000-0000-0000F9090000}"/>
    <cellStyle name="Cálculo 4 2 4 9 2" xfId="2798" xr:uid="{00000000-0005-0000-0000-0000FA090000}"/>
    <cellStyle name="Cálculo 4 2 5" xfId="2799" xr:uid="{00000000-0005-0000-0000-0000FB090000}"/>
    <cellStyle name="Cálculo 4 2 5 10" xfId="2800" xr:uid="{00000000-0005-0000-0000-0000FC090000}"/>
    <cellStyle name="Cálculo 4 2 5 10 2" xfId="2801" xr:uid="{00000000-0005-0000-0000-0000FD090000}"/>
    <cellStyle name="Cálculo 4 2 5 11" xfId="2802" xr:uid="{00000000-0005-0000-0000-0000FE090000}"/>
    <cellStyle name="Cálculo 4 2 5 2" xfId="2803" xr:uid="{00000000-0005-0000-0000-0000FF090000}"/>
    <cellStyle name="Cálculo 4 2 5 2 2" xfId="2804" xr:uid="{00000000-0005-0000-0000-0000000A0000}"/>
    <cellStyle name="Cálculo 4 2 5 3" xfId="2805" xr:uid="{00000000-0005-0000-0000-0000010A0000}"/>
    <cellStyle name="Cálculo 4 2 5 3 2" xfId="2806" xr:uid="{00000000-0005-0000-0000-0000020A0000}"/>
    <cellStyle name="Cálculo 4 2 5 4" xfId="2807" xr:uid="{00000000-0005-0000-0000-0000030A0000}"/>
    <cellStyle name="Cálculo 4 2 5 4 2" xfId="2808" xr:uid="{00000000-0005-0000-0000-0000040A0000}"/>
    <cellStyle name="Cálculo 4 2 5 5" xfId="2809" xr:uid="{00000000-0005-0000-0000-0000050A0000}"/>
    <cellStyle name="Cálculo 4 2 5 5 2" xfId="2810" xr:uid="{00000000-0005-0000-0000-0000060A0000}"/>
    <cellStyle name="Cálculo 4 2 5 6" xfId="2811" xr:uid="{00000000-0005-0000-0000-0000070A0000}"/>
    <cellStyle name="Cálculo 4 2 5 6 2" xfId="2812" xr:uid="{00000000-0005-0000-0000-0000080A0000}"/>
    <cellStyle name="Cálculo 4 2 5 7" xfId="2813" xr:uid="{00000000-0005-0000-0000-0000090A0000}"/>
    <cellStyle name="Cálculo 4 2 5 7 2" xfId="2814" xr:uid="{00000000-0005-0000-0000-00000A0A0000}"/>
    <cellStyle name="Cálculo 4 2 5 8" xfId="2815" xr:uid="{00000000-0005-0000-0000-00000B0A0000}"/>
    <cellStyle name="Cálculo 4 2 5 8 2" xfId="2816" xr:uid="{00000000-0005-0000-0000-00000C0A0000}"/>
    <cellStyle name="Cálculo 4 2 5 9" xfId="2817" xr:uid="{00000000-0005-0000-0000-00000D0A0000}"/>
    <cellStyle name="Cálculo 4 2 5 9 2" xfId="2818" xr:uid="{00000000-0005-0000-0000-00000E0A0000}"/>
    <cellStyle name="Cálculo 4 2 6" xfId="2819" xr:uid="{00000000-0005-0000-0000-00000F0A0000}"/>
    <cellStyle name="Cálculo 4 2 6 2" xfId="2820" xr:uid="{00000000-0005-0000-0000-0000100A0000}"/>
    <cellStyle name="Cálculo 4 2 7" xfId="2821" xr:uid="{00000000-0005-0000-0000-0000110A0000}"/>
    <cellStyle name="Cálculo 4 2 7 2" xfId="2822" xr:uid="{00000000-0005-0000-0000-0000120A0000}"/>
    <cellStyle name="Cálculo 4 2 8" xfId="2823" xr:uid="{00000000-0005-0000-0000-0000130A0000}"/>
    <cellStyle name="Cálculo 4 2 8 2" xfId="2824" xr:uid="{00000000-0005-0000-0000-0000140A0000}"/>
    <cellStyle name="Cálculo 4 2 9" xfId="2825" xr:uid="{00000000-0005-0000-0000-0000150A0000}"/>
    <cellStyle name="Cálculo 4 2 9 2" xfId="2826" xr:uid="{00000000-0005-0000-0000-0000160A0000}"/>
    <cellStyle name="Cálculo 4 3" xfId="320" xr:uid="{00000000-0005-0000-0000-0000170A0000}"/>
    <cellStyle name="Cálculo 4 3 10" xfId="2827" xr:uid="{00000000-0005-0000-0000-0000180A0000}"/>
    <cellStyle name="Cálculo 4 3 10 2" xfId="2828" xr:uid="{00000000-0005-0000-0000-0000190A0000}"/>
    <cellStyle name="Cálculo 4 3 11" xfId="2829" xr:uid="{00000000-0005-0000-0000-00001A0A0000}"/>
    <cellStyle name="Cálculo 4 3 11 2" xfId="2830" xr:uid="{00000000-0005-0000-0000-00001B0A0000}"/>
    <cellStyle name="Cálculo 4 3 12" xfId="2831" xr:uid="{00000000-0005-0000-0000-00001C0A0000}"/>
    <cellStyle name="Cálculo 4 3 12 2" xfId="2832" xr:uid="{00000000-0005-0000-0000-00001D0A0000}"/>
    <cellStyle name="Cálculo 4 3 13" xfId="2833" xr:uid="{00000000-0005-0000-0000-00001E0A0000}"/>
    <cellStyle name="Cálculo 4 3 2" xfId="2834" xr:uid="{00000000-0005-0000-0000-00001F0A0000}"/>
    <cellStyle name="Cálculo 4 3 2 10" xfId="2835" xr:uid="{00000000-0005-0000-0000-0000200A0000}"/>
    <cellStyle name="Cálculo 4 3 2 10 2" xfId="2836" xr:uid="{00000000-0005-0000-0000-0000210A0000}"/>
    <cellStyle name="Cálculo 4 3 2 11" xfId="2837" xr:uid="{00000000-0005-0000-0000-0000220A0000}"/>
    <cellStyle name="Cálculo 4 3 2 2" xfId="2838" xr:uid="{00000000-0005-0000-0000-0000230A0000}"/>
    <cellStyle name="Cálculo 4 3 2 2 2" xfId="2839" xr:uid="{00000000-0005-0000-0000-0000240A0000}"/>
    <cellStyle name="Cálculo 4 3 2 3" xfId="2840" xr:uid="{00000000-0005-0000-0000-0000250A0000}"/>
    <cellStyle name="Cálculo 4 3 2 3 2" xfId="2841" xr:uid="{00000000-0005-0000-0000-0000260A0000}"/>
    <cellStyle name="Cálculo 4 3 2 4" xfId="2842" xr:uid="{00000000-0005-0000-0000-0000270A0000}"/>
    <cellStyle name="Cálculo 4 3 2 4 2" xfId="2843" xr:uid="{00000000-0005-0000-0000-0000280A0000}"/>
    <cellStyle name="Cálculo 4 3 2 5" xfId="2844" xr:uid="{00000000-0005-0000-0000-0000290A0000}"/>
    <cellStyle name="Cálculo 4 3 2 5 2" xfId="2845" xr:uid="{00000000-0005-0000-0000-00002A0A0000}"/>
    <cellStyle name="Cálculo 4 3 2 6" xfId="2846" xr:uid="{00000000-0005-0000-0000-00002B0A0000}"/>
    <cellStyle name="Cálculo 4 3 2 6 2" xfId="2847" xr:uid="{00000000-0005-0000-0000-00002C0A0000}"/>
    <cellStyle name="Cálculo 4 3 2 7" xfId="2848" xr:uid="{00000000-0005-0000-0000-00002D0A0000}"/>
    <cellStyle name="Cálculo 4 3 2 7 2" xfId="2849" xr:uid="{00000000-0005-0000-0000-00002E0A0000}"/>
    <cellStyle name="Cálculo 4 3 2 8" xfId="2850" xr:uid="{00000000-0005-0000-0000-00002F0A0000}"/>
    <cellStyle name="Cálculo 4 3 2 8 2" xfId="2851" xr:uid="{00000000-0005-0000-0000-0000300A0000}"/>
    <cellStyle name="Cálculo 4 3 2 9" xfId="2852" xr:uid="{00000000-0005-0000-0000-0000310A0000}"/>
    <cellStyle name="Cálculo 4 3 2 9 2" xfId="2853" xr:uid="{00000000-0005-0000-0000-0000320A0000}"/>
    <cellStyle name="Cálculo 4 3 3" xfId="2854" xr:uid="{00000000-0005-0000-0000-0000330A0000}"/>
    <cellStyle name="Cálculo 4 3 3 10" xfId="2855" xr:uid="{00000000-0005-0000-0000-0000340A0000}"/>
    <cellStyle name="Cálculo 4 3 3 10 2" xfId="2856" xr:uid="{00000000-0005-0000-0000-0000350A0000}"/>
    <cellStyle name="Cálculo 4 3 3 11" xfId="2857" xr:uid="{00000000-0005-0000-0000-0000360A0000}"/>
    <cellStyle name="Cálculo 4 3 3 2" xfId="2858" xr:uid="{00000000-0005-0000-0000-0000370A0000}"/>
    <cellStyle name="Cálculo 4 3 3 2 2" xfId="2859" xr:uid="{00000000-0005-0000-0000-0000380A0000}"/>
    <cellStyle name="Cálculo 4 3 3 3" xfId="2860" xr:uid="{00000000-0005-0000-0000-0000390A0000}"/>
    <cellStyle name="Cálculo 4 3 3 3 2" xfId="2861" xr:uid="{00000000-0005-0000-0000-00003A0A0000}"/>
    <cellStyle name="Cálculo 4 3 3 4" xfId="2862" xr:uid="{00000000-0005-0000-0000-00003B0A0000}"/>
    <cellStyle name="Cálculo 4 3 3 4 2" xfId="2863" xr:uid="{00000000-0005-0000-0000-00003C0A0000}"/>
    <cellStyle name="Cálculo 4 3 3 5" xfId="2864" xr:uid="{00000000-0005-0000-0000-00003D0A0000}"/>
    <cellStyle name="Cálculo 4 3 3 5 2" xfId="2865" xr:uid="{00000000-0005-0000-0000-00003E0A0000}"/>
    <cellStyle name="Cálculo 4 3 3 6" xfId="2866" xr:uid="{00000000-0005-0000-0000-00003F0A0000}"/>
    <cellStyle name="Cálculo 4 3 3 6 2" xfId="2867" xr:uid="{00000000-0005-0000-0000-0000400A0000}"/>
    <cellStyle name="Cálculo 4 3 3 7" xfId="2868" xr:uid="{00000000-0005-0000-0000-0000410A0000}"/>
    <cellStyle name="Cálculo 4 3 3 7 2" xfId="2869" xr:uid="{00000000-0005-0000-0000-0000420A0000}"/>
    <cellStyle name="Cálculo 4 3 3 8" xfId="2870" xr:uid="{00000000-0005-0000-0000-0000430A0000}"/>
    <cellStyle name="Cálculo 4 3 3 8 2" xfId="2871" xr:uid="{00000000-0005-0000-0000-0000440A0000}"/>
    <cellStyle name="Cálculo 4 3 3 9" xfId="2872" xr:uid="{00000000-0005-0000-0000-0000450A0000}"/>
    <cellStyle name="Cálculo 4 3 3 9 2" xfId="2873" xr:uid="{00000000-0005-0000-0000-0000460A0000}"/>
    <cellStyle name="Cálculo 4 3 4" xfId="2874" xr:uid="{00000000-0005-0000-0000-0000470A0000}"/>
    <cellStyle name="Cálculo 4 3 4 2" xfId="2875" xr:uid="{00000000-0005-0000-0000-0000480A0000}"/>
    <cellStyle name="Cálculo 4 3 5" xfId="2876" xr:uid="{00000000-0005-0000-0000-0000490A0000}"/>
    <cellStyle name="Cálculo 4 3 5 2" xfId="2877" xr:uid="{00000000-0005-0000-0000-00004A0A0000}"/>
    <cellStyle name="Cálculo 4 3 6" xfId="2878" xr:uid="{00000000-0005-0000-0000-00004B0A0000}"/>
    <cellStyle name="Cálculo 4 3 6 2" xfId="2879" xr:uid="{00000000-0005-0000-0000-00004C0A0000}"/>
    <cellStyle name="Cálculo 4 3 7" xfId="2880" xr:uid="{00000000-0005-0000-0000-00004D0A0000}"/>
    <cellStyle name="Cálculo 4 3 7 2" xfId="2881" xr:uid="{00000000-0005-0000-0000-00004E0A0000}"/>
    <cellStyle name="Cálculo 4 3 8" xfId="2882" xr:uid="{00000000-0005-0000-0000-00004F0A0000}"/>
    <cellStyle name="Cálculo 4 3 8 2" xfId="2883" xr:uid="{00000000-0005-0000-0000-0000500A0000}"/>
    <cellStyle name="Cálculo 4 3 9" xfId="2884" xr:uid="{00000000-0005-0000-0000-0000510A0000}"/>
    <cellStyle name="Cálculo 4 3 9 2" xfId="2885" xr:uid="{00000000-0005-0000-0000-0000520A0000}"/>
    <cellStyle name="Cálculo 4 4" xfId="2886" xr:uid="{00000000-0005-0000-0000-0000530A0000}"/>
    <cellStyle name="Cálculo 4 4 10" xfId="2887" xr:uid="{00000000-0005-0000-0000-0000540A0000}"/>
    <cellStyle name="Cálculo 4 4 10 2" xfId="2888" xr:uid="{00000000-0005-0000-0000-0000550A0000}"/>
    <cellStyle name="Cálculo 4 4 11" xfId="2889" xr:uid="{00000000-0005-0000-0000-0000560A0000}"/>
    <cellStyle name="Cálculo 4 4 11 2" xfId="2890" xr:uid="{00000000-0005-0000-0000-0000570A0000}"/>
    <cellStyle name="Cálculo 4 4 12" xfId="2891" xr:uid="{00000000-0005-0000-0000-0000580A0000}"/>
    <cellStyle name="Cálculo 4 4 12 2" xfId="2892" xr:uid="{00000000-0005-0000-0000-0000590A0000}"/>
    <cellStyle name="Cálculo 4 4 13" xfId="2893" xr:uid="{00000000-0005-0000-0000-00005A0A0000}"/>
    <cellStyle name="Cálculo 4 4 2" xfId="2894" xr:uid="{00000000-0005-0000-0000-00005B0A0000}"/>
    <cellStyle name="Cálculo 4 4 2 10" xfId="2895" xr:uid="{00000000-0005-0000-0000-00005C0A0000}"/>
    <cellStyle name="Cálculo 4 4 2 10 2" xfId="2896" xr:uid="{00000000-0005-0000-0000-00005D0A0000}"/>
    <cellStyle name="Cálculo 4 4 2 11" xfId="2897" xr:uid="{00000000-0005-0000-0000-00005E0A0000}"/>
    <cellStyle name="Cálculo 4 4 2 2" xfId="2898" xr:uid="{00000000-0005-0000-0000-00005F0A0000}"/>
    <cellStyle name="Cálculo 4 4 2 2 2" xfId="2899" xr:uid="{00000000-0005-0000-0000-0000600A0000}"/>
    <cellStyle name="Cálculo 4 4 2 3" xfId="2900" xr:uid="{00000000-0005-0000-0000-0000610A0000}"/>
    <cellStyle name="Cálculo 4 4 2 3 2" xfId="2901" xr:uid="{00000000-0005-0000-0000-0000620A0000}"/>
    <cellStyle name="Cálculo 4 4 2 4" xfId="2902" xr:uid="{00000000-0005-0000-0000-0000630A0000}"/>
    <cellStyle name="Cálculo 4 4 2 4 2" xfId="2903" xr:uid="{00000000-0005-0000-0000-0000640A0000}"/>
    <cellStyle name="Cálculo 4 4 2 5" xfId="2904" xr:uid="{00000000-0005-0000-0000-0000650A0000}"/>
    <cellStyle name="Cálculo 4 4 2 5 2" xfId="2905" xr:uid="{00000000-0005-0000-0000-0000660A0000}"/>
    <cellStyle name="Cálculo 4 4 2 6" xfId="2906" xr:uid="{00000000-0005-0000-0000-0000670A0000}"/>
    <cellStyle name="Cálculo 4 4 2 6 2" xfId="2907" xr:uid="{00000000-0005-0000-0000-0000680A0000}"/>
    <cellStyle name="Cálculo 4 4 2 7" xfId="2908" xr:uid="{00000000-0005-0000-0000-0000690A0000}"/>
    <cellStyle name="Cálculo 4 4 2 7 2" xfId="2909" xr:uid="{00000000-0005-0000-0000-00006A0A0000}"/>
    <cellStyle name="Cálculo 4 4 2 8" xfId="2910" xr:uid="{00000000-0005-0000-0000-00006B0A0000}"/>
    <cellStyle name="Cálculo 4 4 2 8 2" xfId="2911" xr:uid="{00000000-0005-0000-0000-00006C0A0000}"/>
    <cellStyle name="Cálculo 4 4 2 9" xfId="2912" xr:uid="{00000000-0005-0000-0000-00006D0A0000}"/>
    <cellStyle name="Cálculo 4 4 2 9 2" xfId="2913" xr:uid="{00000000-0005-0000-0000-00006E0A0000}"/>
    <cellStyle name="Cálculo 4 4 3" xfId="2914" xr:uid="{00000000-0005-0000-0000-00006F0A0000}"/>
    <cellStyle name="Cálculo 4 4 3 10" xfId="2915" xr:uid="{00000000-0005-0000-0000-0000700A0000}"/>
    <cellStyle name="Cálculo 4 4 3 10 2" xfId="2916" xr:uid="{00000000-0005-0000-0000-0000710A0000}"/>
    <cellStyle name="Cálculo 4 4 3 11" xfId="2917" xr:uid="{00000000-0005-0000-0000-0000720A0000}"/>
    <cellStyle name="Cálculo 4 4 3 2" xfId="2918" xr:uid="{00000000-0005-0000-0000-0000730A0000}"/>
    <cellStyle name="Cálculo 4 4 3 2 2" xfId="2919" xr:uid="{00000000-0005-0000-0000-0000740A0000}"/>
    <cellStyle name="Cálculo 4 4 3 3" xfId="2920" xr:uid="{00000000-0005-0000-0000-0000750A0000}"/>
    <cellStyle name="Cálculo 4 4 3 3 2" xfId="2921" xr:uid="{00000000-0005-0000-0000-0000760A0000}"/>
    <cellStyle name="Cálculo 4 4 3 4" xfId="2922" xr:uid="{00000000-0005-0000-0000-0000770A0000}"/>
    <cellStyle name="Cálculo 4 4 3 4 2" xfId="2923" xr:uid="{00000000-0005-0000-0000-0000780A0000}"/>
    <cellStyle name="Cálculo 4 4 3 5" xfId="2924" xr:uid="{00000000-0005-0000-0000-0000790A0000}"/>
    <cellStyle name="Cálculo 4 4 3 5 2" xfId="2925" xr:uid="{00000000-0005-0000-0000-00007A0A0000}"/>
    <cellStyle name="Cálculo 4 4 3 6" xfId="2926" xr:uid="{00000000-0005-0000-0000-00007B0A0000}"/>
    <cellStyle name="Cálculo 4 4 3 6 2" xfId="2927" xr:uid="{00000000-0005-0000-0000-00007C0A0000}"/>
    <cellStyle name="Cálculo 4 4 3 7" xfId="2928" xr:uid="{00000000-0005-0000-0000-00007D0A0000}"/>
    <cellStyle name="Cálculo 4 4 3 7 2" xfId="2929" xr:uid="{00000000-0005-0000-0000-00007E0A0000}"/>
    <cellStyle name="Cálculo 4 4 3 8" xfId="2930" xr:uid="{00000000-0005-0000-0000-00007F0A0000}"/>
    <cellStyle name="Cálculo 4 4 3 8 2" xfId="2931" xr:uid="{00000000-0005-0000-0000-0000800A0000}"/>
    <cellStyle name="Cálculo 4 4 3 9" xfId="2932" xr:uid="{00000000-0005-0000-0000-0000810A0000}"/>
    <cellStyle name="Cálculo 4 4 3 9 2" xfId="2933" xr:uid="{00000000-0005-0000-0000-0000820A0000}"/>
    <cellStyle name="Cálculo 4 4 4" xfId="2934" xr:uid="{00000000-0005-0000-0000-0000830A0000}"/>
    <cellStyle name="Cálculo 4 4 4 2" xfId="2935" xr:uid="{00000000-0005-0000-0000-0000840A0000}"/>
    <cellStyle name="Cálculo 4 4 5" xfId="2936" xr:uid="{00000000-0005-0000-0000-0000850A0000}"/>
    <cellStyle name="Cálculo 4 4 5 2" xfId="2937" xr:uid="{00000000-0005-0000-0000-0000860A0000}"/>
    <cellStyle name="Cálculo 4 4 6" xfId="2938" xr:uid="{00000000-0005-0000-0000-0000870A0000}"/>
    <cellStyle name="Cálculo 4 4 6 2" xfId="2939" xr:uid="{00000000-0005-0000-0000-0000880A0000}"/>
    <cellStyle name="Cálculo 4 4 7" xfId="2940" xr:uid="{00000000-0005-0000-0000-0000890A0000}"/>
    <cellStyle name="Cálculo 4 4 7 2" xfId="2941" xr:uid="{00000000-0005-0000-0000-00008A0A0000}"/>
    <cellStyle name="Cálculo 4 4 8" xfId="2942" xr:uid="{00000000-0005-0000-0000-00008B0A0000}"/>
    <cellStyle name="Cálculo 4 4 8 2" xfId="2943" xr:uid="{00000000-0005-0000-0000-00008C0A0000}"/>
    <cellStyle name="Cálculo 4 4 9" xfId="2944" xr:uid="{00000000-0005-0000-0000-00008D0A0000}"/>
    <cellStyle name="Cálculo 4 4 9 2" xfId="2945" xr:uid="{00000000-0005-0000-0000-00008E0A0000}"/>
    <cellStyle name="Cálculo 4 5" xfId="2946" xr:uid="{00000000-0005-0000-0000-00008F0A0000}"/>
    <cellStyle name="Cálculo 4 5 10" xfId="2947" xr:uid="{00000000-0005-0000-0000-0000900A0000}"/>
    <cellStyle name="Cálculo 4 5 10 2" xfId="2948" xr:uid="{00000000-0005-0000-0000-0000910A0000}"/>
    <cellStyle name="Cálculo 4 5 11" xfId="2949" xr:uid="{00000000-0005-0000-0000-0000920A0000}"/>
    <cellStyle name="Cálculo 4 5 2" xfId="2950" xr:uid="{00000000-0005-0000-0000-0000930A0000}"/>
    <cellStyle name="Cálculo 4 5 2 2" xfId="2951" xr:uid="{00000000-0005-0000-0000-0000940A0000}"/>
    <cellStyle name="Cálculo 4 5 3" xfId="2952" xr:uid="{00000000-0005-0000-0000-0000950A0000}"/>
    <cellStyle name="Cálculo 4 5 3 2" xfId="2953" xr:uid="{00000000-0005-0000-0000-0000960A0000}"/>
    <cellStyle name="Cálculo 4 5 4" xfId="2954" xr:uid="{00000000-0005-0000-0000-0000970A0000}"/>
    <cellStyle name="Cálculo 4 5 4 2" xfId="2955" xr:uid="{00000000-0005-0000-0000-0000980A0000}"/>
    <cellStyle name="Cálculo 4 5 5" xfId="2956" xr:uid="{00000000-0005-0000-0000-0000990A0000}"/>
    <cellStyle name="Cálculo 4 5 5 2" xfId="2957" xr:uid="{00000000-0005-0000-0000-00009A0A0000}"/>
    <cellStyle name="Cálculo 4 5 6" xfId="2958" xr:uid="{00000000-0005-0000-0000-00009B0A0000}"/>
    <cellStyle name="Cálculo 4 5 6 2" xfId="2959" xr:uid="{00000000-0005-0000-0000-00009C0A0000}"/>
    <cellStyle name="Cálculo 4 5 7" xfId="2960" xr:uid="{00000000-0005-0000-0000-00009D0A0000}"/>
    <cellStyle name="Cálculo 4 5 7 2" xfId="2961" xr:uid="{00000000-0005-0000-0000-00009E0A0000}"/>
    <cellStyle name="Cálculo 4 5 8" xfId="2962" xr:uid="{00000000-0005-0000-0000-00009F0A0000}"/>
    <cellStyle name="Cálculo 4 5 8 2" xfId="2963" xr:uid="{00000000-0005-0000-0000-0000A00A0000}"/>
    <cellStyle name="Cálculo 4 5 9" xfId="2964" xr:uid="{00000000-0005-0000-0000-0000A10A0000}"/>
    <cellStyle name="Cálculo 4 5 9 2" xfId="2965" xr:uid="{00000000-0005-0000-0000-0000A20A0000}"/>
    <cellStyle name="Cálculo 4 6" xfId="2966" xr:uid="{00000000-0005-0000-0000-0000A30A0000}"/>
    <cellStyle name="Cálculo 4 6 10" xfId="2967" xr:uid="{00000000-0005-0000-0000-0000A40A0000}"/>
    <cellStyle name="Cálculo 4 6 10 2" xfId="2968" xr:uid="{00000000-0005-0000-0000-0000A50A0000}"/>
    <cellStyle name="Cálculo 4 6 11" xfId="2969" xr:uid="{00000000-0005-0000-0000-0000A60A0000}"/>
    <cellStyle name="Cálculo 4 6 2" xfId="2970" xr:uid="{00000000-0005-0000-0000-0000A70A0000}"/>
    <cellStyle name="Cálculo 4 6 2 2" xfId="2971" xr:uid="{00000000-0005-0000-0000-0000A80A0000}"/>
    <cellStyle name="Cálculo 4 6 3" xfId="2972" xr:uid="{00000000-0005-0000-0000-0000A90A0000}"/>
    <cellStyle name="Cálculo 4 6 3 2" xfId="2973" xr:uid="{00000000-0005-0000-0000-0000AA0A0000}"/>
    <cellStyle name="Cálculo 4 6 4" xfId="2974" xr:uid="{00000000-0005-0000-0000-0000AB0A0000}"/>
    <cellStyle name="Cálculo 4 6 4 2" xfId="2975" xr:uid="{00000000-0005-0000-0000-0000AC0A0000}"/>
    <cellStyle name="Cálculo 4 6 5" xfId="2976" xr:uid="{00000000-0005-0000-0000-0000AD0A0000}"/>
    <cellStyle name="Cálculo 4 6 5 2" xfId="2977" xr:uid="{00000000-0005-0000-0000-0000AE0A0000}"/>
    <cellStyle name="Cálculo 4 6 6" xfId="2978" xr:uid="{00000000-0005-0000-0000-0000AF0A0000}"/>
    <cellStyle name="Cálculo 4 6 6 2" xfId="2979" xr:uid="{00000000-0005-0000-0000-0000B00A0000}"/>
    <cellStyle name="Cálculo 4 6 7" xfId="2980" xr:uid="{00000000-0005-0000-0000-0000B10A0000}"/>
    <cellStyle name="Cálculo 4 6 7 2" xfId="2981" xr:uid="{00000000-0005-0000-0000-0000B20A0000}"/>
    <cellStyle name="Cálculo 4 6 8" xfId="2982" xr:uid="{00000000-0005-0000-0000-0000B30A0000}"/>
    <cellStyle name="Cálculo 4 6 8 2" xfId="2983" xr:uid="{00000000-0005-0000-0000-0000B40A0000}"/>
    <cellStyle name="Cálculo 4 6 9" xfId="2984" xr:uid="{00000000-0005-0000-0000-0000B50A0000}"/>
    <cellStyle name="Cálculo 4 6 9 2" xfId="2985" xr:uid="{00000000-0005-0000-0000-0000B60A0000}"/>
    <cellStyle name="Cálculo 4 7" xfId="2986" xr:uid="{00000000-0005-0000-0000-0000B70A0000}"/>
    <cellStyle name="Cálculo 4 7 2" xfId="2987" xr:uid="{00000000-0005-0000-0000-0000B80A0000}"/>
    <cellStyle name="Cálculo 4 8" xfId="2988" xr:uid="{00000000-0005-0000-0000-0000B90A0000}"/>
    <cellStyle name="Cálculo 4 8 2" xfId="2989" xr:uid="{00000000-0005-0000-0000-0000BA0A0000}"/>
    <cellStyle name="Cálculo 4 9" xfId="2990" xr:uid="{00000000-0005-0000-0000-0000BB0A0000}"/>
    <cellStyle name="Cálculo 4 9 2" xfId="2991" xr:uid="{00000000-0005-0000-0000-0000BC0A0000}"/>
    <cellStyle name="Cálculo 5" xfId="2992" xr:uid="{00000000-0005-0000-0000-0000BD0A0000}"/>
    <cellStyle name="Cálculo 5 10" xfId="2993" xr:uid="{00000000-0005-0000-0000-0000BE0A0000}"/>
    <cellStyle name="Cálculo 5 10 2" xfId="2994" xr:uid="{00000000-0005-0000-0000-0000BF0A0000}"/>
    <cellStyle name="Cálculo 5 11" xfId="2995" xr:uid="{00000000-0005-0000-0000-0000C00A0000}"/>
    <cellStyle name="Cálculo 5 11 2" xfId="2996" xr:uid="{00000000-0005-0000-0000-0000C10A0000}"/>
    <cellStyle name="Cálculo 5 12" xfId="2997" xr:uid="{00000000-0005-0000-0000-0000C20A0000}"/>
    <cellStyle name="Cálculo 5 12 2" xfId="2998" xr:uid="{00000000-0005-0000-0000-0000C30A0000}"/>
    <cellStyle name="Cálculo 5 13" xfId="2999" xr:uid="{00000000-0005-0000-0000-0000C40A0000}"/>
    <cellStyle name="Cálculo 5 2" xfId="3000" xr:uid="{00000000-0005-0000-0000-0000C50A0000}"/>
    <cellStyle name="Cálculo 5 2 10" xfId="3001" xr:uid="{00000000-0005-0000-0000-0000C60A0000}"/>
    <cellStyle name="Cálculo 5 2 10 2" xfId="3002" xr:uid="{00000000-0005-0000-0000-0000C70A0000}"/>
    <cellStyle name="Cálculo 5 2 11" xfId="3003" xr:uid="{00000000-0005-0000-0000-0000C80A0000}"/>
    <cellStyle name="Cálculo 5 2 2" xfId="3004" xr:uid="{00000000-0005-0000-0000-0000C90A0000}"/>
    <cellStyle name="Cálculo 5 2 2 2" xfId="3005" xr:uid="{00000000-0005-0000-0000-0000CA0A0000}"/>
    <cellStyle name="Cálculo 5 2 3" xfId="3006" xr:uid="{00000000-0005-0000-0000-0000CB0A0000}"/>
    <cellStyle name="Cálculo 5 2 3 2" xfId="3007" xr:uid="{00000000-0005-0000-0000-0000CC0A0000}"/>
    <cellStyle name="Cálculo 5 2 4" xfId="3008" xr:uid="{00000000-0005-0000-0000-0000CD0A0000}"/>
    <cellStyle name="Cálculo 5 2 4 2" xfId="3009" xr:uid="{00000000-0005-0000-0000-0000CE0A0000}"/>
    <cellStyle name="Cálculo 5 2 5" xfId="3010" xr:uid="{00000000-0005-0000-0000-0000CF0A0000}"/>
    <cellStyle name="Cálculo 5 2 5 2" xfId="3011" xr:uid="{00000000-0005-0000-0000-0000D00A0000}"/>
    <cellStyle name="Cálculo 5 2 6" xfId="3012" xr:uid="{00000000-0005-0000-0000-0000D10A0000}"/>
    <cellStyle name="Cálculo 5 2 6 2" xfId="3013" xr:uid="{00000000-0005-0000-0000-0000D20A0000}"/>
    <cellStyle name="Cálculo 5 2 7" xfId="3014" xr:uid="{00000000-0005-0000-0000-0000D30A0000}"/>
    <cellStyle name="Cálculo 5 2 7 2" xfId="3015" xr:uid="{00000000-0005-0000-0000-0000D40A0000}"/>
    <cellStyle name="Cálculo 5 2 8" xfId="3016" xr:uid="{00000000-0005-0000-0000-0000D50A0000}"/>
    <cellStyle name="Cálculo 5 2 8 2" xfId="3017" xr:uid="{00000000-0005-0000-0000-0000D60A0000}"/>
    <cellStyle name="Cálculo 5 2 9" xfId="3018" xr:uid="{00000000-0005-0000-0000-0000D70A0000}"/>
    <cellStyle name="Cálculo 5 2 9 2" xfId="3019" xr:uid="{00000000-0005-0000-0000-0000D80A0000}"/>
    <cellStyle name="Cálculo 5 3" xfId="3020" xr:uid="{00000000-0005-0000-0000-0000D90A0000}"/>
    <cellStyle name="Cálculo 5 3 10" xfId="3021" xr:uid="{00000000-0005-0000-0000-0000DA0A0000}"/>
    <cellStyle name="Cálculo 5 3 10 2" xfId="3022" xr:uid="{00000000-0005-0000-0000-0000DB0A0000}"/>
    <cellStyle name="Cálculo 5 3 11" xfId="3023" xr:uid="{00000000-0005-0000-0000-0000DC0A0000}"/>
    <cellStyle name="Cálculo 5 3 2" xfId="3024" xr:uid="{00000000-0005-0000-0000-0000DD0A0000}"/>
    <cellStyle name="Cálculo 5 3 2 2" xfId="3025" xr:uid="{00000000-0005-0000-0000-0000DE0A0000}"/>
    <cellStyle name="Cálculo 5 3 3" xfId="3026" xr:uid="{00000000-0005-0000-0000-0000DF0A0000}"/>
    <cellStyle name="Cálculo 5 3 3 2" xfId="3027" xr:uid="{00000000-0005-0000-0000-0000E00A0000}"/>
    <cellStyle name="Cálculo 5 3 4" xfId="3028" xr:uid="{00000000-0005-0000-0000-0000E10A0000}"/>
    <cellStyle name="Cálculo 5 3 4 2" xfId="3029" xr:uid="{00000000-0005-0000-0000-0000E20A0000}"/>
    <cellStyle name="Cálculo 5 3 5" xfId="3030" xr:uid="{00000000-0005-0000-0000-0000E30A0000}"/>
    <cellStyle name="Cálculo 5 3 5 2" xfId="3031" xr:uid="{00000000-0005-0000-0000-0000E40A0000}"/>
    <cellStyle name="Cálculo 5 3 6" xfId="3032" xr:uid="{00000000-0005-0000-0000-0000E50A0000}"/>
    <cellStyle name="Cálculo 5 3 6 2" xfId="3033" xr:uid="{00000000-0005-0000-0000-0000E60A0000}"/>
    <cellStyle name="Cálculo 5 3 7" xfId="3034" xr:uid="{00000000-0005-0000-0000-0000E70A0000}"/>
    <cellStyle name="Cálculo 5 3 7 2" xfId="3035" xr:uid="{00000000-0005-0000-0000-0000E80A0000}"/>
    <cellStyle name="Cálculo 5 3 8" xfId="3036" xr:uid="{00000000-0005-0000-0000-0000E90A0000}"/>
    <cellStyle name="Cálculo 5 3 8 2" xfId="3037" xr:uid="{00000000-0005-0000-0000-0000EA0A0000}"/>
    <cellStyle name="Cálculo 5 3 9" xfId="3038" xr:uid="{00000000-0005-0000-0000-0000EB0A0000}"/>
    <cellStyle name="Cálculo 5 3 9 2" xfId="3039" xr:uid="{00000000-0005-0000-0000-0000EC0A0000}"/>
    <cellStyle name="Cálculo 5 4" xfId="3040" xr:uid="{00000000-0005-0000-0000-0000ED0A0000}"/>
    <cellStyle name="Cálculo 5 4 2" xfId="3041" xr:uid="{00000000-0005-0000-0000-0000EE0A0000}"/>
    <cellStyle name="Cálculo 5 5" xfId="3042" xr:uid="{00000000-0005-0000-0000-0000EF0A0000}"/>
    <cellStyle name="Cálculo 5 5 2" xfId="3043" xr:uid="{00000000-0005-0000-0000-0000F00A0000}"/>
    <cellStyle name="Cálculo 5 6" xfId="3044" xr:uid="{00000000-0005-0000-0000-0000F10A0000}"/>
    <cellStyle name="Cálculo 5 6 2" xfId="3045" xr:uid="{00000000-0005-0000-0000-0000F20A0000}"/>
    <cellStyle name="Cálculo 5 7" xfId="3046" xr:uid="{00000000-0005-0000-0000-0000F30A0000}"/>
    <cellStyle name="Cálculo 5 7 2" xfId="3047" xr:uid="{00000000-0005-0000-0000-0000F40A0000}"/>
    <cellStyle name="Cálculo 5 8" xfId="3048" xr:uid="{00000000-0005-0000-0000-0000F50A0000}"/>
    <cellStyle name="Cálculo 5 8 2" xfId="3049" xr:uid="{00000000-0005-0000-0000-0000F60A0000}"/>
    <cellStyle name="Cálculo 5 9" xfId="3050" xr:uid="{00000000-0005-0000-0000-0000F70A0000}"/>
    <cellStyle name="Cálculo 5 9 2" xfId="3051" xr:uid="{00000000-0005-0000-0000-0000F80A0000}"/>
    <cellStyle name="Cálculo 6" xfId="3052" xr:uid="{00000000-0005-0000-0000-0000F90A0000}"/>
    <cellStyle name="Cálculo 6 10" xfId="3053" xr:uid="{00000000-0005-0000-0000-0000FA0A0000}"/>
    <cellStyle name="Cálculo 6 10 2" xfId="3054" xr:uid="{00000000-0005-0000-0000-0000FB0A0000}"/>
    <cellStyle name="Cálculo 6 11" xfId="3055" xr:uid="{00000000-0005-0000-0000-0000FC0A0000}"/>
    <cellStyle name="Cálculo 6 11 2" xfId="3056" xr:uid="{00000000-0005-0000-0000-0000FD0A0000}"/>
    <cellStyle name="Cálculo 6 12" xfId="3057" xr:uid="{00000000-0005-0000-0000-0000FE0A0000}"/>
    <cellStyle name="Cálculo 6 12 2" xfId="3058" xr:uid="{00000000-0005-0000-0000-0000FF0A0000}"/>
    <cellStyle name="Cálculo 6 13" xfId="3059" xr:uid="{00000000-0005-0000-0000-0000000B0000}"/>
    <cellStyle name="Cálculo 6 2" xfId="3060" xr:uid="{00000000-0005-0000-0000-0000010B0000}"/>
    <cellStyle name="Cálculo 6 2 10" xfId="3061" xr:uid="{00000000-0005-0000-0000-0000020B0000}"/>
    <cellStyle name="Cálculo 6 2 10 2" xfId="3062" xr:uid="{00000000-0005-0000-0000-0000030B0000}"/>
    <cellStyle name="Cálculo 6 2 11" xfId="3063" xr:uid="{00000000-0005-0000-0000-0000040B0000}"/>
    <cellStyle name="Cálculo 6 2 2" xfId="3064" xr:uid="{00000000-0005-0000-0000-0000050B0000}"/>
    <cellStyle name="Cálculo 6 2 2 2" xfId="3065" xr:uid="{00000000-0005-0000-0000-0000060B0000}"/>
    <cellStyle name="Cálculo 6 2 3" xfId="3066" xr:uid="{00000000-0005-0000-0000-0000070B0000}"/>
    <cellStyle name="Cálculo 6 2 3 2" xfId="3067" xr:uid="{00000000-0005-0000-0000-0000080B0000}"/>
    <cellStyle name="Cálculo 6 2 4" xfId="3068" xr:uid="{00000000-0005-0000-0000-0000090B0000}"/>
    <cellStyle name="Cálculo 6 2 4 2" xfId="3069" xr:uid="{00000000-0005-0000-0000-00000A0B0000}"/>
    <cellStyle name="Cálculo 6 2 5" xfId="3070" xr:uid="{00000000-0005-0000-0000-00000B0B0000}"/>
    <cellStyle name="Cálculo 6 2 5 2" xfId="3071" xr:uid="{00000000-0005-0000-0000-00000C0B0000}"/>
    <cellStyle name="Cálculo 6 2 6" xfId="3072" xr:uid="{00000000-0005-0000-0000-00000D0B0000}"/>
    <cellStyle name="Cálculo 6 2 6 2" xfId="3073" xr:uid="{00000000-0005-0000-0000-00000E0B0000}"/>
    <cellStyle name="Cálculo 6 2 7" xfId="3074" xr:uid="{00000000-0005-0000-0000-00000F0B0000}"/>
    <cellStyle name="Cálculo 6 2 7 2" xfId="3075" xr:uid="{00000000-0005-0000-0000-0000100B0000}"/>
    <cellStyle name="Cálculo 6 2 8" xfId="3076" xr:uid="{00000000-0005-0000-0000-0000110B0000}"/>
    <cellStyle name="Cálculo 6 2 8 2" xfId="3077" xr:uid="{00000000-0005-0000-0000-0000120B0000}"/>
    <cellStyle name="Cálculo 6 2 9" xfId="3078" xr:uid="{00000000-0005-0000-0000-0000130B0000}"/>
    <cellStyle name="Cálculo 6 2 9 2" xfId="3079" xr:uid="{00000000-0005-0000-0000-0000140B0000}"/>
    <cellStyle name="Cálculo 6 3" xfId="3080" xr:uid="{00000000-0005-0000-0000-0000150B0000}"/>
    <cellStyle name="Cálculo 6 3 10" xfId="3081" xr:uid="{00000000-0005-0000-0000-0000160B0000}"/>
    <cellStyle name="Cálculo 6 3 10 2" xfId="3082" xr:uid="{00000000-0005-0000-0000-0000170B0000}"/>
    <cellStyle name="Cálculo 6 3 11" xfId="3083" xr:uid="{00000000-0005-0000-0000-0000180B0000}"/>
    <cellStyle name="Cálculo 6 3 2" xfId="3084" xr:uid="{00000000-0005-0000-0000-0000190B0000}"/>
    <cellStyle name="Cálculo 6 3 2 2" xfId="3085" xr:uid="{00000000-0005-0000-0000-00001A0B0000}"/>
    <cellStyle name="Cálculo 6 3 3" xfId="3086" xr:uid="{00000000-0005-0000-0000-00001B0B0000}"/>
    <cellStyle name="Cálculo 6 3 3 2" xfId="3087" xr:uid="{00000000-0005-0000-0000-00001C0B0000}"/>
    <cellStyle name="Cálculo 6 3 4" xfId="3088" xr:uid="{00000000-0005-0000-0000-00001D0B0000}"/>
    <cellStyle name="Cálculo 6 3 4 2" xfId="3089" xr:uid="{00000000-0005-0000-0000-00001E0B0000}"/>
    <cellStyle name="Cálculo 6 3 5" xfId="3090" xr:uid="{00000000-0005-0000-0000-00001F0B0000}"/>
    <cellStyle name="Cálculo 6 3 5 2" xfId="3091" xr:uid="{00000000-0005-0000-0000-0000200B0000}"/>
    <cellStyle name="Cálculo 6 3 6" xfId="3092" xr:uid="{00000000-0005-0000-0000-0000210B0000}"/>
    <cellStyle name="Cálculo 6 3 6 2" xfId="3093" xr:uid="{00000000-0005-0000-0000-0000220B0000}"/>
    <cellStyle name="Cálculo 6 3 7" xfId="3094" xr:uid="{00000000-0005-0000-0000-0000230B0000}"/>
    <cellStyle name="Cálculo 6 3 7 2" xfId="3095" xr:uid="{00000000-0005-0000-0000-0000240B0000}"/>
    <cellStyle name="Cálculo 6 3 8" xfId="3096" xr:uid="{00000000-0005-0000-0000-0000250B0000}"/>
    <cellStyle name="Cálculo 6 3 8 2" xfId="3097" xr:uid="{00000000-0005-0000-0000-0000260B0000}"/>
    <cellStyle name="Cálculo 6 3 9" xfId="3098" xr:uid="{00000000-0005-0000-0000-0000270B0000}"/>
    <cellStyle name="Cálculo 6 3 9 2" xfId="3099" xr:uid="{00000000-0005-0000-0000-0000280B0000}"/>
    <cellStyle name="Cálculo 6 4" xfId="3100" xr:uid="{00000000-0005-0000-0000-0000290B0000}"/>
    <cellStyle name="Cálculo 6 4 2" xfId="3101" xr:uid="{00000000-0005-0000-0000-00002A0B0000}"/>
    <cellStyle name="Cálculo 6 5" xfId="3102" xr:uid="{00000000-0005-0000-0000-00002B0B0000}"/>
    <cellStyle name="Cálculo 6 5 2" xfId="3103" xr:uid="{00000000-0005-0000-0000-00002C0B0000}"/>
    <cellStyle name="Cálculo 6 6" xfId="3104" xr:uid="{00000000-0005-0000-0000-00002D0B0000}"/>
    <cellStyle name="Cálculo 6 6 2" xfId="3105" xr:uid="{00000000-0005-0000-0000-00002E0B0000}"/>
    <cellStyle name="Cálculo 6 7" xfId="3106" xr:uid="{00000000-0005-0000-0000-00002F0B0000}"/>
    <cellStyle name="Cálculo 6 7 2" xfId="3107" xr:uid="{00000000-0005-0000-0000-0000300B0000}"/>
    <cellStyle name="Cálculo 6 8" xfId="3108" xr:uid="{00000000-0005-0000-0000-0000310B0000}"/>
    <cellStyle name="Cálculo 6 8 2" xfId="3109" xr:uid="{00000000-0005-0000-0000-0000320B0000}"/>
    <cellStyle name="Cálculo 6 9" xfId="3110" xr:uid="{00000000-0005-0000-0000-0000330B0000}"/>
    <cellStyle name="Cálculo 6 9 2" xfId="3111" xr:uid="{00000000-0005-0000-0000-0000340B0000}"/>
    <cellStyle name="Cálculo 7" xfId="3112" xr:uid="{00000000-0005-0000-0000-0000350B0000}"/>
    <cellStyle name="Cálculo 7 10" xfId="3113" xr:uid="{00000000-0005-0000-0000-0000360B0000}"/>
    <cellStyle name="Cálculo 7 10 2" xfId="3114" xr:uid="{00000000-0005-0000-0000-0000370B0000}"/>
    <cellStyle name="Cálculo 7 11" xfId="3115" xr:uid="{00000000-0005-0000-0000-0000380B0000}"/>
    <cellStyle name="Cálculo 7 11 2" xfId="3116" xr:uid="{00000000-0005-0000-0000-0000390B0000}"/>
    <cellStyle name="Cálculo 7 12" xfId="3117" xr:uid="{00000000-0005-0000-0000-00003A0B0000}"/>
    <cellStyle name="Cálculo 7 12 2" xfId="3118" xr:uid="{00000000-0005-0000-0000-00003B0B0000}"/>
    <cellStyle name="Cálculo 7 13" xfId="3119" xr:uid="{00000000-0005-0000-0000-00003C0B0000}"/>
    <cellStyle name="Cálculo 7 2" xfId="3120" xr:uid="{00000000-0005-0000-0000-00003D0B0000}"/>
    <cellStyle name="Cálculo 7 2 10" xfId="3121" xr:uid="{00000000-0005-0000-0000-00003E0B0000}"/>
    <cellStyle name="Cálculo 7 2 10 2" xfId="3122" xr:uid="{00000000-0005-0000-0000-00003F0B0000}"/>
    <cellStyle name="Cálculo 7 2 11" xfId="3123" xr:uid="{00000000-0005-0000-0000-0000400B0000}"/>
    <cellStyle name="Cálculo 7 2 2" xfId="3124" xr:uid="{00000000-0005-0000-0000-0000410B0000}"/>
    <cellStyle name="Cálculo 7 2 2 2" xfId="3125" xr:uid="{00000000-0005-0000-0000-0000420B0000}"/>
    <cellStyle name="Cálculo 7 2 3" xfId="3126" xr:uid="{00000000-0005-0000-0000-0000430B0000}"/>
    <cellStyle name="Cálculo 7 2 3 2" xfId="3127" xr:uid="{00000000-0005-0000-0000-0000440B0000}"/>
    <cellStyle name="Cálculo 7 2 4" xfId="3128" xr:uid="{00000000-0005-0000-0000-0000450B0000}"/>
    <cellStyle name="Cálculo 7 2 4 2" xfId="3129" xr:uid="{00000000-0005-0000-0000-0000460B0000}"/>
    <cellStyle name="Cálculo 7 2 5" xfId="3130" xr:uid="{00000000-0005-0000-0000-0000470B0000}"/>
    <cellStyle name="Cálculo 7 2 5 2" xfId="3131" xr:uid="{00000000-0005-0000-0000-0000480B0000}"/>
    <cellStyle name="Cálculo 7 2 6" xfId="3132" xr:uid="{00000000-0005-0000-0000-0000490B0000}"/>
    <cellStyle name="Cálculo 7 2 6 2" xfId="3133" xr:uid="{00000000-0005-0000-0000-00004A0B0000}"/>
    <cellStyle name="Cálculo 7 2 7" xfId="3134" xr:uid="{00000000-0005-0000-0000-00004B0B0000}"/>
    <cellStyle name="Cálculo 7 2 7 2" xfId="3135" xr:uid="{00000000-0005-0000-0000-00004C0B0000}"/>
    <cellStyle name="Cálculo 7 2 8" xfId="3136" xr:uid="{00000000-0005-0000-0000-00004D0B0000}"/>
    <cellStyle name="Cálculo 7 2 8 2" xfId="3137" xr:uid="{00000000-0005-0000-0000-00004E0B0000}"/>
    <cellStyle name="Cálculo 7 2 9" xfId="3138" xr:uid="{00000000-0005-0000-0000-00004F0B0000}"/>
    <cellStyle name="Cálculo 7 2 9 2" xfId="3139" xr:uid="{00000000-0005-0000-0000-0000500B0000}"/>
    <cellStyle name="Cálculo 7 3" xfId="3140" xr:uid="{00000000-0005-0000-0000-0000510B0000}"/>
    <cellStyle name="Cálculo 7 3 10" xfId="3141" xr:uid="{00000000-0005-0000-0000-0000520B0000}"/>
    <cellStyle name="Cálculo 7 3 10 2" xfId="3142" xr:uid="{00000000-0005-0000-0000-0000530B0000}"/>
    <cellStyle name="Cálculo 7 3 11" xfId="3143" xr:uid="{00000000-0005-0000-0000-0000540B0000}"/>
    <cellStyle name="Cálculo 7 3 2" xfId="3144" xr:uid="{00000000-0005-0000-0000-0000550B0000}"/>
    <cellStyle name="Cálculo 7 3 2 2" xfId="3145" xr:uid="{00000000-0005-0000-0000-0000560B0000}"/>
    <cellStyle name="Cálculo 7 3 3" xfId="3146" xr:uid="{00000000-0005-0000-0000-0000570B0000}"/>
    <cellStyle name="Cálculo 7 3 3 2" xfId="3147" xr:uid="{00000000-0005-0000-0000-0000580B0000}"/>
    <cellStyle name="Cálculo 7 3 4" xfId="3148" xr:uid="{00000000-0005-0000-0000-0000590B0000}"/>
    <cellStyle name="Cálculo 7 3 4 2" xfId="3149" xr:uid="{00000000-0005-0000-0000-00005A0B0000}"/>
    <cellStyle name="Cálculo 7 3 5" xfId="3150" xr:uid="{00000000-0005-0000-0000-00005B0B0000}"/>
    <cellStyle name="Cálculo 7 3 5 2" xfId="3151" xr:uid="{00000000-0005-0000-0000-00005C0B0000}"/>
    <cellStyle name="Cálculo 7 3 6" xfId="3152" xr:uid="{00000000-0005-0000-0000-00005D0B0000}"/>
    <cellStyle name="Cálculo 7 3 6 2" xfId="3153" xr:uid="{00000000-0005-0000-0000-00005E0B0000}"/>
    <cellStyle name="Cálculo 7 3 7" xfId="3154" xr:uid="{00000000-0005-0000-0000-00005F0B0000}"/>
    <cellStyle name="Cálculo 7 3 7 2" xfId="3155" xr:uid="{00000000-0005-0000-0000-0000600B0000}"/>
    <cellStyle name="Cálculo 7 3 8" xfId="3156" xr:uid="{00000000-0005-0000-0000-0000610B0000}"/>
    <cellStyle name="Cálculo 7 3 8 2" xfId="3157" xr:uid="{00000000-0005-0000-0000-0000620B0000}"/>
    <cellStyle name="Cálculo 7 3 9" xfId="3158" xr:uid="{00000000-0005-0000-0000-0000630B0000}"/>
    <cellStyle name="Cálculo 7 3 9 2" xfId="3159" xr:uid="{00000000-0005-0000-0000-0000640B0000}"/>
    <cellStyle name="Cálculo 7 4" xfId="3160" xr:uid="{00000000-0005-0000-0000-0000650B0000}"/>
    <cellStyle name="Cálculo 7 4 2" xfId="3161" xr:uid="{00000000-0005-0000-0000-0000660B0000}"/>
    <cellStyle name="Cálculo 7 5" xfId="3162" xr:uid="{00000000-0005-0000-0000-0000670B0000}"/>
    <cellStyle name="Cálculo 7 5 2" xfId="3163" xr:uid="{00000000-0005-0000-0000-0000680B0000}"/>
    <cellStyle name="Cálculo 7 6" xfId="3164" xr:uid="{00000000-0005-0000-0000-0000690B0000}"/>
    <cellStyle name="Cálculo 7 6 2" xfId="3165" xr:uid="{00000000-0005-0000-0000-00006A0B0000}"/>
    <cellStyle name="Cálculo 7 7" xfId="3166" xr:uid="{00000000-0005-0000-0000-00006B0B0000}"/>
    <cellStyle name="Cálculo 7 7 2" xfId="3167" xr:uid="{00000000-0005-0000-0000-00006C0B0000}"/>
    <cellStyle name="Cálculo 7 8" xfId="3168" xr:uid="{00000000-0005-0000-0000-00006D0B0000}"/>
    <cellStyle name="Cálculo 7 8 2" xfId="3169" xr:uid="{00000000-0005-0000-0000-00006E0B0000}"/>
    <cellStyle name="Cálculo 7 9" xfId="3170" xr:uid="{00000000-0005-0000-0000-00006F0B0000}"/>
    <cellStyle name="Cálculo 7 9 2" xfId="3171" xr:uid="{00000000-0005-0000-0000-0000700B0000}"/>
    <cellStyle name="Cálculo 8" xfId="3172" xr:uid="{00000000-0005-0000-0000-0000710B0000}"/>
    <cellStyle name="Cálculo 9" xfId="41784" xr:uid="{00000000-0005-0000-0000-0000720B0000}"/>
    <cellStyle name="Celda de comprobación 2" xfId="151" xr:uid="{00000000-0005-0000-0000-0000730B0000}"/>
    <cellStyle name="Celda de comprobación 2 2" xfId="152" xr:uid="{00000000-0005-0000-0000-0000740B0000}"/>
    <cellStyle name="Celda de comprobación 2 3" xfId="153" xr:uid="{00000000-0005-0000-0000-0000750B0000}"/>
    <cellStyle name="Celda de comprobación 2 4" xfId="3173" xr:uid="{00000000-0005-0000-0000-0000760B0000}"/>
    <cellStyle name="Celda de comprobación 3" xfId="154" xr:uid="{00000000-0005-0000-0000-0000770B0000}"/>
    <cellStyle name="Celda de comprobación 4" xfId="150" xr:uid="{00000000-0005-0000-0000-0000780B0000}"/>
    <cellStyle name="Celda de comprobación 5" xfId="3174" xr:uid="{00000000-0005-0000-0000-0000790B0000}"/>
    <cellStyle name="Celda de comprobación 6" xfId="3175" xr:uid="{00000000-0005-0000-0000-00007A0B0000}"/>
    <cellStyle name="Celda de comprobación 7" xfId="3176" xr:uid="{00000000-0005-0000-0000-00007B0B0000}"/>
    <cellStyle name="Celda de comprobación 8" xfId="41785" xr:uid="{00000000-0005-0000-0000-00007C0B0000}"/>
    <cellStyle name="Celda vinculada 2" xfId="156" xr:uid="{00000000-0005-0000-0000-00007D0B0000}"/>
    <cellStyle name="Celda vinculada 2 2" xfId="157" xr:uid="{00000000-0005-0000-0000-00007E0B0000}"/>
    <cellStyle name="Celda vinculada 2 3" xfId="158" xr:uid="{00000000-0005-0000-0000-00007F0B0000}"/>
    <cellStyle name="Celda vinculada 2 4" xfId="3177" xr:uid="{00000000-0005-0000-0000-0000800B0000}"/>
    <cellStyle name="Celda vinculada 3" xfId="159" xr:uid="{00000000-0005-0000-0000-0000810B0000}"/>
    <cellStyle name="Celda vinculada 4" xfId="155" xr:uid="{00000000-0005-0000-0000-0000820B0000}"/>
    <cellStyle name="Celda vinculada 5" xfId="3178" xr:uid="{00000000-0005-0000-0000-0000830B0000}"/>
    <cellStyle name="Celda vinculada 6" xfId="3179" xr:uid="{00000000-0005-0000-0000-0000840B0000}"/>
    <cellStyle name="Celda vinculada 7" xfId="3180" xr:uid="{00000000-0005-0000-0000-0000850B0000}"/>
    <cellStyle name="Celda vinculada 8" xfId="41786" xr:uid="{00000000-0005-0000-0000-0000860B0000}"/>
    <cellStyle name="Encabezado 4 2" xfId="161" xr:uid="{00000000-0005-0000-0000-0000870B0000}"/>
    <cellStyle name="Encabezado 4 2 2" xfId="162" xr:uid="{00000000-0005-0000-0000-0000880B0000}"/>
    <cellStyle name="Encabezado 4 2 3" xfId="163" xr:uid="{00000000-0005-0000-0000-0000890B0000}"/>
    <cellStyle name="Encabezado 4 2 4" xfId="3181" xr:uid="{00000000-0005-0000-0000-00008A0B0000}"/>
    <cellStyle name="Encabezado 4 3" xfId="164" xr:uid="{00000000-0005-0000-0000-00008B0B0000}"/>
    <cellStyle name="Encabezado 4 4" xfId="160" xr:uid="{00000000-0005-0000-0000-00008C0B0000}"/>
    <cellStyle name="Encabezado 4 5" xfId="3182" xr:uid="{00000000-0005-0000-0000-00008D0B0000}"/>
    <cellStyle name="Encabezado 4 6" xfId="3183" xr:uid="{00000000-0005-0000-0000-00008E0B0000}"/>
    <cellStyle name="Encabezado 4 7" xfId="3184" xr:uid="{00000000-0005-0000-0000-00008F0B0000}"/>
    <cellStyle name="Encabezado 4 8" xfId="41787" xr:uid="{00000000-0005-0000-0000-0000900B0000}"/>
    <cellStyle name="Énfasis1 2" xfId="166" xr:uid="{00000000-0005-0000-0000-0000910B0000}"/>
    <cellStyle name="Énfasis1 2 2" xfId="167" xr:uid="{00000000-0005-0000-0000-0000920B0000}"/>
    <cellStyle name="Énfasis1 2 3" xfId="168" xr:uid="{00000000-0005-0000-0000-0000930B0000}"/>
    <cellStyle name="Énfasis1 2 4" xfId="3185" xr:uid="{00000000-0005-0000-0000-0000940B0000}"/>
    <cellStyle name="Énfasis1 3" xfId="169" xr:uid="{00000000-0005-0000-0000-0000950B0000}"/>
    <cellStyle name="Énfasis1 4" xfId="165" xr:uid="{00000000-0005-0000-0000-0000960B0000}"/>
    <cellStyle name="Énfasis1 5" xfId="3186" xr:uid="{00000000-0005-0000-0000-0000970B0000}"/>
    <cellStyle name="Énfasis1 6" xfId="3187" xr:uid="{00000000-0005-0000-0000-0000980B0000}"/>
    <cellStyle name="Énfasis1 7" xfId="3188" xr:uid="{00000000-0005-0000-0000-0000990B0000}"/>
    <cellStyle name="Énfasis1 8" xfId="41788" xr:uid="{00000000-0005-0000-0000-00009A0B0000}"/>
    <cellStyle name="Énfasis2 2" xfId="171" xr:uid="{00000000-0005-0000-0000-00009B0B0000}"/>
    <cellStyle name="Énfasis2 2 2" xfId="172" xr:uid="{00000000-0005-0000-0000-00009C0B0000}"/>
    <cellStyle name="Énfasis2 2 3" xfId="173" xr:uid="{00000000-0005-0000-0000-00009D0B0000}"/>
    <cellStyle name="Énfasis2 2 4" xfId="3189" xr:uid="{00000000-0005-0000-0000-00009E0B0000}"/>
    <cellStyle name="Énfasis2 3" xfId="174" xr:uid="{00000000-0005-0000-0000-00009F0B0000}"/>
    <cellStyle name="Énfasis2 4" xfId="170" xr:uid="{00000000-0005-0000-0000-0000A00B0000}"/>
    <cellStyle name="Énfasis2 5" xfId="3190" xr:uid="{00000000-0005-0000-0000-0000A10B0000}"/>
    <cellStyle name="Énfasis2 6" xfId="3191" xr:uid="{00000000-0005-0000-0000-0000A20B0000}"/>
    <cellStyle name="Énfasis2 7" xfId="3192" xr:uid="{00000000-0005-0000-0000-0000A30B0000}"/>
    <cellStyle name="Énfasis2 8" xfId="41789" xr:uid="{00000000-0005-0000-0000-0000A40B0000}"/>
    <cellStyle name="Énfasis3 2" xfId="176" xr:uid="{00000000-0005-0000-0000-0000A50B0000}"/>
    <cellStyle name="Énfasis3 2 2" xfId="177" xr:uid="{00000000-0005-0000-0000-0000A60B0000}"/>
    <cellStyle name="Énfasis3 2 3" xfId="178" xr:uid="{00000000-0005-0000-0000-0000A70B0000}"/>
    <cellStyle name="Énfasis3 2 4" xfId="3193" xr:uid="{00000000-0005-0000-0000-0000A80B0000}"/>
    <cellStyle name="Énfasis3 3" xfId="179" xr:uid="{00000000-0005-0000-0000-0000A90B0000}"/>
    <cellStyle name="Énfasis3 4" xfId="175" xr:uid="{00000000-0005-0000-0000-0000AA0B0000}"/>
    <cellStyle name="Énfasis3 5" xfId="3194" xr:uid="{00000000-0005-0000-0000-0000AB0B0000}"/>
    <cellStyle name="Énfasis3 6" xfId="3195" xr:uid="{00000000-0005-0000-0000-0000AC0B0000}"/>
    <cellStyle name="Énfasis3 7" xfId="3196" xr:uid="{00000000-0005-0000-0000-0000AD0B0000}"/>
    <cellStyle name="Énfasis3 8" xfId="41790" xr:uid="{00000000-0005-0000-0000-0000AE0B0000}"/>
    <cellStyle name="Énfasis4 2" xfId="181" xr:uid="{00000000-0005-0000-0000-0000AF0B0000}"/>
    <cellStyle name="Énfasis4 2 2" xfId="182" xr:uid="{00000000-0005-0000-0000-0000B00B0000}"/>
    <cellStyle name="Énfasis4 2 3" xfId="183" xr:uid="{00000000-0005-0000-0000-0000B10B0000}"/>
    <cellStyle name="Énfasis4 2 4" xfId="3197" xr:uid="{00000000-0005-0000-0000-0000B20B0000}"/>
    <cellStyle name="Énfasis4 3" xfId="184" xr:uid="{00000000-0005-0000-0000-0000B30B0000}"/>
    <cellStyle name="Énfasis4 4" xfId="180" xr:uid="{00000000-0005-0000-0000-0000B40B0000}"/>
    <cellStyle name="Énfasis4 5" xfId="3198" xr:uid="{00000000-0005-0000-0000-0000B50B0000}"/>
    <cellStyle name="Énfasis4 6" xfId="3199" xr:uid="{00000000-0005-0000-0000-0000B60B0000}"/>
    <cellStyle name="Énfasis4 7" xfId="3200" xr:uid="{00000000-0005-0000-0000-0000B70B0000}"/>
    <cellStyle name="Énfasis4 8" xfId="41791" xr:uid="{00000000-0005-0000-0000-0000B80B0000}"/>
    <cellStyle name="Énfasis5 2" xfId="186" xr:uid="{00000000-0005-0000-0000-0000B90B0000}"/>
    <cellStyle name="Énfasis5 2 2" xfId="187" xr:uid="{00000000-0005-0000-0000-0000BA0B0000}"/>
    <cellStyle name="Énfasis5 2 3" xfId="188" xr:uid="{00000000-0005-0000-0000-0000BB0B0000}"/>
    <cellStyle name="Énfasis5 2 4" xfId="3201" xr:uid="{00000000-0005-0000-0000-0000BC0B0000}"/>
    <cellStyle name="Énfasis5 3" xfId="189" xr:uid="{00000000-0005-0000-0000-0000BD0B0000}"/>
    <cellStyle name="Énfasis5 4" xfId="185" xr:uid="{00000000-0005-0000-0000-0000BE0B0000}"/>
    <cellStyle name="Énfasis5 5" xfId="3202" xr:uid="{00000000-0005-0000-0000-0000BF0B0000}"/>
    <cellStyle name="Énfasis5 6" xfId="3203" xr:uid="{00000000-0005-0000-0000-0000C00B0000}"/>
    <cellStyle name="Énfasis5 7" xfId="3204" xr:uid="{00000000-0005-0000-0000-0000C10B0000}"/>
    <cellStyle name="Énfasis5 8" xfId="41792" xr:uid="{00000000-0005-0000-0000-0000C20B0000}"/>
    <cellStyle name="Énfasis6 2" xfId="191" xr:uid="{00000000-0005-0000-0000-0000C30B0000}"/>
    <cellStyle name="Énfasis6 2 2" xfId="192" xr:uid="{00000000-0005-0000-0000-0000C40B0000}"/>
    <cellStyle name="Énfasis6 2 3" xfId="193" xr:uid="{00000000-0005-0000-0000-0000C50B0000}"/>
    <cellStyle name="Énfasis6 2 4" xfId="3205" xr:uid="{00000000-0005-0000-0000-0000C60B0000}"/>
    <cellStyle name="Énfasis6 3" xfId="194" xr:uid="{00000000-0005-0000-0000-0000C70B0000}"/>
    <cellStyle name="Énfasis6 4" xfId="190" xr:uid="{00000000-0005-0000-0000-0000C80B0000}"/>
    <cellStyle name="Énfasis6 5" xfId="3206" xr:uid="{00000000-0005-0000-0000-0000C90B0000}"/>
    <cellStyle name="Énfasis6 6" xfId="3207" xr:uid="{00000000-0005-0000-0000-0000CA0B0000}"/>
    <cellStyle name="Énfasis6 7" xfId="3208" xr:uid="{00000000-0005-0000-0000-0000CB0B0000}"/>
    <cellStyle name="Énfasis6 8" xfId="41793" xr:uid="{00000000-0005-0000-0000-0000CC0B0000}"/>
    <cellStyle name="Entrada 2" xfId="196" xr:uid="{00000000-0005-0000-0000-0000CD0B0000}"/>
    <cellStyle name="Entrada 2 10" xfId="3209" xr:uid="{00000000-0005-0000-0000-0000CE0B0000}"/>
    <cellStyle name="Entrada 2 10 2" xfId="3210" xr:uid="{00000000-0005-0000-0000-0000CF0B0000}"/>
    <cellStyle name="Entrada 2 11" xfId="3211" xr:uid="{00000000-0005-0000-0000-0000D00B0000}"/>
    <cellStyle name="Entrada 2 11 2" xfId="3212" xr:uid="{00000000-0005-0000-0000-0000D10B0000}"/>
    <cellStyle name="Entrada 2 12" xfId="3213" xr:uid="{00000000-0005-0000-0000-0000D20B0000}"/>
    <cellStyle name="Entrada 2 12 2" xfId="3214" xr:uid="{00000000-0005-0000-0000-0000D30B0000}"/>
    <cellStyle name="Entrada 2 13" xfId="3215" xr:uid="{00000000-0005-0000-0000-0000D40B0000}"/>
    <cellStyle name="Entrada 2 13 2" xfId="3216" xr:uid="{00000000-0005-0000-0000-0000D50B0000}"/>
    <cellStyle name="Entrada 2 14" xfId="3217" xr:uid="{00000000-0005-0000-0000-0000D60B0000}"/>
    <cellStyle name="Entrada 2 14 2" xfId="3218" xr:uid="{00000000-0005-0000-0000-0000D70B0000}"/>
    <cellStyle name="Entrada 2 15" xfId="3219" xr:uid="{00000000-0005-0000-0000-0000D80B0000}"/>
    <cellStyle name="Entrada 2 15 2" xfId="3220" xr:uid="{00000000-0005-0000-0000-0000D90B0000}"/>
    <cellStyle name="Entrada 2 16" xfId="3221" xr:uid="{00000000-0005-0000-0000-0000DA0B0000}"/>
    <cellStyle name="Entrada 2 16 2" xfId="3222" xr:uid="{00000000-0005-0000-0000-0000DB0B0000}"/>
    <cellStyle name="Entrada 2 17" xfId="3223" xr:uid="{00000000-0005-0000-0000-0000DC0B0000}"/>
    <cellStyle name="Entrada 2 17 2" xfId="3224" xr:uid="{00000000-0005-0000-0000-0000DD0B0000}"/>
    <cellStyle name="Entrada 2 18" xfId="3225" xr:uid="{00000000-0005-0000-0000-0000DE0B0000}"/>
    <cellStyle name="Entrada 2 18 2" xfId="3226" xr:uid="{00000000-0005-0000-0000-0000DF0B0000}"/>
    <cellStyle name="Entrada 2 19" xfId="3227" xr:uid="{00000000-0005-0000-0000-0000E00B0000}"/>
    <cellStyle name="Entrada 2 2" xfId="197" xr:uid="{00000000-0005-0000-0000-0000E10B0000}"/>
    <cellStyle name="Entrada 2 2 10" xfId="3228" xr:uid="{00000000-0005-0000-0000-0000E20B0000}"/>
    <cellStyle name="Entrada 2 2 10 2" xfId="3229" xr:uid="{00000000-0005-0000-0000-0000E30B0000}"/>
    <cellStyle name="Entrada 2 2 11" xfId="3230" xr:uid="{00000000-0005-0000-0000-0000E40B0000}"/>
    <cellStyle name="Entrada 2 2 11 2" xfId="3231" xr:uid="{00000000-0005-0000-0000-0000E50B0000}"/>
    <cellStyle name="Entrada 2 2 12" xfId="3232" xr:uid="{00000000-0005-0000-0000-0000E60B0000}"/>
    <cellStyle name="Entrada 2 2 12 2" xfId="3233" xr:uid="{00000000-0005-0000-0000-0000E70B0000}"/>
    <cellStyle name="Entrada 2 2 13" xfId="3234" xr:uid="{00000000-0005-0000-0000-0000E80B0000}"/>
    <cellStyle name="Entrada 2 2 13 2" xfId="3235" xr:uid="{00000000-0005-0000-0000-0000E90B0000}"/>
    <cellStyle name="Entrada 2 2 14" xfId="3236" xr:uid="{00000000-0005-0000-0000-0000EA0B0000}"/>
    <cellStyle name="Entrada 2 2 14 2" xfId="3237" xr:uid="{00000000-0005-0000-0000-0000EB0B0000}"/>
    <cellStyle name="Entrada 2 2 15" xfId="3238" xr:uid="{00000000-0005-0000-0000-0000EC0B0000}"/>
    <cellStyle name="Entrada 2 2 15 2" xfId="3239" xr:uid="{00000000-0005-0000-0000-0000ED0B0000}"/>
    <cellStyle name="Entrada 2 2 16" xfId="3240" xr:uid="{00000000-0005-0000-0000-0000EE0B0000}"/>
    <cellStyle name="Entrada 2 2 17" xfId="3241" xr:uid="{00000000-0005-0000-0000-0000EF0B0000}"/>
    <cellStyle name="Entrada 2 2 18" xfId="3242" xr:uid="{00000000-0005-0000-0000-0000F00B0000}"/>
    <cellStyle name="Entrada 2 2 2" xfId="323" xr:uid="{00000000-0005-0000-0000-0000F10B0000}"/>
    <cellStyle name="Entrada 2 2 2 10" xfId="3243" xr:uid="{00000000-0005-0000-0000-0000F20B0000}"/>
    <cellStyle name="Entrada 2 2 2 10 2" xfId="3244" xr:uid="{00000000-0005-0000-0000-0000F30B0000}"/>
    <cellStyle name="Entrada 2 2 2 11" xfId="3245" xr:uid="{00000000-0005-0000-0000-0000F40B0000}"/>
    <cellStyle name="Entrada 2 2 2 11 2" xfId="3246" xr:uid="{00000000-0005-0000-0000-0000F50B0000}"/>
    <cellStyle name="Entrada 2 2 2 12" xfId="3247" xr:uid="{00000000-0005-0000-0000-0000F60B0000}"/>
    <cellStyle name="Entrada 2 2 2 12 2" xfId="3248" xr:uid="{00000000-0005-0000-0000-0000F70B0000}"/>
    <cellStyle name="Entrada 2 2 2 13" xfId="3249" xr:uid="{00000000-0005-0000-0000-0000F80B0000}"/>
    <cellStyle name="Entrada 2 2 2 13 2" xfId="3250" xr:uid="{00000000-0005-0000-0000-0000F90B0000}"/>
    <cellStyle name="Entrada 2 2 2 14" xfId="3251" xr:uid="{00000000-0005-0000-0000-0000FA0B0000}"/>
    <cellStyle name="Entrada 2 2 2 14 2" xfId="3252" xr:uid="{00000000-0005-0000-0000-0000FB0B0000}"/>
    <cellStyle name="Entrada 2 2 2 15" xfId="3253" xr:uid="{00000000-0005-0000-0000-0000FC0B0000}"/>
    <cellStyle name="Entrada 2 2 2 16" xfId="3254" xr:uid="{00000000-0005-0000-0000-0000FD0B0000}"/>
    <cellStyle name="Entrada 2 2 2 2" xfId="3255" xr:uid="{00000000-0005-0000-0000-0000FE0B0000}"/>
    <cellStyle name="Entrada 2 2 2 2 10" xfId="3256" xr:uid="{00000000-0005-0000-0000-0000FF0B0000}"/>
    <cellStyle name="Entrada 2 2 2 2 10 2" xfId="3257" xr:uid="{00000000-0005-0000-0000-0000000C0000}"/>
    <cellStyle name="Entrada 2 2 2 2 11" xfId="3258" xr:uid="{00000000-0005-0000-0000-0000010C0000}"/>
    <cellStyle name="Entrada 2 2 2 2 11 2" xfId="3259" xr:uid="{00000000-0005-0000-0000-0000020C0000}"/>
    <cellStyle name="Entrada 2 2 2 2 12" xfId="3260" xr:uid="{00000000-0005-0000-0000-0000030C0000}"/>
    <cellStyle name="Entrada 2 2 2 2 12 2" xfId="3261" xr:uid="{00000000-0005-0000-0000-0000040C0000}"/>
    <cellStyle name="Entrada 2 2 2 2 13" xfId="3262" xr:uid="{00000000-0005-0000-0000-0000050C0000}"/>
    <cellStyle name="Entrada 2 2 2 2 2" xfId="3263" xr:uid="{00000000-0005-0000-0000-0000060C0000}"/>
    <cellStyle name="Entrada 2 2 2 2 2 10" xfId="3264" xr:uid="{00000000-0005-0000-0000-0000070C0000}"/>
    <cellStyle name="Entrada 2 2 2 2 2 10 2" xfId="3265" xr:uid="{00000000-0005-0000-0000-0000080C0000}"/>
    <cellStyle name="Entrada 2 2 2 2 2 11" xfId="3266" xr:uid="{00000000-0005-0000-0000-0000090C0000}"/>
    <cellStyle name="Entrada 2 2 2 2 2 2" xfId="3267" xr:uid="{00000000-0005-0000-0000-00000A0C0000}"/>
    <cellStyle name="Entrada 2 2 2 2 2 2 2" xfId="3268" xr:uid="{00000000-0005-0000-0000-00000B0C0000}"/>
    <cellStyle name="Entrada 2 2 2 2 2 3" xfId="3269" xr:uid="{00000000-0005-0000-0000-00000C0C0000}"/>
    <cellStyle name="Entrada 2 2 2 2 2 3 2" xfId="3270" xr:uid="{00000000-0005-0000-0000-00000D0C0000}"/>
    <cellStyle name="Entrada 2 2 2 2 2 4" xfId="3271" xr:uid="{00000000-0005-0000-0000-00000E0C0000}"/>
    <cellStyle name="Entrada 2 2 2 2 2 4 2" xfId="3272" xr:uid="{00000000-0005-0000-0000-00000F0C0000}"/>
    <cellStyle name="Entrada 2 2 2 2 2 5" xfId="3273" xr:uid="{00000000-0005-0000-0000-0000100C0000}"/>
    <cellStyle name="Entrada 2 2 2 2 2 5 2" xfId="3274" xr:uid="{00000000-0005-0000-0000-0000110C0000}"/>
    <cellStyle name="Entrada 2 2 2 2 2 6" xfId="3275" xr:uid="{00000000-0005-0000-0000-0000120C0000}"/>
    <cellStyle name="Entrada 2 2 2 2 2 6 2" xfId="3276" xr:uid="{00000000-0005-0000-0000-0000130C0000}"/>
    <cellStyle name="Entrada 2 2 2 2 2 7" xfId="3277" xr:uid="{00000000-0005-0000-0000-0000140C0000}"/>
    <cellStyle name="Entrada 2 2 2 2 2 7 2" xfId="3278" xr:uid="{00000000-0005-0000-0000-0000150C0000}"/>
    <cellStyle name="Entrada 2 2 2 2 2 8" xfId="3279" xr:uid="{00000000-0005-0000-0000-0000160C0000}"/>
    <cellStyle name="Entrada 2 2 2 2 2 8 2" xfId="3280" xr:uid="{00000000-0005-0000-0000-0000170C0000}"/>
    <cellStyle name="Entrada 2 2 2 2 2 9" xfId="3281" xr:uid="{00000000-0005-0000-0000-0000180C0000}"/>
    <cellStyle name="Entrada 2 2 2 2 2 9 2" xfId="3282" xr:uid="{00000000-0005-0000-0000-0000190C0000}"/>
    <cellStyle name="Entrada 2 2 2 2 3" xfId="3283" xr:uid="{00000000-0005-0000-0000-00001A0C0000}"/>
    <cellStyle name="Entrada 2 2 2 2 3 10" xfId="3284" xr:uid="{00000000-0005-0000-0000-00001B0C0000}"/>
    <cellStyle name="Entrada 2 2 2 2 3 10 2" xfId="3285" xr:uid="{00000000-0005-0000-0000-00001C0C0000}"/>
    <cellStyle name="Entrada 2 2 2 2 3 11" xfId="3286" xr:uid="{00000000-0005-0000-0000-00001D0C0000}"/>
    <cellStyle name="Entrada 2 2 2 2 3 2" xfId="3287" xr:uid="{00000000-0005-0000-0000-00001E0C0000}"/>
    <cellStyle name="Entrada 2 2 2 2 3 2 2" xfId="3288" xr:uid="{00000000-0005-0000-0000-00001F0C0000}"/>
    <cellStyle name="Entrada 2 2 2 2 3 3" xfId="3289" xr:uid="{00000000-0005-0000-0000-0000200C0000}"/>
    <cellStyle name="Entrada 2 2 2 2 3 3 2" xfId="3290" xr:uid="{00000000-0005-0000-0000-0000210C0000}"/>
    <cellStyle name="Entrada 2 2 2 2 3 4" xfId="3291" xr:uid="{00000000-0005-0000-0000-0000220C0000}"/>
    <cellStyle name="Entrada 2 2 2 2 3 4 2" xfId="3292" xr:uid="{00000000-0005-0000-0000-0000230C0000}"/>
    <cellStyle name="Entrada 2 2 2 2 3 5" xfId="3293" xr:uid="{00000000-0005-0000-0000-0000240C0000}"/>
    <cellStyle name="Entrada 2 2 2 2 3 5 2" xfId="3294" xr:uid="{00000000-0005-0000-0000-0000250C0000}"/>
    <cellStyle name="Entrada 2 2 2 2 3 6" xfId="3295" xr:uid="{00000000-0005-0000-0000-0000260C0000}"/>
    <cellStyle name="Entrada 2 2 2 2 3 6 2" xfId="3296" xr:uid="{00000000-0005-0000-0000-0000270C0000}"/>
    <cellStyle name="Entrada 2 2 2 2 3 7" xfId="3297" xr:uid="{00000000-0005-0000-0000-0000280C0000}"/>
    <cellStyle name="Entrada 2 2 2 2 3 7 2" xfId="3298" xr:uid="{00000000-0005-0000-0000-0000290C0000}"/>
    <cellStyle name="Entrada 2 2 2 2 3 8" xfId="3299" xr:uid="{00000000-0005-0000-0000-00002A0C0000}"/>
    <cellStyle name="Entrada 2 2 2 2 3 8 2" xfId="3300" xr:uid="{00000000-0005-0000-0000-00002B0C0000}"/>
    <cellStyle name="Entrada 2 2 2 2 3 9" xfId="3301" xr:uid="{00000000-0005-0000-0000-00002C0C0000}"/>
    <cellStyle name="Entrada 2 2 2 2 3 9 2" xfId="3302" xr:uid="{00000000-0005-0000-0000-00002D0C0000}"/>
    <cellStyle name="Entrada 2 2 2 2 4" xfId="3303" xr:uid="{00000000-0005-0000-0000-00002E0C0000}"/>
    <cellStyle name="Entrada 2 2 2 2 4 2" xfId="3304" xr:uid="{00000000-0005-0000-0000-00002F0C0000}"/>
    <cellStyle name="Entrada 2 2 2 2 5" xfId="3305" xr:uid="{00000000-0005-0000-0000-0000300C0000}"/>
    <cellStyle name="Entrada 2 2 2 2 5 2" xfId="3306" xr:uid="{00000000-0005-0000-0000-0000310C0000}"/>
    <cellStyle name="Entrada 2 2 2 2 6" xfId="3307" xr:uid="{00000000-0005-0000-0000-0000320C0000}"/>
    <cellStyle name="Entrada 2 2 2 2 6 2" xfId="3308" xr:uid="{00000000-0005-0000-0000-0000330C0000}"/>
    <cellStyle name="Entrada 2 2 2 2 7" xfId="3309" xr:uid="{00000000-0005-0000-0000-0000340C0000}"/>
    <cellStyle name="Entrada 2 2 2 2 7 2" xfId="3310" xr:uid="{00000000-0005-0000-0000-0000350C0000}"/>
    <cellStyle name="Entrada 2 2 2 2 8" xfId="3311" xr:uid="{00000000-0005-0000-0000-0000360C0000}"/>
    <cellStyle name="Entrada 2 2 2 2 8 2" xfId="3312" xr:uid="{00000000-0005-0000-0000-0000370C0000}"/>
    <cellStyle name="Entrada 2 2 2 2 9" xfId="3313" xr:uid="{00000000-0005-0000-0000-0000380C0000}"/>
    <cellStyle name="Entrada 2 2 2 2 9 2" xfId="3314" xr:uid="{00000000-0005-0000-0000-0000390C0000}"/>
    <cellStyle name="Entrada 2 2 2 3" xfId="3315" xr:uid="{00000000-0005-0000-0000-00003A0C0000}"/>
    <cellStyle name="Entrada 2 2 2 3 10" xfId="3316" xr:uid="{00000000-0005-0000-0000-00003B0C0000}"/>
    <cellStyle name="Entrada 2 2 2 3 10 2" xfId="3317" xr:uid="{00000000-0005-0000-0000-00003C0C0000}"/>
    <cellStyle name="Entrada 2 2 2 3 11" xfId="3318" xr:uid="{00000000-0005-0000-0000-00003D0C0000}"/>
    <cellStyle name="Entrada 2 2 2 3 11 2" xfId="3319" xr:uid="{00000000-0005-0000-0000-00003E0C0000}"/>
    <cellStyle name="Entrada 2 2 2 3 12" xfId="3320" xr:uid="{00000000-0005-0000-0000-00003F0C0000}"/>
    <cellStyle name="Entrada 2 2 2 3 12 2" xfId="3321" xr:uid="{00000000-0005-0000-0000-0000400C0000}"/>
    <cellStyle name="Entrada 2 2 2 3 13" xfId="3322" xr:uid="{00000000-0005-0000-0000-0000410C0000}"/>
    <cellStyle name="Entrada 2 2 2 3 2" xfId="3323" xr:uid="{00000000-0005-0000-0000-0000420C0000}"/>
    <cellStyle name="Entrada 2 2 2 3 2 10" xfId="3324" xr:uid="{00000000-0005-0000-0000-0000430C0000}"/>
    <cellStyle name="Entrada 2 2 2 3 2 10 2" xfId="3325" xr:uid="{00000000-0005-0000-0000-0000440C0000}"/>
    <cellStyle name="Entrada 2 2 2 3 2 11" xfId="3326" xr:uid="{00000000-0005-0000-0000-0000450C0000}"/>
    <cellStyle name="Entrada 2 2 2 3 2 2" xfId="3327" xr:uid="{00000000-0005-0000-0000-0000460C0000}"/>
    <cellStyle name="Entrada 2 2 2 3 2 2 2" xfId="3328" xr:uid="{00000000-0005-0000-0000-0000470C0000}"/>
    <cellStyle name="Entrada 2 2 2 3 2 3" xfId="3329" xr:uid="{00000000-0005-0000-0000-0000480C0000}"/>
    <cellStyle name="Entrada 2 2 2 3 2 3 2" xfId="3330" xr:uid="{00000000-0005-0000-0000-0000490C0000}"/>
    <cellStyle name="Entrada 2 2 2 3 2 4" xfId="3331" xr:uid="{00000000-0005-0000-0000-00004A0C0000}"/>
    <cellStyle name="Entrada 2 2 2 3 2 4 2" xfId="3332" xr:uid="{00000000-0005-0000-0000-00004B0C0000}"/>
    <cellStyle name="Entrada 2 2 2 3 2 5" xfId="3333" xr:uid="{00000000-0005-0000-0000-00004C0C0000}"/>
    <cellStyle name="Entrada 2 2 2 3 2 5 2" xfId="3334" xr:uid="{00000000-0005-0000-0000-00004D0C0000}"/>
    <cellStyle name="Entrada 2 2 2 3 2 6" xfId="3335" xr:uid="{00000000-0005-0000-0000-00004E0C0000}"/>
    <cellStyle name="Entrada 2 2 2 3 2 6 2" xfId="3336" xr:uid="{00000000-0005-0000-0000-00004F0C0000}"/>
    <cellStyle name="Entrada 2 2 2 3 2 7" xfId="3337" xr:uid="{00000000-0005-0000-0000-0000500C0000}"/>
    <cellStyle name="Entrada 2 2 2 3 2 7 2" xfId="3338" xr:uid="{00000000-0005-0000-0000-0000510C0000}"/>
    <cellStyle name="Entrada 2 2 2 3 2 8" xfId="3339" xr:uid="{00000000-0005-0000-0000-0000520C0000}"/>
    <cellStyle name="Entrada 2 2 2 3 2 8 2" xfId="3340" xr:uid="{00000000-0005-0000-0000-0000530C0000}"/>
    <cellStyle name="Entrada 2 2 2 3 2 9" xfId="3341" xr:uid="{00000000-0005-0000-0000-0000540C0000}"/>
    <cellStyle name="Entrada 2 2 2 3 2 9 2" xfId="3342" xr:uid="{00000000-0005-0000-0000-0000550C0000}"/>
    <cellStyle name="Entrada 2 2 2 3 3" xfId="3343" xr:uid="{00000000-0005-0000-0000-0000560C0000}"/>
    <cellStyle name="Entrada 2 2 2 3 3 10" xfId="3344" xr:uid="{00000000-0005-0000-0000-0000570C0000}"/>
    <cellStyle name="Entrada 2 2 2 3 3 10 2" xfId="3345" xr:uid="{00000000-0005-0000-0000-0000580C0000}"/>
    <cellStyle name="Entrada 2 2 2 3 3 11" xfId="3346" xr:uid="{00000000-0005-0000-0000-0000590C0000}"/>
    <cellStyle name="Entrada 2 2 2 3 3 2" xfId="3347" xr:uid="{00000000-0005-0000-0000-00005A0C0000}"/>
    <cellStyle name="Entrada 2 2 2 3 3 2 2" xfId="3348" xr:uid="{00000000-0005-0000-0000-00005B0C0000}"/>
    <cellStyle name="Entrada 2 2 2 3 3 3" xfId="3349" xr:uid="{00000000-0005-0000-0000-00005C0C0000}"/>
    <cellStyle name="Entrada 2 2 2 3 3 3 2" xfId="3350" xr:uid="{00000000-0005-0000-0000-00005D0C0000}"/>
    <cellStyle name="Entrada 2 2 2 3 3 4" xfId="3351" xr:uid="{00000000-0005-0000-0000-00005E0C0000}"/>
    <cellStyle name="Entrada 2 2 2 3 3 4 2" xfId="3352" xr:uid="{00000000-0005-0000-0000-00005F0C0000}"/>
    <cellStyle name="Entrada 2 2 2 3 3 5" xfId="3353" xr:uid="{00000000-0005-0000-0000-0000600C0000}"/>
    <cellStyle name="Entrada 2 2 2 3 3 5 2" xfId="3354" xr:uid="{00000000-0005-0000-0000-0000610C0000}"/>
    <cellStyle name="Entrada 2 2 2 3 3 6" xfId="3355" xr:uid="{00000000-0005-0000-0000-0000620C0000}"/>
    <cellStyle name="Entrada 2 2 2 3 3 6 2" xfId="3356" xr:uid="{00000000-0005-0000-0000-0000630C0000}"/>
    <cellStyle name="Entrada 2 2 2 3 3 7" xfId="3357" xr:uid="{00000000-0005-0000-0000-0000640C0000}"/>
    <cellStyle name="Entrada 2 2 2 3 3 7 2" xfId="3358" xr:uid="{00000000-0005-0000-0000-0000650C0000}"/>
    <cellStyle name="Entrada 2 2 2 3 3 8" xfId="3359" xr:uid="{00000000-0005-0000-0000-0000660C0000}"/>
    <cellStyle name="Entrada 2 2 2 3 3 8 2" xfId="3360" xr:uid="{00000000-0005-0000-0000-0000670C0000}"/>
    <cellStyle name="Entrada 2 2 2 3 3 9" xfId="3361" xr:uid="{00000000-0005-0000-0000-0000680C0000}"/>
    <cellStyle name="Entrada 2 2 2 3 3 9 2" xfId="3362" xr:uid="{00000000-0005-0000-0000-0000690C0000}"/>
    <cellStyle name="Entrada 2 2 2 3 4" xfId="3363" xr:uid="{00000000-0005-0000-0000-00006A0C0000}"/>
    <cellStyle name="Entrada 2 2 2 3 4 2" xfId="3364" xr:uid="{00000000-0005-0000-0000-00006B0C0000}"/>
    <cellStyle name="Entrada 2 2 2 3 5" xfId="3365" xr:uid="{00000000-0005-0000-0000-00006C0C0000}"/>
    <cellStyle name="Entrada 2 2 2 3 5 2" xfId="3366" xr:uid="{00000000-0005-0000-0000-00006D0C0000}"/>
    <cellStyle name="Entrada 2 2 2 3 6" xfId="3367" xr:uid="{00000000-0005-0000-0000-00006E0C0000}"/>
    <cellStyle name="Entrada 2 2 2 3 6 2" xfId="3368" xr:uid="{00000000-0005-0000-0000-00006F0C0000}"/>
    <cellStyle name="Entrada 2 2 2 3 7" xfId="3369" xr:uid="{00000000-0005-0000-0000-0000700C0000}"/>
    <cellStyle name="Entrada 2 2 2 3 7 2" xfId="3370" xr:uid="{00000000-0005-0000-0000-0000710C0000}"/>
    <cellStyle name="Entrada 2 2 2 3 8" xfId="3371" xr:uid="{00000000-0005-0000-0000-0000720C0000}"/>
    <cellStyle name="Entrada 2 2 2 3 8 2" xfId="3372" xr:uid="{00000000-0005-0000-0000-0000730C0000}"/>
    <cellStyle name="Entrada 2 2 2 3 9" xfId="3373" xr:uid="{00000000-0005-0000-0000-0000740C0000}"/>
    <cellStyle name="Entrada 2 2 2 3 9 2" xfId="3374" xr:uid="{00000000-0005-0000-0000-0000750C0000}"/>
    <cellStyle name="Entrada 2 2 2 4" xfId="3375" xr:uid="{00000000-0005-0000-0000-0000760C0000}"/>
    <cellStyle name="Entrada 2 2 2 4 10" xfId="3376" xr:uid="{00000000-0005-0000-0000-0000770C0000}"/>
    <cellStyle name="Entrada 2 2 2 4 10 2" xfId="3377" xr:uid="{00000000-0005-0000-0000-0000780C0000}"/>
    <cellStyle name="Entrada 2 2 2 4 11" xfId="3378" xr:uid="{00000000-0005-0000-0000-0000790C0000}"/>
    <cellStyle name="Entrada 2 2 2 4 2" xfId="3379" xr:uid="{00000000-0005-0000-0000-00007A0C0000}"/>
    <cellStyle name="Entrada 2 2 2 4 2 2" xfId="3380" xr:uid="{00000000-0005-0000-0000-00007B0C0000}"/>
    <cellStyle name="Entrada 2 2 2 4 3" xfId="3381" xr:uid="{00000000-0005-0000-0000-00007C0C0000}"/>
    <cellStyle name="Entrada 2 2 2 4 3 2" xfId="3382" xr:uid="{00000000-0005-0000-0000-00007D0C0000}"/>
    <cellStyle name="Entrada 2 2 2 4 4" xfId="3383" xr:uid="{00000000-0005-0000-0000-00007E0C0000}"/>
    <cellStyle name="Entrada 2 2 2 4 4 2" xfId="3384" xr:uid="{00000000-0005-0000-0000-00007F0C0000}"/>
    <cellStyle name="Entrada 2 2 2 4 5" xfId="3385" xr:uid="{00000000-0005-0000-0000-0000800C0000}"/>
    <cellStyle name="Entrada 2 2 2 4 5 2" xfId="3386" xr:uid="{00000000-0005-0000-0000-0000810C0000}"/>
    <cellStyle name="Entrada 2 2 2 4 6" xfId="3387" xr:uid="{00000000-0005-0000-0000-0000820C0000}"/>
    <cellStyle name="Entrada 2 2 2 4 6 2" xfId="3388" xr:uid="{00000000-0005-0000-0000-0000830C0000}"/>
    <cellStyle name="Entrada 2 2 2 4 7" xfId="3389" xr:uid="{00000000-0005-0000-0000-0000840C0000}"/>
    <cellStyle name="Entrada 2 2 2 4 7 2" xfId="3390" xr:uid="{00000000-0005-0000-0000-0000850C0000}"/>
    <cellStyle name="Entrada 2 2 2 4 8" xfId="3391" xr:uid="{00000000-0005-0000-0000-0000860C0000}"/>
    <cellStyle name="Entrada 2 2 2 4 8 2" xfId="3392" xr:uid="{00000000-0005-0000-0000-0000870C0000}"/>
    <cellStyle name="Entrada 2 2 2 4 9" xfId="3393" xr:uid="{00000000-0005-0000-0000-0000880C0000}"/>
    <cellStyle name="Entrada 2 2 2 4 9 2" xfId="3394" xr:uid="{00000000-0005-0000-0000-0000890C0000}"/>
    <cellStyle name="Entrada 2 2 2 5" xfId="3395" xr:uid="{00000000-0005-0000-0000-00008A0C0000}"/>
    <cellStyle name="Entrada 2 2 2 5 10" xfId="3396" xr:uid="{00000000-0005-0000-0000-00008B0C0000}"/>
    <cellStyle name="Entrada 2 2 2 5 10 2" xfId="3397" xr:uid="{00000000-0005-0000-0000-00008C0C0000}"/>
    <cellStyle name="Entrada 2 2 2 5 11" xfId="3398" xr:uid="{00000000-0005-0000-0000-00008D0C0000}"/>
    <cellStyle name="Entrada 2 2 2 5 2" xfId="3399" xr:uid="{00000000-0005-0000-0000-00008E0C0000}"/>
    <cellStyle name="Entrada 2 2 2 5 2 2" xfId="3400" xr:uid="{00000000-0005-0000-0000-00008F0C0000}"/>
    <cellStyle name="Entrada 2 2 2 5 3" xfId="3401" xr:uid="{00000000-0005-0000-0000-0000900C0000}"/>
    <cellStyle name="Entrada 2 2 2 5 3 2" xfId="3402" xr:uid="{00000000-0005-0000-0000-0000910C0000}"/>
    <cellStyle name="Entrada 2 2 2 5 4" xfId="3403" xr:uid="{00000000-0005-0000-0000-0000920C0000}"/>
    <cellStyle name="Entrada 2 2 2 5 4 2" xfId="3404" xr:uid="{00000000-0005-0000-0000-0000930C0000}"/>
    <cellStyle name="Entrada 2 2 2 5 5" xfId="3405" xr:uid="{00000000-0005-0000-0000-0000940C0000}"/>
    <cellStyle name="Entrada 2 2 2 5 5 2" xfId="3406" xr:uid="{00000000-0005-0000-0000-0000950C0000}"/>
    <cellStyle name="Entrada 2 2 2 5 6" xfId="3407" xr:uid="{00000000-0005-0000-0000-0000960C0000}"/>
    <cellStyle name="Entrada 2 2 2 5 6 2" xfId="3408" xr:uid="{00000000-0005-0000-0000-0000970C0000}"/>
    <cellStyle name="Entrada 2 2 2 5 7" xfId="3409" xr:uid="{00000000-0005-0000-0000-0000980C0000}"/>
    <cellStyle name="Entrada 2 2 2 5 7 2" xfId="3410" xr:uid="{00000000-0005-0000-0000-0000990C0000}"/>
    <cellStyle name="Entrada 2 2 2 5 8" xfId="3411" xr:uid="{00000000-0005-0000-0000-00009A0C0000}"/>
    <cellStyle name="Entrada 2 2 2 5 8 2" xfId="3412" xr:uid="{00000000-0005-0000-0000-00009B0C0000}"/>
    <cellStyle name="Entrada 2 2 2 5 9" xfId="3413" xr:uid="{00000000-0005-0000-0000-00009C0C0000}"/>
    <cellStyle name="Entrada 2 2 2 5 9 2" xfId="3414" xr:uid="{00000000-0005-0000-0000-00009D0C0000}"/>
    <cellStyle name="Entrada 2 2 2 6" xfId="3415" xr:uid="{00000000-0005-0000-0000-00009E0C0000}"/>
    <cellStyle name="Entrada 2 2 2 6 2" xfId="3416" xr:uid="{00000000-0005-0000-0000-00009F0C0000}"/>
    <cellStyle name="Entrada 2 2 2 7" xfId="3417" xr:uid="{00000000-0005-0000-0000-0000A00C0000}"/>
    <cellStyle name="Entrada 2 2 2 7 2" xfId="3418" xr:uid="{00000000-0005-0000-0000-0000A10C0000}"/>
    <cellStyle name="Entrada 2 2 2 8" xfId="3419" xr:uid="{00000000-0005-0000-0000-0000A20C0000}"/>
    <cellStyle name="Entrada 2 2 2 8 2" xfId="3420" xr:uid="{00000000-0005-0000-0000-0000A30C0000}"/>
    <cellStyle name="Entrada 2 2 2 9" xfId="3421" xr:uid="{00000000-0005-0000-0000-0000A40C0000}"/>
    <cellStyle name="Entrada 2 2 2 9 2" xfId="3422" xr:uid="{00000000-0005-0000-0000-0000A50C0000}"/>
    <cellStyle name="Entrada 2 2 3" xfId="306" xr:uid="{00000000-0005-0000-0000-0000A60C0000}"/>
    <cellStyle name="Entrada 2 2 3 10" xfId="3423" xr:uid="{00000000-0005-0000-0000-0000A70C0000}"/>
    <cellStyle name="Entrada 2 2 3 10 2" xfId="3424" xr:uid="{00000000-0005-0000-0000-0000A80C0000}"/>
    <cellStyle name="Entrada 2 2 3 11" xfId="3425" xr:uid="{00000000-0005-0000-0000-0000A90C0000}"/>
    <cellStyle name="Entrada 2 2 3 11 2" xfId="3426" xr:uid="{00000000-0005-0000-0000-0000AA0C0000}"/>
    <cellStyle name="Entrada 2 2 3 12" xfId="3427" xr:uid="{00000000-0005-0000-0000-0000AB0C0000}"/>
    <cellStyle name="Entrada 2 2 3 12 2" xfId="3428" xr:uid="{00000000-0005-0000-0000-0000AC0C0000}"/>
    <cellStyle name="Entrada 2 2 3 13" xfId="3429" xr:uid="{00000000-0005-0000-0000-0000AD0C0000}"/>
    <cellStyle name="Entrada 2 2 3 13 2" xfId="3430" xr:uid="{00000000-0005-0000-0000-0000AE0C0000}"/>
    <cellStyle name="Entrada 2 2 3 14" xfId="3431" xr:uid="{00000000-0005-0000-0000-0000AF0C0000}"/>
    <cellStyle name="Entrada 2 2 3 14 2" xfId="3432" xr:uid="{00000000-0005-0000-0000-0000B00C0000}"/>
    <cellStyle name="Entrada 2 2 3 15" xfId="3433" xr:uid="{00000000-0005-0000-0000-0000B10C0000}"/>
    <cellStyle name="Entrada 2 2 3 2" xfId="3434" xr:uid="{00000000-0005-0000-0000-0000B20C0000}"/>
    <cellStyle name="Entrada 2 2 3 2 10" xfId="3435" xr:uid="{00000000-0005-0000-0000-0000B30C0000}"/>
    <cellStyle name="Entrada 2 2 3 2 10 2" xfId="3436" xr:uid="{00000000-0005-0000-0000-0000B40C0000}"/>
    <cellStyle name="Entrada 2 2 3 2 11" xfId="3437" xr:uid="{00000000-0005-0000-0000-0000B50C0000}"/>
    <cellStyle name="Entrada 2 2 3 2 11 2" xfId="3438" xr:uid="{00000000-0005-0000-0000-0000B60C0000}"/>
    <cellStyle name="Entrada 2 2 3 2 12" xfId="3439" xr:uid="{00000000-0005-0000-0000-0000B70C0000}"/>
    <cellStyle name="Entrada 2 2 3 2 12 2" xfId="3440" xr:uid="{00000000-0005-0000-0000-0000B80C0000}"/>
    <cellStyle name="Entrada 2 2 3 2 13" xfId="3441" xr:uid="{00000000-0005-0000-0000-0000B90C0000}"/>
    <cellStyle name="Entrada 2 2 3 2 2" xfId="3442" xr:uid="{00000000-0005-0000-0000-0000BA0C0000}"/>
    <cellStyle name="Entrada 2 2 3 2 2 10" xfId="3443" xr:uid="{00000000-0005-0000-0000-0000BB0C0000}"/>
    <cellStyle name="Entrada 2 2 3 2 2 10 2" xfId="3444" xr:uid="{00000000-0005-0000-0000-0000BC0C0000}"/>
    <cellStyle name="Entrada 2 2 3 2 2 11" xfId="3445" xr:uid="{00000000-0005-0000-0000-0000BD0C0000}"/>
    <cellStyle name="Entrada 2 2 3 2 2 2" xfId="3446" xr:uid="{00000000-0005-0000-0000-0000BE0C0000}"/>
    <cellStyle name="Entrada 2 2 3 2 2 2 2" xfId="3447" xr:uid="{00000000-0005-0000-0000-0000BF0C0000}"/>
    <cellStyle name="Entrada 2 2 3 2 2 3" xfId="3448" xr:uid="{00000000-0005-0000-0000-0000C00C0000}"/>
    <cellStyle name="Entrada 2 2 3 2 2 3 2" xfId="3449" xr:uid="{00000000-0005-0000-0000-0000C10C0000}"/>
    <cellStyle name="Entrada 2 2 3 2 2 4" xfId="3450" xr:uid="{00000000-0005-0000-0000-0000C20C0000}"/>
    <cellStyle name="Entrada 2 2 3 2 2 4 2" xfId="3451" xr:uid="{00000000-0005-0000-0000-0000C30C0000}"/>
    <cellStyle name="Entrada 2 2 3 2 2 5" xfId="3452" xr:uid="{00000000-0005-0000-0000-0000C40C0000}"/>
    <cellStyle name="Entrada 2 2 3 2 2 5 2" xfId="3453" xr:uid="{00000000-0005-0000-0000-0000C50C0000}"/>
    <cellStyle name="Entrada 2 2 3 2 2 6" xfId="3454" xr:uid="{00000000-0005-0000-0000-0000C60C0000}"/>
    <cellStyle name="Entrada 2 2 3 2 2 6 2" xfId="3455" xr:uid="{00000000-0005-0000-0000-0000C70C0000}"/>
    <cellStyle name="Entrada 2 2 3 2 2 7" xfId="3456" xr:uid="{00000000-0005-0000-0000-0000C80C0000}"/>
    <cellStyle name="Entrada 2 2 3 2 2 7 2" xfId="3457" xr:uid="{00000000-0005-0000-0000-0000C90C0000}"/>
    <cellStyle name="Entrada 2 2 3 2 2 8" xfId="3458" xr:uid="{00000000-0005-0000-0000-0000CA0C0000}"/>
    <cellStyle name="Entrada 2 2 3 2 2 8 2" xfId="3459" xr:uid="{00000000-0005-0000-0000-0000CB0C0000}"/>
    <cellStyle name="Entrada 2 2 3 2 2 9" xfId="3460" xr:uid="{00000000-0005-0000-0000-0000CC0C0000}"/>
    <cellStyle name="Entrada 2 2 3 2 2 9 2" xfId="3461" xr:uid="{00000000-0005-0000-0000-0000CD0C0000}"/>
    <cellStyle name="Entrada 2 2 3 2 3" xfId="3462" xr:uid="{00000000-0005-0000-0000-0000CE0C0000}"/>
    <cellStyle name="Entrada 2 2 3 2 3 10" xfId="3463" xr:uid="{00000000-0005-0000-0000-0000CF0C0000}"/>
    <cellStyle name="Entrada 2 2 3 2 3 10 2" xfId="3464" xr:uid="{00000000-0005-0000-0000-0000D00C0000}"/>
    <cellStyle name="Entrada 2 2 3 2 3 11" xfId="3465" xr:uid="{00000000-0005-0000-0000-0000D10C0000}"/>
    <cellStyle name="Entrada 2 2 3 2 3 2" xfId="3466" xr:uid="{00000000-0005-0000-0000-0000D20C0000}"/>
    <cellStyle name="Entrada 2 2 3 2 3 2 2" xfId="3467" xr:uid="{00000000-0005-0000-0000-0000D30C0000}"/>
    <cellStyle name="Entrada 2 2 3 2 3 3" xfId="3468" xr:uid="{00000000-0005-0000-0000-0000D40C0000}"/>
    <cellStyle name="Entrada 2 2 3 2 3 3 2" xfId="3469" xr:uid="{00000000-0005-0000-0000-0000D50C0000}"/>
    <cellStyle name="Entrada 2 2 3 2 3 4" xfId="3470" xr:uid="{00000000-0005-0000-0000-0000D60C0000}"/>
    <cellStyle name="Entrada 2 2 3 2 3 4 2" xfId="3471" xr:uid="{00000000-0005-0000-0000-0000D70C0000}"/>
    <cellStyle name="Entrada 2 2 3 2 3 5" xfId="3472" xr:uid="{00000000-0005-0000-0000-0000D80C0000}"/>
    <cellStyle name="Entrada 2 2 3 2 3 5 2" xfId="3473" xr:uid="{00000000-0005-0000-0000-0000D90C0000}"/>
    <cellStyle name="Entrada 2 2 3 2 3 6" xfId="3474" xr:uid="{00000000-0005-0000-0000-0000DA0C0000}"/>
    <cellStyle name="Entrada 2 2 3 2 3 6 2" xfId="3475" xr:uid="{00000000-0005-0000-0000-0000DB0C0000}"/>
    <cellStyle name="Entrada 2 2 3 2 3 7" xfId="3476" xr:uid="{00000000-0005-0000-0000-0000DC0C0000}"/>
    <cellStyle name="Entrada 2 2 3 2 3 7 2" xfId="3477" xr:uid="{00000000-0005-0000-0000-0000DD0C0000}"/>
    <cellStyle name="Entrada 2 2 3 2 3 8" xfId="3478" xr:uid="{00000000-0005-0000-0000-0000DE0C0000}"/>
    <cellStyle name="Entrada 2 2 3 2 3 8 2" xfId="3479" xr:uid="{00000000-0005-0000-0000-0000DF0C0000}"/>
    <cellStyle name="Entrada 2 2 3 2 3 9" xfId="3480" xr:uid="{00000000-0005-0000-0000-0000E00C0000}"/>
    <cellStyle name="Entrada 2 2 3 2 3 9 2" xfId="3481" xr:uid="{00000000-0005-0000-0000-0000E10C0000}"/>
    <cellStyle name="Entrada 2 2 3 2 4" xfId="3482" xr:uid="{00000000-0005-0000-0000-0000E20C0000}"/>
    <cellStyle name="Entrada 2 2 3 2 4 2" xfId="3483" xr:uid="{00000000-0005-0000-0000-0000E30C0000}"/>
    <cellStyle name="Entrada 2 2 3 2 5" xfId="3484" xr:uid="{00000000-0005-0000-0000-0000E40C0000}"/>
    <cellStyle name="Entrada 2 2 3 2 5 2" xfId="3485" xr:uid="{00000000-0005-0000-0000-0000E50C0000}"/>
    <cellStyle name="Entrada 2 2 3 2 6" xfId="3486" xr:uid="{00000000-0005-0000-0000-0000E60C0000}"/>
    <cellStyle name="Entrada 2 2 3 2 6 2" xfId="3487" xr:uid="{00000000-0005-0000-0000-0000E70C0000}"/>
    <cellStyle name="Entrada 2 2 3 2 7" xfId="3488" xr:uid="{00000000-0005-0000-0000-0000E80C0000}"/>
    <cellStyle name="Entrada 2 2 3 2 7 2" xfId="3489" xr:uid="{00000000-0005-0000-0000-0000E90C0000}"/>
    <cellStyle name="Entrada 2 2 3 2 8" xfId="3490" xr:uid="{00000000-0005-0000-0000-0000EA0C0000}"/>
    <cellStyle name="Entrada 2 2 3 2 8 2" xfId="3491" xr:uid="{00000000-0005-0000-0000-0000EB0C0000}"/>
    <cellStyle name="Entrada 2 2 3 2 9" xfId="3492" xr:uid="{00000000-0005-0000-0000-0000EC0C0000}"/>
    <cellStyle name="Entrada 2 2 3 2 9 2" xfId="3493" xr:uid="{00000000-0005-0000-0000-0000ED0C0000}"/>
    <cellStyle name="Entrada 2 2 3 3" xfId="3494" xr:uid="{00000000-0005-0000-0000-0000EE0C0000}"/>
    <cellStyle name="Entrada 2 2 3 3 10" xfId="3495" xr:uid="{00000000-0005-0000-0000-0000EF0C0000}"/>
    <cellStyle name="Entrada 2 2 3 3 10 2" xfId="3496" xr:uid="{00000000-0005-0000-0000-0000F00C0000}"/>
    <cellStyle name="Entrada 2 2 3 3 11" xfId="3497" xr:uid="{00000000-0005-0000-0000-0000F10C0000}"/>
    <cellStyle name="Entrada 2 2 3 3 11 2" xfId="3498" xr:uid="{00000000-0005-0000-0000-0000F20C0000}"/>
    <cellStyle name="Entrada 2 2 3 3 12" xfId="3499" xr:uid="{00000000-0005-0000-0000-0000F30C0000}"/>
    <cellStyle name="Entrada 2 2 3 3 12 2" xfId="3500" xr:uid="{00000000-0005-0000-0000-0000F40C0000}"/>
    <cellStyle name="Entrada 2 2 3 3 13" xfId="3501" xr:uid="{00000000-0005-0000-0000-0000F50C0000}"/>
    <cellStyle name="Entrada 2 2 3 3 2" xfId="3502" xr:uid="{00000000-0005-0000-0000-0000F60C0000}"/>
    <cellStyle name="Entrada 2 2 3 3 2 10" xfId="3503" xr:uid="{00000000-0005-0000-0000-0000F70C0000}"/>
    <cellStyle name="Entrada 2 2 3 3 2 10 2" xfId="3504" xr:uid="{00000000-0005-0000-0000-0000F80C0000}"/>
    <cellStyle name="Entrada 2 2 3 3 2 11" xfId="3505" xr:uid="{00000000-0005-0000-0000-0000F90C0000}"/>
    <cellStyle name="Entrada 2 2 3 3 2 2" xfId="3506" xr:uid="{00000000-0005-0000-0000-0000FA0C0000}"/>
    <cellStyle name="Entrada 2 2 3 3 2 2 2" xfId="3507" xr:uid="{00000000-0005-0000-0000-0000FB0C0000}"/>
    <cellStyle name="Entrada 2 2 3 3 2 3" xfId="3508" xr:uid="{00000000-0005-0000-0000-0000FC0C0000}"/>
    <cellStyle name="Entrada 2 2 3 3 2 3 2" xfId="3509" xr:uid="{00000000-0005-0000-0000-0000FD0C0000}"/>
    <cellStyle name="Entrada 2 2 3 3 2 4" xfId="3510" xr:uid="{00000000-0005-0000-0000-0000FE0C0000}"/>
    <cellStyle name="Entrada 2 2 3 3 2 4 2" xfId="3511" xr:uid="{00000000-0005-0000-0000-0000FF0C0000}"/>
    <cellStyle name="Entrada 2 2 3 3 2 5" xfId="3512" xr:uid="{00000000-0005-0000-0000-0000000D0000}"/>
    <cellStyle name="Entrada 2 2 3 3 2 5 2" xfId="3513" xr:uid="{00000000-0005-0000-0000-0000010D0000}"/>
    <cellStyle name="Entrada 2 2 3 3 2 6" xfId="3514" xr:uid="{00000000-0005-0000-0000-0000020D0000}"/>
    <cellStyle name="Entrada 2 2 3 3 2 6 2" xfId="3515" xr:uid="{00000000-0005-0000-0000-0000030D0000}"/>
    <cellStyle name="Entrada 2 2 3 3 2 7" xfId="3516" xr:uid="{00000000-0005-0000-0000-0000040D0000}"/>
    <cellStyle name="Entrada 2 2 3 3 2 7 2" xfId="3517" xr:uid="{00000000-0005-0000-0000-0000050D0000}"/>
    <cellStyle name="Entrada 2 2 3 3 2 8" xfId="3518" xr:uid="{00000000-0005-0000-0000-0000060D0000}"/>
    <cellStyle name="Entrada 2 2 3 3 2 8 2" xfId="3519" xr:uid="{00000000-0005-0000-0000-0000070D0000}"/>
    <cellStyle name="Entrada 2 2 3 3 2 9" xfId="3520" xr:uid="{00000000-0005-0000-0000-0000080D0000}"/>
    <cellStyle name="Entrada 2 2 3 3 2 9 2" xfId="3521" xr:uid="{00000000-0005-0000-0000-0000090D0000}"/>
    <cellStyle name="Entrada 2 2 3 3 3" xfId="3522" xr:uid="{00000000-0005-0000-0000-00000A0D0000}"/>
    <cellStyle name="Entrada 2 2 3 3 3 10" xfId="3523" xr:uid="{00000000-0005-0000-0000-00000B0D0000}"/>
    <cellStyle name="Entrada 2 2 3 3 3 10 2" xfId="3524" xr:uid="{00000000-0005-0000-0000-00000C0D0000}"/>
    <cellStyle name="Entrada 2 2 3 3 3 11" xfId="3525" xr:uid="{00000000-0005-0000-0000-00000D0D0000}"/>
    <cellStyle name="Entrada 2 2 3 3 3 2" xfId="3526" xr:uid="{00000000-0005-0000-0000-00000E0D0000}"/>
    <cellStyle name="Entrada 2 2 3 3 3 2 2" xfId="3527" xr:uid="{00000000-0005-0000-0000-00000F0D0000}"/>
    <cellStyle name="Entrada 2 2 3 3 3 3" xfId="3528" xr:uid="{00000000-0005-0000-0000-0000100D0000}"/>
    <cellStyle name="Entrada 2 2 3 3 3 3 2" xfId="3529" xr:uid="{00000000-0005-0000-0000-0000110D0000}"/>
    <cellStyle name="Entrada 2 2 3 3 3 4" xfId="3530" xr:uid="{00000000-0005-0000-0000-0000120D0000}"/>
    <cellStyle name="Entrada 2 2 3 3 3 4 2" xfId="3531" xr:uid="{00000000-0005-0000-0000-0000130D0000}"/>
    <cellStyle name="Entrada 2 2 3 3 3 5" xfId="3532" xr:uid="{00000000-0005-0000-0000-0000140D0000}"/>
    <cellStyle name="Entrada 2 2 3 3 3 5 2" xfId="3533" xr:uid="{00000000-0005-0000-0000-0000150D0000}"/>
    <cellStyle name="Entrada 2 2 3 3 3 6" xfId="3534" xr:uid="{00000000-0005-0000-0000-0000160D0000}"/>
    <cellStyle name="Entrada 2 2 3 3 3 6 2" xfId="3535" xr:uid="{00000000-0005-0000-0000-0000170D0000}"/>
    <cellStyle name="Entrada 2 2 3 3 3 7" xfId="3536" xr:uid="{00000000-0005-0000-0000-0000180D0000}"/>
    <cellStyle name="Entrada 2 2 3 3 3 7 2" xfId="3537" xr:uid="{00000000-0005-0000-0000-0000190D0000}"/>
    <cellStyle name="Entrada 2 2 3 3 3 8" xfId="3538" xr:uid="{00000000-0005-0000-0000-00001A0D0000}"/>
    <cellStyle name="Entrada 2 2 3 3 3 8 2" xfId="3539" xr:uid="{00000000-0005-0000-0000-00001B0D0000}"/>
    <cellStyle name="Entrada 2 2 3 3 3 9" xfId="3540" xr:uid="{00000000-0005-0000-0000-00001C0D0000}"/>
    <cellStyle name="Entrada 2 2 3 3 3 9 2" xfId="3541" xr:uid="{00000000-0005-0000-0000-00001D0D0000}"/>
    <cellStyle name="Entrada 2 2 3 3 4" xfId="3542" xr:uid="{00000000-0005-0000-0000-00001E0D0000}"/>
    <cellStyle name="Entrada 2 2 3 3 4 2" xfId="3543" xr:uid="{00000000-0005-0000-0000-00001F0D0000}"/>
    <cellStyle name="Entrada 2 2 3 3 5" xfId="3544" xr:uid="{00000000-0005-0000-0000-0000200D0000}"/>
    <cellStyle name="Entrada 2 2 3 3 5 2" xfId="3545" xr:uid="{00000000-0005-0000-0000-0000210D0000}"/>
    <cellStyle name="Entrada 2 2 3 3 6" xfId="3546" xr:uid="{00000000-0005-0000-0000-0000220D0000}"/>
    <cellStyle name="Entrada 2 2 3 3 6 2" xfId="3547" xr:uid="{00000000-0005-0000-0000-0000230D0000}"/>
    <cellStyle name="Entrada 2 2 3 3 7" xfId="3548" xr:uid="{00000000-0005-0000-0000-0000240D0000}"/>
    <cellStyle name="Entrada 2 2 3 3 7 2" xfId="3549" xr:uid="{00000000-0005-0000-0000-0000250D0000}"/>
    <cellStyle name="Entrada 2 2 3 3 8" xfId="3550" xr:uid="{00000000-0005-0000-0000-0000260D0000}"/>
    <cellStyle name="Entrada 2 2 3 3 8 2" xfId="3551" xr:uid="{00000000-0005-0000-0000-0000270D0000}"/>
    <cellStyle name="Entrada 2 2 3 3 9" xfId="3552" xr:uid="{00000000-0005-0000-0000-0000280D0000}"/>
    <cellStyle name="Entrada 2 2 3 3 9 2" xfId="3553" xr:uid="{00000000-0005-0000-0000-0000290D0000}"/>
    <cellStyle name="Entrada 2 2 3 4" xfId="3554" xr:uid="{00000000-0005-0000-0000-00002A0D0000}"/>
    <cellStyle name="Entrada 2 2 3 4 10" xfId="3555" xr:uid="{00000000-0005-0000-0000-00002B0D0000}"/>
    <cellStyle name="Entrada 2 2 3 4 10 2" xfId="3556" xr:uid="{00000000-0005-0000-0000-00002C0D0000}"/>
    <cellStyle name="Entrada 2 2 3 4 11" xfId="3557" xr:uid="{00000000-0005-0000-0000-00002D0D0000}"/>
    <cellStyle name="Entrada 2 2 3 4 2" xfId="3558" xr:uid="{00000000-0005-0000-0000-00002E0D0000}"/>
    <cellStyle name="Entrada 2 2 3 4 2 2" xfId="3559" xr:uid="{00000000-0005-0000-0000-00002F0D0000}"/>
    <cellStyle name="Entrada 2 2 3 4 3" xfId="3560" xr:uid="{00000000-0005-0000-0000-0000300D0000}"/>
    <cellStyle name="Entrada 2 2 3 4 3 2" xfId="3561" xr:uid="{00000000-0005-0000-0000-0000310D0000}"/>
    <cellStyle name="Entrada 2 2 3 4 4" xfId="3562" xr:uid="{00000000-0005-0000-0000-0000320D0000}"/>
    <cellStyle name="Entrada 2 2 3 4 4 2" xfId="3563" xr:uid="{00000000-0005-0000-0000-0000330D0000}"/>
    <cellStyle name="Entrada 2 2 3 4 5" xfId="3564" xr:uid="{00000000-0005-0000-0000-0000340D0000}"/>
    <cellStyle name="Entrada 2 2 3 4 5 2" xfId="3565" xr:uid="{00000000-0005-0000-0000-0000350D0000}"/>
    <cellStyle name="Entrada 2 2 3 4 6" xfId="3566" xr:uid="{00000000-0005-0000-0000-0000360D0000}"/>
    <cellStyle name="Entrada 2 2 3 4 6 2" xfId="3567" xr:uid="{00000000-0005-0000-0000-0000370D0000}"/>
    <cellStyle name="Entrada 2 2 3 4 7" xfId="3568" xr:uid="{00000000-0005-0000-0000-0000380D0000}"/>
    <cellStyle name="Entrada 2 2 3 4 7 2" xfId="3569" xr:uid="{00000000-0005-0000-0000-0000390D0000}"/>
    <cellStyle name="Entrada 2 2 3 4 8" xfId="3570" xr:uid="{00000000-0005-0000-0000-00003A0D0000}"/>
    <cellStyle name="Entrada 2 2 3 4 8 2" xfId="3571" xr:uid="{00000000-0005-0000-0000-00003B0D0000}"/>
    <cellStyle name="Entrada 2 2 3 4 9" xfId="3572" xr:uid="{00000000-0005-0000-0000-00003C0D0000}"/>
    <cellStyle name="Entrada 2 2 3 4 9 2" xfId="3573" xr:uid="{00000000-0005-0000-0000-00003D0D0000}"/>
    <cellStyle name="Entrada 2 2 3 5" xfId="3574" xr:uid="{00000000-0005-0000-0000-00003E0D0000}"/>
    <cellStyle name="Entrada 2 2 3 5 10" xfId="3575" xr:uid="{00000000-0005-0000-0000-00003F0D0000}"/>
    <cellStyle name="Entrada 2 2 3 5 10 2" xfId="3576" xr:uid="{00000000-0005-0000-0000-0000400D0000}"/>
    <cellStyle name="Entrada 2 2 3 5 11" xfId="3577" xr:uid="{00000000-0005-0000-0000-0000410D0000}"/>
    <cellStyle name="Entrada 2 2 3 5 2" xfId="3578" xr:uid="{00000000-0005-0000-0000-0000420D0000}"/>
    <cellStyle name="Entrada 2 2 3 5 2 2" xfId="3579" xr:uid="{00000000-0005-0000-0000-0000430D0000}"/>
    <cellStyle name="Entrada 2 2 3 5 3" xfId="3580" xr:uid="{00000000-0005-0000-0000-0000440D0000}"/>
    <cellStyle name="Entrada 2 2 3 5 3 2" xfId="3581" xr:uid="{00000000-0005-0000-0000-0000450D0000}"/>
    <cellStyle name="Entrada 2 2 3 5 4" xfId="3582" xr:uid="{00000000-0005-0000-0000-0000460D0000}"/>
    <cellStyle name="Entrada 2 2 3 5 4 2" xfId="3583" xr:uid="{00000000-0005-0000-0000-0000470D0000}"/>
    <cellStyle name="Entrada 2 2 3 5 5" xfId="3584" xr:uid="{00000000-0005-0000-0000-0000480D0000}"/>
    <cellStyle name="Entrada 2 2 3 5 5 2" xfId="3585" xr:uid="{00000000-0005-0000-0000-0000490D0000}"/>
    <cellStyle name="Entrada 2 2 3 5 6" xfId="3586" xr:uid="{00000000-0005-0000-0000-00004A0D0000}"/>
    <cellStyle name="Entrada 2 2 3 5 6 2" xfId="3587" xr:uid="{00000000-0005-0000-0000-00004B0D0000}"/>
    <cellStyle name="Entrada 2 2 3 5 7" xfId="3588" xr:uid="{00000000-0005-0000-0000-00004C0D0000}"/>
    <cellStyle name="Entrada 2 2 3 5 7 2" xfId="3589" xr:uid="{00000000-0005-0000-0000-00004D0D0000}"/>
    <cellStyle name="Entrada 2 2 3 5 8" xfId="3590" xr:uid="{00000000-0005-0000-0000-00004E0D0000}"/>
    <cellStyle name="Entrada 2 2 3 5 8 2" xfId="3591" xr:uid="{00000000-0005-0000-0000-00004F0D0000}"/>
    <cellStyle name="Entrada 2 2 3 5 9" xfId="3592" xr:uid="{00000000-0005-0000-0000-0000500D0000}"/>
    <cellStyle name="Entrada 2 2 3 5 9 2" xfId="3593" xr:uid="{00000000-0005-0000-0000-0000510D0000}"/>
    <cellStyle name="Entrada 2 2 3 6" xfId="3594" xr:uid="{00000000-0005-0000-0000-0000520D0000}"/>
    <cellStyle name="Entrada 2 2 3 6 2" xfId="3595" xr:uid="{00000000-0005-0000-0000-0000530D0000}"/>
    <cellStyle name="Entrada 2 2 3 7" xfId="3596" xr:uid="{00000000-0005-0000-0000-0000540D0000}"/>
    <cellStyle name="Entrada 2 2 3 7 2" xfId="3597" xr:uid="{00000000-0005-0000-0000-0000550D0000}"/>
    <cellStyle name="Entrada 2 2 3 8" xfId="3598" xr:uid="{00000000-0005-0000-0000-0000560D0000}"/>
    <cellStyle name="Entrada 2 2 3 8 2" xfId="3599" xr:uid="{00000000-0005-0000-0000-0000570D0000}"/>
    <cellStyle name="Entrada 2 2 3 9" xfId="3600" xr:uid="{00000000-0005-0000-0000-0000580D0000}"/>
    <cellStyle name="Entrada 2 2 3 9 2" xfId="3601" xr:uid="{00000000-0005-0000-0000-0000590D0000}"/>
    <cellStyle name="Entrada 2 2 4" xfId="3602" xr:uid="{00000000-0005-0000-0000-00005A0D0000}"/>
    <cellStyle name="Entrada 2 2 4 10" xfId="3603" xr:uid="{00000000-0005-0000-0000-00005B0D0000}"/>
    <cellStyle name="Entrada 2 2 4 10 2" xfId="3604" xr:uid="{00000000-0005-0000-0000-00005C0D0000}"/>
    <cellStyle name="Entrada 2 2 4 11" xfId="3605" xr:uid="{00000000-0005-0000-0000-00005D0D0000}"/>
    <cellStyle name="Entrada 2 2 4 11 2" xfId="3606" xr:uid="{00000000-0005-0000-0000-00005E0D0000}"/>
    <cellStyle name="Entrada 2 2 4 12" xfId="3607" xr:uid="{00000000-0005-0000-0000-00005F0D0000}"/>
    <cellStyle name="Entrada 2 2 4 12 2" xfId="3608" xr:uid="{00000000-0005-0000-0000-0000600D0000}"/>
    <cellStyle name="Entrada 2 2 4 13" xfId="3609" xr:uid="{00000000-0005-0000-0000-0000610D0000}"/>
    <cellStyle name="Entrada 2 2 4 2" xfId="3610" xr:uid="{00000000-0005-0000-0000-0000620D0000}"/>
    <cellStyle name="Entrada 2 2 4 2 10" xfId="3611" xr:uid="{00000000-0005-0000-0000-0000630D0000}"/>
    <cellStyle name="Entrada 2 2 4 2 10 2" xfId="3612" xr:uid="{00000000-0005-0000-0000-0000640D0000}"/>
    <cellStyle name="Entrada 2 2 4 2 11" xfId="3613" xr:uid="{00000000-0005-0000-0000-0000650D0000}"/>
    <cellStyle name="Entrada 2 2 4 2 2" xfId="3614" xr:uid="{00000000-0005-0000-0000-0000660D0000}"/>
    <cellStyle name="Entrada 2 2 4 2 2 2" xfId="3615" xr:uid="{00000000-0005-0000-0000-0000670D0000}"/>
    <cellStyle name="Entrada 2 2 4 2 3" xfId="3616" xr:uid="{00000000-0005-0000-0000-0000680D0000}"/>
    <cellStyle name="Entrada 2 2 4 2 3 2" xfId="3617" xr:uid="{00000000-0005-0000-0000-0000690D0000}"/>
    <cellStyle name="Entrada 2 2 4 2 4" xfId="3618" xr:uid="{00000000-0005-0000-0000-00006A0D0000}"/>
    <cellStyle name="Entrada 2 2 4 2 4 2" xfId="3619" xr:uid="{00000000-0005-0000-0000-00006B0D0000}"/>
    <cellStyle name="Entrada 2 2 4 2 5" xfId="3620" xr:uid="{00000000-0005-0000-0000-00006C0D0000}"/>
    <cellStyle name="Entrada 2 2 4 2 5 2" xfId="3621" xr:uid="{00000000-0005-0000-0000-00006D0D0000}"/>
    <cellStyle name="Entrada 2 2 4 2 6" xfId="3622" xr:uid="{00000000-0005-0000-0000-00006E0D0000}"/>
    <cellStyle name="Entrada 2 2 4 2 6 2" xfId="3623" xr:uid="{00000000-0005-0000-0000-00006F0D0000}"/>
    <cellStyle name="Entrada 2 2 4 2 7" xfId="3624" xr:uid="{00000000-0005-0000-0000-0000700D0000}"/>
    <cellStyle name="Entrada 2 2 4 2 7 2" xfId="3625" xr:uid="{00000000-0005-0000-0000-0000710D0000}"/>
    <cellStyle name="Entrada 2 2 4 2 8" xfId="3626" xr:uid="{00000000-0005-0000-0000-0000720D0000}"/>
    <cellStyle name="Entrada 2 2 4 2 8 2" xfId="3627" xr:uid="{00000000-0005-0000-0000-0000730D0000}"/>
    <cellStyle name="Entrada 2 2 4 2 9" xfId="3628" xr:uid="{00000000-0005-0000-0000-0000740D0000}"/>
    <cellStyle name="Entrada 2 2 4 2 9 2" xfId="3629" xr:uid="{00000000-0005-0000-0000-0000750D0000}"/>
    <cellStyle name="Entrada 2 2 4 3" xfId="3630" xr:uid="{00000000-0005-0000-0000-0000760D0000}"/>
    <cellStyle name="Entrada 2 2 4 3 10" xfId="3631" xr:uid="{00000000-0005-0000-0000-0000770D0000}"/>
    <cellStyle name="Entrada 2 2 4 3 10 2" xfId="3632" xr:uid="{00000000-0005-0000-0000-0000780D0000}"/>
    <cellStyle name="Entrada 2 2 4 3 11" xfId="3633" xr:uid="{00000000-0005-0000-0000-0000790D0000}"/>
    <cellStyle name="Entrada 2 2 4 3 2" xfId="3634" xr:uid="{00000000-0005-0000-0000-00007A0D0000}"/>
    <cellStyle name="Entrada 2 2 4 3 2 2" xfId="3635" xr:uid="{00000000-0005-0000-0000-00007B0D0000}"/>
    <cellStyle name="Entrada 2 2 4 3 3" xfId="3636" xr:uid="{00000000-0005-0000-0000-00007C0D0000}"/>
    <cellStyle name="Entrada 2 2 4 3 3 2" xfId="3637" xr:uid="{00000000-0005-0000-0000-00007D0D0000}"/>
    <cellStyle name="Entrada 2 2 4 3 4" xfId="3638" xr:uid="{00000000-0005-0000-0000-00007E0D0000}"/>
    <cellStyle name="Entrada 2 2 4 3 4 2" xfId="3639" xr:uid="{00000000-0005-0000-0000-00007F0D0000}"/>
    <cellStyle name="Entrada 2 2 4 3 5" xfId="3640" xr:uid="{00000000-0005-0000-0000-0000800D0000}"/>
    <cellStyle name="Entrada 2 2 4 3 5 2" xfId="3641" xr:uid="{00000000-0005-0000-0000-0000810D0000}"/>
    <cellStyle name="Entrada 2 2 4 3 6" xfId="3642" xr:uid="{00000000-0005-0000-0000-0000820D0000}"/>
    <cellStyle name="Entrada 2 2 4 3 6 2" xfId="3643" xr:uid="{00000000-0005-0000-0000-0000830D0000}"/>
    <cellStyle name="Entrada 2 2 4 3 7" xfId="3644" xr:uid="{00000000-0005-0000-0000-0000840D0000}"/>
    <cellStyle name="Entrada 2 2 4 3 7 2" xfId="3645" xr:uid="{00000000-0005-0000-0000-0000850D0000}"/>
    <cellStyle name="Entrada 2 2 4 3 8" xfId="3646" xr:uid="{00000000-0005-0000-0000-0000860D0000}"/>
    <cellStyle name="Entrada 2 2 4 3 8 2" xfId="3647" xr:uid="{00000000-0005-0000-0000-0000870D0000}"/>
    <cellStyle name="Entrada 2 2 4 3 9" xfId="3648" xr:uid="{00000000-0005-0000-0000-0000880D0000}"/>
    <cellStyle name="Entrada 2 2 4 3 9 2" xfId="3649" xr:uid="{00000000-0005-0000-0000-0000890D0000}"/>
    <cellStyle name="Entrada 2 2 4 4" xfId="3650" xr:uid="{00000000-0005-0000-0000-00008A0D0000}"/>
    <cellStyle name="Entrada 2 2 4 4 2" xfId="3651" xr:uid="{00000000-0005-0000-0000-00008B0D0000}"/>
    <cellStyle name="Entrada 2 2 4 5" xfId="3652" xr:uid="{00000000-0005-0000-0000-00008C0D0000}"/>
    <cellStyle name="Entrada 2 2 4 5 2" xfId="3653" xr:uid="{00000000-0005-0000-0000-00008D0D0000}"/>
    <cellStyle name="Entrada 2 2 4 6" xfId="3654" xr:uid="{00000000-0005-0000-0000-00008E0D0000}"/>
    <cellStyle name="Entrada 2 2 4 6 2" xfId="3655" xr:uid="{00000000-0005-0000-0000-00008F0D0000}"/>
    <cellStyle name="Entrada 2 2 4 7" xfId="3656" xr:uid="{00000000-0005-0000-0000-0000900D0000}"/>
    <cellStyle name="Entrada 2 2 4 7 2" xfId="3657" xr:uid="{00000000-0005-0000-0000-0000910D0000}"/>
    <cellStyle name="Entrada 2 2 4 8" xfId="3658" xr:uid="{00000000-0005-0000-0000-0000920D0000}"/>
    <cellStyle name="Entrada 2 2 4 8 2" xfId="3659" xr:uid="{00000000-0005-0000-0000-0000930D0000}"/>
    <cellStyle name="Entrada 2 2 4 9" xfId="3660" xr:uid="{00000000-0005-0000-0000-0000940D0000}"/>
    <cellStyle name="Entrada 2 2 4 9 2" xfId="3661" xr:uid="{00000000-0005-0000-0000-0000950D0000}"/>
    <cellStyle name="Entrada 2 2 5" xfId="3662" xr:uid="{00000000-0005-0000-0000-0000960D0000}"/>
    <cellStyle name="Entrada 2 2 5 10" xfId="3663" xr:uid="{00000000-0005-0000-0000-0000970D0000}"/>
    <cellStyle name="Entrada 2 2 5 10 2" xfId="3664" xr:uid="{00000000-0005-0000-0000-0000980D0000}"/>
    <cellStyle name="Entrada 2 2 5 11" xfId="3665" xr:uid="{00000000-0005-0000-0000-0000990D0000}"/>
    <cellStyle name="Entrada 2 2 5 11 2" xfId="3666" xr:uid="{00000000-0005-0000-0000-00009A0D0000}"/>
    <cellStyle name="Entrada 2 2 5 12" xfId="3667" xr:uid="{00000000-0005-0000-0000-00009B0D0000}"/>
    <cellStyle name="Entrada 2 2 5 12 2" xfId="3668" xr:uid="{00000000-0005-0000-0000-00009C0D0000}"/>
    <cellStyle name="Entrada 2 2 5 13" xfId="3669" xr:uid="{00000000-0005-0000-0000-00009D0D0000}"/>
    <cellStyle name="Entrada 2 2 5 2" xfId="3670" xr:uid="{00000000-0005-0000-0000-00009E0D0000}"/>
    <cellStyle name="Entrada 2 2 5 2 10" xfId="3671" xr:uid="{00000000-0005-0000-0000-00009F0D0000}"/>
    <cellStyle name="Entrada 2 2 5 2 10 2" xfId="3672" xr:uid="{00000000-0005-0000-0000-0000A00D0000}"/>
    <cellStyle name="Entrada 2 2 5 2 11" xfId="3673" xr:uid="{00000000-0005-0000-0000-0000A10D0000}"/>
    <cellStyle name="Entrada 2 2 5 2 2" xfId="3674" xr:uid="{00000000-0005-0000-0000-0000A20D0000}"/>
    <cellStyle name="Entrada 2 2 5 2 2 2" xfId="3675" xr:uid="{00000000-0005-0000-0000-0000A30D0000}"/>
    <cellStyle name="Entrada 2 2 5 2 3" xfId="3676" xr:uid="{00000000-0005-0000-0000-0000A40D0000}"/>
    <cellStyle name="Entrada 2 2 5 2 3 2" xfId="3677" xr:uid="{00000000-0005-0000-0000-0000A50D0000}"/>
    <cellStyle name="Entrada 2 2 5 2 4" xfId="3678" xr:uid="{00000000-0005-0000-0000-0000A60D0000}"/>
    <cellStyle name="Entrada 2 2 5 2 4 2" xfId="3679" xr:uid="{00000000-0005-0000-0000-0000A70D0000}"/>
    <cellStyle name="Entrada 2 2 5 2 5" xfId="3680" xr:uid="{00000000-0005-0000-0000-0000A80D0000}"/>
    <cellStyle name="Entrada 2 2 5 2 5 2" xfId="3681" xr:uid="{00000000-0005-0000-0000-0000A90D0000}"/>
    <cellStyle name="Entrada 2 2 5 2 6" xfId="3682" xr:uid="{00000000-0005-0000-0000-0000AA0D0000}"/>
    <cellStyle name="Entrada 2 2 5 2 6 2" xfId="3683" xr:uid="{00000000-0005-0000-0000-0000AB0D0000}"/>
    <cellStyle name="Entrada 2 2 5 2 7" xfId="3684" xr:uid="{00000000-0005-0000-0000-0000AC0D0000}"/>
    <cellStyle name="Entrada 2 2 5 2 7 2" xfId="3685" xr:uid="{00000000-0005-0000-0000-0000AD0D0000}"/>
    <cellStyle name="Entrada 2 2 5 2 8" xfId="3686" xr:uid="{00000000-0005-0000-0000-0000AE0D0000}"/>
    <cellStyle name="Entrada 2 2 5 2 8 2" xfId="3687" xr:uid="{00000000-0005-0000-0000-0000AF0D0000}"/>
    <cellStyle name="Entrada 2 2 5 2 9" xfId="3688" xr:uid="{00000000-0005-0000-0000-0000B00D0000}"/>
    <cellStyle name="Entrada 2 2 5 2 9 2" xfId="3689" xr:uid="{00000000-0005-0000-0000-0000B10D0000}"/>
    <cellStyle name="Entrada 2 2 5 3" xfId="3690" xr:uid="{00000000-0005-0000-0000-0000B20D0000}"/>
    <cellStyle name="Entrada 2 2 5 3 10" xfId="3691" xr:uid="{00000000-0005-0000-0000-0000B30D0000}"/>
    <cellStyle name="Entrada 2 2 5 3 10 2" xfId="3692" xr:uid="{00000000-0005-0000-0000-0000B40D0000}"/>
    <cellStyle name="Entrada 2 2 5 3 11" xfId="3693" xr:uid="{00000000-0005-0000-0000-0000B50D0000}"/>
    <cellStyle name="Entrada 2 2 5 3 2" xfId="3694" xr:uid="{00000000-0005-0000-0000-0000B60D0000}"/>
    <cellStyle name="Entrada 2 2 5 3 2 2" xfId="3695" xr:uid="{00000000-0005-0000-0000-0000B70D0000}"/>
    <cellStyle name="Entrada 2 2 5 3 3" xfId="3696" xr:uid="{00000000-0005-0000-0000-0000B80D0000}"/>
    <cellStyle name="Entrada 2 2 5 3 3 2" xfId="3697" xr:uid="{00000000-0005-0000-0000-0000B90D0000}"/>
    <cellStyle name="Entrada 2 2 5 3 4" xfId="3698" xr:uid="{00000000-0005-0000-0000-0000BA0D0000}"/>
    <cellStyle name="Entrada 2 2 5 3 4 2" xfId="3699" xr:uid="{00000000-0005-0000-0000-0000BB0D0000}"/>
    <cellStyle name="Entrada 2 2 5 3 5" xfId="3700" xr:uid="{00000000-0005-0000-0000-0000BC0D0000}"/>
    <cellStyle name="Entrada 2 2 5 3 5 2" xfId="3701" xr:uid="{00000000-0005-0000-0000-0000BD0D0000}"/>
    <cellStyle name="Entrada 2 2 5 3 6" xfId="3702" xr:uid="{00000000-0005-0000-0000-0000BE0D0000}"/>
    <cellStyle name="Entrada 2 2 5 3 6 2" xfId="3703" xr:uid="{00000000-0005-0000-0000-0000BF0D0000}"/>
    <cellStyle name="Entrada 2 2 5 3 7" xfId="3704" xr:uid="{00000000-0005-0000-0000-0000C00D0000}"/>
    <cellStyle name="Entrada 2 2 5 3 7 2" xfId="3705" xr:uid="{00000000-0005-0000-0000-0000C10D0000}"/>
    <cellStyle name="Entrada 2 2 5 3 8" xfId="3706" xr:uid="{00000000-0005-0000-0000-0000C20D0000}"/>
    <cellStyle name="Entrada 2 2 5 3 8 2" xfId="3707" xr:uid="{00000000-0005-0000-0000-0000C30D0000}"/>
    <cellStyle name="Entrada 2 2 5 3 9" xfId="3708" xr:uid="{00000000-0005-0000-0000-0000C40D0000}"/>
    <cellStyle name="Entrada 2 2 5 3 9 2" xfId="3709" xr:uid="{00000000-0005-0000-0000-0000C50D0000}"/>
    <cellStyle name="Entrada 2 2 5 4" xfId="3710" xr:uid="{00000000-0005-0000-0000-0000C60D0000}"/>
    <cellStyle name="Entrada 2 2 5 4 2" xfId="3711" xr:uid="{00000000-0005-0000-0000-0000C70D0000}"/>
    <cellStyle name="Entrada 2 2 5 5" xfId="3712" xr:uid="{00000000-0005-0000-0000-0000C80D0000}"/>
    <cellStyle name="Entrada 2 2 5 5 2" xfId="3713" xr:uid="{00000000-0005-0000-0000-0000C90D0000}"/>
    <cellStyle name="Entrada 2 2 5 6" xfId="3714" xr:uid="{00000000-0005-0000-0000-0000CA0D0000}"/>
    <cellStyle name="Entrada 2 2 5 6 2" xfId="3715" xr:uid="{00000000-0005-0000-0000-0000CB0D0000}"/>
    <cellStyle name="Entrada 2 2 5 7" xfId="3716" xr:uid="{00000000-0005-0000-0000-0000CC0D0000}"/>
    <cellStyle name="Entrada 2 2 5 7 2" xfId="3717" xr:uid="{00000000-0005-0000-0000-0000CD0D0000}"/>
    <cellStyle name="Entrada 2 2 5 8" xfId="3718" xr:uid="{00000000-0005-0000-0000-0000CE0D0000}"/>
    <cellStyle name="Entrada 2 2 5 8 2" xfId="3719" xr:uid="{00000000-0005-0000-0000-0000CF0D0000}"/>
    <cellStyle name="Entrada 2 2 5 9" xfId="3720" xr:uid="{00000000-0005-0000-0000-0000D00D0000}"/>
    <cellStyle name="Entrada 2 2 5 9 2" xfId="3721" xr:uid="{00000000-0005-0000-0000-0000D10D0000}"/>
    <cellStyle name="Entrada 2 2 6" xfId="3722" xr:uid="{00000000-0005-0000-0000-0000D20D0000}"/>
    <cellStyle name="Entrada 2 2 6 2" xfId="3723" xr:uid="{00000000-0005-0000-0000-0000D30D0000}"/>
    <cellStyle name="Entrada 2 2 7" xfId="3724" xr:uid="{00000000-0005-0000-0000-0000D40D0000}"/>
    <cellStyle name="Entrada 2 2 7 2" xfId="3725" xr:uid="{00000000-0005-0000-0000-0000D50D0000}"/>
    <cellStyle name="Entrada 2 2 8" xfId="3726" xr:uid="{00000000-0005-0000-0000-0000D60D0000}"/>
    <cellStyle name="Entrada 2 2 8 2" xfId="3727" xr:uid="{00000000-0005-0000-0000-0000D70D0000}"/>
    <cellStyle name="Entrada 2 2 9" xfId="3728" xr:uid="{00000000-0005-0000-0000-0000D80D0000}"/>
    <cellStyle name="Entrada 2 2 9 2" xfId="3729" xr:uid="{00000000-0005-0000-0000-0000D90D0000}"/>
    <cellStyle name="Entrada 2 20" xfId="3730" xr:uid="{00000000-0005-0000-0000-0000DA0D0000}"/>
    <cellStyle name="Entrada 2 21" xfId="3731" xr:uid="{00000000-0005-0000-0000-0000DB0D0000}"/>
    <cellStyle name="Entrada 2 3" xfId="198" xr:uid="{00000000-0005-0000-0000-0000DC0D0000}"/>
    <cellStyle name="Entrada 2 3 10" xfId="3732" xr:uid="{00000000-0005-0000-0000-0000DD0D0000}"/>
    <cellStyle name="Entrada 2 3 10 2" xfId="3733" xr:uid="{00000000-0005-0000-0000-0000DE0D0000}"/>
    <cellStyle name="Entrada 2 3 11" xfId="3734" xr:uid="{00000000-0005-0000-0000-0000DF0D0000}"/>
    <cellStyle name="Entrada 2 3 11 2" xfId="3735" xr:uid="{00000000-0005-0000-0000-0000E00D0000}"/>
    <cellStyle name="Entrada 2 3 12" xfId="3736" xr:uid="{00000000-0005-0000-0000-0000E10D0000}"/>
    <cellStyle name="Entrada 2 3 12 2" xfId="3737" xr:uid="{00000000-0005-0000-0000-0000E20D0000}"/>
    <cellStyle name="Entrada 2 3 13" xfId="3738" xr:uid="{00000000-0005-0000-0000-0000E30D0000}"/>
    <cellStyle name="Entrada 2 3 13 2" xfId="3739" xr:uid="{00000000-0005-0000-0000-0000E40D0000}"/>
    <cellStyle name="Entrada 2 3 14" xfId="3740" xr:uid="{00000000-0005-0000-0000-0000E50D0000}"/>
    <cellStyle name="Entrada 2 3 14 2" xfId="3741" xr:uid="{00000000-0005-0000-0000-0000E60D0000}"/>
    <cellStyle name="Entrada 2 3 15" xfId="3742" xr:uid="{00000000-0005-0000-0000-0000E70D0000}"/>
    <cellStyle name="Entrada 2 3 16" xfId="3743" xr:uid="{00000000-0005-0000-0000-0000E80D0000}"/>
    <cellStyle name="Entrada 2 3 17" xfId="3744" xr:uid="{00000000-0005-0000-0000-0000E90D0000}"/>
    <cellStyle name="Entrada 2 3 2" xfId="324" xr:uid="{00000000-0005-0000-0000-0000EA0D0000}"/>
    <cellStyle name="Entrada 2 3 2 10" xfId="3745" xr:uid="{00000000-0005-0000-0000-0000EB0D0000}"/>
    <cellStyle name="Entrada 2 3 2 10 2" xfId="3746" xr:uid="{00000000-0005-0000-0000-0000EC0D0000}"/>
    <cellStyle name="Entrada 2 3 2 11" xfId="3747" xr:uid="{00000000-0005-0000-0000-0000ED0D0000}"/>
    <cellStyle name="Entrada 2 3 2 11 2" xfId="3748" xr:uid="{00000000-0005-0000-0000-0000EE0D0000}"/>
    <cellStyle name="Entrada 2 3 2 12" xfId="3749" xr:uid="{00000000-0005-0000-0000-0000EF0D0000}"/>
    <cellStyle name="Entrada 2 3 2 12 2" xfId="3750" xr:uid="{00000000-0005-0000-0000-0000F00D0000}"/>
    <cellStyle name="Entrada 2 3 2 13" xfId="3751" xr:uid="{00000000-0005-0000-0000-0000F10D0000}"/>
    <cellStyle name="Entrada 2 3 2 13 2" xfId="3752" xr:uid="{00000000-0005-0000-0000-0000F20D0000}"/>
    <cellStyle name="Entrada 2 3 2 14" xfId="3753" xr:uid="{00000000-0005-0000-0000-0000F30D0000}"/>
    <cellStyle name="Entrada 2 3 2 14 2" xfId="3754" xr:uid="{00000000-0005-0000-0000-0000F40D0000}"/>
    <cellStyle name="Entrada 2 3 2 15" xfId="3755" xr:uid="{00000000-0005-0000-0000-0000F50D0000}"/>
    <cellStyle name="Entrada 2 3 2 16" xfId="3756" xr:uid="{00000000-0005-0000-0000-0000F60D0000}"/>
    <cellStyle name="Entrada 2 3 2 2" xfId="3757" xr:uid="{00000000-0005-0000-0000-0000F70D0000}"/>
    <cellStyle name="Entrada 2 3 2 2 10" xfId="3758" xr:uid="{00000000-0005-0000-0000-0000F80D0000}"/>
    <cellStyle name="Entrada 2 3 2 2 10 2" xfId="3759" xr:uid="{00000000-0005-0000-0000-0000F90D0000}"/>
    <cellStyle name="Entrada 2 3 2 2 11" xfId="3760" xr:uid="{00000000-0005-0000-0000-0000FA0D0000}"/>
    <cellStyle name="Entrada 2 3 2 2 11 2" xfId="3761" xr:uid="{00000000-0005-0000-0000-0000FB0D0000}"/>
    <cellStyle name="Entrada 2 3 2 2 12" xfId="3762" xr:uid="{00000000-0005-0000-0000-0000FC0D0000}"/>
    <cellStyle name="Entrada 2 3 2 2 12 2" xfId="3763" xr:uid="{00000000-0005-0000-0000-0000FD0D0000}"/>
    <cellStyle name="Entrada 2 3 2 2 13" xfId="3764" xr:uid="{00000000-0005-0000-0000-0000FE0D0000}"/>
    <cellStyle name="Entrada 2 3 2 2 2" xfId="3765" xr:uid="{00000000-0005-0000-0000-0000FF0D0000}"/>
    <cellStyle name="Entrada 2 3 2 2 2 10" xfId="3766" xr:uid="{00000000-0005-0000-0000-0000000E0000}"/>
    <cellStyle name="Entrada 2 3 2 2 2 10 2" xfId="3767" xr:uid="{00000000-0005-0000-0000-0000010E0000}"/>
    <cellStyle name="Entrada 2 3 2 2 2 11" xfId="3768" xr:uid="{00000000-0005-0000-0000-0000020E0000}"/>
    <cellStyle name="Entrada 2 3 2 2 2 2" xfId="3769" xr:uid="{00000000-0005-0000-0000-0000030E0000}"/>
    <cellStyle name="Entrada 2 3 2 2 2 2 2" xfId="3770" xr:uid="{00000000-0005-0000-0000-0000040E0000}"/>
    <cellStyle name="Entrada 2 3 2 2 2 3" xfId="3771" xr:uid="{00000000-0005-0000-0000-0000050E0000}"/>
    <cellStyle name="Entrada 2 3 2 2 2 3 2" xfId="3772" xr:uid="{00000000-0005-0000-0000-0000060E0000}"/>
    <cellStyle name="Entrada 2 3 2 2 2 4" xfId="3773" xr:uid="{00000000-0005-0000-0000-0000070E0000}"/>
    <cellStyle name="Entrada 2 3 2 2 2 4 2" xfId="3774" xr:uid="{00000000-0005-0000-0000-0000080E0000}"/>
    <cellStyle name="Entrada 2 3 2 2 2 5" xfId="3775" xr:uid="{00000000-0005-0000-0000-0000090E0000}"/>
    <cellStyle name="Entrada 2 3 2 2 2 5 2" xfId="3776" xr:uid="{00000000-0005-0000-0000-00000A0E0000}"/>
    <cellStyle name="Entrada 2 3 2 2 2 6" xfId="3777" xr:uid="{00000000-0005-0000-0000-00000B0E0000}"/>
    <cellStyle name="Entrada 2 3 2 2 2 6 2" xfId="3778" xr:uid="{00000000-0005-0000-0000-00000C0E0000}"/>
    <cellStyle name="Entrada 2 3 2 2 2 7" xfId="3779" xr:uid="{00000000-0005-0000-0000-00000D0E0000}"/>
    <cellStyle name="Entrada 2 3 2 2 2 7 2" xfId="3780" xr:uid="{00000000-0005-0000-0000-00000E0E0000}"/>
    <cellStyle name="Entrada 2 3 2 2 2 8" xfId="3781" xr:uid="{00000000-0005-0000-0000-00000F0E0000}"/>
    <cellStyle name="Entrada 2 3 2 2 2 8 2" xfId="3782" xr:uid="{00000000-0005-0000-0000-0000100E0000}"/>
    <cellStyle name="Entrada 2 3 2 2 2 9" xfId="3783" xr:uid="{00000000-0005-0000-0000-0000110E0000}"/>
    <cellStyle name="Entrada 2 3 2 2 2 9 2" xfId="3784" xr:uid="{00000000-0005-0000-0000-0000120E0000}"/>
    <cellStyle name="Entrada 2 3 2 2 3" xfId="3785" xr:uid="{00000000-0005-0000-0000-0000130E0000}"/>
    <cellStyle name="Entrada 2 3 2 2 3 10" xfId="3786" xr:uid="{00000000-0005-0000-0000-0000140E0000}"/>
    <cellStyle name="Entrada 2 3 2 2 3 10 2" xfId="3787" xr:uid="{00000000-0005-0000-0000-0000150E0000}"/>
    <cellStyle name="Entrada 2 3 2 2 3 11" xfId="3788" xr:uid="{00000000-0005-0000-0000-0000160E0000}"/>
    <cellStyle name="Entrada 2 3 2 2 3 2" xfId="3789" xr:uid="{00000000-0005-0000-0000-0000170E0000}"/>
    <cellStyle name="Entrada 2 3 2 2 3 2 2" xfId="3790" xr:uid="{00000000-0005-0000-0000-0000180E0000}"/>
    <cellStyle name="Entrada 2 3 2 2 3 3" xfId="3791" xr:uid="{00000000-0005-0000-0000-0000190E0000}"/>
    <cellStyle name="Entrada 2 3 2 2 3 3 2" xfId="3792" xr:uid="{00000000-0005-0000-0000-00001A0E0000}"/>
    <cellStyle name="Entrada 2 3 2 2 3 4" xfId="3793" xr:uid="{00000000-0005-0000-0000-00001B0E0000}"/>
    <cellStyle name="Entrada 2 3 2 2 3 4 2" xfId="3794" xr:uid="{00000000-0005-0000-0000-00001C0E0000}"/>
    <cellStyle name="Entrada 2 3 2 2 3 5" xfId="3795" xr:uid="{00000000-0005-0000-0000-00001D0E0000}"/>
    <cellStyle name="Entrada 2 3 2 2 3 5 2" xfId="3796" xr:uid="{00000000-0005-0000-0000-00001E0E0000}"/>
    <cellStyle name="Entrada 2 3 2 2 3 6" xfId="3797" xr:uid="{00000000-0005-0000-0000-00001F0E0000}"/>
    <cellStyle name="Entrada 2 3 2 2 3 6 2" xfId="3798" xr:uid="{00000000-0005-0000-0000-0000200E0000}"/>
    <cellStyle name="Entrada 2 3 2 2 3 7" xfId="3799" xr:uid="{00000000-0005-0000-0000-0000210E0000}"/>
    <cellStyle name="Entrada 2 3 2 2 3 7 2" xfId="3800" xr:uid="{00000000-0005-0000-0000-0000220E0000}"/>
    <cellStyle name="Entrada 2 3 2 2 3 8" xfId="3801" xr:uid="{00000000-0005-0000-0000-0000230E0000}"/>
    <cellStyle name="Entrada 2 3 2 2 3 8 2" xfId="3802" xr:uid="{00000000-0005-0000-0000-0000240E0000}"/>
    <cellStyle name="Entrada 2 3 2 2 3 9" xfId="3803" xr:uid="{00000000-0005-0000-0000-0000250E0000}"/>
    <cellStyle name="Entrada 2 3 2 2 3 9 2" xfId="3804" xr:uid="{00000000-0005-0000-0000-0000260E0000}"/>
    <cellStyle name="Entrada 2 3 2 2 4" xfId="3805" xr:uid="{00000000-0005-0000-0000-0000270E0000}"/>
    <cellStyle name="Entrada 2 3 2 2 4 2" xfId="3806" xr:uid="{00000000-0005-0000-0000-0000280E0000}"/>
    <cellStyle name="Entrada 2 3 2 2 5" xfId="3807" xr:uid="{00000000-0005-0000-0000-0000290E0000}"/>
    <cellStyle name="Entrada 2 3 2 2 5 2" xfId="3808" xr:uid="{00000000-0005-0000-0000-00002A0E0000}"/>
    <cellStyle name="Entrada 2 3 2 2 6" xfId="3809" xr:uid="{00000000-0005-0000-0000-00002B0E0000}"/>
    <cellStyle name="Entrada 2 3 2 2 6 2" xfId="3810" xr:uid="{00000000-0005-0000-0000-00002C0E0000}"/>
    <cellStyle name="Entrada 2 3 2 2 7" xfId="3811" xr:uid="{00000000-0005-0000-0000-00002D0E0000}"/>
    <cellStyle name="Entrada 2 3 2 2 7 2" xfId="3812" xr:uid="{00000000-0005-0000-0000-00002E0E0000}"/>
    <cellStyle name="Entrada 2 3 2 2 8" xfId="3813" xr:uid="{00000000-0005-0000-0000-00002F0E0000}"/>
    <cellStyle name="Entrada 2 3 2 2 8 2" xfId="3814" xr:uid="{00000000-0005-0000-0000-0000300E0000}"/>
    <cellStyle name="Entrada 2 3 2 2 9" xfId="3815" xr:uid="{00000000-0005-0000-0000-0000310E0000}"/>
    <cellStyle name="Entrada 2 3 2 2 9 2" xfId="3816" xr:uid="{00000000-0005-0000-0000-0000320E0000}"/>
    <cellStyle name="Entrada 2 3 2 3" xfId="3817" xr:uid="{00000000-0005-0000-0000-0000330E0000}"/>
    <cellStyle name="Entrada 2 3 2 3 10" xfId="3818" xr:uid="{00000000-0005-0000-0000-0000340E0000}"/>
    <cellStyle name="Entrada 2 3 2 3 10 2" xfId="3819" xr:uid="{00000000-0005-0000-0000-0000350E0000}"/>
    <cellStyle name="Entrada 2 3 2 3 11" xfId="3820" xr:uid="{00000000-0005-0000-0000-0000360E0000}"/>
    <cellStyle name="Entrada 2 3 2 3 11 2" xfId="3821" xr:uid="{00000000-0005-0000-0000-0000370E0000}"/>
    <cellStyle name="Entrada 2 3 2 3 12" xfId="3822" xr:uid="{00000000-0005-0000-0000-0000380E0000}"/>
    <cellStyle name="Entrada 2 3 2 3 12 2" xfId="3823" xr:uid="{00000000-0005-0000-0000-0000390E0000}"/>
    <cellStyle name="Entrada 2 3 2 3 13" xfId="3824" xr:uid="{00000000-0005-0000-0000-00003A0E0000}"/>
    <cellStyle name="Entrada 2 3 2 3 2" xfId="3825" xr:uid="{00000000-0005-0000-0000-00003B0E0000}"/>
    <cellStyle name="Entrada 2 3 2 3 2 10" xfId="3826" xr:uid="{00000000-0005-0000-0000-00003C0E0000}"/>
    <cellStyle name="Entrada 2 3 2 3 2 10 2" xfId="3827" xr:uid="{00000000-0005-0000-0000-00003D0E0000}"/>
    <cellStyle name="Entrada 2 3 2 3 2 11" xfId="3828" xr:uid="{00000000-0005-0000-0000-00003E0E0000}"/>
    <cellStyle name="Entrada 2 3 2 3 2 2" xfId="3829" xr:uid="{00000000-0005-0000-0000-00003F0E0000}"/>
    <cellStyle name="Entrada 2 3 2 3 2 2 2" xfId="3830" xr:uid="{00000000-0005-0000-0000-0000400E0000}"/>
    <cellStyle name="Entrada 2 3 2 3 2 3" xfId="3831" xr:uid="{00000000-0005-0000-0000-0000410E0000}"/>
    <cellStyle name="Entrada 2 3 2 3 2 3 2" xfId="3832" xr:uid="{00000000-0005-0000-0000-0000420E0000}"/>
    <cellStyle name="Entrada 2 3 2 3 2 4" xfId="3833" xr:uid="{00000000-0005-0000-0000-0000430E0000}"/>
    <cellStyle name="Entrada 2 3 2 3 2 4 2" xfId="3834" xr:uid="{00000000-0005-0000-0000-0000440E0000}"/>
    <cellStyle name="Entrada 2 3 2 3 2 5" xfId="3835" xr:uid="{00000000-0005-0000-0000-0000450E0000}"/>
    <cellStyle name="Entrada 2 3 2 3 2 5 2" xfId="3836" xr:uid="{00000000-0005-0000-0000-0000460E0000}"/>
    <cellStyle name="Entrada 2 3 2 3 2 6" xfId="3837" xr:uid="{00000000-0005-0000-0000-0000470E0000}"/>
    <cellStyle name="Entrada 2 3 2 3 2 6 2" xfId="3838" xr:uid="{00000000-0005-0000-0000-0000480E0000}"/>
    <cellStyle name="Entrada 2 3 2 3 2 7" xfId="3839" xr:uid="{00000000-0005-0000-0000-0000490E0000}"/>
    <cellStyle name="Entrada 2 3 2 3 2 7 2" xfId="3840" xr:uid="{00000000-0005-0000-0000-00004A0E0000}"/>
    <cellStyle name="Entrada 2 3 2 3 2 8" xfId="3841" xr:uid="{00000000-0005-0000-0000-00004B0E0000}"/>
    <cellStyle name="Entrada 2 3 2 3 2 8 2" xfId="3842" xr:uid="{00000000-0005-0000-0000-00004C0E0000}"/>
    <cellStyle name="Entrada 2 3 2 3 2 9" xfId="3843" xr:uid="{00000000-0005-0000-0000-00004D0E0000}"/>
    <cellStyle name="Entrada 2 3 2 3 2 9 2" xfId="3844" xr:uid="{00000000-0005-0000-0000-00004E0E0000}"/>
    <cellStyle name="Entrada 2 3 2 3 3" xfId="3845" xr:uid="{00000000-0005-0000-0000-00004F0E0000}"/>
    <cellStyle name="Entrada 2 3 2 3 3 10" xfId="3846" xr:uid="{00000000-0005-0000-0000-0000500E0000}"/>
    <cellStyle name="Entrada 2 3 2 3 3 10 2" xfId="3847" xr:uid="{00000000-0005-0000-0000-0000510E0000}"/>
    <cellStyle name="Entrada 2 3 2 3 3 11" xfId="3848" xr:uid="{00000000-0005-0000-0000-0000520E0000}"/>
    <cellStyle name="Entrada 2 3 2 3 3 2" xfId="3849" xr:uid="{00000000-0005-0000-0000-0000530E0000}"/>
    <cellStyle name="Entrada 2 3 2 3 3 2 2" xfId="3850" xr:uid="{00000000-0005-0000-0000-0000540E0000}"/>
    <cellStyle name="Entrada 2 3 2 3 3 3" xfId="3851" xr:uid="{00000000-0005-0000-0000-0000550E0000}"/>
    <cellStyle name="Entrada 2 3 2 3 3 3 2" xfId="3852" xr:uid="{00000000-0005-0000-0000-0000560E0000}"/>
    <cellStyle name="Entrada 2 3 2 3 3 4" xfId="3853" xr:uid="{00000000-0005-0000-0000-0000570E0000}"/>
    <cellStyle name="Entrada 2 3 2 3 3 4 2" xfId="3854" xr:uid="{00000000-0005-0000-0000-0000580E0000}"/>
    <cellStyle name="Entrada 2 3 2 3 3 5" xfId="3855" xr:uid="{00000000-0005-0000-0000-0000590E0000}"/>
    <cellStyle name="Entrada 2 3 2 3 3 5 2" xfId="3856" xr:uid="{00000000-0005-0000-0000-00005A0E0000}"/>
    <cellStyle name="Entrada 2 3 2 3 3 6" xfId="3857" xr:uid="{00000000-0005-0000-0000-00005B0E0000}"/>
    <cellStyle name="Entrada 2 3 2 3 3 6 2" xfId="3858" xr:uid="{00000000-0005-0000-0000-00005C0E0000}"/>
    <cellStyle name="Entrada 2 3 2 3 3 7" xfId="3859" xr:uid="{00000000-0005-0000-0000-00005D0E0000}"/>
    <cellStyle name="Entrada 2 3 2 3 3 7 2" xfId="3860" xr:uid="{00000000-0005-0000-0000-00005E0E0000}"/>
    <cellStyle name="Entrada 2 3 2 3 3 8" xfId="3861" xr:uid="{00000000-0005-0000-0000-00005F0E0000}"/>
    <cellStyle name="Entrada 2 3 2 3 3 8 2" xfId="3862" xr:uid="{00000000-0005-0000-0000-0000600E0000}"/>
    <cellStyle name="Entrada 2 3 2 3 3 9" xfId="3863" xr:uid="{00000000-0005-0000-0000-0000610E0000}"/>
    <cellStyle name="Entrada 2 3 2 3 3 9 2" xfId="3864" xr:uid="{00000000-0005-0000-0000-0000620E0000}"/>
    <cellStyle name="Entrada 2 3 2 3 4" xfId="3865" xr:uid="{00000000-0005-0000-0000-0000630E0000}"/>
    <cellStyle name="Entrada 2 3 2 3 4 2" xfId="3866" xr:uid="{00000000-0005-0000-0000-0000640E0000}"/>
    <cellStyle name="Entrada 2 3 2 3 5" xfId="3867" xr:uid="{00000000-0005-0000-0000-0000650E0000}"/>
    <cellStyle name="Entrada 2 3 2 3 5 2" xfId="3868" xr:uid="{00000000-0005-0000-0000-0000660E0000}"/>
    <cellStyle name="Entrada 2 3 2 3 6" xfId="3869" xr:uid="{00000000-0005-0000-0000-0000670E0000}"/>
    <cellStyle name="Entrada 2 3 2 3 6 2" xfId="3870" xr:uid="{00000000-0005-0000-0000-0000680E0000}"/>
    <cellStyle name="Entrada 2 3 2 3 7" xfId="3871" xr:uid="{00000000-0005-0000-0000-0000690E0000}"/>
    <cellStyle name="Entrada 2 3 2 3 7 2" xfId="3872" xr:uid="{00000000-0005-0000-0000-00006A0E0000}"/>
    <cellStyle name="Entrada 2 3 2 3 8" xfId="3873" xr:uid="{00000000-0005-0000-0000-00006B0E0000}"/>
    <cellStyle name="Entrada 2 3 2 3 8 2" xfId="3874" xr:uid="{00000000-0005-0000-0000-00006C0E0000}"/>
    <cellStyle name="Entrada 2 3 2 3 9" xfId="3875" xr:uid="{00000000-0005-0000-0000-00006D0E0000}"/>
    <cellStyle name="Entrada 2 3 2 3 9 2" xfId="3876" xr:uid="{00000000-0005-0000-0000-00006E0E0000}"/>
    <cellStyle name="Entrada 2 3 2 4" xfId="3877" xr:uid="{00000000-0005-0000-0000-00006F0E0000}"/>
    <cellStyle name="Entrada 2 3 2 4 10" xfId="3878" xr:uid="{00000000-0005-0000-0000-0000700E0000}"/>
    <cellStyle name="Entrada 2 3 2 4 10 2" xfId="3879" xr:uid="{00000000-0005-0000-0000-0000710E0000}"/>
    <cellStyle name="Entrada 2 3 2 4 11" xfId="3880" xr:uid="{00000000-0005-0000-0000-0000720E0000}"/>
    <cellStyle name="Entrada 2 3 2 4 2" xfId="3881" xr:uid="{00000000-0005-0000-0000-0000730E0000}"/>
    <cellStyle name="Entrada 2 3 2 4 2 2" xfId="3882" xr:uid="{00000000-0005-0000-0000-0000740E0000}"/>
    <cellStyle name="Entrada 2 3 2 4 3" xfId="3883" xr:uid="{00000000-0005-0000-0000-0000750E0000}"/>
    <cellStyle name="Entrada 2 3 2 4 3 2" xfId="3884" xr:uid="{00000000-0005-0000-0000-0000760E0000}"/>
    <cellStyle name="Entrada 2 3 2 4 4" xfId="3885" xr:uid="{00000000-0005-0000-0000-0000770E0000}"/>
    <cellStyle name="Entrada 2 3 2 4 4 2" xfId="3886" xr:uid="{00000000-0005-0000-0000-0000780E0000}"/>
    <cellStyle name="Entrada 2 3 2 4 5" xfId="3887" xr:uid="{00000000-0005-0000-0000-0000790E0000}"/>
    <cellStyle name="Entrada 2 3 2 4 5 2" xfId="3888" xr:uid="{00000000-0005-0000-0000-00007A0E0000}"/>
    <cellStyle name="Entrada 2 3 2 4 6" xfId="3889" xr:uid="{00000000-0005-0000-0000-00007B0E0000}"/>
    <cellStyle name="Entrada 2 3 2 4 6 2" xfId="3890" xr:uid="{00000000-0005-0000-0000-00007C0E0000}"/>
    <cellStyle name="Entrada 2 3 2 4 7" xfId="3891" xr:uid="{00000000-0005-0000-0000-00007D0E0000}"/>
    <cellStyle name="Entrada 2 3 2 4 7 2" xfId="3892" xr:uid="{00000000-0005-0000-0000-00007E0E0000}"/>
    <cellStyle name="Entrada 2 3 2 4 8" xfId="3893" xr:uid="{00000000-0005-0000-0000-00007F0E0000}"/>
    <cellStyle name="Entrada 2 3 2 4 8 2" xfId="3894" xr:uid="{00000000-0005-0000-0000-0000800E0000}"/>
    <cellStyle name="Entrada 2 3 2 4 9" xfId="3895" xr:uid="{00000000-0005-0000-0000-0000810E0000}"/>
    <cellStyle name="Entrada 2 3 2 4 9 2" xfId="3896" xr:uid="{00000000-0005-0000-0000-0000820E0000}"/>
    <cellStyle name="Entrada 2 3 2 5" xfId="3897" xr:uid="{00000000-0005-0000-0000-0000830E0000}"/>
    <cellStyle name="Entrada 2 3 2 5 10" xfId="3898" xr:uid="{00000000-0005-0000-0000-0000840E0000}"/>
    <cellStyle name="Entrada 2 3 2 5 10 2" xfId="3899" xr:uid="{00000000-0005-0000-0000-0000850E0000}"/>
    <cellStyle name="Entrada 2 3 2 5 11" xfId="3900" xr:uid="{00000000-0005-0000-0000-0000860E0000}"/>
    <cellStyle name="Entrada 2 3 2 5 2" xfId="3901" xr:uid="{00000000-0005-0000-0000-0000870E0000}"/>
    <cellStyle name="Entrada 2 3 2 5 2 2" xfId="3902" xr:uid="{00000000-0005-0000-0000-0000880E0000}"/>
    <cellStyle name="Entrada 2 3 2 5 3" xfId="3903" xr:uid="{00000000-0005-0000-0000-0000890E0000}"/>
    <cellStyle name="Entrada 2 3 2 5 3 2" xfId="3904" xr:uid="{00000000-0005-0000-0000-00008A0E0000}"/>
    <cellStyle name="Entrada 2 3 2 5 4" xfId="3905" xr:uid="{00000000-0005-0000-0000-00008B0E0000}"/>
    <cellStyle name="Entrada 2 3 2 5 4 2" xfId="3906" xr:uid="{00000000-0005-0000-0000-00008C0E0000}"/>
    <cellStyle name="Entrada 2 3 2 5 5" xfId="3907" xr:uid="{00000000-0005-0000-0000-00008D0E0000}"/>
    <cellStyle name="Entrada 2 3 2 5 5 2" xfId="3908" xr:uid="{00000000-0005-0000-0000-00008E0E0000}"/>
    <cellStyle name="Entrada 2 3 2 5 6" xfId="3909" xr:uid="{00000000-0005-0000-0000-00008F0E0000}"/>
    <cellStyle name="Entrada 2 3 2 5 6 2" xfId="3910" xr:uid="{00000000-0005-0000-0000-0000900E0000}"/>
    <cellStyle name="Entrada 2 3 2 5 7" xfId="3911" xr:uid="{00000000-0005-0000-0000-0000910E0000}"/>
    <cellStyle name="Entrada 2 3 2 5 7 2" xfId="3912" xr:uid="{00000000-0005-0000-0000-0000920E0000}"/>
    <cellStyle name="Entrada 2 3 2 5 8" xfId="3913" xr:uid="{00000000-0005-0000-0000-0000930E0000}"/>
    <cellStyle name="Entrada 2 3 2 5 8 2" xfId="3914" xr:uid="{00000000-0005-0000-0000-0000940E0000}"/>
    <cellStyle name="Entrada 2 3 2 5 9" xfId="3915" xr:uid="{00000000-0005-0000-0000-0000950E0000}"/>
    <cellStyle name="Entrada 2 3 2 5 9 2" xfId="3916" xr:uid="{00000000-0005-0000-0000-0000960E0000}"/>
    <cellStyle name="Entrada 2 3 2 6" xfId="3917" xr:uid="{00000000-0005-0000-0000-0000970E0000}"/>
    <cellStyle name="Entrada 2 3 2 6 2" xfId="3918" xr:uid="{00000000-0005-0000-0000-0000980E0000}"/>
    <cellStyle name="Entrada 2 3 2 7" xfId="3919" xr:uid="{00000000-0005-0000-0000-0000990E0000}"/>
    <cellStyle name="Entrada 2 3 2 7 2" xfId="3920" xr:uid="{00000000-0005-0000-0000-00009A0E0000}"/>
    <cellStyle name="Entrada 2 3 2 8" xfId="3921" xr:uid="{00000000-0005-0000-0000-00009B0E0000}"/>
    <cellStyle name="Entrada 2 3 2 8 2" xfId="3922" xr:uid="{00000000-0005-0000-0000-00009C0E0000}"/>
    <cellStyle name="Entrada 2 3 2 9" xfId="3923" xr:uid="{00000000-0005-0000-0000-00009D0E0000}"/>
    <cellStyle name="Entrada 2 3 2 9 2" xfId="3924" xr:uid="{00000000-0005-0000-0000-00009E0E0000}"/>
    <cellStyle name="Entrada 2 3 3" xfId="308" xr:uid="{00000000-0005-0000-0000-00009F0E0000}"/>
    <cellStyle name="Entrada 2 3 3 10" xfId="3925" xr:uid="{00000000-0005-0000-0000-0000A00E0000}"/>
    <cellStyle name="Entrada 2 3 3 10 2" xfId="3926" xr:uid="{00000000-0005-0000-0000-0000A10E0000}"/>
    <cellStyle name="Entrada 2 3 3 11" xfId="3927" xr:uid="{00000000-0005-0000-0000-0000A20E0000}"/>
    <cellStyle name="Entrada 2 3 3 11 2" xfId="3928" xr:uid="{00000000-0005-0000-0000-0000A30E0000}"/>
    <cellStyle name="Entrada 2 3 3 12" xfId="3929" xr:uid="{00000000-0005-0000-0000-0000A40E0000}"/>
    <cellStyle name="Entrada 2 3 3 12 2" xfId="3930" xr:uid="{00000000-0005-0000-0000-0000A50E0000}"/>
    <cellStyle name="Entrada 2 3 3 13" xfId="3931" xr:uid="{00000000-0005-0000-0000-0000A60E0000}"/>
    <cellStyle name="Entrada 2 3 3 13 2" xfId="3932" xr:uid="{00000000-0005-0000-0000-0000A70E0000}"/>
    <cellStyle name="Entrada 2 3 3 14" xfId="3933" xr:uid="{00000000-0005-0000-0000-0000A80E0000}"/>
    <cellStyle name="Entrada 2 3 3 14 2" xfId="3934" xr:uid="{00000000-0005-0000-0000-0000A90E0000}"/>
    <cellStyle name="Entrada 2 3 3 15" xfId="3935" xr:uid="{00000000-0005-0000-0000-0000AA0E0000}"/>
    <cellStyle name="Entrada 2 3 3 2" xfId="3936" xr:uid="{00000000-0005-0000-0000-0000AB0E0000}"/>
    <cellStyle name="Entrada 2 3 3 2 10" xfId="3937" xr:uid="{00000000-0005-0000-0000-0000AC0E0000}"/>
    <cellStyle name="Entrada 2 3 3 2 10 2" xfId="3938" xr:uid="{00000000-0005-0000-0000-0000AD0E0000}"/>
    <cellStyle name="Entrada 2 3 3 2 11" xfId="3939" xr:uid="{00000000-0005-0000-0000-0000AE0E0000}"/>
    <cellStyle name="Entrada 2 3 3 2 11 2" xfId="3940" xr:uid="{00000000-0005-0000-0000-0000AF0E0000}"/>
    <cellStyle name="Entrada 2 3 3 2 12" xfId="3941" xr:uid="{00000000-0005-0000-0000-0000B00E0000}"/>
    <cellStyle name="Entrada 2 3 3 2 12 2" xfId="3942" xr:uid="{00000000-0005-0000-0000-0000B10E0000}"/>
    <cellStyle name="Entrada 2 3 3 2 13" xfId="3943" xr:uid="{00000000-0005-0000-0000-0000B20E0000}"/>
    <cellStyle name="Entrada 2 3 3 2 2" xfId="3944" xr:uid="{00000000-0005-0000-0000-0000B30E0000}"/>
    <cellStyle name="Entrada 2 3 3 2 2 10" xfId="3945" xr:uid="{00000000-0005-0000-0000-0000B40E0000}"/>
    <cellStyle name="Entrada 2 3 3 2 2 10 2" xfId="3946" xr:uid="{00000000-0005-0000-0000-0000B50E0000}"/>
    <cellStyle name="Entrada 2 3 3 2 2 11" xfId="3947" xr:uid="{00000000-0005-0000-0000-0000B60E0000}"/>
    <cellStyle name="Entrada 2 3 3 2 2 2" xfId="3948" xr:uid="{00000000-0005-0000-0000-0000B70E0000}"/>
    <cellStyle name="Entrada 2 3 3 2 2 2 2" xfId="3949" xr:uid="{00000000-0005-0000-0000-0000B80E0000}"/>
    <cellStyle name="Entrada 2 3 3 2 2 3" xfId="3950" xr:uid="{00000000-0005-0000-0000-0000B90E0000}"/>
    <cellStyle name="Entrada 2 3 3 2 2 3 2" xfId="3951" xr:uid="{00000000-0005-0000-0000-0000BA0E0000}"/>
    <cellStyle name="Entrada 2 3 3 2 2 4" xfId="3952" xr:uid="{00000000-0005-0000-0000-0000BB0E0000}"/>
    <cellStyle name="Entrada 2 3 3 2 2 4 2" xfId="3953" xr:uid="{00000000-0005-0000-0000-0000BC0E0000}"/>
    <cellStyle name="Entrada 2 3 3 2 2 5" xfId="3954" xr:uid="{00000000-0005-0000-0000-0000BD0E0000}"/>
    <cellStyle name="Entrada 2 3 3 2 2 5 2" xfId="3955" xr:uid="{00000000-0005-0000-0000-0000BE0E0000}"/>
    <cellStyle name="Entrada 2 3 3 2 2 6" xfId="3956" xr:uid="{00000000-0005-0000-0000-0000BF0E0000}"/>
    <cellStyle name="Entrada 2 3 3 2 2 6 2" xfId="3957" xr:uid="{00000000-0005-0000-0000-0000C00E0000}"/>
    <cellStyle name="Entrada 2 3 3 2 2 7" xfId="3958" xr:uid="{00000000-0005-0000-0000-0000C10E0000}"/>
    <cellStyle name="Entrada 2 3 3 2 2 7 2" xfId="3959" xr:uid="{00000000-0005-0000-0000-0000C20E0000}"/>
    <cellStyle name="Entrada 2 3 3 2 2 8" xfId="3960" xr:uid="{00000000-0005-0000-0000-0000C30E0000}"/>
    <cellStyle name="Entrada 2 3 3 2 2 8 2" xfId="3961" xr:uid="{00000000-0005-0000-0000-0000C40E0000}"/>
    <cellStyle name="Entrada 2 3 3 2 2 9" xfId="3962" xr:uid="{00000000-0005-0000-0000-0000C50E0000}"/>
    <cellStyle name="Entrada 2 3 3 2 2 9 2" xfId="3963" xr:uid="{00000000-0005-0000-0000-0000C60E0000}"/>
    <cellStyle name="Entrada 2 3 3 2 3" xfId="3964" xr:uid="{00000000-0005-0000-0000-0000C70E0000}"/>
    <cellStyle name="Entrada 2 3 3 2 3 10" xfId="3965" xr:uid="{00000000-0005-0000-0000-0000C80E0000}"/>
    <cellStyle name="Entrada 2 3 3 2 3 10 2" xfId="3966" xr:uid="{00000000-0005-0000-0000-0000C90E0000}"/>
    <cellStyle name="Entrada 2 3 3 2 3 11" xfId="3967" xr:uid="{00000000-0005-0000-0000-0000CA0E0000}"/>
    <cellStyle name="Entrada 2 3 3 2 3 2" xfId="3968" xr:uid="{00000000-0005-0000-0000-0000CB0E0000}"/>
    <cellStyle name="Entrada 2 3 3 2 3 2 2" xfId="3969" xr:uid="{00000000-0005-0000-0000-0000CC0E0000}"/>
    <cellStyle name="Entrada 2 3 3 2 3 3" xfId="3970" xr:uid="{00000000-0005-0000-0000-0000CD0E0000}"/>
    <cellStyle name="Entrada 2 3 3 2 3 3 2" xfId="3971" xr:uid="{00000000-0005-0000-0000-0000CE0E0000}"/>
    <cellStyle name="Entrada 2 3 3 2 3 4" xfId="3972" xr:uid="{00000000-0005-0000-0000-0000CF0E0000}"/>
    <cellStyle name="Entrada 2 3 3 2 3 4 2" xfId="3973" xr:uid="{00000000-0005-0000-0000-0000D00E0000}"/>
    <cellStyle name="Entrada 2 3 3 2 3 5" xfId="3974" xr:uid="{00000000-0005-0000-0000-0000D10E0000}"/>
    <cellStyle name="Entrada 2 3 3 2 3 5 2" xfId="3975" xr:uid="{00000000-0005-0000-0000-0000D20E0000}"/>
    <cellStyle name="Entrada 2 3 3 2 3 6" xfId="3976" xr:uid="{00000000-0005-0000-0000-0000D30E0000}"/>
    <cellStyle name="Entrada 2 3 3 2 3 6 2" xfId="3977" xr:uid="{00000000-0005-0000-0000-0000D40E0000}"/>
    <cellStyle name="Entrada 2 3 3 2 3 7" xfId="3978" xr:uid="{00000000-0005-0000-0000-0000D50E0000}"/>
    <cellStyle name="Entrada 2 3 3 2 3 7 2" xfId="3979" xr:uid="{00000000-0005-0000-0000-0000D60E0000}"/>
    <cellStyle name="Entrada 2 3 3 2 3 8" xfId="3980" xr:uid="{00000000-0005-0000-0000-0000D70E0000}"/>
    <cellStyle name="Entrada 2 3 3 2 3 8 2" xfId="3981" xr:uid="{00000000-0005-0000-0000-0000D80E0000}"/>
    <cellStyle name="Entrada 2 3 3 2 3 9" xfId="3982" xr:uid="{00000000-0005-0000-0000-0000D90E0000}"/>
    <cellStyle name="Entrada 2 3 3 2 3 9 2" xfId="3983" xr:uid="{00000000-0005-0000-0000-0000DA0E0000}"/>
    <cellStyle name="Entrada 2 3 3 2 4" xfId="3984" xr:uid="{00000000-0005-0000-0000-0000DB0E0000}"/>
    <cellStyle name="Entrada 2 3 3 2 4 2" xfId="3985" xr:uid="{00000000-0005-0000-0000-0000DC0E0000}"/>
    <cellStyle name="Entrada 2 3 3 2 5" xfId="3986" xr:uid="{00000000-0005-0000-0000-0000DD0E0000}"/>
    <cellStyle name="Entrada 2 3 3 2 5 2" xfId="3987" xr:uid="{00000000-0005-0000-0000-0000DE0E0000}"/>
    <cellStyle name="Entrada 2 3 3 2 6" xfId="3988" xr:uid="{00000000-0005-0000-0000-0000DF0E0000}"/>
    <cellStyle name="Entrada 2 3 3 2 6 2" xfId="3989" xr:uid="{00000000-0005-0000-0000-0000E00E0000}"/>
    <cellStyle name="Entrada 2 3 3 2 7" xfId="3990" xr:uid="{00000000-0005-0000-0000-0000E10E0000}"/>
    <cellStyle name="Entrada 2 3 3 2 7 2" xfId="3991" xr:uid="{00000000-0005-0000-0000-0000E20E0000}"/>
    <cellStyle name="Entrada 2 3 3 2 8" xfId="3992" xr:uid="{00000000-0005-0000-0000-0000E30E0000}"/>
    <cellStyle name="Entrada 2 3 3 2 8 2" xfId="3993" xr:uid="{00000000-0005-0000-0000-0000E40E0000}"/>
    <cellStyle name="Entrada 2 3 3 2 9" xfId="3994" xr:uid="{00000000-0005-0000-0000-0000E50E0000}"/>
    <cellStyle name="Entrada 2 3 3 2 9 2" xfId="3995" xr:uid="{00000000-0005-0000-0000-0000E60E0000}"/>
    <cellStyle name="Entrada 2 3 3 3" xfId="3996" xr:uid="{00000000-0005-0000-0000-0000E70E0000}"/>
    <cellStyle name="Entrada 2 3 3 3 10" xfId="3997" xr:uid="{00000000-0005-0000-0000-0000E80E0000}"/>
    <cellStyle name="Entrada 2 3 3 3 10 2" xfId="3998" xr:uid="{00000000-0005-0000-0000-0000E90E0000}"/>
    <cellStyle name="Entrada 2 3 3 3 11" xfId="3999" xr:uid="{00000000-0005-0000-0000-0000EA0E0000}"/>
    <cellStyle name="Entrada 2 3 3 3 11 2" xfId="4000" xr:uid="{00000000-0005-0000-0000-0000EB0E0000}"/>
    <cellStyle name="Entrada 2 3 3 3 12" xfId="4001" xr:uid="{00000000-0005-0000-0000-0000EC0E0000}"/>
    <cellStyle name="Entrada 2 3 3 3 12 2" xfId="4002" xr:uid="{00000000-0005-0000-0000-0000ED0E0000}"/>
    <cellStyle name="Entrada 2 3 3 3 13" xfId="4003" xr:uid="{00000000-0005-0000-0000-0000EE0E0000}"/>
    <cellStyle name="Entrada 2 3 3 3 2" xfId="4004" xr:uid="{00000000-0005-0000-0000-0000EF0E0000}"/>
    <cellStyle name="Entrada 2 3 3 3 2 10" xfId="4005" xr:uid="{00000000-0005-0000-0000-0000F00E0000}"/>
    <cellStyle name="Entrada 2 3 3 3 2 10 2" xfId="4006" xr:uid="{00000000-0005-0000-0000-0000F10E0000}"/>
    <cellStyle name="Entrada 2 3 3 3 2 11" xfId="4007" xr:uid="{00000000-0005-0000-0000-0000F20E0000}"/>
    <cellStyle name="Entrada 2 3 3 3 2 2" xfId="4008" xr:uid="{00000000-0005-0000-0000-0000F30E0000}"/>
    <cellStyle name="Entrada 2 3 3 3 2 2 2" xfId="4009" xr:uid="{00000000-0005-0000-0000-0000F40E0000}"/>
    <cellStyle name="Entrada 2 3 3 3 2 3" xfId="4010" xr:uid="{00000000-0005-0000-0000-0000F50E0000}"/>
    <cellStyle name="Entrada 2 3 3 3 2 3 2" xfId="4011" xr:uid="{00000000-0005-0000-0000-0000F60E0000}"/>
    <cellStyle name="Entrada 2 3 3 3 2 4" xfId="4012" xr:uid="{00000000-0005-0000-0000-0000F70E0000}"/>
    <cellStyle name="Entrada 2 3 3 3 2 4 2" xfId="4013" xr:uid="{00000000-0005-0000-0000-0000F80E0000}"/>
    <cellStyle name="Entrada 2 3 3 3 2 5" xfId="4014" xr:uid="{00000000-0005-0000-0000-0000F90E0000}"/>
    <cellStyle name="Entrada 2 3 3 3 2 5 2" xfId="4015" xr:uid="{00000000-0005-0000-0000-0000FA0E0000}"/>
    <cellStyle name="Entrada 2 3 3 3 2 6" xfId="4016" xr:uid="{00000000-0005-0000-0000-0000FB0E0000}"/>
    <cellStyle name="Entrada 2 3 3 3 2 6 2" xfId="4017" xr:uid="{00000000-0005-0000-0000-0000FC0E0000}"/>
    <cellStyle name="Entrada 2 3 3 3 2 7" xfId="4018" xr:uid="{00000000-0005-0000-0000-0000FD0E0000}"/>
    <cellStyle name="Entrada 2 3 3 3 2 7 2" xfId="4019" xr:uid="{00000000-0005-0000-0000-0000FE0E0000}"/>
    <cellStyle name="Entrada 2 3 3 3 2 8" xfId="4020" xr:uid="{00000000-0005-0000-0000-0000FF0E0000}"/>
    <cellStyle name="Entrada 2 3 3 3 2 8 2" xfId="4021" xr:uid="{00000000-0005-0000-0000-0000000F0000}"/>
    <cellStyle name="Entrada 2 3 3 3 2 9" xfId="4022" xr:uid="{00000000-0005-0000-0000-0000010F0000}"/>
    <cellStyle name="Entrada 2 3 3 3 2 9 2" xfId="4023" xr:uid="{00000000-0005-0000-0000-0000020F0000}"/>
    <cellStyle name="Entrada 2 3 3 3 3" xfId="4024" xr:uid="{00000000-0005-0000-0000-0000030F0000}"/>
    <cellStyle name="Entrada 2 3 3 3 3 10" xfId="4025" xr:uid="{00000000-0005-0000-0000-0000040F0000}"/>
    <cellStyle name="Entrada 2 3 3 3 3 10 2" xfId="4026" xr:uid="{00000000-0005-0000-0000-0000050F0000}"/>
    <cellStyle name="Entrada 2 3 3 3 3 11" xfId="4027" xr:uid="{00000000-0005-0000-0000-0000060F0000}"/>
    <cellStyle name="Entrada 2 3 3 3 3 2" xfId="4028" xr:uid="{00000000-0005-0000-0000-0000070F0000}"/>
    <cellStyle name="Entrada 2 3 3 3 3 2 2" xfId="4029" xr:uid="{00000000-0005-0000-0000-0000080F0000}"/>
    <cellStyle name="Entrada 2 3 3 3 3 3" xfId="4030" xr:uid="{00000000-0005-0000-0000-0000090F0000}"/>
    <cellStyle name="Entrada 2 3 3 3 3 3 2" xfId="4031" xr:uid="{00000000-0005-0000-0000-00000A0F0000}"/>
    <cellStyle name="Entrada 2 3 3 3 3 4" xfId="4032" xr:uid="{00000000-0005-0000-0000-00000B0F0000}"/>
    <cellStyle name="Entrada 2 3 3 3 3 4 2" xfId="4033" xr:uid="{00000000-0005-0000-0000-00000C0F0000}"/>
    <cellStyle name="Entrada 2 3 3 3 3 5" xfId="4034" xr:uid="{00000000-0005-0000-0000-00000D0F0000}"/>
    <cellStyle name="Entrada 2 3 3 3 3 5 2" xfId="4035" xr:uid="{00000000-0005-0000-0000-00000E0F0000}"/>
    <cellStyle name="Entrada 2 3 3 3 3 6" xfId="4036" xr:uid="{00000000-0005-0000-0000-00000F0F0000}"/>
    <cellStyle name="Entrada 2 3 3 3 3 6 2" xfId="4037" xr:uid="{00000000-0005-0000-0000-0000100F0000}"/>
    <cellStyle name="Entrada 2 3 3 3 3 7" xfId="4038" xr:uid="{00000000-0005-0000-0000-0000110F0000}"/>
    <cellStyle name="Entrada 2 3 3 3 3 7 2" xfId="4039" xr:uid="{00000000-0005-0000-0000-0000120F0000}"/>
    <cellStyle name="Entrada 2 3 3 3 3 8" xfId="4040" xr:uid="{00000000-0005-0000-0000-0000130F0000}"/>
    <cellStyle name="Entrada 2 3 3 3 3 8 2" xfId="4041" xr:uid="{00000000-0005-0000-0000-0000140F0000}"/>
    <cellStyle name="Entrada 2 3 3 3 3 9" xfId="4042" xr:uid="{00000000-0005-0000-0000-0000150F0000}"/>
    <cellStyle name="Entrada 2 3 3 3 3 9 2" xfId="4043" xr:uid="{00000000-0005-0000-0000-0000160F0000}"/>
    <cellStyle name="Entrada 2 3 3 3 4" xfId="4044" xr:uid="{00000000-0005-0000-0000-0000170F0000}"/>
    <cellStyle name="Entrada 2 3 3 3 4 2" xfId="4045" xr:uid="{00000000-0005-0000-0000-0000180F0000}"/>
    <cellStyle name="Entrada 2 3 3 3 5" xfId="4046" xr:uid="{00000000-0005-0000-0000-0000190F0000}"/>
    <cellStyle name="Entrada 2 3 3 3 5 2" xfId="4047" xr:uid="{00000000-0005-0000-0000-00001A0F0000}"/>
    <cellStyle name="Entrada 2 3 3 3 6" xfId="4048" xr:uid="{00000000-0005-0000-0000-00001B0F0000}"/>
    <cellStyle name="Entrada 2 3 3 3 6 2" xfId="4049" xr:uid="{00000000-0005-0000-0000-00001C0F0000}"/>
    <cellStyle name="Entrada 2 3 3 3 7" xfId="4050" xr:uid="{00000000-0005-0000-0000-00001D0F0000}"/>
    <cellStyle name="Entrada 2 3 3 3 7 2" xfId="4051" xr:uid="{00000000-0005-0000-0000-00001E0F0000}"/>
    <cellStyle name="Entrada 2 3 3 3 8" xfId="4052" xr:uid="{00000000-0005-0000-0000-00001F0F0000}"/>
    <cellStyle name="Entrada 2 3 3 3 8 2" xfId="4053" xr:uid="{00000000-0005-0000-0000-0000200F0000}"/>
    <cellStyle name="Entrada 2 3 3 3 9" xfId="4054" xr:uid="{00000000-0005-0000-0000-0000210F0000}"/>
    <cellStyle name="Entrada 2 3 3 3 9 2" xfId="4055" xr:uid="{00000000-0005-0000-0000-0000220F0000}"/>
    <cellStyle name="Entrada 2 3 3 4" xfId="4056" xr:uid="{00000000-0005-0000-0000-0000230F0000}"/>
    <cellStyle name="Entrada 2 3 3 4 10" xfId="4057" xr:uid="{00000000-0005-0000-0000-0000240F0000}"/>
    <cellStyle name="Entrada 2 3 3 4 10 2" xfId="4058" xr:uid="{00000000-0005-0000-0000-0000250F0000}"/>
    <cellStyle name="Entrada 2 3 3 4 11" xfId="4059" xr:uid="{00000000-0005-0000-0000-0000260F0000}"/>
    <cellStyle name="Entrada 2 3 3 4 2" xfId="4060" xr:uid="{00000000-0005-0000-0000-0000270F0000}"/>
    <cellStyle name="Entrada 2 3 3 4 2 2" xfId="4061" xr:uid="{00000000-0005-0000-0000-0000280F0000}"/>
    <cellStyle name="Entrada 2 3 3 4 3" xfId="4062" xr:uid="{00000000-0005-0000-0000-0000290F0000}"/>
    <cellStyle name="Entrada 2 3 3 4 3 2" xfId="4063" xr:uid="{00000000-0005-0000-0000-00002A0F0000}"/>
    <cellStyle name="Entrada 2 3 3 4 4" xfId="4064" xr:uid="{00000000-0005-0000-0000-00002B0F0000}"/>
    <cellStyle name="Entrada 2 3 3 4 4 2" xfId="4065" xr:uid="{00000000-0005-0000-0000-00002C0F0000}"/>
    <cellStyle name="Entrada 2 3 3 4 5" xfId="4066" xr:uid="{00000000-0005-0000-0000-00002D0F0000}"/>
    <cellStyle name="Entrada 2 3 3 4 5 2" xfId="4067" xr:uid="{00000000-0005-0000-0000-00002E0F0000}"/>
    <cellStyle name="Entrada 2 3 3 4 6" xfId="4068" xr:uid="{00000000-0005-0000-0000-00002F0F0000}"/>
    <cellStyle name="Entrada 2 3 3 4 6 2" xfId="4069" xr:uid="{00000000-0005-0000-0000-0000300F0000}"/>
    <cellStyle name="Entrada 2 3 3 4 7" xfId="4070" xr:uid="{00000000-0005-0000-0000-0000310F0000}"/>
    <cellStyle name="Entrada 2 3 3 4 7 2" xfId="4071" xr:uid="{00000000-0005-0000-0000-0000320F0000}"/>
    <cellStyle name="Entrada 2 3 3 4 8" xfId="4072" xr:uid="{00000000-0005-0000-0000-0000330F0000}"/>
    <cellStyle name="Entrada 2 3 3 4 8 2" xfId="4073" xr:uid="{00000000-0005-0000-0000-0000340F0000}"/>
    <cellStyle name="Entrada 2 3 3 4 9" xfId="4074" xr:uid="{00000000-0005-0000-0000-0000350F0000}"/>
    <cellStyle name="Entrada 2 3 3 4 9 2" xfId="4075" xr:uid="{00000000-0005-0000-0000-0000360F0000}"/>
    <cellStyle name="Entrada 2 3 3 5" xfId="4076" xr:uid="{00000000-0005-0000-0000-0000370F0000}"/>
    <cellStyle name="Entrada 2 3 3 5 10" xfId="4077" xr:uid="{00000000-0005-0000-0000-0000380F0000}"/>
    <cellStyle name="Entrada 2 3 3 5 10 2" xfId="4078" xr:uid="{00000000-0005-0000-0000-0000390F0000}"/>
    <cellStyle name="Entrada 2 3 3 5 11" xfId="4079" xr:uid="{00000000-0005-0000-0000-00003A0F0000}"/>
    <cellStyle name="Entrada 2 3 3 5 2" xfId="4080" xr:uid="{00000000-0005-0000-0000-00003B0F0000}"/>
    <cellStyle name="Entrada 2 3 3 5 2 2" xfId="4081" xr:uid="{00000000-0005-0000-0000-00003C0F0000}"/>
    <cellStyle name="Entrada 2 3 3 5 3" xfId="4082" xr:uid="{00000000-0005-0000-0000-00003D0F0000}"/>
    <cellStyle name="Entrada 2 3 3 5 3 2" xfId="4083" xr:uid="{00000000-0005-0000-0000-00003E0F0000}"/>
    <cellStyle name="Entrada 2 3 3 5 4" xfId="4084" xr:uid="{00000000-0005-0000-0000-00003F0F0000}"/>
    <cellStyle name="Entrada 2 3 3 5 4 2" xfId="4085" xr:uid="{00000000-0005-0000-0000-0000400F0000}"/>
    <cellStyle name="Entrada 2 3 3 5 5" xfId="4086" xr:uid="{00000000-0005-0000-0000-0000410F0000}"/>
    <cellStyle name="Entrada 2 3 3 5 5 2" xfId="4087" xr:uid="{00000000-0005-0000-0000-0000420F0000}"/>
    <cellStyle name="Entrada 2 3 3 5 6" xfId="4088" xr:uid="{00000000-0005-0000-0000-0000430F0000}"/>
    <cellStyle name="Entrada 2 3 3 5 6 2" xfId="4089" xr:uid="{00000000-0005-0000-0000-0000440F0000}"/>
    <cellStyle name="Entrada 2 3 3 5 7" xfId="4090" xr:uid="{00000000-0005-0000-0000-0000450F0000}"/>
    <cellStyle name="Entrada 2 3 3 5 7 2" xfId="4091" xr:uid="{00000000-0005-0000-0000-0000460F0000}"/>
    <cellStyle name="Entrada 2 3 3 5 8" xfId="4092" xr:uid="{00000000-0005-0000-0000-0000470F0000}"/>
    <cellStyle name="Entrada 2 3 3 5 8 2" xfId="4093" xr:uid="{00000000-0005-0000-0000-0000480F0000}"/>
    <cellStyle name="Entrada 2 3 3 5 9" xfId="4094" xr:uid="{00000000-0005-0000-0000-0000490F0000}"/>
    <cellStyle name="Entrada 2 3 3 5 9 2" xfId="4095" xr:uid="{00000000-0005-0000-0000-00004A0F0000}"/>
    <cellStyle name="Entrada 2 3 3 6" xfId="4096" xr:uid="{00000000-0005-0000-0000-00004B0F0000}"/>
    <cellStyle name="Entrada 2 3 3 6 2" xfId="4097" xr:uid="{00000000-0005-0000-0000-00004C0F0000}"/>
    <cellStyle name="Entrada 2 3 3 7" xfId="4098" xr:uid="{00000000-0005-0000-0000-00004D0F0000}"/>
    <cellStyle name="Entrada 2 3 3 7 2" xfId="4099" xr:uid="{00000000-0005-0000-0000-00004E0F0000}"/>
    <cellStyle name="Entrada 2 3 3 8" xfId="4100" xr:uid="{00000000-0005-0000-0000-00004F0F0000}"/>
    <cellStyle name="Entrada 2 3 3 8 2" xfId="4101" xr:uid="{00000000-0005-0000-0000-0000500F0000}"/>
    <cellStyle name="Entrada 2 3 3 9" xfId="4102" xr:uid="{00000000-0005-0000-0000-0000510F0000}"/>
    <cellStyle name="Entrada 2 3 3 9 2" xfId="4103" xr:uid="{00000000-0005-0000-0000-0000520F0000}"/>
    <cellStyle name="Entrada 2 3 4" xfId="4104" xr:uid="{00000000-0005-0000-0000-0000530F0000}"/>
    <cellStyle name="Entrada 2 3 4 10" xfId="4105" xr:uid="{00000000-0005-0000-0000-0000540F0000}"/>
    <cellStyle name="Entrada 2 3 4 10 2" xfId="4106" xr:uid="{00000000-0005-0000-0000-0000550F0000}"/>
    <cellStyle name="Entrada 2 3 4 11" xfId="4107" xr:uid="{00000000-0005-0000-0000-0000560F0000}"/>
    <cellStyle name="Entrada 2 3 4 11 2" xfId="4108" xr:uid="{00000000-0005-0000-0000-0000570F0000}"/>
    <cellStyle name="Entrada 2 3 4 12" xfId="4109" xr:uid="{00000000-0005-0000-0000-0000580F0000}"/>
    <cellStyle name="Entrada 2 3 4 12 2" xfId="4110" xr:uid="{00000000-0005-0000-0000-0000590F0000}"/>
    <cellStyle name="Entrada 2 3 4 13" xfId="4111" xr:uid="{00000000-0005-0000-0000-00005A0F0000}"/>
    <cellStyle name="Entrada 2 3 4 2" xfId="4112" xr:uid="{00000000-0005-0000-0000-00005B0F0000}"/>
    <cellStyle name="Entrada 2 3 4 2 10" xfId="4113" xr:uid="{00000000-0005-0000-0000-00005C0F0000}"/>
    <cellStyle name="Entrada 2 3 4 2 10 2" xfId="4114" xr:uid="{00000000-0005-0000-0000-00005D0F0000}"/>
    <cellStyle name="Entrada 2 3 4 2 11" xfId="4115" xr:uid="{00000000-0005-0000-0000-00005E0F0000}"/>
    <cellStyle name="Entrada 2 3 4 2 2" xfId="4116" xr:uid="{00000000-0005-0000-0000-00005F0F0000}"/>
    <cellStyle name="Entrada 2 3 4 2 2 2" xfId="4117" xr:uid="{00000000-0005-0000-0000-0000600F0000}"/>
    <cellStyle name="Entrada 2 3 4 2 3" xfId="4118" xr:uid="{00000000-0005-0000-0000-0000610F0000}"/>
    <cellStyle name="Entrada 2 3 4 2 3 2" xfId="4119" xr:uid="{00000000-0005-0000-0000-0000620F0000}"/>
    <cellStyle name="Entrada 2 3 4 2 4" xfId="4120" xr:uid="{00000000-0005-0000-0000-0000630F0000}"/>
    <cellStyle name="Entrada 2 3 4 2 4 2" xfId="4121" xr:uid="{00000000-0005-0000-0000-0000640F0000}"/>
    <cellStyle name="Entrada 2 3 4 2 5" xfId="4122" xr:uid="{00000000-0005-0000-0000-0000650F0000}"/>
    <cellStyle name="Entrada 2 3 4 2 5 2" xfId="4123" xr:uid="{00000000-0005-0000-0000-0000660F0000}"/>
    <cellStyle name="Entrada 2 3 4 2 6" xfId="4124" xr:uid="{00000000-0005-0000-0000-0000670F0000}"/>
    <cellStyle name="Entrada 2 3 4 2 6 2" xfId="4125" xr:uid="{00000000-0005-0000-0000-0000680F0000}"/>
    <cellStyle name="Entrada 2 3 4 2 7" xfId="4126" xr:uid="{00000000-0005-0000-0000-0000690F0000}"/>
    <cellStyle name="Entrada 2 3 4 2 7 2" xfId="4127" xr:uid="{00000000-0005-0000-0000-00006A0F0000}"/>
    <cellStyle name="Entrada 2 3 4 2 8" xfId="4128" xr:uid="{00000000-0005-0000-0000-00006B0F0000}"/>
    <cellStyle name="Entrada 2 3 4 2 8 2" xfId="4129" xr:uid="{00000000-0005-0000-0000-00006C0F0000}"/>
    <cellStyle name="Entrada 2 3 4 2 9" xfId="4130" xr:uid="{00000000-0005-0000-0000-00006D0F0000}"/>
    <cellStyle name="Entrada 2 3 4 2 9 2" xfId="4131" xr:uid="{00000000-0005-0000-0000-00006E0F0000}"/>
    <cellStyle name="Entrada 2 3 4 3" xfId="4132" xr:uid="{00000000-0005-0000-0000-00006F0F0000}"/>
    <cellStyle name="Entrada 2 3 4 3 10" xfId="4133" xr:uid="{00000000-0005-0000-0000-0000700F0000}"/>
    <cellStyle name="Entrada 2 3 4 3 10 2" xfId="4134" xr:uid="{00000000-0005-0000-0000-0000710F0000}"/>
    <cellStyle name="Entrada 2 3 4 3 11" xfId="4135" xr:uid="{00000000-0005-0000-0000-0000720F0000}"/>
    <cellStyle name="Entrada 2 3 4 3 2" xfId="4136" xr:uid="{00000000-0005-0000-0000-0000730F0000}"/>
    <cellStyle name="Entrada 2 3 4 3 2 2" xfId="4137" xr:uid="{00000000-0005-0000-0000-0000740F0000}"/>
    <cellStyle name="Entrada 2 3 4 3 3" xfId="4138" xr:uid="{00000000-0005-0000-0000-0000750F0000}"/>
    <cellStyle name="Entrada 2 3 4 3 3 2" xfId="4139" xr:uid="{00000000-0005-0000-0000-0000760F0000}"/>
    <cellStyle name="Entrada 2 3 4 3 4" xfId="4140" xr:uid="{00000000-0005-0000-0000-0000770F0000}"/>
    <cellStyle name="Entrada 2 3 4 3 4 2" xfId="4141" xr:uid="{00000000-0005-0000-0000-0000780F0000}"/>
    <cellStyle name="Entrada 2 3 4 3 5" xfId="4142" xr:uid="{00000000-0005-0000-0000-0000790F0000}"/>
    <cellStyle name="Entrada 2 3 4 3 5 2" xfId="4143" xr:uid="{00000000-0005-0000-0000-00007A0F0000}"/>
    <cellStyle name="Entrada 2 3 4 3 6" xfId="4144" xr:uid="{00000000-0005-0000-0000-00007B0F0000}"/>
    <cellStyle name="Entrada 2 3 4 3 6 2" xfId="4145" xr:uid="{00000000-0005-0000-0000-00007C0F0000}"/>
    <cellStyle name="Entrada 2 3 4 3 7" xfId="4146" xr:uid="{00000000-0005-0000-0000-00007D0F0000}"/>
    <cellStyle name="Entrada 2 3 4 3 7 2" xfId="4147" xr:uid="{00000000-0005-0000-0000-00007E0F0000}"/>
    <cellStyle name="Entrada 2 3 4 3 8" xfId="4148" xr:uid="{00000000-0005-0000-0000-00007F0F0000}"/>
    <cellStyle name="Entrada 2 3 4 3 8 2" xfId="4149" xr:uid="{00000000-0005-0000-0000-0000800F0000}"/>
    <cellStyle name="Entrada 2 3 4 3 9" xfId="4150" xr:uid="{00000000-0005-0000-0000-0000810F0000}"/>
    <cellStyle name="Entrada 2 3 4 3 9 2" xfId="4151" xr:uid="{00000000-0005-0000-0000-0000820F0000}"/>
    <cellStyle name="Entrada 2 3 4 4" xfId="4152" xr:uid="{00000000-0005-0000-0000-0000830F0000}"/>
    <cellStyle name="Entrada 2 3 4 4 2" xfId="4153" xr:uid="{00000000-0005-0000-0000-0000840F0000}"/>
    <cellStyle name="Entrada 2 3 4 5" xfId="4154" xr:uid="{00000000-0005-0000-0000-0000850F0000}"/>
    <cellStyle name="Entrada 2 3 4 5 2" xfId="4155" xr:uid="{00000000-0005-0000-0000-0000860F0000}"/>
    <cellStyle name="Entrada 2 3 4 6" xfId="4156" xr:uid="{00000000-0005-0000-0000-0000870F0000}"/>
    <cellStyle name="Entrada 2 3 4 6 2" xfId="4157" xr:uid="{00000000-0005-0000-0000-0000880F0000}"/>
    <cellStyle name="Entrada 2 3 4 7" xfId="4158" xr:uid="{00000000-0005-0000-0000-0000890F0000}"/>
    <cellStyle name="Entrada 2 3 4 7 2" xfId="4159" xr:uid="{00000000-0005-0000-0000-00008A0F0000}"/>
    <cellStyle name="Entrada 2 3 4 8" xfId="4160" xr:uid="{00000000-0005-0000-0000-00008B0F0000}"/>
    <cellStyle name="Entrada 2 3 4 8 2" xfId="4161" xr:uid="{00000000-0005-0000-0000-00008C0F0000}"/>
    <cellStyle name="Entrada 2 3 4 9" xfId="4162" xr:uid="{00000000-0005-0000-0000-00008D0F0000}"/>
    <cellStyle name="Entrada 2 3 4 9 2" xfId="4163" xr:uid="{00000000-0005-0000-0000-00008E0F0000}"/>
    <cellStyle name="Entrada 2 3 5" xfId="4164" xr:uid="{00000000-0005-0000-0000-00008F0F0000}"/>
    <cellStyle name="Entrada 2 3 5 10" xfId="4165" xr:uid="{00000000-0005-0000-0000-0000900F0000}"/>
    <cellStyle name="Entrada 2 3 5 10 2" xfId="4166" xr:uid="{00000000-0005-0000-0000-0000910F0000}"/>
    <cellStyle name="Entrada 2 3 5 11" xfId="4167" xr:uid="{00000000-0005-0000-0000-0000920F0000}"/>
    <cellStyle name="Entrada 2 3 5 11 2" xfId="4168" xr:uid="{00000000-0005-0000-0000-0000930F0000}"/>
    <cellStyle name="Entrada 2 3 5 12" xfId="4169" xr:uid="{00000000-0005-0000-0000-0000940F0000}"/>
    <cellStyle name="Entrada 2 3 5 12 2" xfId="4170" xr:uid="{00000000-0005-0000-0000-0000950F0000}"/>
    <cellStyle name="Entrada 2 3 5 13" xfId="4171" xr:uid="{00000000-0005-0000-0000-0000960F0000}"/>
    <cellStyle name="Entrada 2 3 5 2" xfId="4172" xr:uid="{00000000-0005-0000-0000-0000970F0000}"/>
    <cellStyle name="Entrada 2 3 5 2 10" xfId="4173" xr:uid="{00000000-0005-0000-0000-0000980F0000}"/>
    <cellStyle name="Entrada 2 3 5 2 10 2" xfId="4174" xr:uid="{00000000-0005-0000-0000-0000990F0000}"/>
    <cellStyle name="Entrada 2 3 5 2 11" xfId="4175" xr:uid="{00000000-0005-0000-0000-00009A0F0000}"/>
    <cellStyle name="Entrada 2 3 5 2 2" xfId="4176" xr:uid="{00000000-0005-0000-0000-00009B0F0000}"/>
    <cellStyle name="Entrada 2 3 5 2 2 2" xfId="4177" xr:uid="{00000000-0005-0000-0000-00009C0F0000}"/>
    <cellStyle name="Entrada 2 3 5 2 3" xfId="4178" xr:uid="{00000000-0005-0000-0000-00009D0F0000}"/>
    <cellStyle name="Entrada 2 3 5 2 3 2" xfId="4179" xr:uid="{00000000-0005-0000-0000-00009E0F0000}"/>
    <cellStyle name="Entrada 2 3 5 2 4" xfId="4180" xr:uid="{00000000-0005-0000-0000-00009F0F0000}"/>
    <cellStyle name="Entrada 2 3 5 2 4 2" xfId="4181" xr:uid="{00000000-0005-0000-0000-0000A00F0000}"/>
    <cellStyle name="Entrada 2 3 5 2 5" xfId="4182" xr:uid="{00000000-0005-0000-0000-0000A10F0000}"/>
    <cellStyle name="Entrada 2 3 5 2 5 2" xfId="4183" xr:uid="{00000000-0005-0000-0000-0000A20F0000}"/>
    <cellStyle name="Entrada 2 3 5 2 6" xfId="4184" xr:uid="{00000000-0005-0000-0000-0000A30F0000}"/>
    <cellStyle name="Entrada 2 3 5 2 6 2" xfId="4185" xr:uid="{00000000-0005-0000-0000-0000A40F0000}"/>
    <cellStyle name="Entrada 2 3 5 2 7" xfId="4186" xr:uid="{00000000-0005-0000-0000-0000A50F0000}"/>
    <cellStyle name="Entrada 2 3 5 2 7 2" xfId="4187" xr:uid="{00000000-0005-0000-0000-0000A60F0000}"/>
    <cellStyle name="Entrada 2 3 5 2 8" xfId="4188" xr:uid="{00000000-0005-0000-0000-0000A70F0000}"/>
    <cellStyle name="Entrada 2 3 5 2 8 2" xfId="4189" xr:uid="{00000000-0005-0000-0000-0000A80F0000}"/>
    <cellStyle name="Entrada 2 3 5 2 9" xfId="4190" xr:uid="{00000000-0005-0000-0000-0000A90F0000}"/>
    <cellStyle name="Entrada 2 3 5 2 9 2" xfId="4191" xr:uid="{00000000-0005-0000-0000-0000AA0F0000}"/>
    <cellStyle name="Entrada 2 3 5 3" xfId="4192" xr:uid="{00000000-0005-0000-0000-0000AB0F0000}"/>
    <cellStyle name="Entrada 2 3 5 3 10" xfId="4193" xr:uid="{00000000-0005-0000-0000-0000AC0F0000}"/>
    <cellStyle name="Entrada 2 3 5 3 10 2" xfId="4194" xr:uid="{00000000-0005-0000-0000-0000AD0F0000}"/>
    <cellStyle name="Entrada 2 3 5 3 11" xfId="4195" xr:uid="{00000000-0005-0000-0000-0000AE0F0000}"/>
    <cellStyle name="Entrada 2 3 5 3 2" xfId="4196" xr:uid="{00000000-0005-0000-0000-0000AF0F0000}"/>
    <cellStyle name="Entrada 2 3 5 3 2 2" xfId="4197" xr:uid="{00000000-0005-0000-0000-0000B00F0000}"/>
    <cellStyle name="Entrada 2 3 5 3 3" xfId="4198" xr:uid="{00000000-0005-0000-0000-0000B10F0000}"/>
    <cellStyle name="Entrada 2 3 5 3 3 2" xfId="4199" xr:uid="{00000000-0005-0000-0000-0000B20F0000}"/>
    <cellStyle name="Entrada 2 3 5 3 4" xfId="4200" xr:uid="{00000000-0005-0000-0000-0000B30F0000}"/>
    <cellStyle name="Entrada 2 3 5 3 4 2" xfId="4201" xr:uid="{00000000-0005-0000-0000-0000B40F0000}"/>
    <cellStyle name="Entrada 2 3 5 3 5" xfId="4202" xr:uid="{00000000-0005-0000-0000-0000B50F0000}"/>
    <cellStyle name="Entrada 2 3 5 3 5 2" xfId="4203" xr:uid="{00000000-0005-0000-0000-0000B60F0000}"/>
    <cellStyle name="Entrada 2 3 5 3 6" xfId="4204" xr:uid="{00000000-0005-0000-0000-0000B70F0000}"/>
    <cellStyle name="Entrada 2 3 5 3 6 2" xfId="4205" xr:uid="{00000000-0005-0000-0000-0000B80F0000}"/>
    <cellStyle name="Entrada 2 3 5 3 7" xfId="4206" xr:uid="{00000000-0005-0000-0000-0000B90F0000}"/>
    <cellStyle name="Entrada 2 3 5 3 7 2" xfId="4207" xr:uid="{00000000-0005-0000-0000-0000BA0F0000}"/>
    <cellStyle name="Entrada 2 3 5 3 8" xfId="4208" xr:uid="{00000000-0005-0000-0000-0000BB0F0000}"/>
    <cellStyle name="Entrada 2 3 5 3 8 2" xfId="4209" xr:uid="{00000000-0005-0000-0000-0000BC0F0000}"/>
    <cellStyle name="Entrada 2 3 5 3 9" xfId="4210" xr:uid="{00000000-0005-0000-0000-0000BD0F0000}"/>
    <cellStyle name="Entrada 2 3 5 3 9 2" xfId="4211" xr:uid="{00000000-0005-0000-0000-0000BE0F0000}"/>
    <cellStyle name="Entrada 2 3 5 4" xfId="4212" xr:uid="{00000000-0005-0000-0000-0000BF0F0000}"/>
    <cellStyle name="Entrada 2 3 5 4 2" xfId="4213" xr:uid="{00000000-0005-0000-0000-0000C00F0000}"/>
    <cellStyle name="Entrada 2 3 5 5" xfId="4214" xr:uid="{00000000-0005-0000-0000-0000C10F0000}"/>
    <cellStyle name="Entrada 2 3 5 5 2" xfId="4215" xr:uid="{00000000-0005-0000-0000-0000C20F0000}"/>
    <cellStyle name="Entrada 2 3 5 6" xfId="4216" xr:uid="{00000000-0005-0000-0000-0000C30F0000}"/>
    <cellStyle name="Entrada 2 3 5 6 2" xfId="4217" xr:uid="{00000000-0005-0000-0000-0000C40F0000}"/>
    <cellStyle name="Entrada 2 3 5 7" xfId="4218" xr:uid="{00000000-0005-0000-0000-0000C50F0000}"/>
    <cellStyle name="Entrada 2 3 5 7 2" xfId="4219" xr:uid="{00000000-0005-0000-0000-0000C60F0000}"/>
    <cellStyle name="Entrada 2 3 5 8" xfId="4220" xr:uid="{00000000-0005-0000-0000-0000C70F0000}"/>
    <cellStyle name="Entrada 2 3 5 8 2" xfId="4221" xr:uid="{00000000-0005-0000-0000-0000C80F0000}"/>
    <cellStyle name="Entrada 2 3 5 9" xfId="4222" xr:uid="{00000000-0005-0000-0000-0000C90F0000}"/>
    <cellStyle name="Entrada 2 3 5 9 2" xfId="4223" xr:uid="{00000000-0005-0000-0000-0000CA0F0000}"/>
    <cellStyle name="Entrada 2 3 6" xfId="4224" xr:uid="{00000000-0005-0000-0000-0000CB0F0000}"/>
    <cellStyle name="Entrada 2 3 6 2" xfId="4225" xr:uid="{00000000-0005-0000-0000-0000CC0F0000}"/>
    <cellStyle name="Entrada 2 3 7" xfId="4226" xr:uid="{00000000-0005-0000-0000-0000CD0F0000}"/>
    <cellStyle name="Entrada 2 3 7 2" xfId="4227" xr:uid="{00000000-0005-0000-0000-0000CE0F0000}"/>
    <cellStyle name="Entrada 2 3 8" xfId="4228" xr:uid="{00000000-0005-0000-0000-0000CF0F0000}"/>
    <cellStyle name="Entrada 2 3 8 2" xfId="4229" xr:uid="{00000000-0005-0000-0000-0000D00F0000}"/>
    <cellStyle name="Entrada 2 3 9" xfId="4230" xr:uid="{00000000-0005-0000-0000-0000D10F0000}"/>
    <cellStyle name="Entrada 2 3 9 2" xfId="4231" xr:uid="{00000000-0005-0000-0000-0000D20F0000}"/>
    <cellStyle name="Entrada 2 4" xfId="322" xr:uid="{00000000-0005-0000-0000-0000D30F0000}"/>
    <cellStyle name="Entrada 2 4 10" xfId="4232" xr:uid="{00000000-0005-0000-0000-0000D40F0000}"/>
    <cellStyle name="Entrada 2 4 10 2" xfId="4233" xr:uid="{00000000-0005-0000-0000-0000D50F0000}"/>
    <cellStyle name="Entrada 2 4 11" xfId="4234" xr:uid="{00000000-0005-0000-0000-0000D60F0000}"/>
    <cellStyle name="Entrada 2 4 11 2" xfId="4235" xr:uid="{00000000-0005-0000-0000-0000D70F0000}"/>
    <cellStyle name="Entrada 2 4 12" xfId="4236" xr:uid="{00000000-0005-0000-0000-0000D80F0000}"/>
    <cellStyle name="Entrada 2 4 12 2" xfId="4237" xr:uid="{00000000-0005-0000-0000-0000D90F0000}"/>
    <cellStyle name="Entrada 2 4 13" xfId="4238" xr:uid="{00000000-0005-0000-0000-0000DA0F0000}"/>
    <cellStyle name="Entrada 2 4 13 2" xfId="4239" xr:uid="{00000000-0005-0000-0000-0000DB0F0000}"/>
    <cellStyle name="Entrada 2 4 14" xfId="4240" xr:uid="{00000000-0005-0000-0000-0000DC0F0000}"/>
    <cellStyle name="Entrada 2 4 14 2" xfId="4241" xr:uid="{00000000-0005-0000-0000-0000DD0F0000}"/>
    <cellStyle name="Entrada 2 4 15" xfId="4242" xr:uid="{00000000-0005-0000-0000-0000DE0F0000}"/>
    <cellStyle name="Entrada 2 4 16" xfId="4243" xr:uid="{00000000-0005-0000-0000-0000DF0F0000}"/>
    <cellStyle name="Entrada 2 4 2" xfId="4244" xr:uid="{00000000-0005-0000-0000-0000E00F0000}"/>
    <cellStyle name="Entrada 2 4 2 10" xfId="4245" xr:uid="{00000000-0005-0000-0000-0000E10F0000}"/>
    <cellStyle name="Entrada 2 4 2 10 2" xfId="4246" xr:uid="{00000000-0005-0000-0000-0000E20F0000}"/>
    <cellStyle name="Entrada 2 4 2 11" xfId="4247" xr:uid="{00000000-0005-0000-0000-0000E30F0000}"/>
    <cellStyle name="Entrada 2 4 2 11 2" xfId="4248" xr:uid="{00000000-0005-0000-0000-0000E40F0000}"/>
    <cellStyle name="Entrada 2 4 2 12" xfId="4249" xr:uid="{00000000-0005-0000-0000-0000E50F0000}"/>
    <cellStyle name="Entrada 2 4 2 12 2" xfId="4250" xr:uid="{00000000-0005-0000-0000-0000E60F0000}"/>
    <cellStyle name="Entrada 2 4 2 13" xfId="4251" xr:uid="{00000000-0005-0000-0000-0000E70F0000}"/>
    <cellStyle name="Entrada 2 4 2 2" xfId="4252" xr:uid="{00000000-0005-0000-0000-0000E80F0000}"/>
    <cellStyle name="Entrada 2 4 2 2 10" xfId="4253" xr:uid="{00000000-0005-0000-0000-0000E90F0000}"/>
    <cellStyle name="Entrada 2 4 2 2 10 2" xfId="4254" xr:uid="{00000000-0005-0000-0000-0000EA0F0000}"/>
    <cellStyle name="Entrada 2 4 2 2 11" xfId="4255" xr:uid="{00000000-0005-0000-0000-0000EB0F0000}"/>
    <cellStyle name="Entrada 2 4 2 2 2" xfId="4256" xr:uid="{00000000-0005-0000-0000-0000EC0F0000}"/>
    <cellStyle name="Entrada 2 4 2 2 2 2" xfId="4257" xr:uid="{00000000-0005-0000-0000-0000ED0F0000}"/>
    <cellStyle name="Entrada 2 4 2 2 3" xfId="4258" xr:uid="{00000000-0005-0000-0000-0000EE0F0000}"/>
    <cellStyle name="Entrada 2 4 2 2 3 2" xfId="4259" xr:uid="{00000000-0005-0000-0000-0000EF0F0000}"/>
    <cellStyle name="Entrada 2 4 2 2 4" xfId="4260" xr:uid="{00000000-0005-0000-0000-0000F00F0000}"/>
    <cellStyle name="Entrada 2 4 2 2 4 2" xfId="4261" xr:uid="{00000000-0005-0000-0000-0000F10F0000}"/>
    <cellStyle name="Entrada 2 4 2 2 5" xfId="4262" xr:uid="{00000000-0005-0000-0000-0000F20F0000}"/>
    <cellStyle name="Entrada 2 4 2 2 5 2" xfId="4263" xr:uid="{00000000-0005-0000-0000-0000F30F0000}"/>
    <cellStyle name="Entrada 2 4 2 2 6" xfId="4264" xr:uid="{00000000-0005-0000-0000-0000F40F0000}"/>
    <cellStyle name="Entrada 2 4 2 2 6 2" xfId="4265" xr:uid="{00000000-0005-0000-0000-0000F50F0000}"/>
    <cellStyle name="Entrada 2 4 2 2 7" xfId="4266" xr:uid="{00000000-0005-0000-0000-0000F60F0000}"/>
    <cellStyle name="Entrada 2 4 2 2 7 2" xfId="4267" xr:uid="{00000000-0005-0000-0000-0000F70F0000}"/>
    <cellStyle name="Entrada 2 4 2 2 8" xfId="4268" xr:uid="{00000000-0005-0000-0000-0000F80F0000}"/>
    <cellStyle name="Entrada 2 4 2 2 8 2" xfId="4269" xr:uid="{00000000-0005-0000-0000-0000F90F0000}"/>
    <cellStyle name="Entrada 2 4 2 2 9" xfId="4270" xr:uid="{00000000-0005-0000-0000-0000FA0F0000}"/>
    <cellStyle name="Entrada 2 4 2 2 9 2" xfId="4271" xr:uid="{00000000-0005-0000-0000-0000FB0F0000}"/>
    <cellStyle name="Entrada 2 4 2 3" xfId="4272" xr:uid="{00000000-0005-0000-0000-0000FC0F0000}"/>
    <cellStyle name="Entrada 2 4 2 3 10" xfId="4273" xr:uid="{00000000-0005-0000-0000-0000FD0F0000}"/>
    <cellStyle name="Entrada 2 4 2 3 10 2" xfId="4274" xr:uid="{00000000-0005-0000-0000-0000FE0F0000}"/>
    <cellStyle name="Entrada 2 4 2 3 11" xfId="4275" xr:uid="{00000000-0005-0000-0000-0000FF0F0000}"/>
    <cellStyle name="Entrada 2 4 2 3 2" xfId="4276" xr:uid="{00000000-0005-0000-0000-000000100000}"/>
    <cellStyle name="Entrada 2 4 2 3 2 2" xfId="4277" xr:uid="{00000000-0005-0000-0000-000001100000}"/>
    <cellStyle name="Entrada 2 4 2 3 3" xfId="4278" xr:uid="{00000000-0005-0000-0000-000002100000}"/>
    <cellStyle name="Entrada 2 4 2 3 3 2" xfId="4279" xr:uid="{00000000-0005-0000-0000-000003100000}"/>
    <cellStyle name="Entrada 2 4 2 3 4" xfId="4280" xr:uid="{00000000-0005-0000-0000-000004100000}"/>
    <cellStyle name="Entrada 2 4 2 3 4 2" xfId="4281" xr:uid="{00000000-0005-0000-0000-000005100000}"/>
    <cellStyle name="Entrada 2 4 2 3 5" xfId="4282" xr:uid="{00000000-0005-0000-0000-000006100000}"/>
    <cellStyle name="Entrada 2 4 2 3 5 2" xfId="4283" xr:uid="{00000000-0005-0000-0000-000007100000}"/>
    <cellStyle name="Entrada 2 4 2 3 6" xfId="4284" xr:uid="{00000000-0005-0000-0000-000008100000}"/>
    <cellStyle name="Entrada 2 4 2 3 6 2" xfId="4285" xr:uid="{00000000-0005-0000-0000-000009100000}"/>
    <cellStyle name="Entrada 2 4 2 3 7" xfId="4286" xr:uid="{00000000-0005-0000-0000-00000A100000}"/>
    <cellStyle name="Entrada 2 4 2 3 7 2" xfId="4287" xr:uid="{00000000-0005-0000-0000-00000B100000}"/>
    <cellStyle name="Entrada 2 4 2 3 8" xfId="4288" xr:uid="{00000000-0005-0000-0000-00000C100000}"/>
    <cellStyle name="Entrada 2 4 2 3 8 2" xfId="4289" xr:uid="{00000000-0005-0000-0000-00000D100000}"/>
    <cellStyle name="Entrada 2 4 2 3 9" xfId="4290" xr:uid="{00000000-0005-0000-0000-00000E100000}"/>
    <cellStyle name="Entrada 2 4 2 3 9 2" xfId="4291" xr:uid="{00000000-0005-0000-0000-00000F100000}"/>
    <cellStyle name="Entrada 2 4 2 4" xfId="4292" xr:uid="{00000000-0005-0000-0000-000010100000}"/>
    <cellStyle name="Entrada 2 4 2 4 2" xfId="4293" xr:uid="{00000000-0005-0000-0000-000011100000}"/>
    <cellStyle name="Entrada 2 4 2 5" xfId="4294" xr:uid="{00000000-0005-0000-0000-000012100000}"/>
    <cellStyle name="Entrada 2 4 2 5 2" xfId="4295" xr:uid="{00000000-0005-0000-0000-000013100000}"/>
    <cellStyle name="Entrada 2 4 2 6" xfId="4296" xr:uid="{00000000-0005-0000-0000-000014100000}"/>
    <cellStyle name="Entrada 2 4 2 6 2" xfId="4297" xr:uid="{00000000-0005-0000-0000-000015100000}"/>
    <cellStyle name="Entrada 2 4 2 7" xfId="4298" xr:uid="{00000000-0005-0000-0000-000016100000}"/>
    <cellStyle name="Entrada 2 4 2 7 2" xfId="4299" xr:uid="{00000000-0005-0000-0000-000017100000}"/>
    <cellStyle name="Entrada 2 4 2 8" xfId="4300" xr:uid="{00000000-0005-0000-0000-000018100000}"/>
    <cellStyle name="Entrada 2 4 2 8 2" xfId="4301" xr:uid="{00000000-0005-0000-0000-000019100000}"/>
    <cellStyle name="Entrada 2 4 2 9" xfId="4302" xr:uid="{00000000-0005-0000-0000-00001A100000}"/>
    <cellStyle name="Entrada 2 4 2 9 2" xfId="4303" xr:uid="{00000000-0005-0000-0000-00001B100000}"/>
    <cellStyle name="Entrada 2 4 3" xfId="4304" xr:uid="{00000000-0005-0000-0000-00001C100000}"/>
    <cellStyle name="Entrada 2 4 3 10" xfId="4305" xr:uid="{00000000-0005-0000-0000-00001D100000}"/>
    <cellStyle name="Entrada 2 4 3 10 2" xfId="4306" xr:uid="{00000000-0005-0000-0000-00001E100000}"/>
    <cellStyle name="Entrada 2 4 3 11" xfId="4307" xr:uid="{00000000-0005-0000-0000-00001F100000}"/>
    <cellStyle name="Entrada 2 4 3 11 2" xfId="4308" xr:uid="{00000000-0005-0000-0000-000020100000}"/>
    <cellStyle name="Entrada 2 4 3 12" xfId="4309" xr:uid="{00000000-0005-0000-0000-000021100000}"/>
    <cellStyle name="Entrada 2 4 3 12 2" xfId="4310" xr:uid="{00000000-0005-0000-0000-000022100000}"/>
    <cellStyle name="Entrada 2 4 3 13" xfId="4311" xr:uid="{00000000-0005-0000-0000-000023100000}"/>
    <cellStyle name="Entrada 2 4 3 2" xfId="4312" xr:uid="{00000000-0005-0000-0000-000024100000}"/>
    <cellStyle name="Entrada 2 4 3 2 10" xfId="4313" xr:uid="{00000000-0005-0000-0000-000025100000}"/>
    <cellStyle name="Entrada 2 4 3 2 10 2" xfId="4314" xr:uid="{00000000-0005-0000-0000-000026100000}"/>
    <cellStyle name="Entrada 2 4 3 2 11" xfId="4315" xr:uid="{00000000-0005-0000-0000-000027100000}"/>
    <cellStyle name="Entrada 2 4 3 2 2" xfId="4316" xr:uid="{00000000-0005-0000-0000-000028100000}"/>
    <cellStyle name="Entrada 2 4 3 2 2 2" xfId="4317" xr:uid="{00000000-0005-0000-0000-000029100000}"/>
    <cellStyle name="Entrada 2 4 3 2 3" xfId="4318" xr:uid="{00000000-0005-0000-0000-00002A100000}"/>
    <cellStyle name="Entrada 2 4 3 2 3 2" xfId="4319" xr:uid="{00000000-0005-0000-0000-00002B100000}"/>
    <cellStyle name="Entrada 2 4 3 2 4" xfId="4320" xr:uid="{00000000-0005-0000-0000-00002C100000}"/>
    <cellStyle name="Entrada 2 4 3 2 4 2" xfId="4321" xr:uid="{00000000-0005-0000-0000-00002D100000}"/>
    <cellStyle name="Entrada 2 4 3 2 5" xfId="4322" xr:uid="{00000000-0005-0000-0000-00002E100000}"/>
    <cellStyle name="Entrada 2 4 3 2 5 2" xfId="4323" xr:uid="{00000000-0005-0000-0000-00002F100000}"/>
    <cellStyle name="Entrada 2 4 3 2 6" xfId="4324" xr:uid="{00000000-0005-0000-0000-000030100000}"/>
    <cellStyle name="Entrada 2 4 3 2 6 2" xfId="4325" xr:uid="{00000000-0005-0000-0000-000031100000}"/>
    <cellStyle name="Entrada 2 4 3 2 7" xfId="4326" xr:uid="{00000000-0005-0000-0000-000032100000}"/>
    <cellStyle name="Entrada 2 4 3 2 7 2" xfId="4327" xr:uid="{00000000-0005-0000-0000-000033100000}"/>
    <cellStyle name="Entrada 2 4 3 2 8" xfId="4328" xr:uid="{00000000-0005-0000-0000-000034100000}"/>
    <cellStyle name="Entrada 2 4 3 2 8 2" xfId="4329" xr:uid="{00000000-0005-0000-0000-000035100000}"/>
    <cellStyle name="Entrada 2 4 3 2 9" xfId="4330" xr:uid="{00000000-0005-0000-0000-000036100000}"/>
    <cellStyle name="Entrada 2 4 3 2 9 2" xfId="4331" xr:uid="{00000000-0005-0000-0000-000037100000}"/>
    <cellStyle name="Entrada 2 4 3 3" xfId="4332" xr:uid="{00000000-0005-0000-0000-000038100000}"/>
    <cellStyle name="Entrada 2 4 3 3 10" xfId="4333" xr:uid="{00000000-0005-0000-0000-000039100000}"/>
    <cellStyle name="Entrada 2 4 3 3 10 2" xfId="4334" xr:uid="{00000000-0005-0000-0000-00003A100000}"/>
    <cellStyle name="Entrada 2 4 3 3 11" xfId="4335" xr:uid="{00000000-0005-0000-0000-00003B100000}"/>
    <cellStyle name="Entrada 2 4 3 3 2" xfId="4336" xr:uid="{00000000-0005-0000-0000-00003C100000}"/>
    <cellStyle name="Entrada 2 4 3 3 2 2" xfId="4337" xr:uid="{00000000-0005-0000-0000-00003D100000}"/>
    <cellStyle name="Entrada 2 4 3 3 3" xfId="4338" xr:uid="{00000000-0005-0000-0000-00003E100000}"/>
    <cellStyle name="Entrada 2 4 3 3 3 2" xfId="4339" xr:uid="{00000000-0005-0000-0000-00003F100000}"/>
    <cellStyle name="Entrada 2 4 3 3 4" xfId="4340" xr:uid="{00000000-0005-0000-0000-000040100000}"/>
    <cellStyle name="Entrada 2 4 3 3 4 2" xfId="4341" xr:uid="{00000000-0005-0000-0000-000041100000}"/>
    <cellStyle name="Entrada 2 4 3 3 5" xfId="4342" xr:uid="{00000000-0005-0000-0000-000042100000}"/>
    <cellStyle name="Entrada 2 4 3 3 5 2" xfId="4343" xr:uid="{00000000-0005-0000-0000-000043100000}"/>
    <cellStyle name="Entrada 2 4 3 3 6" xfId="4344" xr:uid="{00000000-0005-0000-0000-000044100000}"/>
    <cellStyle name="Entrada 2 4 3 3 6 2" xfId="4345" xr:uid="{00000000-0005-0000-0000-000045100000}"/>
    <cellStyle name="Entrada 2 4 3 3 7" xfId="4346" xr:uid="{00000000-0005-0000-0000-000046100000}"/>
    <cellStyle name="Entrada 2 4 3 3 7 2" xfId="4347" xr:uid="{00000000-0005-0000-0000-000047100000}"/>
    <cellStyle name="Entrada 2 4 3 3 8" xfId="4348" xr:uid="{00000000-0005-0000-0000-000048100000}"/>
    <cellStyle name="Entrada 2 4 3 3 8 2" xfId="4349" xr:uid="{00000000-0005-0000-0000-000049100000}"/>
    <cellStyle name="Entrada 2 4 3 3 9" xfId="4350" xr:uid="{00000000-0005-0000-0000-00004A100000}"/>
    <cellStyle name="Entrada 2 4 3 3 9 2" xfId="4351" xr:uid="{00000000-0005-0000-0000-00004B100000}"/>
    <cellStyle name="Entrada 2 4 3 4" xfId="4352" xr:uid="{00000000-0005-0000-0000-00004C100000}"/>
    <cellStyle name="Entrada 2 4 3 4 2" xfId="4353" xr:uid="{00000000-0005-0000-0000-00004D100000}"/>
    <cellStyle name="Entrada 2 4 3 5" xfId="4354" xr:uid="{00000000-0005-0000-0000-00004E100000}"/>
    <cellStyle name="Entrada 2 4 3 5 2" xfId="4355" xr:uid="{00000000-0005-0000-0000-00004F100000}"/>
    <cellStyle name="Entrada 2 4 3 6" xfId="4356" xr:uid="{00000000-0005-0000-0000-000050100000}"/>
    <cellStyle name="Entrada 2 4 3 6 2" xfId="4357" xr:uid="{00000000-0005-0000-0000-000051100000}"/>
    <cellStyle name="Entrada 2 4 3 7" xfId="4358" xr:uid="{00000000-0005-0000-0000-000052100000}"/>
    <cellStyle name="Entrada 2 4 3 7 2" xfId="4359" xr:uid="{00000000-0005-0000-0000-000053100000}"/>
    <cellStyle name="Entrada 2 4 3 8" xfId="4360" xr:uid="{00000000-0005-0000-0000-000054100000}"/>
    <cellStyle name="Entrada 2 4 3 8 2" xfId="4361" xr:uid="{00000000-0005-0000-0000-000055100000}"/>
    <cellStyle name="Entrada 2 4 3 9" xfId="4362" xr:uid="{00000000-0005-0000-0000-000056100000}"/>
    <cellStyle name="Entrada 2 4 3 9 2" xfId="4363" xr:uid="{00000000-0005-0000-0000-000057100000}"/>
    <cellStyle name="Entrada 2 4 4" xfId="4364" xr:uid="{00000000-0005-0000-0000-000058100000}"/>
    <cellStyle name="Entrada 2 4 4 10" xfId="4365" xr:uid="{00000000-0005-0000-0000-000059100000}"/>
    <cellStyle name="Entrada 2 4 4 10 2" xfId="4366" xr:uid="{00000000-0005-0000-0000-00005A100000}"/>
    <cellStyle name="Entrada 2 4 4 11" xfId="4367" xr:uid="{00000000-0005-0000-0000-00005B100000}"/>
    <cellStyle name="Entrada 2 4 4 2" xfId="4368" xr:uid="{00000000-0005-0000-0000-00005C100000}"/>
    <cellStyle name="Entrada 2 4 4 2 2" xfId="4369" xr:uid="{00000000-0005-0000-0000-00005D100000}"/>
    <cellStyle name="Entrada 2 4 4 3" xfId="4370" xr:uid="{00000000-0005-0000-0000-00005E100000}"/>
    <cellStyle name="Entrada 2 4 4 3 2" xfId="4371" xr:uid="{00000000-0005-0000-0000-00005F100000}"/>
    <cellStyle name="Entrada 2 4 4 4" xfId="4372" xr:uid="{00000000-0005-0000-0000-000060100000}"/>
    <cellStyle name="Entrada 2 4 4 4 2" xfId="4373" xr:uid="{00000000-0005-0000-0000-000061100000}"/>
    <cellStyle name="Entrada 2 4 4 5" xfId="4374" xr:uid="{00000000-0005-0000-0000-000062100000}"/>
    <cellStyle name="Entrada 2 4 4 5 2" xfId="4375" xr:uid="{00000000-0005-0000-0000-000063100000}"/>
    <cellStyle name="Entrada 2 4 4 6" xfId="4376" xr:uid="{00000000-0005-0000-0000-000064100000}"/>
    <cellStyle name="Entrada 2 4 4 6 2" xfId="4377" xr:uid="{00000000-0005-0000-0000-000065100000}"/>
    <cellStyle name="Entrada 2 4 4 7" xfId="4378" xr:uid="{00000000-0005-0000-0000-000066100000}"/>
    <cellStyle name="Entrada 2 4 4 7 2" xfId="4379" xr:uid="{00000000-0005-0000-0000-000067100000}"/>
    <cellStyle name="Entrada 2 4 4 8" xfId="4380" xr:uid="{00000000-0005-0000-0000-000068100000}"/>
    <cellStyle name="Entrada 2 4 4 8 2" xfId="4381" xr:uid="{00000000-0005-0000-0000-000069100000}"/>
    <cellStyle name="Entrada 2 4 4 9" xfId="4382" xr:uid="{00000000-0005-0000-0000-00006A100000}"/>
    <cellStyle name="Entrada 2 4 4 9 2" xfId="4383" xr:uid="{00000000-0005-0000-0000-00006B100000}"/>
    <cellStyle name="Entrada 2 4 5" xfId="4384" xr:uid="{00000000-0005-0000-0000-00006C100000}"/>
    <cellStyle name="Entrada 2 4 5 10" xfId="4385" xr:uid="{00000000-0005-0000-0000-00006D100000}"/>
    <cellStyle name="Entrada 2 4 5 10 2" xfId="4386" xr:uid="{00000000-0005-0000-0000-00006E100000}"/>
    <cellStyle name="Entrada 2 4 5 11" xfId="4387" xr:uid="{00000000-0005-0000-0000-00006F100000}"/>
    <cellStyle name="Entrada 2 4 5 2" xfId="4388" xr:uid="{00000000-0005-0000-0000-000070100000}"/>
    <cellStyle name="Entrada 2 4 5 2 2" xfId="4389" xr:uid="{00000000-0005-0000-0000-000071100000}"/>
    <cellStyle name="Entrada 2 4 5 3" xfId="4390" xr:uid="{00000000-0005-0000-0000-000072100000}"/>
    <cellStyle name="Entrada 2 4 5 3 2" xfId="4391" xr:uid="{00000000-0005-0000-0000-000073100000}"/>
    <cellStyle name="Entrada 2 4 5 4" xfId="4392" xr:uid="{00000000-0005-0000-0000-000074100000}"/>
    <cellStyle name="Entrada 2 4 5 4 2" xfId="4393" xr:uid="{00000000-0005-0000-0000-000075100000}"/>
    <cellStyle name="Entrada 2 4 5 5" xfId="4394" xr:uid="{00000000-0005-0000-0000-000076100000}"/>
    <cellStyle name="Entrada 2 4 5 5 2" xfId="4395" xr:uid="{00000000-0005-0000-0000-000077100000}"/>
    <cellStyle name="Entrada 2 4 5 6" xfId="4396" xr:uid="{00000000-0005-0000-0000-000078100000}"/>
    <cellStyle name="Entrada 2 4 5 6 2" xfId="4397" xr:uid="{00000000-0005-0000-0000-000079100000}"/>
    <cellStyle name="Entrada 2 4 5 7" xfId="4398" xr:uid="{00000000-0005-0000-0000-00007A100000}"/>
    <cellStyle name="Entrada 2 4 5 7 2" xfId="4399" xr:uid="{00000000-0005-0000-0000-00007B100000}"/>
    <cellStyle name="Entrada 2 4 5 8" xfId="4400" xr:uid="{00000000-0005-0000-0000-00007C100000}"/>
    <cellStyle name="Entrada 2 4 5 8 2" xfId="4401" xr:uid="{00000000-0005-0000-0000-00007D100000}"/>
    <cellStyle name="Entrada 2 4 5 9" xfId="4402" xr:uid="{00000000-0005-0000-0000-00007E100000}"/>
    <cellStyle name="Entrada 2 4 5 9 2" xfId="4403" xr:uid="{00000000-0005-0000-0000-00007F100000}"/>
    <cellStyle name="Entrada 2 4 6" xfId="4404" xr:uid="{00000000-0005-0000-0000-000080100000}"/>
    <cellStyle name="Entrada 2 4 6 2" xfId="4405" xr:uid="{00000000-0005-0000-0000-000081100000}"/>
    <cellStyle name="Entrada 2 4 7" xfId="4406" xr:uid="{00000000-0005-0000-0000-000082100000}"/>
    <cellStyle name="Entrada 2 4 7 2" xfId="4407" xr:uid="{00000000-0005-0000-0000-000083100000}"/>
    <cellStyle name="Entrada 2 4 8" xfId="4408" xr:uid="{00000000-0005-0000-0000-000084100000}"/>
    <cellStyle name="Entrada 2 4 8 2" xfId="4409" xr:uid="{00000000-0005-0000-0000-000085100000}"/>
    <cellStyle name="Entrada 2 4 9" xfId="4410" xr:uid="{00000000-0005-0000-0000-000086100000}"/>
    <cellStyle name="Entrada 2 4 9 2" xfId="4411" xr:uid="{00000000-0005-0000-0000-000087100000}"/>
    <cellStyle name="Entrada 2 5" xfId="309" xr:uid="{00000000-0005-0000-0000-000088100000}"/>
    <cellStyle name="Entrada 2 5 10" xfId="4412" xr:uid="{00000000-0005-0000-0000-000089100000}"/>
    <cellStyle name="Entrada 2 5 10 2" xfId="4413" xr:uid="{00000000-0005-0000-0000-00008A100000}"/>
    <cellStyle name="Entrada 2 5 11" xfId="4414" xr:uid="{00000000-0005-0000-0000-00008B100000}"/>
    <cellStyle name="Entrada 2 5 11 2" xfId="4415" xr:uid="{00000000-0005-0000-0000-00008C100000}"/>
    <cellStyle name="Entrada 2 5 12" xfId="4416" xr:uid="{00000000-0005-0000-0000-00008D100000}"/>
    <cellStyle name="Entrada 2 5 12 2" xfId="4417" xr:uid="{00000000-0005-0000-0000-00008E100000}"/>
    <cellStyle name="Entrada 2 5 13" xfId="4418" xr:uid="{00000000-0005-0000-0000-00008F100000}"/>
    <cellStyle name="Entrada 2 5 13 2" xfId="4419" xr:uid="{00000000-0005-0000-0000-000090100000}"/>
    <cellStyle name="Entrada 2 5 14" xfId="4420" xr:uid="{00000000-0005-0000-0000-000091100000}"/>
    <cellStyle name="Entrada 2 5 14 2" xfId="4421" xr:uid="{00000000-0005-0000-0000-000092100000}"/>
    <cellStyle name="Entrada 2 5 15" xfId="4422" xr:uid="{00000000-0005-0000-0000-000093100000}"/>
    <cellStyle name="Entrada 2 5 2" xfId="4423" xr:uid="{00000000-0005-0000-0000-000094100000}"/>
    <cellStyle name="Entrada 2 5 2 10" xfId="4424" xr:uid="{00000000-0005-0000-0000-000095100000}"/>
    <cellStyle name="Entrada 2 5 2 10 2" xfId="4425" xr:uid="{00000000-0005-0000-0000-000096100000}"/>
    <cellStyle name="Entrada 2 5 2 11" xfId="4426" xr:uid="{00000000-0005-0000-0000-000097100000}"/>
    <cellStyle name="Entrada 2 5 2 11 2" xfId="4427" xr:uid="{00000000-0005-0000-0000-000098100000}"/>
    <cellStyle name="Entrada 2 5 2 12" xfId="4428" xr:uid="{00000000-0005-0000-0000-000099100000}"/>
    <cellStyle name="Entrada 2 5 2 12 2" xfId="4429" xr:uid="{00000000-0005-0000-0000-00009A100000}"/>
    <cellStyle name="Entrada 2 5 2 13" xfId="4430" xr:uid="{00000000-0005-0000-0000-00009B100000}"/>
    <cellStyle name="Entrada 2 5 2 2" xfId="4431" xr:uid="{00000000-0005-0000-0000-00009C100000}"/>
    <cellStyle name="Entrada 2 5 2 2 10" xfId="4432" xr:uid="{00000000-0005-0000-0000-00009D100000}"/>
    <cellStyle name="Entrada 2 5 2 2 10 2" xfId="4433" xr:uid="{00000000-0005-0000-0000-00009E100000}"/>
    <cellStyle name="Entrada 2 5 2 2 11" xfId="4434" xr:uid="{00000000-0005-0000-0000-00009F100000}"/>
    <cellStyle name="Entrada 2 5 2 2 2" xfId="4435" xr:uid="{00000000-0005-0000-0000-0000A0100000}"/>
    <cellStyle name="Entrada 2 5 2 2 2 2" xfId="4436" xr:uid="{00000000-0005-0000-0000-0000A1100000}"/>
    <cellStyle name="Entrada 2 5 2 2 3" xfId="4437" xr:uid="{00000000-0005-0000-0000-0000A2100000}"/>
    <cellStyle name="Entrada 2 5 2 2 3 2" xfId="4438" xr:uid="{00000000-0005-0000-0000-0000A3100000}"/>
    <cellStyle name="Entrada 2 5 2 2 4" xfId="4439" xr:uid="{00000000-0005-0000-0000-0000A4100000}"/>
    <cellStyle name="Entrada 2 5 2 2 4 2" xfId="4440" xr:uid="{00000000-0005-0000-0000-0000A5100000}"/>
    <cellStyle name="Entrada 2 5 2 2 5" xfId="4441" xr:uid="{00000000-0005-0000-0000-0000A6100000}"/>
    <cellStyle name="Entrada 2 5 2 2 5 2" xfId="4442" xr:uid="{00000000-0005-0000-0000-0000A7100000}"/>
    <cellStyle name="Entrada 2 5 2 2 6" xfId="4443" xr:uid="{00000000-0005-0000-0000-0000A8100000}"/>
    <cellStyle name="Entrada 2 5 2 2 6 2" xfId="4444" xr:uid="{00000000-0005-0000-0000-0000A9100000}"/>
    <cellStyle name="Entrada 2 5 2 2 7" xfId="4445" xr:uid="{00000000-0005-0000-0000-0000AA100000}"/>
    <cellStyle name="Entrada 2 5 2 2 7 2" xfId="4446" xr:uid="{00000000-0005-0000-0000-0000AB100000}"/>
    <cellStyle name="Entrada 2 5 2 2 8" xfId="4447" xr:uid="{00000000-0005-0000-0000-0000AC100000}"/>
    <cellStyle name="Entrada 2 5 2 2 8 2" xfId="4448" xr:uid="{00000000-0005-0000-0000-0000AD100000}"/>
    <cellStyle name="Entrada 2 5 2 2 9" xfId="4449" xr:uid="{00000000-0005-0000-0000-0000AE100000}"/>
    <cellStyle name="Entrada 2 5 2 2 9 2" xfId="4450" xr:uid="{00000000-0005-0000-0000-0000AF100000}"/>
    <cellStyle name="Entrada 2 5 2 3" xfId="4451" xr:uid="{00000000-0005-0000-0000-0000B0100000}"/>
    <cellStyle name="Entrada 2 5 2 3 10" xfId="4452" xr:uid="{00000000-0005-0000-0000-0000B1100000}"/>
    <cellStyle name="Entrada 2 5 2 3 10 2" xfId="4453" xr:uid="{00000000-0005-0000-0000-0000B2100000}"/>
    <cellStyle name="Entrada 2 5 2 3 11" xfId="4454" xr:uid="{00000000-0005-0000-0000-0000B3100000}"/>
    <cellStyle name="Entrada 2 5 2 3 2" xfId="4455" xr:uid="{00000000-0005-0000-0000-0000B4100000}"/>
    <cellStyle name="Entrada 2 5 2 3 2 2" xfId="4456" xr:uid="{00000000-0005-0000-0000-0000B5100000}"/>
    <cellStyle name="Entrada 2 5 2 3 3" xfId="4457" xr:uid="{00000000-0005-0000-0000-0000B6100000}"/>
    <cellStyle name="Entrada 2 5 2 3 3 2" xfId="4458" xr:uid="{00000000-0005-0000-0000-0000B7100000}"/>
    <cellStyle name="Entrada 2 5 2 3 4" xfId="4459" xr:uid="{00000000-0005-0000-0000-0000B8100000}"/>
    <cellStyle name="Entrada 2 5 2 3 4 2" xfId="4460" xr:uid="{00000000-0005-0000-0000-0000B9100000}"/>
    <cellStyle name="Entrada 2 5 2 3 5" xfId="4461" xr:uid="{00000000-0005-0000-0000-0000BA100000}"/>
    <cellStyle name="Entrada 2 5 2 3 5 2" xfId="4462" xr:uid="{00000000-0005-0000-0000-0000BB100000}"/>
    <cellStyle name="Entrada 2 5 2 3 6" xfId="4463" xr:uid="{00000000-0005-0000-0000-0000BC100000}"/>
    <cellStyle name="Entrada 2 5 2 3 6 2" xfId="4464" xr:uid="{00000000-0005-0000-0000-0000BD100000}"/>
    <cellStyle name="Entrada 2 5 2 3 7" xfId="4465" xr:uid="{00000000-0005-0000-0000-0000BE100000}"/>
    <cellStyle name="Entrada 2 5 2 3 7 2" xfId="4466" xr:uid="{00000000-0005-0000-0000-0000BF100000}"/>
    <cellStyle name="Entrada 2 5 2 3 8" xfId="4467" xr:uid="{00000000-0005-0000-0000-0000C0100000}"/>
    <cellStyle name="Entrada 2 5 2 3 8 2" xfId="4468" xr:uid="{00000000-0005-0000-0000-0000C1100000}"/>
    <cellStyle name="Entrada 2 5 2 3 9" xfId="4469" xr:uid="{00000000-0005-0000-0000-0000C2100000}"/>
    <cellStyle name="Entrada 2 5 2 3 9 2" xfId="4470" xr:uid="{00000000-0005-0000-0000-0000C3100000}"/>
    <cellStyle name="Entrada 2 5 2 4" xfId="4471" xr:uid="{00000000-0005-0000-0000-0000C4100000}"/>
    <cellStyle name="Entrada 2 5 2 4 2" xfId="4472" xr:uid="{00000000-0005-0000-0000-0000C5100000}"/>
    <cellStyle name="Entrada 2 5 2 5" xfId="4473" xr:uid="{00000000-0005-0000-0000-0000C6100000}"/>
    <cellStyle name="Entrada 2 5 2 5 2" xfId="4474" xr:uid="{00000000-0005-0000-0000-0000C7100000}"/>
    <cellStyle name="Entrada 2 5 2 6" xfId="4475" xr:uid="{00000000-0005-0000-0000-0000C8100000}"/>
    <cellStyle name="Entrada 2 5 2 6 2" xfId="4476" xr:uid="{00000000-0005-0000-0000-0000C9100000}"/>
    <cellStyle name="Entrada 2 5 2 7" xfId="4477" xr:uid="{00000000-0005-0000-0000-0000CA100000}"/>
    <cellStyle name="Entrada 2 5 2 7 2" xfId="4478" xr:uid="{00000000-0005-0000-0000-0000CB100000}"/>
    <cellStyle name="Entrada 2 5 2 8" xfId="4479" xr:uid="{00000000-0005-0000-0000-0000CC100000}"/>
    <cellStyle name="Entrada 2 5 2 8 2" xfId="4480" xr:uid="{00000000-0005-0000-0000-0000CD100000}"/>
    <cellStyle name="Entrada 2 5 2 9" xfId="4481" xr:uid="{00000000-0005-0000-0000-0000CE100000}"/>
    <cellStyle name="Entrada 2 5 2 9 2" xfId="4482" xr:uid="{00000000-0005-0000-0000-0000CF100000}"/>
    <cellStyle name="Entrada 2 5 3" xfId="4483" xr:uid="{00000000-0005-0000-0000-0000D0100000}"/>
    <cellStyle name="Entrada 2 5 3 10" xfId="4484" xr:uid="{00000000-0005-0000-0000-0000D1100000}"/>
    <cellStyle name="Entrada 2 5 3 10 2" xfId="4485" xr:uid="{00000000-0005-0000-0000-0000D2100000}"/>
    <cellStyle name="Entrada 2 5 3 11" xfId="4486" xr:uid="{00000000-0005-0000-0000-0000D3100000}"/>
    <cellStyle name="Entrada 2 5 3 11 2" xfId="4487" xr:uid="{00000000-0005-0000-0000-0000D4100000}"/>
    <cellStyle name="Entrada 2 5 3 12" xfId="4488" xr:uid="{00000000-0005-0000-0000-0000D5100000}"/>
    <cellStyle name="Entrada 2 5 3 12 2" xfId="4489" xr:uid="{00000000-0005-0000-0000-0000D6100000}"/>
    <cellStyle name="Entrada 2 5 3 13" xfId="4490" xr:uid="{00000000-0005-0000-0000-0000D7100000}"/>
    <cellStyle name="Entrada 2 5 3 2" xfId="4491" xr:uid="{00000000-0005-0000-0000-0000D8100000}"/>
    <cellStyle name="Entrada 2 5 3 2 10" xfId="4492" xr:uid="{00000000-0005-0000-0000-0000D9100000}"/>
    <cellStyle name="Entrada 2 5 3 2 10 2" xfId="4493" xr:uid="{00000000-0005-0000-0000-0000DA100000}"/>
    <cellStyle name="Entrada 2 5 3 2 11" xfId="4494" xr:uid="{00000000-0005-0000-0000-0000DB100000}"/>
    <cellStyle name="Entrada 2 5 3 2 2" xfId="4495" xr:uid="{00000000-0005-0000-0000-0000DC100000}"/>
    <cellStyle name="Entrada 2 5 3 2 2 2" xfId="4496" xr:uid="{00000000-0005-0000-0000-0000DD100000}"/>
    <cellStyle name="Entrada 2 5 3 2 3" xfId="4497" xr:uid="{00000000-0005-0000-0000-0000DE100000}"/>
    <cellStyle name="Entrada 2 5 3 2 3 2" xfId="4498" xr:uid="{00000000-0005-0000-0000-0000DF100000}"/>
    <cellStyle name="Entrada 2 5 3 2 4" xfId="4499" xr:uid="{00000000-0005-0000-0000-0000E0100000}"/>
    <cellStyle name="Entrada 2 5 3 2 4 2" xfId="4500" xr:uid="{00000000-0005-0000-0000-0000E1100000}"/>
    <cellStyle name="Entrada 2 5 3 2 5" xfId="4501" xr:uid="{00000000-0005-0000-0000-0000E2100000}"/>
    <cellStyle name="Entrada 2 5 3 2 5 2" xfId="4502" xr:uid="{00000000-0005-0000-0000-0000E3100000}"/>
    <cellStyle name="Entrada 2 5 3 2 6" xfId="4503" xr:uid="{00000000-0005-0000-0000-0000E4100000}"/>
    <cellStyle name="Entrada 2 5 3 2 6 2" xfId="4504" xr:uid="{00000000-0005-0000-0000-0000E5100000}"/>
    <cellStyle name="Entrada 2 5 3 2 7" xfId="4505" xr:uid="{00000000-0005-0000-0000-0000E6100000}"/>
    <cellStyle name="Entrada 2 5 3 2 7 2" xfId="4506" xr:uid="{00000000-0005-0000-0000-0000E7100000}"/>
    <cellStyle name="Entrada 2 5 3 2 8" xfId="4507" xr:uid="{00000000-0005-0000-0000-0000E8100000}"/>
    <cellStyle name="Entrada 2 5 3 2 8 2" xfId="4508" xr:uid="{00000000-0005-0000-0000-0000E9100000}"/>
    <cellStyle name="Entrada 2 5 3 2 9" xfId="4509" xr:uid="{00000000-0005-0000-0000-0000EA100000}"/>
    <cellStyle name="Entrada 2 5 3 2 9 2" xfId="4510" xr:uid="{00000000-0005-0000-0000-0000EB100000}"/>
    <cellStyle name="Entrada 2 5 3 3" xfId="4511" xr:uid="{00000000-0005-0000-0000-0000EC100000}"/>
    <cellStyle name="Entrada 2 5 3 3 10" xfId="4512" xr:uid="{00000000-0005-0000-0000-0000ED100000}"/>
    <cellStyle name="Entrada 2 5 3 3 10 2" xfId="4513" xr:uid="{00000000-0005-0000-0000-0000EE100000}"/>
    <cellStyle name="Entrada 2 5 3 3 11" xfId="4514" xr:uid="{00000000-0005-0000-0000-0000EF100000}"/>
    <cellStyle name="Entrada 2 5 3 3 2" xfId="4515" xr:uid="{00000000-0005-0000-0000-0000F0100000}"/>
    <cellStyle name="Entrada 2 5 3 3 2 2" xfId="4516" xr:uid="{00000000-0005-0000-0000-0000F1100000}"/>
    <cellStyle name="Entrada 2 5 3 3 3" xfId="4517" xr:uid="{00000000-0005-0000-0000-0000F2100000}"/>
    <cellStyle name="Entrada 2 5 3 3 3 2" xfId="4518" xr:uid="{00000000-0005-0000-0000-0000F3100000}"/>
    <cellStyle name="Entrada 2 5 3 3 4" xfId="4519" xr:uid="{00000000-0005-0000-0000-0000F4100000}"/>
    <cellStyle name="Entrada 2 5 3 3 4 2" xfId="4520" xr:uid="{00000000-0005-0000-0000-0000F5100000}"/>
    <cellStyle name="Entrada 2 5 3 3 5" xfId="4521" xr:uid="{00000000-0005-0000-0000-0000F6100000}"/>
    <cellStyle name="Entrada 2 5 3 3 5 2" xfId="4522" xr:uid="{00000000-0005-0000-0000-0000F7100000}"/>
    <cellStyle name="Entrada 2 5 3 3 6" xfId="4523" xr:uid="{00000000-0005-0000-0000-0000F8100000}"/>
    <cellStyle name="Entrada 2 5 3 3 6 2" xfId="4524" xr:uid="{00000000-0005-0000-0000-0000F9100000}"/>
    <cellStyle name="Entrada 2 5 3 3 7" xfId="4525" xr:uid="{00000000-0005-0000-0000-0000FA100000}"/>
    <cellStyle name="Entrada 2 5 3 3 7 2" xfId="4526" xr:uid="{00000000-0005-0000-0000-0000FB100000}"/>
    <cellStyle name="Entrada 2 5 3 3 8" xfId="4527" xr:uid="{00000000-0005-0000-0000-0000FC100000}"/>
    <cellStyle name="Entrada 2 5 3 3 8 2" xfId="4528" xr:uid="{00000000-0005-0000-0000-0000FD100000}"/>
    <cellStyle name="Entrada 2 5 3 3 9" xfId="4529" xr:uid="{00000000-0005-0000-0000-0000FE100000}"/>
    <cellStyle name="Entrada 2 5 3 3 9 2" xfId="4530" xr:uid="{00000000-0005-0000-0000-0000FF100000}"/>
    <cellStyle name="Entrada 2 5 3 4" xfId="4531" xr:uid="{00000000-0005-0000-0000-000000110000}"/>
    <cellStyle name="Entrada 2 5 3 4 2" xfId="4532" xr:uid="{00000000-0005-0000-0000-000001110000}"/>
    <cellStyle name="Entrada 2 5 3 5" xfId="4533" xr:uid="{00000000-0005-0000-0000-000002110000}"/>
    <cellStyle name="Entrada 2 5 3 5 2" xfId="4534" xr:uid="{00000000-0005-0000-0000-000003110000}"/>
    <cellStyle name="Entrada 2 5 3 6" xfId="4535" xr:uid="{00000000-0005-0000-0000-000004110000}"/>
    <cellStyle name="Entrada 2 5 3 6 2" xfId="4536" xr:uid="{00000000-0005-0000-0000-000005110000}"/>
    <cellStyle name="Entrada 2 5 3 7" xfId="4537" xr:uid="{00000000-0005-0000-0000-000006110000}"/>
    <cellStyle name="Entrada 2 5 3 7 2" xfId="4538" xr:uid="{00000000-0005-0000-0000-000007110000}"/>
    <cellStyle name="Entrada 2 5 3 8" xfId="4539" xr:uid="{00000000-0005-0000-0000-000008110000}"/>
    <cellStyle name="Entrada 2 5 3 8 2" xfId="4540" xr:uid="{00000000-0005-0000-0000-000009110000}"/>
    <cellStyle name="Entrada 2 5 3 9" xfId="4541" xr:uid="{00000000-0005-0000-0000-00000A110000}"/>
    <cellStyle name="Entrada 2 5 3 9 2" xfId="4542" xr:uid="{00000000-0005-0000-0000-00000B110000}"/>
    <cellStyle name="Entrada 2 5 4" xfId="4543" xr:uid="{00000000-0005-0000-0000-00000C110000}"/>
    <cellStyle name="Entrada 2 5 4 10" xfId="4544" xr:uid="{00000000-0005-0000-0000-00000D110000}"/>
    <cellStyle name="Entrada 2 5 4 10 2" xfId="4545" xr:uid="{00000000-0005-0000-0000-00000E110000}"/>
    <cellStyle name="Entrada 2 5 4 11" xfId="4546" xr:uid="{00000000-0005-0000-0000-00000F110000}"/>
    <cellStyle name="Entrada 2 5 4 2" xfId="4547" xr:uid="{00000000-0005-0000-0000-000010110000}"/>
    <cellStyle name="Entrada 2 5 4 2 2" xfId="4548" xr:uid="{00000000-0005-0000-0000-000011110000}"/>
    <cellStyle name="Entrada 2 5 4 3" xfId="4549" xr:uid="{00000000-0005-0000-0000-000012110000}"/>
    <cellStyle name="Entrada 2 5 4 3 2" xfId="4550" xr:uid="{00000000-0005-0000-0000-000013110000}"/>
    <cellStyle name="Entrada 2 5 4 4" xfId="4551" xr:uid="{00000000-0005-0000-0000-000014110000}"/>
    <cellStyle name="Entrada 2 5 4 4 2" xfId="4552" xr:uid="{00000000-0005-0000-0000-000015110000}"/>
    <cellStyle name="Entrada 2 5 4 5" xfId="4553" xr:uid="{00000000-0005-0000-0000-000016110000}"/>
    <cellStyle name="Entrada 2 5 4 5 2" xfId="4554" xr:uid="{00000000-0005-0000-0000-000017110000}"/>
    <cellStyle name="Entrada 2 5 4 6" xfId="4555" xr:uid="{00000000-0005-0000-0000-000018110000}"/>
    <cellStyle name="Entrada 2 5 4 6 2" xfId="4556" xr:uid="{00000000-0005-0000-0000-000019110000}"/>
    <cellStyle name="Entrada 2 5 4 7" xfId="4557" xr:uid="{00000000-0005-0000-0000-00001A110000}"/>
    <cellStyle name="Entrada 2 5 4 7 2" xfId="4558" xr:uid="{00000000-0005-0000-0000-00001B110000}"/>
    <cellStyle name="Entrada 2 5 4 8" xfId="4559" xr:uid="{00000000-0005-0000-0000-00001C110000}"/>
    <cellStyle name="Entrada 2 5 4 8 2" xfId="4560" xr:uid="{00000000-0005-0000-0000-00001D110000}"/>
    <cellStyle name="Entrada 2 5 4 9" xfId="4561" xr:uid="{00000000-0005-0000-0000-00001E110000}"/>
    <cellStyle name="Entrada 2 5 4 9 2" xfId="4562" xr:uid="{00000000-0005-0000-0000-00001F110000}"/>
    <cellStyle name="Entrada 2 5 5" xfId="4563" xr:uid="{00000000-0005-0000-0000-000020110000}"/>
    <cellStyle name="Entrada 2 5 5 10" xfId="4564" xr:uid="{00000000-0005-0000-0000-000021110000}"/>
    <cellStyle name="Entrada 2 5 5 10 2" xfId="4565" xr:uid="{00000000-0005-0000-0000-000022110000}"/>
    <cellStyle name="Entrada 2 5 5 11" xfId="4566" xr:uid="{00000000-0005-0000-0000-000023110000}"/>
    <cellStyle name="Entrada 2 5 5 2" xfId="4567" xr:uid="{00000000-0005-0000-0000-000024110000}"/>
    <cellStyle name="Entrada 2 5 5 2 2" xfId="4568" xr:uid="{00000000-0005-0000-0000-000025110000}"/>
    <cellStyle name="Entrada 2 5 5 3" xfId="4569" xr:uid="{00000000-0005-0000-0000-000026110000}"/>
    <cellStyle name="Entrada 2 5 5 3 2" xfId="4570" xr:uid="{00000000-0005-0000-0000-000027110000}"/>
    <cellStyle name="Entrada 2 5 5 4" xfId="4571" xr:uid="{00000000-0005-0000-0000-000028110000}"/>
    <cellStyle name="Entrada 2 5 5 4 2" xfId="4572" xr:uid="{00000000-0005-0000-0000-000029110000}"/>
    <cellStyle name="Entrada 2 5 5 5" xfId="4573" xr:uid="{00000000-0005-0000-0000-00002A110000}"/>
    <cellStyle name="Entrada 2 5 5 5 2" xfId="4574" xr:uid="{00000000-0005-0000-0000-00002B110000}"/>
    <cellStyle name="Entrada 2 5 5 6" xfId="4575" xr:uid="{00000000-0005-0000-0000-00002C110000}"/>
    <cellStyle name="Entrada 2 5 5 6 2" xfId="4576" xr:uid="{00000000-0005-0000-0000-00002D110000}"/>
    <cellStyle name="Entrada 2 5 5 7" xfId="4577" xr:uid="{00000000-0005-0000-0000-00002E110000}"/>
    <cellStyle name="Entrada 2 5 5 7 2" xfId="4578" xr:uid="{00000000-0005-0000-0000-00002F110000}"/>
    <cellStyle name="Entrada 2 5 5 8" xfId="4579" xr:uid="{00000000-0005-0000-0000-000030110000}"/>
    <cellStyle name="Entrada 2 5 5 8 2" xfId="4580" xr:uid="{00000000-0005-0000-0000-000031110000}"/>
    <cellStyle name="Entrada 2 5 5 9" xfId="4581" xr:uid="{00000000-0005-0000-0000-000032110000}"/>
    <cellStyle name="Entrada 2 5 5 9 2" xfId="4582" xr:uid="{00000000-0005-0000-0000-000033110000}"/>
    <cellStyle name="Entrada 2 5 6" xfId="4583" xr:uid="{00000000-0005-0000-0000-000034110000}"/>
    <cellStyle name="Entrada 2 5 6 2" xfId="4584" xr:uid="{00000000-0005-0000-0000-000035110000}"/>
    <cellStyle name="Entrada 2 5 7" xfId="4585" xr:uid="{00000000-0005-0000-0000-000036110000}"/>
    <cellStyle name="Entrada 2 5 7 2" xfId="4586" xr:uid="{00000000-0005-0000-0000-000037110000}"/>
    <cellStyle name="Entrada 2 5 8" xfId="4587" xr:uid="{00000000-0005-0000-0000-000038110000}"/>
    <cellStyle name="Entrada 2 5 8 2" xfId="4588" xr:uid="{00000000-0005-0000-0000-000039110000}"/>
    <cellStyle name="Entrada 2 5 9" xfId="4589" xr:uid="{00000000-0005-0000-0000-00003A110000}"/>
    <cellStyle name="Entrada 2 5 9 2" xfId="4590" xr:uid="{00000000-0005-0000-0000-00003B110000}"/>
    <cellStyle name="Entrada 2 6" xfId="4591" xr:uid="{00000000-0005-0000-0000-00003C110000}"/>
    <cellStyle name="Entrada 2 6 10" xfId="4592" xr:uid="{00000000-0005-0000-0000-00003D110000}"/>
    <cellStyle name="Entrada 2 6 10 2" xfId="4593" xr:uid="{00000000-0005-0000-0000-00003E110000}"/>
    <cellStyle name="Entrada 2 6 11" xfId="4594" xr:uid="{00000000-0005-0000-0000-00003F110000}"/>
    <cellStyle name="Entrada 2 6 11 2" xfId="4595" xr:uid="{00000000-0005-0000-0000-000040110000}"/>
    <cellStyle name="Entrada 2 6 12" xfId="4596" xr:uid="{00000000-0005-0000-0000-000041110000}"/>
    <cellStyle name="Entrada 2 6 12 2" xfId="4597" xr:uid="{00000000-0005-0000-0000-000042110000}"/>
    <cellStyle name="Entrada 2 6 13" xfId="4598" xr:uid="{00000000-0005-0000-0000-000043110000}"/>
    <cellStyle name="Entrada 2 6 13 2" xfId="4599" xr:uid="{00000000-0005-0000-0000-000044110000}"/>
    <cellStyle name="Entrada 2 6 14" xfId="4600" xr:uid="{00000000-0005-0000-0000-000045110000}"/>
    <cellStyle name="Entrada 2 6 14 2" xfId="4601" xr:uid="{00000000-0005-0000-0000-000046110000}"/>
    <cellStyle name="Entrada 2 6 15" xfId="4602" xr:uid="{00000000-0005-0000-0000-000047110000}"/>
    <cellStyle name="Entrada 2 6 2" xfId="4603" xr:uid="{00000000-0005-0000-0000-000048110000}"/>
    <cellStyle name="Entrada 2 6 2 10" xfId="4604" xr:uid="{00000000-0005-0000-0000-000049110000}"/>
    <cellStyle name="Entrada 2 6 2 10 2" xfId="4605" xr:uid="{00000000-0005-0000-0000-00004A110000}"/>
    <cellStyle name="Entrada 2 6 2 11" xfId="4606" xr:uid="{00000000-0005-0000-0000-00004B110000}"/>
    <cellStyle name="Entrada 2 6 2 11 2" xfId="4607" xr:uid="{00000000-0005-0000-0000-00004C110000}"/>
    <cellStyle name="Entrada 2 6 2 12" xfId="4608" xr:uid="{00000000-0005-0000-0000-00004D110000}"/>
    <cellStyle name="Entrada 2 6 2 12 2" xfId="4609" xr:uid="{00000000-0005-0000-0000-00004E110000}"/>
    <cellStyle name="Entrada 2 6 2 13" xfId="4610" xr:uid="{00000000-0005-0000-0000-00004F110000}"/>
    <cellStyle name="Entrada 2 6 2 2" xfId="4611" xr:uid="{00000000-0005-0000-0000-000050110000}"/>
    <cellStyle name="Entrada 2 6 2 2 10" xfId="4612" xr:uid="{00000000-0005-0000-0000-000051110000}"/>
    <cellStyle name="Entrada 2 6 2 2 10 2" xfId="4613" xr:uid="{00000000-0005-0000-0000-000052110000}"/>
    <cellStyle name="Entrada 2 6 2 2 11" xfId="4614" xr:uid="{00000000-0005-0000-0000-000053110000}"/>
    <cellStyle name="Entrada 2 6 2 2 2" xfId="4615" xr:uid="{00000000-0005-0000-0000-000054110000}"/>
    <cellStyle name="Entrada 2 6 2 2 2 2" xfId="4616" xr:uid="{00000000-0005-0000-0000-000055110000}"/>
    <cellStyle name="Entrada 2 6 2 2 3" xfId="4617" xr:uid="{00000000-0005-0000-0000-000056110000}"/>
    <cellStyle name="Entrada 2 6 2 2 3 2" xfId="4618" xr:uid="{00000000-0005-0000-0000-000057110000}"/>
    <cellStyle name="Entrada 2 6 2 2 4" xfId="4619" xr:uid="{00000000-0005-0000-0000-000058110000}"/>
    <cellStyle name="Entrada 2 6 2 2 4 2" xfId="4620" xr:uid="{00000000-0005-0000-0000-000059110000}"/>
    <cellStyle name="Entrada 2 6 2 2 5" xfId="4621" xr:uid="{00000000-0005-0000-0000-00005A110000}"/>
    <cellStyle name="Entrada 2 6 2 2 5 2" xfId="4622" xr:uid="{00000000-0005-0000-0000-00005B110000}"/>
    <cellStyle name="Entrada 2 6 2 2 6" xfId="4623" xr:uid="{00000000-0005-0000-0000-00005C110000}"/>
    <cellStyle name="Entrada 2 6 2 2 6 2" xfId="4624" xr:uid="{00000000-0005-0000-0000-00005D110000}"/>
    <cellStyle name="Entrada 2 6 2 2 7" xfId="4625" xr:uid="{00000000-0005-0000-0000-00005E110000}"/>
    <cellStyle name="Entrada 2 6 2 2 7 2" xfId="4626" xr:uid="{00000000-0005-0000-0000-00005F110000}"/>
    <cellStyle name="Entrada 2 6 2 2 8" xfId="4627" xr:uid="{00000000-0005-0000-0000-000060110000}"/>
    <cellStyle name="Entrada 2 6 2 2 8 2" xfId="4628" xr:uid="{00000000-0005-0000-0000-000061110000}"/>
    <cellStyle name="Entrada 2 6 2 2 9" xfId="4629" xr:uid="{00000000-0005-0000-0000-000062110000}"/>
    <cellStyle name="Entrada 2 6 2 2 9 2" xfId="4630" xr:uid="{00000000-0005-0000-0000-000063110000}"/>
    <cellStyle name="Entrada 2 6 2 3" xfId="4631" xr:uid="{00000000-0005-0000-0000-000064110000}"/>
    <cellStyle name="Entrada 2 6 2 3 10" xfId="4632" xr:uid="{00000000-0005-0000-0000-000065110000}"/>
    <cellStyle name="Entrada 2 6 2 3 10 2" xfId="4633" xr:uid="{00000000-0005-0000-0000-000066110000}"/>
    <cellStyle name="Entrada 2 6 2 3 11" xfId="4634" xr:uid="{00000000-0005-0000-0000-000067110000}"/>
    <cellStyle name="Entrada 2 6 2 3 2" xfId="4635" xr:uid="{00000000-0005-0000-0000-000068110000}"/>
    <cellStyle name="Entrada 2 6 2 3 2 2" xfId="4636" xr:uid="{00000000-0005-0000-0000-000069110000}"/>
    <cellStyle name="Entrada 2 6 2 3 3" xfId="4637" xr:uid="{00000000-0005-0000-0000-00006A110000}"/>
    <cellStyle name="Entrada 2 6 2 3 3 2" xfId="4638" xr:uid="{00000000-0005-0000-0000-00006B110000}"/>
    <cellStyle name="Entrada 2 6 2 3 4" xfId="4639" xr:uid="{00000000-0005-0000-0000-00006C110000}"/>
    <cellStyle name="Entrada 2 6 2 3 4 2" xfId="4640" xr:uid="{00000000-0005-0000-0000-00006D110000}"/>
    <cellStyle name="Entrada 2 6 2 3 5" xfId="4641" xr:uid="{00000000-0005-0000-0000-00006E110000}"/>
    <cellStyle name="Entrada 2 6 2 3 5 2" xfId="4642" xr:uid="{00000000-0005-0000-0000-00006F110000}"/>
    <cellStyle name="Entrada 2 6 2 3 6" xfId="4643" xr:uid="{00000000-0005-0000-0000-000070110000}"/>
    <cellStyle name="Entrada 2 6 2 3 6 2" xfId="4644" xr:uid="{00000000-0005-0000-0000-000071110000}"/>
    <cellStyle name="Entrada 2 6 2 3 7" xfId="4645" xr:uid="{00000000-0005-0000-0000-000072110000}"/>
    <cellStyle name="Entrada 2 6 2 3 7 2" xfId="4646" xr:uid="{00000000-0005-0000-0000-000073110000}"/>
    <cellStyle name="Entrada 2 6 2 3 8" xfId="4647" xr:uid="{00000000-0005-0000-0000-000074110000}"/>
    <cellStyle name="Entrada 2 6 2 3 8 2" xfId="4648" xr:uid="{00000000-0005-0000-0000-000075110000}"/>
    <cellStyle name="Entrada 2 6 2 3 9" xfId="4649" xr:uid="{00000000-0005-0000-0000-000076110000}"/>
    <cellStyle name="Entrada 2 6 2 3 9 2" xfId="4650" xr:uid="{00000000-0005-0000-0000-000077110000}"/>
    <cellStyle name="Entrada 2 6 2 4" xfId="4651" xr:uid="{00000000-0005-0000-0000-000078110000}"/>
    <cellStyle name="Entrada 2 6 2 4 2" xfId="4652" xr:uid="{00000000-0005-0000-0000-000079110000}"/>
    <cellStyle name="Entrada 2 6 2 5" xfId="4653" xr:uid="{00000000-0005-0000-0000-00007A110000}"/>
    <cellStyle name="Entrada 2 6 2 5 2" xfId="4654" xr:uid="{00000000-0005-0000-0000-00007B110000}"/>
    <cellStyle name="Entrada 2 6 2 6" xfId="4655" xr:uid="{00000000-0005-0000-0000-00007C110000}"/>
    <cellStyle name="Entrada 2 6 2 6 2" xfId="4656" xr:uid="{00000000-0005-0000-0000-00007D110000}"/>
    <cellStyle name="Entrada 2 6 2 7" xfId="4657" xr:uid="{00000000-0005-0000-0000-00007E110000}"/>
    <cellStyle name="Entrada 2 6 2 7 2" xfId="4658" xr:uid="{00000000-0005-0000-0000-00007F110000}"/>
    <cellStyle name="Entrada 2 6 2 8" xfId="4659" xr:uid="{00000000-0005-0000-0000-000080110000}"/>
    <cellStyle name="Entrada 2 6 2 8 2" xfId="4660" xr:uid="{00000000-0005-0000-0000-000081110000}"/>
    <cellStyle name="Entrada 2 6 2 9" xfId="4661" xr:uid="{00000000-0005-0000-0000-000082110000}"/>
    <cellStyle name="Entrada 2 6 2 9 2" xfId="4662" xr:uid="{00000000-0005-0000-0000-000083110000}"/>
    <cellStyle name="Entrada 2 6 3" xfId="4663" xr:uid="{00000000-0005-0000-0000-000084110000}"/>
    <cellStyle name="Entrada 2 6 3 10" xfId="4664" xr:uid="{00000000-0005-0000-0000-000085110000}"/>
    <cellStyle name="Entrada 2 6 3 10 2" xfId="4665" xr:uid="{00000000-0005-0000-0000-000086110000}"/>
    <cellStyle name="Entrada 2 6 3 11" xfId="4666" xr:uid="{00000000-0005-0000-0000-000087110000}"/>
    <cellStyle name="Entrada 2 6 3 11 2" xfId="4667" xr:uid="{00000000-0005-0000-0000-000088110000}"/>
    <cellStyle name="Entrada 2 6 3 12" xfId="4668" xr:uid="{00000000-0005-0000-0000-000089110000}"/>
    <cellStyle name="Entrada 2 6 3 12 2" xfId="4669" xr:uid="{00000000-0005-0000-0000-00008A110000}"/>
    <cellStyle name="Entrada 2 6 3 13" xfId="4670" xr:uid="{00000000-0005-0000-0000-00008B110000}"/>
    <cellStyle name="Entrada 2 6 3 2" xfId="4671" xr:uid="{00000000-0005-0000-0000-00008C110000}"/>
    <cellStyle name="Entrada 2 6 3 2 10" xfId="4672" xr:uid="{00000000-0005-0000-0000-00008D110000}"/>
    <cellStyle name="Entrada 2 6 3 2 10 2" xfId="4673" xr:uid="{00000000-0005-0000-0000-00008E110000}"/>
    <cellStyle name="Entrada 2 6 3 2 11" xfId="4674" xr:uid="{00000000-0005-0000-0000-00008F110000}"/>
    <cellStyle name="Entrada 2 6 3 2 2" xfId="4675" xr:uid="{00000000-0005-0000-0000-000090110000}"/>
    <cellStyle name="Entrada 2 6 3 2 2 2" xfId="4676" xr:uid="{00000000-0005-0000-0000-000091110000}"/>
    <cellStyle name="Entrada 2 6 3 2 3" xfId="4677" xr:uid="{00000000-0005-0000-0000-000092110000}"/>
    <cellStyle name="Entrada 2 6 3 2 3 2" xfId="4678" xr:uid="{00000000-0005-0000-0000-000093110000}"/>
    <cellStyle name="Entrada 2 6 3 2 4" xfId="4679" xr:uid="{00000000-0005-0000-0000-000094110000}"/>
    <cellStyle name="Entrada 2 6 3 2 4 2" xfId="4680" xr:uid="{00000000-0005-0000-0000-000095110000}"/>
    <cellStyle name="Entrada 2 6 3 2 5" xfId="4681" xr:uid="{00000000-0005-0000-0000-000096110000}"/>
    <cellStyle name="Entrada 2 6 3 2 5 2" xfId="4682" xr:uid="{00000000-0005-0000-0000-000097110000}"/>
    <cellStyle name="Entrada 2 6 3 2 6" xfId="4683" xr:uid="{00000000-0005-0000-0000-000098110000}"/>
    <cellStyle name="Entrada 2 6 3 2 6 2" xfId="4684" xr:uid="{00000000-0005-0000-0000-000099110000}"/>
    <cellStyle name="Entrada 2 6 3 2 7" xfId="4685" xr:uid="{00000000-0005-0000-0000-00009A110000}"/>
    <cellStyle name="Entrada 2 6 3 2 7 2" xfId="4686" xr:uid="{00000000-0005-0000-0000-00009B110000}"/>
    <cellStyle name="Entrada 2 6 3 2 8" xfId="4687" xr:uid="{00000000-0005-0000-0000-00009C110000}"/>
    <cellStyle name="Entrada 2 6 3 2 8 2" xfId="4688" xr:uid="{00000000-0005-0000-0000-00009D110000}"/>
    <cellStyle name="Entrada 2 6 3 2 9" xfId="4689" xr:uid="{00000000-0005-0000-0000-00009E110000}"/>
    <cellStyle name="Entrada 2 6 3 2 9 2" xfId="4690" xr:uid="{00000000-0005-0000-0000-00009F110000}"/>
    <cellStyle name="Entrada 2 6 3 3" xfId="4691" xr:uid="{00000000-0005-0000-0000-0000A0110000}"/>
    <cellStyle name="Entrada 2 6 3 3 10" xfId="4692" xr:uid="{00000000-0005-0000-0000-0000A1110000}"/>
    <cellStyle name="Entrada 2 6 3 3 10 2" xfId="4693" xr:uid="{00000000-0005-0000-0000-0000A2110000}"/>
    <cellStyle name="Entrada 2 6 3 3 11" xfId="4694" xr:uid="{00000000-0005-0000-0000-0000A3110000}"/>
    <cellStyle name="Entrada 2 6 3 3 2" xfId="4695" xr:uid="{00000000-0005-0000-0000-0000A4110000}"/>
    <cellStyle name="Entrada 2 6 3 3 2 2" xfId="4696" xr:uid="{00000000-0005-0000-0000-0000A5110000}"/>
    <cellStyle name="Entrada 2 6 3 3 3" xfId="4697" xr:uid="{00000000-0005-0000-0000-0000A6110000}"/>
    <cellStyle name="Entrada 2 6 3 3 3 2" xfId="4698" xr:uid="{00000000-0005-0000-0000-0000A7110000}"/>
    <cellStyle name="Entrada 2 6 3 3 4" xfId="4699" xr:uid="{00000000-0005-0000-0000-0000A8110000}"/>
    <cellStyle name="Entrada 2 6 3 3 4 2" xfId="4700" xr:uid="{00000000-0005-0000-0000-0000A9110000}"/>
    <cellStyle name="Entrada 2 6 3 3 5" xfId="4701" xr:uid="{00000000-0005-0000-0000-0000AA110000}"/>
    <cellStyle name="Entrada 2 6 3 3 5 2" xfId="4702" xr:uid="{00000000-0005-0000-0000-0000AB110000}"/>
    <cellStyle name="Entrada 2 6 3 3 6" xfId="4703" xr:uid="{00000000-0005-0000-0000-0000AC110000}"/>
    <cellStyle name="Entrada 2 6 3 3 6 2" xfId="4704" xr:uid="{00000000-0005-0000-0000-0000AD110000}"/>
    <cellStyle name="Entrada 2 6 3 3 7" xfId="4705" xr:uid="{00000000-0005-0000-0000-0000AE110000}"/>
    <cellStyle name="Entrada 2 6 3 3 7 2" xfId="4706" xr:uid="{00000000-0005-0000-0000-0000AF110000}"/>
    <cellStyle name="Entrada 2 6 3 3 8" xfId="4707" xr:uid="{00000000-0005-0000-0000-0000B0110000}"/>
    <cellStyle name="Entrada 2 6 3 3 8 2" xfId="4708" xr:uid="{00000000-0005-0000-0000-0000B1110000}"/>
    <cellStyle name="Entrada 2 6 3 3 9" xfId="4709" xr:uid="{00000000-0005-0000-0000-0000B2110000}"/>
    <cellStyle name="Entrada 2 6 3 3 9 2" xfId="4710" xr:uid="{00000000-0005-0000-0000-0000B3110000}"/>
    <cellStyle name="Entrada 2 6 3 4" xfId="4711" xr:uid="{00000000-0005-0000-0000-0000B4110000}"/>
    <cellStyle name="Entrada 2 6 3 4 2" xfId="4712" xr:uid="{00000000-0005-0000-0000-0000B5110000}"/>
    <cellStyle name="Entrada 2 6 3 5" xfId="4713" xr:uid="{00000000-0005-0000-0000-0000B6110000}"/>
    <cellStyle name="Entrada 2 6 3 5 2" xfId="4714" xr:uid="{00000000-0005-0000-0000-0000B7110000}"/>
    <cellStyle name="Entrada 2 6 3 6" xfId="4715" xr:uid="{00000000-0005-0000-0000-0000B8110000}"/>
    <cellStyle name="Entrada 2 6 3 6 2" xfId="4716" xr:uid="{00000000-0005-0000-0000-0000B9110000}"/>
    <cellStyle name="Entrada 2 6 3 7" xfId="4717" xr:uid="{00000000-0005-0000-0000-0000BA110000}"/>
    <cellStyle name="Entrada 2 6 3 7 2" xfId="4718" xr:uid="{00000000-0005-0000-0000-0000BB110000}"/>
    <cellStyle name="Entrada 2 6 3 8" xfId="4719" xr:uid="{00000000-0005-0000-0000-0000BC110000}"/>
    <cellStyle name="Entrada 2 6 3 8 2" xfId="4720" xr:uid="{00000000-0005-0000-0000-0000BD110000}"/>
    <cellStyle name="Entrada 2 6 3 9" xfId="4721" xr:uid="{00000000-0005-0000-0000-0000BE110000}"/>
    <cellStyle name="Entrada 2 6 3 9 2" xfId="4722" xr:uid="{00000000-0005-0000-0000-0000BF110000}"/>
    <cellStyle name="Entrada 2 6 4" xfId="4723" xr:uid="{00000000-0005-0000-0000-0000C0110000}"/>
    <cellStyle name="Entrada 2 6 4 10" xfId="4724" xr:uid="{00000000-0005-0000-0000-0000C1110000}"/>
    <cellStyle name="Entrada 2 6 4 10 2" xfId="4725" xr:uid="{00000000-0005-0000-0000-0000C2110000}"/>
    <cellStyle name="Entrada 2 6 4 11" xfId="4726" xr:uid="{00000000-0005-0000-0000-0000C3110000}"/>
    <cellStyle name="Entrada 2 6 4 2" xfId="4727" xr:uid="{00000000-0005-0000-0000-0000C4110000}"/>
    <cellStyle name="Entrada 2 6 4 2 2" xfId="4728" xr:uid="{00000000-0005-0000-0000-0000C5110000}"/>
    <cellStyle name="Entrada 2 6 4 3" xfId="4729" xr:uid="{00000000-0005-0000-0000-0000C6110000}"/>
    <cellStyle name="Entrada 2 6 4 3 2" xfId="4730" xr:uid="{00000000-0005-0000-0000-0000C7110000}"/>
    <cellStyle name="Entrada 2 6 4 4" xfId="4731" xr:uid="{00000000-0005-0000-0000-0000C8110000}"/>
    <cellStyle name="Entrada 2 6 4 4 2" xfId="4732" xr:uid="{00000000-0005-0000-0000-0000C9110000}"/>
    <cellStyle name="Entrada 2 6 4 5" xfId="4733" xr:uid="{00000000-0005-0000-0000-0000CA110000}"/>
    <cellStyle name="Entrada 2 6 4 5 2" xfId="4734" xr:uid="{00000000-0005-0000-0000-0000CB110000}"/>
    <cellStyle name="Entrada 2 6 4 6" xfId="4735" xr:uid="{00000000-0005-0000-0000-0000CC110000}"/>
    <cellStyle name="Entrada 2 6 4 6 2" xfId="4736" xr:uid="{00000000-0005-0000-0000-0000CD110000}"/>
    <cellStyle name="Entrada 2 6 4 7" xfId="4737" xr:uid="{00000000-0005-0000-0000-0000CE110000}"/>
    <cellStyle name="Entrada 2 6 4 7 2" xfId="4738" xr:uid="{00000000-0005-0000-0000-0000CF110000}"/>
    <cellStyle name="Entrada 2 6 4 8" xfId="4739" xr:uid="{00000000-0005-0000-0000-0000D0110000}"/>
    <cellStyle name="Entrada 2 6 4 8 2" xfId="4740" xr:uid="{00000000-0005-0000-0000-0000D1110000}"/>
    <cellStyle name="Entrada 2 6 4 9" xfId="4741" xr:uid="{00000000-0005-0000-0000-0000D2110000}"/>
    <cellStyle name="Entrada 2 6 4 9 2" xfId="4742" xr:uid="{00000000-0005-0000-0000-0000D3110000}"/>
    <cellStyle name="Entrada 2 6 5" xfId="4743" xr:uid="{00000000-0005-0000-0000-0000D4110000}"/>
    <cellStyle name="Entrada 2 6 5 10" xfId="4744" xr:uid="{00000000-0005-0000-0000-0000D5110000}"/>
    <cellStyle name="Entrada 2 6 5 10 2" xfId="4745" xr:uid="{00000000-0005-0000-0000-0000D6110000}"/>
    <cellStyle name="Entrada 2 6 5 11" xfId="4746" xr:uid="{00000000-0005-0000-0000-0000D7110000}"/>
    <cellStyle name="Entrada 2 6 5 2" xfId="4747" xr:uid="{00000000-0005-0000-0000-0000D8110000}"/>
    <cellStyle name="Entrada 2 6 5 2 2" xfId="4748" xr:uid="{00000000-0005-0000-0000-0000D9110000}"/>
    <cellStyle name="Entrada 2 6 5 3" xfId="4749" xr:uid="{00000000-0005-0000-0000-0000DA110000}"/>
    <cellStyle name="Entrada 2 6 5 3 2" xfId="4750" xr:uid="{00000000-0005-0000-0000-0000DB110000}"/>
    <cellStyle name="Entrada 2 6 5 4" xfId="4751" xr:uid="{00000000-0005-0000-0000-0000DC110000}"/>
    <cellStyle name="Entrada 2 6 5 4 2" xfId="4752" xr:uid="{00000000-0005-0000-0000-0000DD110000}"/>
    <cellStyle name="Entrada 2 6 5 5" xfId="4753" xr:uid="{00000000-0005-0000-0000-0000DE110000}"/>
    <cellStyle name="Entrada 2 6 5 5 2" xfId="4754" xr:uid="{00000000-0005-0000-0000-0000DF110000}"/>
    <cellStyle name="Entrada 2 6 5 6" xfId="4755" xr:uid="{00000000-0005-0000-0000-0000E0110000}"/>
    <cellStyle name="Entrada 2 6 5 6 2" xfId="4756" xr:uid="{00000000-0005-0000-0000-0000E1110000}"/>
    <cellStyle name="Entrada 2 6 5 7" xfId="4757" xr:uid="{00000000-0005-0000-0000-0000E2110000}"/>
    <cellStyle name="Entrada 2 6 5 7 2" xfId="4758" xr:uid="{00000000-0005-0000-0000-0000E3110000}"/>
    <cellStyle name="Entrada 2 6 5 8" xfId="4759" xr:uid="{00000000-0005-0000-0000-0000E4110000}"/>
    <cellStyle name="Entrada 2 6 5 8 2" xfId="4760" xr:uid="{00000000-0005-0000-0000-0000E5110000}"/>
    <cellStyle name="Entrada 2 6 5 9" xfId="4761" xr:uid="{00000000-0005-0000-0000-0000E6110000}"/>
    <cellStyle name="Entrada 2 6 5 9 2" xfId="4762" xr:uid="{00000000-0005-0000-0000-0000E7110000}"/>
    <cellStyle name="Entrada 2 6 6" xfId="4763" xr:uid="{00000000-0005-0000-0000-0000E8110000}"/>
    <cellStyle name="Entrada 2 6 6 2" xfId="4764" xr:uid="{00000000-0005-0000-0000-0000E9110000}"/>
    <cellStyle name="Entrada 2 6 7" xfId="4765" xr:uid="{00000000-0005-0000-0000-0000EA110000}"/>
    <cellStyle name="Entrada 2 6 7 2" xfId="4766" xr:uid="{00000000-0005-0000-0000-0000EB110000}"/>
    <cellStyle name="Entrada 2 6 8" xfId="4767" xr:uid="{00000000-0005-0000-0000-0000EC110000}"/>
    <cellStyle name="Entrada 2 6 8 2" xfId="4768" xr:uid="{00000000-0005-0000-0000-0000ED110000}"/>
    <cellStyle name="Entrada 2 6 9" xfId="4769" xr:uid="{00000000-0005-0000-0000-0000EE110000}"/>
    <cellStyle name="Entrada 2 6 9 2" xfId="4770" xr:uid="{00000000-0005-0000-0000-0000EF110000}"/>
    <cellStyle name="Entrada 2 7" xfId="4771" xr:uid="{00000000-0005-0000-0000-0000F0110000}"/>
    <cellStyle name="Entrada 2 7 10" xfId="4772" xr:uid="{00000000-0005-0000-0000-0000F1110000}"/>
    <cellStyle name="Entrada 2 7 10 2" xfId="4773" xr:uid="{00000000-0005-0000-0000-0000F2110000}"/>
    <cellStyle name="Entrada 2 7 11" xfId="4774" xr:uid="{00000000-0005-0000-0000-0000F3110000}"/>
    <cellStyle name="Entrada 2 7 11 2" xfId="4775" xr:uid="{00000000-0005-0000-0000-0000F4110000}"/>
    <cellStyle name="Entrada 2 7 12" xfId="4776" xr:uid="{00000000-0005-0000-0000-0000F5110000}"/>
    <cellStyle name="Entrada 2 7 12 2" xfId="4777" xr:uid="{00000000-0005-0000-0000-0000F6110000}"/>
    <cellStyle name="Entrada 2 7 13" xfId="4778" xr:uid="{00000000-0005-0000-0000-0000F7110000}"/>
    <cellStyle name="Entrada 2 7 2" xfId="4779" xr:uid="{00000000-0005-0000-0000-0000F8110000}"/>
    <cellStyle name="Entrada 2 7 2 10" xfId="4780" xr:uid="{00000000-0005-0000-0000-0000F9110000}"/>
    <cellStyle name="Entrada 2 7 2 10 2" xfId="4781" xr:uid="{00000000-0005-0000-0000-0000FA110000}"/>
    <cellStyle name="Entrada 2 7 2 11" xfId="4782" xr:uid="{00000000-0005-0000-0000-0000FB110000}"/>
    <cellStyle name="Entrada 2 7 2 2" xfId="4783" xr:uid="{00000000-0005-0000-0000-0000FC110000}"/>
    <cellStyle name="Entrada 2 7 2 2 2" xfId="4784" xr:uid="{00000000-0005-0000-0000-0000FD110000}"/>
    <cellStyle name="Entrada 2 7 2 3" xfId="4785" xr:uid="{00000000-0005-0000-0000-0000FE110000}"/>
    <cellStyle name="Entrada 2 7 2 3 2" xfId="4786" xr:uid="{00000000-0005-0000-0000-0000FF110000}"/>
    <cellStyle name="Entrada 2 7 2 4" xfId="4787" xr:uid="{00000000-0005-0000-0000-000000120000}"/>
    <cellStyle name="Entrada 2 7 2 4 2" xfId="4788" xr:uid="{00000000-0005-0000-0000-000001120000}"/>
    <cellStyle name="Entrada 2 7 2 5" xfId="4789" xr:uid="{00000000-0005-0000-0000-000002120000}"/>
    <cellStyle name="Entrada 2 7 2 5 2" xfId="4790" xr:uid="{00000000-0005-0000-0000-000003120000}"/>
    <cellStyle name="Entrada 2 7 2 6" xfId="4791" xr:uid="{00000000-0005-0000-0000-000004120000}"/>
    <cellStyle name="Entrada 2 7 2 6 2" xfId="4792" xr:uid="{00000000-0005-0000-0000-000005120000}"/>
    <cellStyle name="Entrada 2 7 2 7" xfId="4793" xr:uid="{00000000-0005-0000-0000-000006120000}"/>
    <cellStyle name="Entrada 2 7 2 7 2" xfId="4794" xr:uid="{00000000-0005-0000-0000-000007120000}"/>
    <cellStyle name="Entrada 2 7 2 8" xfId="4795" xr:uid="{00000000-0005-0000-0000-000008120000}"/>
    <cellStyle name="Entrada 2 7 2 8 2" xfId="4796" xr:uid="{00000000-0005-0000-0000-000009120000}"/>
    <cellStyle name="Entrada 2 7 2 9" xfId="4797" xr:uid="{00000000-0005-0000-0000-00000A120000}"/>
    <cellStyle name="Entrada 2 7 2 9 2" xfId="4798" xr:uid="{00000000-0005-0000-0000-00000B120000}"/>
    <cellStyle name="Entrada 2 7 3" xfId="4799" xr:uid="{00000000-0005-0000-0000-00000C120000}"/>
    <cellStyle name="Entrada 2 7 3 10" xfId="4800" xr:uid="{00000000-0005-0000-0000-00000D120000}"/>
    <cellStyle name="Entrada 2 7 3 10 2" xfId="4801" xr:uid="{00000000-0005-0000-0000-00000E120000}"/>
    <cellStyle name="Entrada 2 7 3 11" xfId="4802" xr:uid="{00000000-0005-0000-0000-00000F120000}"/>
    <cellStyle name="Entrada 2 7 3 2" xfId="4803" xr:uid="{00000000-0005-0000-0000-000010120000}"/>
    <cellStyle name="Entrada 2 7 3 2 2" xfId="4804" xr:uid="{00000000-0005-0000-0000-000011120000}"/>
    <cellStyle name="Entrada 2 7 3 3" xfId="4805" xr:uid="{00000000-0005-0000-0000-000012120000}"/>
    <cellStyle name="Entrada 2 7 3 3 2" xfId="4806" xr:uid="{00000000-0005-0000-0000-000013120000}"/>
    <cellStyle name="Entrada 2 7 3 4" xfId="4807" xr:uid="{00000000-0005-0000-0000-000014120000}"/>
    <cellStyle name="Entrada 2 7 3 4 2" xfId="4808" xr:uid="{00000000-0005-0000-0000-000015120000}"/>
    <cellStyle name="Entrada 2 7 3 5" xfId="4809" xr:uid="{00000000-0005-0000-0000-000016120000}"/>
    <cellStyle name="Entrada 2 7 3 5 2" xfId="4810" xr:uid="{00000000-0005-0000-0000-000017120000}"/>
    <cellStyle name="Entrada 2 7 3 6" xfId="4811" xr:uid="{00000000-0005-0000-0000-000018120000}"/>
    <cellStyle name="Entrada 2 7 3 6 2" xfId="4812" xr:uid="{00000000-0005-0000-0000-000019120000}"/>
    <cellStyle name="Entrada 2 7 3 7" xfId="4813" xr:uid="{00000000-0005-0000-0000-00001A120000}"/>
    <cellStyle name="Entrada 2 7 3 7 2" xfId="4814" xr:uid="{00000000-0005-0000-0000-00001B120000}"/>
    <cellStyle name="Entrada 2 7 3 8" xfId="4815" xr:uid="{00000000-0005-0000-0000-00001C120000}"/>
    <cellStyle name="Entrada 2 7 3 8 2" xfId="4816" xr:uid="{00000000-0005-0000-0000-00001D120000}"/>
    <cellStyle name="Entrada 2 7 3 9" xfId="4817" xr:uid="{00000000-0005-0000-0000-00001E120000}"/>
    <cellStyle name="Entrada 2 7 3 9 2" xfId="4818" xr:uid="{00000000-0005-0000-0000-00001F120000}"/>
    <cellStyle name="Entrada 2 7 4" xfId="4819" xr:uid="{00000000-0005-0000-0000-000020120000}"/>
    <cellStyle name="Entrada 2 7 4 2" xfId="4820" xr:uid="{00000000-0005-0000-0000-000021120000}"/>
    <cellStyle name="Entrada 2 7 5" xfId="4821" xr:uid="{00000000-0005-0000-0000-000022120000}"/>
    <cellStyle name="Entrada 2 7 5 2" xfId="4822" xr:uid="{00000000-0005-0000-0000-000023120000}"/>
    <cellStyle name="Entrada 2 7 6" xfId="4823" xr:uid="{00000000-0005-0000-0000-000024120000}"/>
    <cellStyle name="Entrada 2 7 6 2" xfId="4824" xr:uid="{00000000-0005-0000-0000-000025120000}"/>
    <cellStyle name="Entrada 2 7 7" xfId="4825" xr:uid="{00000000-0005-0000-0000-000026120000}"/>
    <cellStyle name="Entrada 2 7 7 2" xfId="4826" xr:uid="{00000000-0005-0000-0000-000027120000}"/>
    <cellStyle name="Entrada 2 7 8" xfId="4827" xr:uid="{00000000-0005-0000-0000-000028120000}"/>
    <cellStyle name="Entrada 2 7 8 2" xfId="4828" xr:uid="{00000000-0005-0000-0000-000029120000}"/>
    <cellStyle name="Entrada 2 7 9" xfId="4829" xr:uid="{00000000-0005-0000-0000-00002A120000}"/>
    <cellStyle name="Entrada 2 7 9 2" xfId="4830" xr:uid="{00000000-0005-0000-0000-00002B120000}"/>
    <cellStyle name="Entrada 2 8" xfId="4831" xr:uid="{00000000-0005-0000-0000-00002C120000}"/>
    <cellStyle name="Entrada 2 8 10" xfId="4832" xr:uid="{00000000-0005-0000-0000-00002D120000}"/>
    <cellStyle name="Entrada 2 8 10 2" xfId="4833" xr:uid="{00000000-0005-0000-0000-00002E120000}"/>
    <cellStyle name="Entrada 2 8 11" xfId="4834" xr:uid="{00000000-0005-0000-0000-00002F120000}"/>
    <cellStyle name="Entrada 2 8 11 2" xfId="4835" xr:uid="{00000000-0005-0000-0000-000030120000}"/>
    <cellStyle name="Entrada 2 8 12" xfId="4836" xr:uid="{00000000-0005-0000-0000-000031120000}"/>
    <cellStyle name="Entrada 2 8 12 2" xfId="4837" xr:uid="{00000000-0005-0000-0000-000032120000}"/>
    <cellStyle name="Entrada 2 8 13" xfId="4838" xr:uid="{00000000-0005-0000-0000-000033120000}"/>
    <cellStyle name="Entrada 2 8 2" xfId="4839" xr:uid="{00000000-0005-0000-0000-000034120000}"/>
    <cellStyle name="Entrada 2 8 2 10" xfId="4840" xr:uid="{00000000-0005-0000-0000-000035120000}"/>
    <cellStyle name="Entrada 2 8 2 10 2" xfId="4841" xr:uid="{00000000-0005-0000-0000-000036120000}"/>
    <cellStyle name="Entrada 2 8 2 11" xfId="4842" xr:uid="{00000000-0005-0000-0000-000037120000}"/>
    <cellStyle name="Entrada 2 8 2 2" xfId="4843" xr:uid="{00000000-0005-0000-0000-000038120000}"/>
    <cellStyle name="Entrada 2 8 2 2 2" xfId="4844" xr:uid="{00000000-0005-0000-0000-000039120000}"/>
    <cellStyle name="Entrada 2 8 2 3" xfId="4845" xr:uid="{00000000-0005-0000-0000-00003A120000}"/>
    <cellStyle name="Entrada 2 8 2 3 2" xfId="4846" xr:uid="{00000000-0005-0000-0000-00003B120000}"/>
    <cellStyle name="Entrada 2 8 2 4" xfId="4847" xr:uid="{00000000-0005-0000-0000-00003C120000}"/>
    <cellStyle name="Entrada 2 8 2 4 2" xfId="4848" xr:uid="{00000000-0005-0000-0000-00003D120000}"/>
    <cellStyle name="Entrada 2 8 2 5" xfId="4849" xr:uid="{00000000-0005-0000-0000-00003E120000}"/>
    <cellStyle name="Entrada 2 8 2 5 2" xfId="4850" xr:uid="{00000000-0005-0000-0000-00003F120000}"/>
    <cellStyle name="Entrada 2 8 2 6" xfId="4851" xr:uid="{00000000-0005-0000-0000-000040120000}"/>
    <cellStyle name="Entrada 2 8 2 6 2" xfId="4852" xr:uid="{00000000-0005-0000-0000-000041120000}"/>
    <cellStyle name="Entrada 2 8 2 7" xfId="4853" xr:uid="{00000000-0005-0000-0000-000042120000}"/>
    <cellStyle name="Entrada 2 8 2 7 2" xfId="4854" xr:uid="{00000000-0005-0000-0000-000043120000}"/>
    <cellStyle name="Entrada 2 8 2 8" xfId="4855" xr:uid="{00000000-0005-0000-0000-000044120000}"/>
    <cellStyle name="Entrada 2 8 2 8 2" xfId="4856" xr:uid="{00000000-0005-0000-0000-000045120000}"/>
    <cellStyle name="Entrada 2 8 2 9" xfId="4857" xr:uid="{00000000-0005-0000-0000-000046120000}"/>
    <cellStyle name="Entrada 2 8 2 9 2" xfId="4858" xr:uid="{00000000-0005-0000-0000-000047120000}"/>
    <cellStyle name="Entrada 2 8 3" xfId="4859" xr:uid="{00000000-0005-0000-0000-000048120000}"/>
    <cellStyle name="Entrada 2 8 3 10" xfId="4860" xr:uid="{00000000-0005-0000-0000-000049120000}"/>
    <cellStyle name="Entrada 2 8 3 10 2" xfId="4861" xr:uid="{00000000-0005-0000-0000-00004A120000}"/>
    <cellStyle name="Entrada 2 8 3 11" xfId="4862" xr:uid="{00000000-0005-0000-0000-00004B120000}"/>
    <cellStyle name="Entrada 2 8 3 2" xfId="4863" xr:uid="{00000000-0005-0000-0000-00004C120000}"/>
    <cellStyle name="Entrada 2 8 3 2 2" xfId="4864" xr:uid="{00000000-0005-0000-0000-00004D120000}"/>
    <cellStyle name="Entrada 2 8 3 3" xfId="4865" xr:uid="{00000000-0005-0000-0000-00004E120000}"/>
    <cellStyle name="Entrada 2 8 3 3 2" xfId="4866" xr:uid="{00000000-0005-0000-0000-00004F120000}"/>
    <cellStyle name="Entrada 2 8 3 4" xfId="4867" xr:uid="{00000000-0005-0000-0000-000050120000}"/>
    <cellStyle name="Entrada 2 8 3 4 2" xfId="4868" xr:uid="{00000000-0005-0000-0000-000051120000}"/>
    <cellStyle name="Entrada 2 8 3 5" xfId="4869" xr:uid="{00000000-0005-0000-0000-000052120000}"/>
    <cellStyle name="Entrada 2 8 3 5 2" xfId="4870" xr:uid="{00000000-0005-0000-0000-000053120000}"/>
    <cellStyle name="Entrada 2 8 3 6" xfId="4871" xr:uid="{00000000-0005-0000-0000-000054120000}"/>
    <cellStyle name="Entrada 2 8 3 6 2" xfId="4872" xr:uid="{00000000-0005-0000-0000-000055120000}"/>
    <cellStyle name="Entrada 2 8 3 7" xfId="4873" xr:uid="{00000000-0005-0000-0000-000056120000}"/>
    <cellStyle name="Entrada 2 8 3 7 2" xfId="4874" xr:uid="{00000000-0005-0000-0000-000057120000}"/>
    <cellStyle name="Entrada 2 8 3 8" xfId="4875" xr:uid="{00000000-0005-0000-0000-000058120000}"/>
    <cellStyle name="Entrada 2 8 3 8 2" xfId="4876" xr:uid="{00000000-0005-0000-0000-000059120000}"/>
    <cellStyle name="Entrada 2 8 3 9" xfId="4877" xr:uid="{00000000-0005-0000-0000-00005A120000}"/>
    <cellStyle name="Entrada 2 8 3 9 2" xfId="4878" xr:uid="{00000000-0005-0000-0000-00005B120000}"/>
    <cellStyle name="Entrada 2 8 4" xfId="4879" xr:uid="{00000000-0005-0000-0000-00005C120000}"/>
    <cellStyle name="Entrada 2 8 4 2" xfId="4880" xr:uid="{00000000-0005-0000-0000-00005D120000}"/>
    <cellStyle name="Entrada 2 8 5" xfId="4881" xr:uid="{00000000-0005-0000-0000-00005E120000}"/>
    <cellStyle name="Entrada 2 8 5 2" xfId="4882" xr:uid="{00000000-0005-0000-0000-00005F120000}"/>
    <cellStyle name="Entrada 2 8 6" xfId="4883" xr:uid="{00000000-0005-0000-0000-000060120000}"/>
    <cellStyle name="Entrada 2 8 6 2" xfId="4884" xr:uid="{00000000-0005-0000-0000-000061120000}"/>
    <cellStyle name="Entrada 2 8 7" xfId="4885" xr:uid="{00000000-0005-0000-0000-000062120000}"/>
    <cellStyle name="Entrada 2 8 7 2" xfId="4886" xr:uid="{00000000-0005-0000-0000-000063120000}"/>
    <cellStyle name="Entrada 2 8 8" xfId="4887" xr:uid="{00000000-0005-0000-0000-000064120000}"/>
    <cellStyle name="Entrada 2 8 8 2" xfId="4888" xr:uid="{00000000-0005-0000-0000-000065120000}"/>
    <cellStyle name="Entrada 2 8 9" xfId="4889" xr:uid="{00000000-0005-0000-0000-000066120000}"/>
    <cellStyle name="Entrada 2 8 9 2" xfId="4890" xr:uid="{00000000-0005-0000-0000-000067120000}"/>
    <cellStyle name="Entrada 2 9" xfId="4891" xr:uid="{00000000-0005-0000-0000-000068120000}"/>
    <cellStyle name="Entrada 2 9 2" xfId="4892" xr:uid="{00000000-0005-0000-0000-000069120000}"/>
    <cellStyle name="Entrada 3" xfId="199" xr:uid="{00000000-0005-0000-0000-00006A120000}"/>
    <cellStyle name="Entrada 3 10" xfId="4893" xr:uid="{00000000-0005-0000-0000-00006B120000}"/>
    <cellStyle name="Entrada 3 10 2" xfId="4894" xr:uid="{00000000-0005-0000-0000-00006C120000}"/>
    <cellStyle name="Entrada 3 11" xfId="4895" xr:uid="{00000000-0005-0000-0000-00006D120000}"/>
    <cellStyle name="Entrada 3 11 2" xfId="4896" xr:uid="{00000000-0005-0000-0000-00006E120000}"/>
    <cellStyle name="Entrada 3 12" xfId="4897" xr:uid="{00000000-0005-0000-0000-00006F120000}"/>
    <cellStyle name="Entrada 3 12 2" xfId="4898" xr:uid="{00000000-0005-0000-0000-000070120000}"/>
    <cellStyle name="Entrada 3 13" xfId="4899" xr:uid="{00000000-0005-0000-0000-000071120000}"/>
    <cellStyle name="Entrada 3 13 2" xfId="4900" xr:uid="{00000000-0005-0000-0000-000072120000}"/>
    <cellStyle name="Entrada 3 14" xfId="4901" xr:uid="{00000000-0005-0000-0000-000073120000}"/>
    <cellStyle name="Entrada 3 14 2" xfId="4902" xr:uid="{00000000-0005-0000-0000-000074120000}"/>
    <cellStyle name="Entrada 3 15" xfId="4903" xr:uid="{00000000-0005-0000-0000-000075120000}"/>
    <cellStyle name="Entrada 3 16" xfId="4904" xr:uid="{00000000-0005-0000-0000-000076120000}"/>
    <cellStyle name="Entrada 3 17" xfId="4905" xr:uid="{00000000-0005-0000-0000-000077120000}"/>
    <cellStyle name="Entrada 3 2" xfId="325" xr:uid="{00000000-0005-0000-0000-000078120000}"/>
    <cellStyle name="Entrada 3 2 10" xfId="4906" xr:uid="{00000000-0005-0000-0000-000079120000}"/>
    <cellStyle name="Entrada 3 2 10 2" xfId="4907" xr:uid="{00000000-0005-0000-0000-00007A120000}"/>
    <cellStyle name="Entrada 3 2 11" xfId="4908" xr:uid="{00000000-0005-0000-0000-00007B120000}"/>
    <cellStyle name="Entrada 3 2 11 2" xfId="4909" xr:uid="{00000000-0005-0000-0000-00007C120000}"/>
    <cellStyle name="Entrada 3 2 12" xfId="4910" xr:uid="{00000000-0005-0000-0000-00007D120000}"/>
    <cellStyle name="Entrada 3 2 12 2" xfId="4911" xr:uid="{00000000-0005-0000-0000-00007E120000}"/>
    <cellStyle name="Entrada 3 2 13" xfId="4912" xr:uid="{00000000-0005-0000-0000-00007F120000}"/>
    <cellStyle name="Entrada 3 2 13 2" xfId="4913" xr:uid="{00000000-0005-0000-0000-000080120000}"/>
    <cellStyle name="Entrada 3 2 14" xfId="4914" xr:uid="{00000000-0005-0000-0000-000081120000}"/>
    <cellStyle name="Entrada 3 2 14 2" xfId="4915" xr:uid="{00000000-0005-0000-0000-000082120000}"/>
    <cellStyle name="Entrada 3 2 15" xfId="4916" xr:uid="{00000000-0005-0000-0000-000083120000}"/>
    <cellStyle name="Entrada 3 2 16" xfId="4917" xr:uid="{00000000-0005-0000-0000-000084120000}"/>
    <cellStyle name="Entrada 3 2 2" xfId="4918" xr:uid="{00000000-0005-0000-0000-000085120000}"/>
    <cellStyle name="Entrada 3 2 2 10" xfId="4919" xr:uid="{00000000-0005-0000-0000-000086120000}"/>
    <cellStyle name="Entrada 3 2 2 10 2" xfId="4920" xr:uid="{00000000-0005-0000-0000-000087120000}"/>
    <cellStyle name="Entrada 3 2 2 11" xfId="4921" xr:uid="{00000000-0005-0000-0000-000088120000}"/>
    <cellStyle name="Entrada 3 2 2 11 2" xfId="4922" xr:uid="{00000000-0005-0000-0000-000089120000}"/>
    <cellStyle name="Entrada 3 2 2 12" xfId="4923" xr:uid="{00000000-0005-0000-0000-00008A120000}"/>
    <cellStyle name="Entrada 3 2 2 12 2" xfId="4924" xr:uid="{00000000-0005-0000-0000-00008B120000}"/>
    <cellStyle name="Entrada 3 2 2 13" xfId="4925" xr:uid="{00000000-0005-0000-0000-00008C120000}"/>
    <cellStyle name="Entrada 3 2 2 2" xfId="4926" xr:uid="{00000000-0005-0000-0000-00008D120000}"/>
    <cellStyle name="Entrada 3 2 2 2 10" xfId="4927" xr:uid="{00000000-0005-0000-0000-00008E120000}"/>
    <cellStyle name="Entrada 3 2 2 2 10 2" xfId="4928" xr:uid="{00000000-0005-0000-0000-00008F120000}"/>
    <cellStyle name="Entrada 3 2 2 2 11" xfId="4929" xr:uid="{00000000-0005-0000-0000-000090120000}"/>
    <cellStyle name="Entrada 3 2 2 2 2" xfId="4930" xr:uid="{00000000-0005-0000-0000-000091120000}"/>
    <cellStyle name="Entrada 3 2 2 2 2 2" xfId="4931" xr:uid="{00000000-0005-0000-0000-000092120000}"/>
    <cellStyle name="Entrada 3 2 2 2 3" xfId="4932" xr:uid="{00000000-0005-0000-0000-000093120000}"/>
    <cellStyle name="Entrada 3 2 2 2 3 2" xfId="4933" xr:uid="{00000000-0005-0000-0000-000094120000}"/>
    <cellStyle name="Entrada 3 2 2 2 4" xfId="4934" xr:uid="{00000000-0005-0000-0000-000095120000}"/>
    <cellStyle name="Entrada 3 2 2 2 4 2" xfId="4935" xr:uid="{00000000-0005-0000-0000-000096120000}"/>
    <cellStyle name="Entrada 3 2 2 2 5" xfId="4936" xr:uid="{00000000-0005-0000-0000-000097120000}"/>
    <cellStyle name="Entrada 3 2 2 2 5 2" xfId="4937" xr:uid="{00000000-0005-0000-0000-000098120000}"/>
    <cellStyle name="Entrada 3 2 2 2 6" xfId="4938" xr:uid="{00000000-0005-0000-0000-000099120000}"/>
    <cellStyle name="Entrada 3 2 2 2 6 2" xfId="4939" xr:uid="{00000000-0005-0000-0000-00009A120000}"/>
    <cellStyle name="Entrada 3 2 2 2 7" xfId="4940" xr:uid="{00000000-0005-0000-0000-00009B120000}"/>
    <cellStyle name="Entrada 3 2 2 2 7 2" xfId="4941" xr:uid="{00000000-0005-0000-0000-00009C120000}"/>
    <cellStyle name="Entrada 3 2 2 2 8" xfId="4942" xr:uid="{00000000-0005-0000-0000-00009D120000}"/>
    <cellStyle name="Entrada 3 2 2 2 8 2" xfId="4943" xr:uid="{00000000-0005-0000-0000-00009E120000}"/>
    <cellStyle name="Entrada 3 2 2 2 9" xfId="4944" xr:uid="{00000000-0005-0000-0000-00009F120000}"/>
    <cellStyle name="Entrada 3 2 2 2 9 2" xfId="4945" xr:uid="{00000000-0005-0000-0000-0000A0120000}"/>
    <cellStyle name="Entrada 3 2 2 3" xfId="4946" xr:uid="{00000000-0005-0000-0000-0000A1120000}"/>
    <cellStyle name="Entrada 3 2 2 3 10" xfId="4947" xr:uid="{00000000-0005-0000-0000-0000A2120000}"/>
    <cellStyle name="Entrada 3 2 2 3 10 2" xfId="4948" xr:uid="{00000000-0005-0000-0000-0000A3120000}"/>
    <cellStyle name="Entrada 3 2 2 3 11" xfId="4949" xr:uid="{00000000-0005-0000-0000-0000A4120000}"/>
    <cellStyle name="Entrada 3 2 2 3 2" xfId="4950" xr:uid="{00000000-0005-0000-0000-0000A5120000}"/>
    <cellStyle name="Entrada 3 2 2 3 2 2" xfId="4951" xr:uid="{00000000-0005-0000-0000-0000A6120000}"/>
    <cellStyle name="Entrada 3 2 2 3 3" xfId="4952" xr:uid="{00000000-0005-0000-0000-0000A7120000}"/>
    <cellStyle name="Entrada 3 2 2 3 3 2" xfId="4953" xr:uid="{00000000-0005-0000-0000-0000A8120000}"/>
    <cellStyle name="Entrada 3 2 2 3 4" xfId="4954" xr:uid="{00000000-0005-0000-0000-0000A9120000}"/>
    <cellStyle name="Entrada 3 2 2 3 4 2" xfId="4955" xr:uid="{00000000-0005-0000-0000-0000AA120000}"/>
    <cellStyle name="Entrada 3 2 2 3 5" xfId="4956" xr:uid="{00000000-0005-0000-0000-0000AB120000}"/>
    <cellStyle name="Entrada 3 2 2 3 5 2" xfId="4957" xr:uid="{00000000-0005-0000-0000-0000AC120000}"/>
    <cellStyle name="Entrada 3 2 2 3 6" xfId="4958" xr:uid="{00000000-0005-0000-0000-0000AD120000}"/>
    <cellStyle name="Entrada 3 2 2 3 6 2" xfId="4959" xr:uid="{00000000-0005-0000-0000-0000AE120000}"/>
    <cellStyle name="Entrada 3 2 2 3 7" xfId="4960" xr:uid="{00000000-0005-0000-0000-0000AF120000}"/>
    <cellStyle name="Entrada 3 2 2 3 7 2" xfId="4961" xr:uid="{00000000-0005-0000-0000-0000B0120000}"/>
    <cellStyle name="Entrada 3 2 2 3 8" xfId="4962" xr:uid="{00000000-0005-0000-0000-0000B1120000}"/>
    <cellStyle name="Entrada 3 2 2 3 8 2" xfId="4963" xr:uid="{00000000-0005-0000-0000-0000B2120000}"/>
    <cellStyle name="Entrada 3 2 2 3 9" xfId="4964" xr:uid="{00000000-0005-0000-0000-0000B3120000}"/>
    <cellStyle name="Entrada 3 2 2 3 9 2" xfId="4965" xr:uid="{00000000-0005-0000-0000-0000B4120000}"/>
    <cellStyle name="Entrada 3 2 2 4" xfId="4966" xr:uid="{00000000-0005-0000-0000-0000B5120000}"/>
    <cellStyle name="Entrada 3 2 2 4 2" xfId="4967" xr:uid="{00000000-0005-0000-0000-0000B6120000}"/>
    <cellStyle name="Entrada 3 2 2 5" xfId="4968" xr:uid="{00000000-0005-0000-0000-0000B7120000}"/>
    <cellStyle name="Entrada 3 2 2 5 2" xfId="4969" xr:uid="{00000000-0005-0000-0000-0000B8120000}"/>
    <cellStyle name="Entrada 3 2 2 6" xfId="4970" xr:uid="{00000000-0005-0000-0000-0000B9120000}"/>
    <cellStyle name="Entrada 3 2 2 6 2" xfId="4971" xr:uid="{00000000-0005-0000-0000-0000BA120000}"/>
    <cellStyle name="Entrada 3 2 2 7" xfId="4972" xr:uid="{00000000-0005-0000-0000-0000BB120000}"/>
    <cellStyle name="Entrada 3 2 2 7 2" xfId="4973" xr:uid="{00000000-0005-0000-0000-0000BC120000}"/>
    <cellStyle name="Entrada 3 2 2 8" xfId="4974" xr:uid="{00000000-0005-0000-0000-0000BD120000}"/>
    <cellStyle name="Entrada 3 2 2 8 2" xfId="4975" xr:uid="{00000000-0005-0000-0000-0000BE120000}"/>
    <cellStyle name="Entrada 3 2 2 9" xfId="4976" xr:uid="{00000000-0005-0000-0000-0000BF120000}"/>
    <cellStyle name="Entrada 3 2 2 9 2" xfId="4977" xr:uid="{00000000-0005-0000-0000-0000C0120000}"/>
    <cellStyle name="Entrada 3 2 3" xfId="4978" xr:uid="{00000000-0005-0000-0000-0000C1120000}"/>
    <cellStyle name="Entrada 3 2 3 10" xfId="4979" xr:uid="{00000000-0005-0000-0000-0000C2120000}"/>
    <cellStyle name="Entrada 3 2 3 10 2" xfId="4980" xr:uid="{00000000-0005-0000-0000-0000C3120000}"/>
    <cellStyle name="Entrada 3 2 3 11" xfId="4981" xr:uid="{00000000-0005-0000-0000-0000C4120000}"/>
    <cellStyle name="Entrada 3 2 3 11 2" xfId="4982" xr:uid="{00000000-0005-0000-0000-0000C5120000}"/>
    <cellStyle name="Entrada 3 2 3 12" xfId="4983" xr:uid="{00000000-0005-0000-0000-0000C6120000}"/>
    <cellStyle name="Entrada 3 2 3 12 2" xfId="4984" xr:uid="{00000000-0005-0000-0000-0000C7120000}"/>
    <cellStyle name="Entrada 3 2 3 13" xfId="4985" xr:uid="{00000000-0005-0000-0000-0000C8120000}"/>
    <cellStyle name="Entrada 3 2 3 2" xfId="4986" xr:uid="{00000000-0005-0000-0000-0000C9120000}"/>
    <cellStyle name="Entrada 3 2 3 2 10" xfId="4987" xr:uid="{00000000-0005-0000-0000-0000CA120000}"/>
    <cellStyle name="Entrada 3 2 3 2 10 2" xfId="4988" xr:uid="{00000000-0005-0000-0000-0000CB120000}"/>
    <cellStyle name="Entrada 3 2 3 2 11" xfId="4989" xr:uid="{00000000-0005-0000-0000-0000CC120000}"/>
    <cellStyle name="Entrada 3 2 3 2 2" xfId="4990" xr:uid="{00000000-0005-0000-0000-0000CD120000}"/>
    <cellStyle name="Entrada 3 2 3 2 2 2" xfId="4991" xr:uid="{00000000-0005-0000-0000-0000CE120000}"/>
    <cellStyle name="Entrada 3 2 3 2 3" xfId="4992" xr:uid="{00000000-0005-0000-0000-0000CF120000}"/>
    <cellStyle name="Entrada 3 2 3 2 3 2" xfId="4993" xr:uid="{00000000-0005-0000-0000-0000D0120000}"/>
    <cellStyle name="Entrada 3 2 3 2 4" xfId="4994" xr:uid="{00000000-0005-0000-0000-0000D1120000}"/>
    <cellStyle name="Entrada 3 2 3 2 4 2" xfId="4995" xr:uid="{00000000-0005-0000-0000-0000D2120000}"/>
    <cellStyle name="Entrada 3 2 3 2 5" xfId="4996" xr:uid="{00000000-0005-0000-0000-0000D3120000}"/>
    <cellStyle name="Entrada 3 2 3 2 5 2" xfId="4997" xr:uid="{00000000-0005-0000-0000-0000D4120000}"/>
    <cellStyle name="Entrada 3 2 3 2 6" xfId="4998" xr:uid="{00000000-0005-0000-0000-0000D5120000}"/>
    <cellStyle name="Entrada 3 2 3 2 6 2" xfId="4999" xr:uid="{00000000-0005-0000-0000-0000D6120000}"/>
    <cellStyle name="Entrada 3 2 3 2 7" xfId="5000" xr:uid="{00000000-0005-0000-0000-0000D7120000}"/>
    <cellStyle name="Entrada 3 2 3 2 7 2" xfId="5001" xr:uid="{00000000-0005-0000-0000-0000D8120000}"/>
    <cellStyle name="Entrada 3 2 3 2 8" xfId="5002" xr:uid="{00000000-0005-0000-0000-0000D9120000}"/>
    <cellStyle name="Entrada 3 2 3 2 8 2" xfId="5003" xr:uid="{00000000-0005-0000-0000-0000DA120000}"/>
    <cellStyle name="Entrada 3 2 3 2 9" xfId="5004" xr:uid="{00000000-0005-0000-0000-0000DB120000}"/>
    <cellStyle name="Entrada 3 2 3 2 9 2" xfId="5005" xr:uid="{00000000-0005-0000-0000-0000DC120000}"/>
    <cellStyle name="Entrada 3 2 3 3" xfId="5006" xr:uid="{00000000-0005-0000-0000-0000DD120000}"/>
    <cellStyle name="Entrada 3 2 3 3 10" xfId="5007" xr:uid="{00000000-0005-0000-0000-0000DE120000}"/>
    <cellStyle name="Entrada 3 2 3 3 10 2" xfId="5008" xr:uid="{00000000-0005-0000-0000-0000DF120000}"/>
    <cellStyle name="Entrada 3 2 3 3 11" xfId="5009" xr:uid="{00000000-0005-0000-0000-0000E0120000}"/>
    <cellStyle name="Entrada 3 2 3 3 2" xfId="5010" xr:uid="{00000000-0005-0000-0000-0000E1120000}"/>
    <cellStyle name="Entrada 3 2 3 3 2 2" xfId="5011" xr:uid="{00000000-0005-0000-0000-0000E2120000}"/>
    <cellStyle name="Entrada 3 2 3 3 3" xfId="5012" xr:uid="{00000000-0005-0000-0000-0000E3120000}"/>
    <cellStyle name="Entrada 3 2 3 3 3 2" xfId="5013" xr:uid="{00000000-0005-0000-0000-0000E4120000}"/>
    <cellStyle name="Entrada 3 2 3 3 4" xfId="5014" xr:uid="{00000000-0005-0000-0000-0000E5120000}"/>
    <cellStyle name="Entrada 3 2 3 3 4 2" xfId="5015" xr:uid="{00000000-0005-0000-0000-0000E6120000}"/>
    <cellStyle name="Entrada 3 2 3 3 5" xfId="5016" xr:uid="{00000000-0005-0000-0000-0000E7120000}"/>
    <cellStyle name="Entrada 3 2 3 3 5 2" xfId="5017" xr:uid="{00000000-0005-0000-0000-0000E8120000}"/>
    <cellStyle name="Entrada 3 2 3 3 6" xfId="5018" xr:uid="{00000000-0005-0000-0000-0000E9120000}"/>
    <cellStyle name="Entrada 3 2 3 3 6 2" xfId="5019" xr:uid="{00000000-0005-0000-0000-0000EA120000}"/>
    <cellStyle name="Entrada 3 2 3 3 7" xfId="5020" xr:uid="{00000000-0005-0000-0000-0000EB120000}"/>
    <cellStyle name="Entrada 3 2 3 3 7 2" xfId="5021" xr:uid="{00000000-0005-0000-0000-0000EC120000}"/>
    <cellStyle name="Entrada 3 2 3 3 8" xfId="5022" xr:uid="{00000000-0005-0000-0000-0000ED120000}"/>
    <cellStyle name="Entrada 3 2 3 3 8 2" xfId="5023" xr:uid="{00000000-0005-0000-0000-0000EE120000}"/>
    <cellStyle name="Entrada 3 2 3 3 9" xfId="5024" xr:uid="{00000000-0005-0000-0000-0000EF120000}"/>
    <cellStyle name="Entrada 3 2 3 3 9 2" xfId="5025" xr:uid="{00000000-0005-0000-0000-0000F0120000}"/>
    <cellStyle name="Entrada 3 2 3 4" xfId="5026" xr:uid="{00000000-0005-0000-0000-0000F1120000}"/>
    <cellStyle name="Entrada 3 2 3 4 2" xfId="5027" xr:uid="{00000000-0005-0000-0000-0000F2120000}"/>
    <cellStyle name="Entrada 3 2 3 5" xfId="5028" xr:uid="{00000000-0005-0000-0000-0000F3120000}"/>
    <cellStyle name="Entrada 3 2 3 5 2" xfId="5029" xr:uid="{00000000-0005-0000-0000-0000F4120000}"/>
    <cellStyle name="Entrada 3 2 3 6" xfId="5030" xr:uid="{00000000-0005-0000-0000-0000F5120000}"/>
    <cellStyle name="Entrada 3 2 3 6 2" xfId="5031" xr:uid="{00000000-0005-0000-0000-0000F6120000}"/>
    <cellStyle name="Entrada 3 2 3 7" xfId="5032" xr:uid="{00000000-0005-0000-0000-0000F7120000}"/>
    <cellStyle name="Entrada 3 2 3 7 2" xfId="5033" xr:uid="{00000000-0005-0000-0000-0000F8120000}"/>
    <cellStyle name="Entrada 3 2 3 8" xfId="5034" xr:uid="{00000000-0005-0000-0000-0000F9120000}"/>
    <cellStyle name="Entrada 3 2 3 8 2" xfId="5035" xr:uid="{00000000-0005-0000-0000-0000FA120000}"/>
    <cellStyle name="Entrada 3 2 3 9" xfId="5036" xr:uid="{00000000-0005-0000-0000-0000FB120000}"/>
    <cellStyle name="Entrada 3 2 3 9 2" xfId="5037" xr:uid="{00000000-0005-0000-0000-0000FC120000}"/>
    <cellStyle name="Entrada 3 2 4" xfId="5038" xr:uid="{00000000-0005-0000-0000-0000FD120000}"/>
    <cellStyle name="Entrada 3 2 4 10" xfId="5039" xr:uid="{00000000-0005-0000-0000-0000FE120000}"/>
    <cellStyle name="Entrada 3 2 4 10 2" xfId="5040" xr:uid="{00000000-0005-0000-0000-0000FF120000}"/>
    <cellStyle name="Entrada 3 2 4 11" xfId="5041" xr:uid="{00000000-0005-0000-0000-000000130000}"/>
    <cellStyle name="Entrada 3 2 4 2" xfId="5042" xr:uid="{00000000-0005-0000-0000-000001130000}"/>
    <cellStyle name="Entrada 3 2 4 2 2" xfId="5043" xr:uid="{00000000-0005-0000-0000-000002130000}"/>
    <cellStyle name="Entrada 3 2 4 3" xfId="5044" xr:uid="{00000000-0005-0000-0000-000003130000}"/>
    <cellStyle name="Entrada 3 2 4 3 2" xfId="5045" xr:uid="{00000000-0005-0000-0000-000004130000}"/>
    <cellStyle name="Entrada 3 2 4 4" xfId="5046" xr:uid="{00000000-0005-0000-0000-000005130000}"/>
    <cellStyle name="Entrada 3 2 4 4 2" xfId="5047" xr:uid="{00000000-0005-0000-0000-000006130000}"/>
    <cellStyle name="Entrada 3 2 4 5" xfId="5048" xr:uid="{00000000-0005-0000-0000-000007130000}"/>
    <cellStyle name="Entrada 3 2 4 5 2" xfId="5049" xr:uid="{00000000-0005-0000-0000-000008130000}"/>
    <cellStyle name="Entrada 3 2 4 6" xfId="5050" xr:uid="{00000000-0005-0000-0000-000009130000}"/>
    <cellStyle name="Entrada 3 2 4 6 2" xfId="5051" xr:uid="{00000000-0005-0000-0000-00000A130000}"/>
    <cellStyle name="Entrada 3 2 4 7" xfId="5052" xr:uid="{00000000-0005-0000-0000-00000B130000}"/>
    <cellStyle name="Entrada 3 2 4 7 2" xfId="5053" xr:uid="{00000000-0005-0000-0000-00000C130000}"/>
    <cellStyle name="Entrada 3 2 4 8" xfId="5054" xr:uid="{00000000-0005-0000-0000-00000D130000}"/>
    <cellStyle name="Entrada 3 2 4 8 2" xfId="5055" xr:uid="{00000000-0005-0000-0000-00000E130000}"/>
    <cellStyle name="Entrada 3 2 4 9" xfId="5056" xr:uid="{00000000-0005-0000-0000-00000F130000}"/>
    <cellStyle name="Entrada 3 2 4 9 2" xfId="5057" xr:uid="{00000000-0005-0000-0000-000010130000}"/>
    <cellStyle name="Entrada 3 2 5" xfId="5058" xr:uid="{00000000-0005-0000-0000-000011130000}"/>
    <cellStyle name="Entrada 3 2 5 10" xfId="5059" xr:uid="{00000000-0005-0000-0000-000012130000}"/>
    <cellStyle name="Entrada 3 2 5 10 2" xfId="5060" xr:uid="{00000000-0005-0000-0000-000013130000}"/>
    <cellStyle name="Entrada 3 2 5 11" xfId="5061" xr:uid="{00000000-0005-0000-0000-000014130000}"/>
    <cellStyle name="Entrada 3 2 5 2" xfId="5062" xr:uid="{00000000-0005-0000-0000-000015130000}"/>
    <cellStyle name="Entrada 3 2 5 2 2" xfId="5063" xr:uid="{00000000-0005-0000-0000-000016130000}"/>
    <cellStyle name="Entrada 3 2 5 3" xfId="5064" xr:uid="{00000000-0005-0000-0000-000017130000}"/>
    <cellStyle name="Entrada 3 2 5 3 2" xfId="5065" xr:uid="{00000000-0005-0000-0000-000018130000}"/>
    <cellStyle name="Entrada 3 2 5 4" xfId="5066" xr:uid="{00000000-0005-0000-0000-000019130000}"/>
    <cellStyle name="Entrada 3 2 5 4 2" xfId="5067" xr:uid="{00000000-0005-0000-0000-00001A130000}"/>
    <cellStyle name="Entrada 3 2 5 5" xfId="5068" xr:uid="{00000000-0005-0000-0000-00001B130000}"/>
    <cellStyle name="Entrada 3 2 5 5 2" xfId="5069" xr:uid="{00000000-0005-0000-0000-00001C130000}"/>
    <cellStyle name="Entrada 3 2 5 6" xfId="5070" xr:uid="{00000000-0005-0000-0000-00001D130000}"/>
    <cellStyle name="Entrada 3 2 5 6 2" xfId="5071" xr:uid="{00000000-0005-0000-0000-00001E130000}"/>
    <cellStyle name="Entrada 3 2 5 7" xfId="5072" xr:uid="{00000000-0005-0000-0000-00001F130000}"/>
    <cellStyle name="Entrada 3 2 5 7 2" xfId="5073" xr:uid="{00000000-0005-0000-0000-000020130000}"/>
    <cellStyle name="Entrada 3 2 5 8" xfId="5074" xr:uid="{00000000-0005-0000-0000-000021130000}"/>
    <cellStyle name="Entrada 3 2 5 8 2" xfId="5075" xr:uid="{00000000-0005-0000-0000-000022130000}"/>
    <cellStyle name="Entrada 3 2 5 9" xfId="5076" xr:uid="{00000000-0005-0000-0000-000023130000}"/>
    <cellStyle name="Entrada 3 2 5 9 2" xfId="5077" xr:uid="{00000000-0005-0000-0000-000024130000}"/>
    <cellStyle name="Entrada 3 2 6" xfId="5078" xr:uid="{00000000-0005-0000-0000-000025130000}"/>
    <cellStyle name="Entrada 3 2 6 2" xfId="5079" xr:uid="{00000000-0005-0000-0000-000026130000}"/>
    <cellStyle name="Entrada 3 2 7" xfId="5080" xr:uid="{00000000-0005-0000-0000-000027130000}"/>
    <cellStyle name="Entrada 3 2 7 2" xfId="5081" xr:uid="{00000000-0005-0000-0000-000028130000}"/>
    <cellStyle name="Entrada 3 2 8" xfId="5082" xr:uid="{00000000-0005-0000-0000-000029130000}"/>
    <cellStyle name="Entrada 3 2 8 2" xfId="5083" xr:uid="{00000000-0005-0000-0000-00002A130000}"/>
    <cellStyle name="Entrada 3 2 9" xfId="5084" xr:uid="{00000000-0005-0000-0000-00002B130000}"/>
    <cellStyle name="Entrada 3 2 9 2" xfId="5085" xr:uid="{00000000-0005-0000-0000-00002C130000}"/>
    <cellStyle name="Entrada 3 3" xfId="307" xr:uid="{00000000-0005-0000-0000-00002D130000}"/>
    <cellStyle name="Entrada 3 3 10" xfId="5086" xr:uid="{00000000-0005-0000-0000-00002E130000}"/>
    <cellStyle name="Entrada 3 3 10 2" xfId="5087" xr:uid="{00000000-0005-0000-0000-00002F130000}"/>
    <cellStyle name="Entrada 3 3 11" xfId="5088" xr:uid="{00000000-0005-0000-0000-000030130000}"/>
    <cellStyle name="Entrada 3 3 11 2" xfId="5089" xr:uid="{00000000-0005-0000-0000-000031130000}"/>
    <cellStyle name="Entrada 3 3 12" xfId="5090" xr:uid="{00000000-0005-0000-0000-000032130000}"/>
    <cellStyle name="Entrada 3 3 12 2" xfId="5091" xr:uid="{00000000-0005-0000-0000-000033130000}"/>
    <cellStyle name="Entrada 3 3 13" xfId="5092" xr:uid="{00000000-0005-0000-0000-000034130000}"/>
    <cellStyle name="Entrada 3 3 13 2" xfId="5093" xr:uid="{00000000-0005-0000-0000-000035130000}"/>
    <cellStyle name="Entrada 3 3 14" xfId="5094" xr:uid="{00000000-0005-0000-0000-000036130000}"/>
    <cellStyle name="Entrada 3 3 14 2" xfId="5095" xr:uid="{00000000-0005-0000-0000-000037130000}"/>
    <cellStyle name="Entrada 3 3 15" xfId="5096" xr:uid="{00000000-0005-0000-0000-000038130000}"/>
    <cellStyle name="Entrada 3 3 2" xfId="5097" xr:uid="{00000000-0005-0000-0000-000039130000}"/>
    <cellStyle name="Entrada 3 3 2 10" xfId="5098" xr:uid="{00000000-0005-0000-0000-00003A130000}"/>
    <cellStyle name="Entrada 3 3 2 10 2" xfId="5099" xr:uid="{00000000-0005-0000-0000-00003B130000}"/>
    <cellStyle name="Entrada 3 3 2 11" xfId="5100" xr:uid="{00000000-0005-0000-0000-00003C130000}"/>
    <cellStyle name="Entrada 3 3 2 11 2" xfId="5101" xr:uid="{00000000-0005-0000-0000-00003D130000}"/>
    <cellStyle name="Entrada 3 3 2 12" xfId="5102" xr:uid="{00000000-0005-0000-0000-00003E130000}"/>
    <cellStyle name="Entrada 3 3 2 12 2" xfId="5103" xr:uid="{00000000-0005-0000-0000-00003F130000}"/>
    <cellStyle name="Entrada 3 3 2 13" xfId="5104" xr:uid="{00000000-0005-0000-0000-000040130000}"/>
    <cellStyle name="Entrada 3 3 2 2" xfId="5105" xr:uid="{00000000-0005-0000-0000-000041130000}"/>
    <cellStyle name="Entrada 3 3 2 2 10" xfId="5106" xr:uid="{00000000-0005-0000-0000-000042130000}"/>
    <cellStyle name="Entrada 3 3 2 2 10 2" xfId="5107" xr:uid="{00000000-0005-0000-0000-000043130000}"/>
    <cellStyle name="Entrada 3 3 2 2 11" xfId="5108" xr:uid="{00000000-0005-0000-0000-000044130000}"/>
    <cellStyle name="Entrada 3 3 2 2 2" xfId="5109" xr:uid="{00000000-0005-0000-0000-000045130000}"/>
    <cellStyle name="Entrada 3 3 2 2 2 2" xfId="5110" xr:uid="{00000000-0005-0000-0000-000046130000}"/>
    <cellStyle name="Entrada 3 3 2 2 3" xfId="5111" xr:uid="{00000000-0005-0000-0000-000047130000}"/>
    <cellStyle name="Entrada 3 3 2 2 3 2" xfId="5112" xr:uid="{00000000-0005-0000-0000-000048130000}"/>
    <cellStyle name="Entrada 3 3 2 2 4" xfId="5113" xr:uid="{00000000-0005-0000-0000-000049130000}"/>
    <cellStyle name="Entrada 3 3 2 2 4 2" xfId="5114" xr:uid="{00000000-0005-0000-0000-00004A130000}"/>
    <cellStyle name="Entrada 3 3 2 2 5" xfId="5115" xr:uid="{00000000-0005-0000-0000-00004B130000}"/>
    <cellStyle name="Entrada 3 3 2 2 5 2" xfId="5116" xr:uid="{00000000-0005-0000-0000-00004C130000}"/>
    <cellStyle name="Entrada 3 3 2 2 6" xfId="5117" xr:uid="{00000000-0005-0000-0000-00004D130000}"/>
    <cellStyle name="Entrada 3 3 2 2 6 2" xfId="5118" xr:uid="{00000000-0005-0000-0000-00004E130000}"/>
    <cellStyle name="Entrada 3 3 2 2 7" xfId="5119" xr:uid="{00000000-0005-0000-0000-00004F130000}"/>
    <cellStyle name="Entrada 3 3 2 2 7 2" xfId="5120" xr:uid="{00000000-0005-0000-0000-000050130000}"/>
    <cellStyle name="Entrada 3 3 2 2 8" xfId="5121" xr:uid="{00000000-0005-0000-0000-000051130000}"/>
    <cellStyle name="Entrada 3 3 2 2 8 2" xfId="5122" xr:uid="{00000000-0005-0000-0000-000052130000}"/>
    <cellStyle name="Entrada 3 3 2 2 9" xfId="5123" xr:uid="{00000000-0005-0000-0000-000053130000}"/>
    <cellStyle name="Entrada 3 3 2 2 9 2" xfId="5124" xr:uid="{00000000-0005-0000-0000-000054130000}"/>
    <cellStyle name="Entrada 3 3 2 3" xfId="5125" xr:uid="{00000000-0005-0000-0000-000055130000}"/>
    <cellStyle name="Entrada 3 3 2 3 10" xfId="5126" xr:uid="{00000000-0005-0000-0000-000056130000}"/>
    <cellStyle name="Entrada 3 3 2 3 10 2" xfId="5127" xr:uid="{00000000-0005-0000-0000-000057130000}"/>
    <cellStyle name="Entrada 3 3 2 3 11" xfId="5128" xr:uid="{00000000-0005-0000-0000-000058130000}"/>
    <cellStyle name="Entrada 3 3 2 3 2" xfId="5129" xr:uid="{00000000-0005-0000-0000-000059130000}"/>
    <cellStyle name="Entrada 3 3 2 3 2 2" xfId="5130" xr:uid="{00000000-0005-0000-0000-00005A130000}"/>
    <cellStyle name="Entrada 3 3 2 3 3" xfId="5131" xr:uid="{00000000-0005-0000-0000-00005B130000}"/>
    <cellStyle name="Entrada 3 3 2 3 3 2" xfId="5132" xr:uid="{00000000-0005-0000-0000-00005C130000}"/>
    <cellStyle name="Entrada 3 3 2 3 4" xfId="5133" xr:uid="{00000000-0005-0000-0000-00005D130000}"/>
    <cellStyle name="Entrada 3 3 2 3 4 2" xfId="5134" xr:uid="{00000000-0005-0000-0000-00005E130000}"/>
    <cellStyle name="Entrada 3 3 2 3 5" xfId="5135" xr:uid="{00000000-0005-0000-0000-00005F130000}"/>
    <cellStyle name="Entrada 3 3 2 3 5 2" xfId="5136" xr:uid="{00000000-0005-0000-0000-000060130000}"/>
    <cellStyle name="Entrada 3 3 2 3 6" xfId="5137" xr:uid="{00000000-0005-0000-0000-000061130000}"/>
    <cellStyle name="Entrada 3 3 2 3 6 2" xfId="5138" xr:uid="{00000000-0005-0000-0000-000062130000}"/>
    <cellStyle name="Entrada 3 3 2 3 7" xfId="5139" xr:uid="{00000000-0005-0000-0000-000063130000}"/>
    <cellStyle name="Entrada 3 3 2 3 7 2" xfId="5140" xr:uid="{00000000-0005-0000-0000-000064130000}"/>
    <cellStyle name="Entrada 3 3 2 3 8" xfId="5141" xr:uid="{00000000-0005-0000-0000-000065130000}"/>
    <cellStyle name="Entrada 3 3 2 3 8 2" xfId="5142" xr:uid="{00000000-0005-0000-0000-000066130000}"/>
    <cellStyle name="Entrada 3 3 2 3 9" xfId="5143" xr:uid="{00000000-0005-0000-0000-000067130000}"/>
    <cellStyle name="Entrada 3 3 2 3 9 2" xfId="5144" xr:uid="{00000000-0005-0000-0000-000068130000}"/>
    <cellStyle name="Entrada 3 3 2 4" xfId="5145" xr:uid="{00000000-0005-0000-0000-000069130000}"/>
    <cellStyle name="Entrada 3 3 2 4 2" xfId="5146" xr:uid="{00000000-0005-0000-0000-00006A130000}"/>
    <cellStyle name="Entrada 3 3 2 5" xfId="5147" xr:uid="{00000000-0005-0000-0000-00006B130000}"/>
    <cellStyle name="Entrada 3 3 2 5 2" xfId="5148" xr:uid="{00000000-0005-0000-0000-00006C130000}"/>
    <cellStyle name="Entrada 3 3 2 6" xfId="5149" xr:uid="{00000000-0005-0000-0000-00006D130000}"/>
    <cellStyle name="Entrada 3 3 2 6 2" xfId="5150" xr:uid="{00000000-0005-0000-0000-00006E130000}"/>
    <cellStyle name="Entrada 3 3 2 7" xfId="5151" xr:uid="{00000000-0005-0000-0000-00006F130000}"/>
    <cellStyle name="Entrada 3 3 2 7 2" xfId="5152" xr:uid="{00000000-0005-0000-0000-000070130000}"/>
    <cellStyle name="Entrada 3 3 2 8" xfId="5153" xr:uid="{00000000-0005-0000-0000-000071130000}"/>
    <cellStyle name="Entrada 3 3 2 8 2" xfId="5154" xr:uid="{00000000-0005-0000-0000-000072130000}"/>
    <cellStyle name="Entrada 3 3 2 9" xfId="5155" xr:uid="{00000000-0005-0000-0000-000073130000}"/>
    <cellStyle name="Entrada 3 3 2 9 2" xfId="5156" xr:uid="{00000000-0005-0000-0000-000074130000}"/>
    <cellStyle name="Entrada 3 3 3" xfId="5157" xr:uid="{00000000-0005-0000-0000-000075130000}"/>
    <cellStyle name="Entrada 3 3 3 10" xfId="5158" xr:uid="{00000000-0005-0000-0000-000076130000}"/>
    <cellStyle name="Entrada 3 3 3 10 2" xfId="5159" xr:uid="{00000000-0005-0000-0000-000077130000}"/>
    <cellStyle name="Entrada 3 3 3 11" xfId="5160" xr:uid="{00000000-0005-0000-0000-000078130000}"/>
    <cellStyle name="Entrada 3 3 3 11 2" xfId="5161" xr:uid="{00000000-0005-0000-0000-000079130000}"/>
    <cellStyle name="Entrada 3 3 3 12" xfId="5162" xr:uid="{00000000-0005-0000-0000-00007A130000}"/>
    <cellStyle name="Entrada 3 3 3 12 2" xfId="5163" xr:uid="{00000000-0005-0000-0000-00007B130000}"/>
    <cellStyle name="Entrada 3 3 3 13" xfId="5164" xr:uid="{00000000-0005-0000-0000-00007C130000}"/>
    <cellStyle name="Entrada 3 3 3 2" xfId="5165" xr:uid="{00000000-0005-0000-0000-00007D130000}"/>
    <cellStyle name="Entrada 3 3 3 2 10" xfId="5166" xr:uid="{00000000-0005-0000-0000-00007E130000}"/>
    <cellStyle name="Entrada 3 3 3 2 10 2" xfId="5167" xr:uid="{00000000-0005-0000-0000-00007F130000}"/>
    <cellStyle name="Entrada 3 3 3 2 11" xfId="5168" xr:uid="{00000000-0005-0000-0000-000080130000}"/>
    <cellStyle name="Entrada 3 3 3 2 2" xfId="5169" xr:uid="{00000000-0005-0000-0000-000081130000}"/>
    <cellStyle name="Entrada 3 3 3 2 2 2" xfId="5170" xr:uid="{00000000-0005-0000-0000-000082130000}"/>
    <cellStyle name="Entrada 3 3 3 2 3" xfId="5171" xr:uid="{00000000-0005-0000-0000-000083130000}"/>
    <cellStyle name="Entrada 3 3 3 2 3 2" xfId="5172" xr:uid="{00000000-0005-0000-0000-000084130000}"/>
    <cellStyle name="Entrada 3 3 3 2 4" xfId="5173" xr:uid="{00000000-0005-0000-0000-000085130000}"/>
    <cellStyle name="Entrada 3 3 3 2 4 2" xfId="5174" xr:uid="{00000000-0005-0000-0000-000086130000}"/>
    <cellStyle name="Entrada 3 3 3 2 5" xfId="5175" xr:uid="{00000000-0005-0000-0000-000087130000}"/>
    <cellStyle name="Entrada 3 3 3 2 5 2" xfId="5176" xr:uid="{00000000-0005-0000-0000-000088130000}"/>
    <cellStyle name="Entrada 3 3 3 2 6" xfId="5177" xr:uid="{00000000-0005-0000-0000-000089130000}"/>
    <cellStyle name="Entrada 3 3 3 2 6 2" xfId="5178" xr:uid="{00000000-0005-0000-0000-00008A130000}"/>
    <cellStyle name="Entrada 3 3 3 2 7" xfId="5179" xr:uid="{00000000-0005-0000-0000-00008B130000}"/>
    <cellStyle name="Entrada 3 3 3 2 7 2" xfId="5180" xr:uid="{00000000-0005-0000-0000-00008C130000}"/>
    <cellStyle name="Entrada 3 3 3 2 8" xfId="5181" xr:uid="{00000000-0005-0000-0000-00008D130000}"/>
    <cellStyle name="Entrada 3 3 3 2 8 2" xfId="5182" xr:uid="{00000000-0005-0000-0000-00008E130000}"/>
    <cellStyle name="Entrada 3 3 3 2 9" xfId="5183" xr:uid="{00000000-0005-0000-0000-00008F130000}"/>
    <cellStyle name="Entrada 3 3 3 2 9 2" xfId="5184" xr:uid="{00000000-0005-0000-0000-000090130000}"/>
    <cellStyle name="Entrada 3 3 3 3" xfId="5185" xr:uid="{00000000-0005-0000-0000-000091130000}"/>
    <cellStyle name="Entrada 3 3 3 3 10" xfId="5186" xr:uid="{00000000-0005-0000-0000-000092130000}"/>
    <cellStyle name="Entrada 3 3 3 3 10 2" xfId="5187" xr:uid="{00000000-0005-0000-0000-000093130000}"/>
    <cellStyle name="Entrada 3 3 3 3 11" xfId="5188" xr:uid="{00000000-0005-0000-0000-000094130000}"/>
    <cellStyle name="Entrada 3 3 3 3 2" xfId="5189" xr:uid="{00000000-0005-0000-0000-000095130000}"/>
    <cellStyle name="Entrada 3 3 3 3 2 2" xfId="5190" xr:uid="{00000000-0005-0000-0000-000096130000}"/>
    <cellStyle name="Entrada 3 3 3 3 3" xfId="5191" xr:uid="{00000000-0005-0000-0000-000097130000}"/>
    <cellStyle name="Entrada 3 3 3 3 3 2" xfId="5192" xr:uid="{00000000-0005-0000-0000-000098130000}"/>
    <cellStyle name="Entrada 3 3 3 3 4" xfId="5193" xr:uid="{00000000-0005-0000-0000-000099130000}"/>
    <cellStyle name="Entrada 3 3 3 3 4 2" xfId="5194" xr:uid="{00000000-0005-0000-0000-00009A130000}"/>
    <cellStyle name="Entrada 3 3 3 3 5" xfId="5195" xr:uid="{00000000-0005-0000-0000-00009B130000}"/>
    <cellStyle name="Entrada 3 3 3 3 5 2" xfId="5196" xr:uid="{00000000-0005-0000-0000-00009C130000}"/>
    <cellStyle name="Entrada 3 3 3 3 6" xfId="5197" xr:uid="{00000000-0005-0000-0000-00009D130000}"/>
    <cellStyle name="Entrada 3 3 3 3 6 2" xfId="5198" xr:uid="{00000000-0005-0000-0000-00009E130000}"/>
    <cellStyle name="Entrada 3 3 3 3 7" xfId="5199" xr:uid="{00000000-0005-0000-0000-00009F130000}"/>
    <cellStyle name="Entrada 3 3 3 3 7 2" xfId="5200" xr:uid="{00000000-0005-0000-0000-0000A0130000}"/>
    <cellStyle name="Entrada 3 3 3 3 8" xfId="5201" xr:uid="{00000000-0005-0000-0000-0000A1130000}"/>
    <cellStyle name="Entrada 3 3 3 3 8 2" xfId="5202" xr:uid="{00000000-0005-0000-0000-0000A2130000}"/>
    <cellStyle name="Entrada 3 3 3 3 9" xfId="5203" xr:uid="{00000000-0005-0000-0000-0000A3130000}"/>
    <cellStyle name="Entrada 3 3 3 3 9 2" xfId="5204" xr:uid="{00000000-0005-0000-0000-0000A4130000}"/>
    <cellStyle name="Entrada 3 3 3 4" xfId="5205" xr:uid="{00000000-0005-0000-0000-0000A5130000}"/>
    <cellStyle name="Entrada 3 3 3 4 2" xfId="5206" xr:uid="{00000000-0005-0000-0000-0000A6130000}"/>
    <cellStyle name="Entrada 3 3 3 5" xfId="5207" xr:uid="{00000000-0005-0000-0000-0000A7130000}"/>
    <cellStyle name="Entrada 3 3 3 5 2" xfId="5208" xr:uid="{00000000-0005-0000-0000-0000A8130000}"/>
    <cellStyle name="Entrada 3 3 3 6" xfId="5209" xr:uid="{00000000-0005-0000-0000-0000A9130000}"/>
    <cellStyle name="Entrada 3 3 3 6 2" xfId="5210" xr:uid="{00000000-0005-0000-0000-0000AA130000}"/>
    <cellStyle name="Entrada 3 3 3 7" xfId="5211" xr:uid="{00000000-0005-0000-0000-0000AB130000}"/>
    <cellStyle name="Entrada 3 3 3 7 2" xfId="5212" xr:uid="{00000000-0005-0000-0000-0000AC130000}"/>
    <cellStyle name="Entrada 3 3 3 8" xfId="5213" xr:uid="{00000000-0005-0000-0000-0000AD130000}"/>
    <cellStyle name="Entrada 3 3 3 8 2" xfId="5214" xr:uid="{00000000-0005-0000-0000-0000AE130000}"/>
    <cellStyle name="Entrada 3 3 3 9" xfId="5215" xr:uid="{00000000-0005-0000-0000-0000AF130000}"/>
    <cellStyle name="Entrada 3 3 3 9 2" xfId="5216" xr:uid="{00000000-0005-0000-0000-0000B0130000}"/>
    <cellStyle name="Entrada 3 3 4" xfId="5217" xr:uid="{00000000-0005-0000-0000-0000B1130000}"/>
    <cellStyle name="Entrada 3 3 4 10" xfId="5218" xr:uid="{00000000-0005-0000-0000-0000B2130000}"/>
    <cellStyle name="Entrada 3 3 4 10 2" xfId="5219" xr:uid="{00000000-0005-0000-0000-0000B3130000}"/>
    <cellStyle name="Entrada 3 3 4 11" xfId="5220" xr:uid="{00000000-0005-0000-0000-0000B4130000}"/>
    <cellStyle name="Entrada 3 3 4 2" xfId="5221" xr:uid="{00000000-0005-0000-0000-0000B5130000}"/>
    <cellStyle name="Entrada 3 3 4 2 2" xfId="5222" xr:uid="{00000000-0005-0000-0000-0000B6130000}"/>
    <cellStyle name="Entrada 3 3 4 3" xfId="5223" xr:uid="{00000000-0005-0000-0000-0000B7130000}"/>
    <cellStyle name="Entrada 3 3 4 3 2" xfId="5224" xr:uid="{00000000-0005-0000-0000-0000B8130000}"/>
    <cellStyle name="Entrada 3 3 4 4" xfId="5225" xr:uid="{00000000-0005-0000-0000-0000B9130000}"/>
    <cellStyle name="Entrada 3 3 4 4 2" xfId="5226" xr:uid="{00000000-0005-0000-0000-0000BA130000}"/>
    <cellStyle name="Entrada 3 3 4 5" xfId="5227" xr:uid="{00000000-0005-0000-0000-0000BB130000}"/>
    <cellStyle name="Entrada 3 3 4 5 2" xfId="5228" xr:uid="{00000000-0005-0000-0000-0000BC130000}"/>
    <cellStyle name="Entrada 3 3 4 6" xfId="5229" xr:uid="{00000000-0005-0000-0000-0000BD130000}"/>
    <cellStyle name="Entrada 3 3 4 6 2" xfId="5230" xr:uid="{00000000-0005-0000-0000-0000BE130000}"/>
    <cellStyle name="Entrada 3 3 4 7" xfId="5231" xr:uid="{00000000-0005-0000-0000-0000BF130000}"/>
    <cellStyle name="Entrada 3 3 4 7 2" xfId="5232" xr:uid="{00000000-0005-0000-0000-0000C0130000}"/>
    <cellStyle name="Entrada 3 3 4 8" xfId="5233" xr:uid="{00000000-0005-0000-0000-0000C1130000}"/>
    <cellStyle name="Entrada 3 3 4 8 2" xfId="5234" xr:uid="{00000000-0005-0000-0000-0000C2130000}"/>
    <cellStyle name="Entrada 3 3 4 9" xfId="5235" xr:uid="{00000000-0005-0000-0000-0000C3130000}"/>
    <cellStyle name="Entrada 3 3 4 9 2" xfId="5236" xr:uid="{00000000-0005-0000-0000-0000C4130000}"/>
    <cellStyle name="Entrada 3 3 5" xfId="5237" xr:uid="{00000000-0005-0000-0000-0000C5130000}"/>
    <cellStyle name="Entrada 3 3 5 10" xfId="5238" xr:uid="{00000000-0005-0000-0000-0000C6130000}"/>
    <cellStyle name="Entrada 3 3 5 10 2" xfId="5239" xr:uid="{00000000-0005-0000-0000-0000C7130000}"/>
    <cellStyle name="Entrada 3 3 5 11" xfId="5240" xr:uid="{00000000-0005-0000-0000-0000C8130000}"/>
    <cellStyle name="Entrada 3 3 5 2" xfId="5241" xr:uid="{00000000-0005-0000-0000-0000C9130000}"/>
    <cellStyle name="Entrada 3 3 5 2 2" xfId="5242" xr:uid="{00000000-0005-0000-0000-0000CA130000}"/>
    <cellStyle name="Entrada 3 3 5 3" xfId="5243" xr:uid="{00000000-0005-0000-0000-0000CB130000}"/>
    <cellStyle name="Entrada 3 3 5 3 2" xfId="5244" xr:uid="{00000000-0005-0000-0000-0000CC130000}"/>
    <cellStyle name="Entrada 3 3 5 4" xfId="5245" xr:uid="{00000000-0005-0000-0000-0000CD130000}"/>
    <cellStyle name="Entrada 3 3 5 4 2" xfId="5246" xr:uid="{00000000-0005-0000-0000-0000CE130000}"/>
    <cellStyle name="Entrada 3 3 5 5" xfId="5247" xr:uid="{00000000-0005-0000-0000-0000CF130000}"/>
    <cellStyle name="Entrada 3 3 5 5 2" xfId="5248" xr:uid="{00000000-0005-0000-0000-0000D0130000}"/>
    <cellStyle name="Entrada 3 3 5 6" xfId="5249" xr:uid="{00000000-0005-0000-0000-0000D1130000}"/>
    <cellStyle name="Entrada 3 3 5 6 2" xfId="5250" xr:uid="{00000000-0005-0000-0000-0000D2130000}"/>
    <cellStyle name="Entrada 3 3 5 7" xfId="5251" xr:uid="{00000000-0005-0000-0000-0000D3130000}"/>
    <cellStyle name="Entrada 3 3 5 7 2" xfId="5252" xr:uid="{00000000-0005-0000-0000-0000D4130000}"/>
    <cellStyle name="Entrada 3 3 5 8" xfId="5253" xr:uid="{00000000-0005-0000-0000-0000D5130000}"/>
    <cellStyle name="Entrada 3 3 5 8 2" xfId="5254" xr:uid="{00000000-0005-0000-0000-0000D6130000}"/>
    <cellStyle name="Entrada 3 3 5 9" xfId="5255" xr:uid="{00000000-0005-0000-0000-0000D7130000}"/>
    <cellStyle name="Entrada 3 3 5 9 2" xfId="5256" xr:uid="{00000000-0005-0000-0000-0000D8130000}"/>
    <cellStyle name="Entrada 3 3 6" xfId="5257" xr:uid="{00000000-0005-0000-0000-0000D9130000}"/>
    <cellStyle name="Entrada 3 3 6 2" xfId="5258" xr:uid="{00000000-0005-0000-0000-0000DA130000}"/>
    <cellStyle name="Entrada 3 3 7" xfId="5259" xr:uid="{00000000-0005-0000-0000-0000DB130000}"/>
    <cellStyle name="Entrada 3 3 7 2" xfId="5260" xr:uid="{00000000-0005-0000-0000-0000DC130000}"/>
    <cellStyle name="Entrada 3 3 8" xfId="5261" xr:uid="{00000000-0005-0000-0000-0000DD130000}"/>
    <cellStyle name="Entrada 3 3 8 2" xfId="5262" xr:uid="{00000000-0005-0000-0000-0000DE130000}"/>
    <cellStyle name="Entrada 3 3 9" xfId="5263" xr:uid="{00000000-0005-0000-0000-0000DF130000}"/>
    <cellStyle name="Entrada 3 3 9 2" xfId="5264" xr:uid="{00000000-0005-0000-0000-0000E0130000}"/>
    <cellStyle name="Entrada 3 4" xfId="5265" xr:uid="{00000000-0005-0000-0000-0000E1130000}"/>
    <cellStyle name="Entrada 3 4 10" xfId="5266" xr:uid="{00000000-0005-0000-0000-0000E2130000}"/>
    <cellStyle name="Entrada 3 4 10 2" xfId="5267" xr:uid="{00000000-0005-0000-0000-0000E3130000}"/>
    <cellStyle name="Entrada 3 4 11" xfId="5268" xr:uid="{00000000-0005-0000-0000-0000E4130000}"/>
    <cellStyle name="Entrada 3 4 11 2" xfId="5269" xr:uid="{00000000-0005-0000-0000-0000E5130000}"/>
    <cellStyle name="Entrada 3 4 12" xfId="5270" xr:uid="{00000000-0005-0000-0000-0000E6130000}"/>
    <cellStyle name="Entrada 3 4 12 2" xfId="5271" xr:uid="{00000000-0005-0000-0000-0000E7130000}"/>
    <cellStyle name="Entrada 3 4 13" xfId="5272" xr:uid="{00000000-0005-0000-0000-0000E8130000}"/>
    <cellStyle name="Entrada 3 4 2" xfId="5273" xr:uid="{00000000-0005-0000-0000-0000E9130000}"/>
    <cellStyle name="Entrada 3 4 2 10" xfId="5274" xr:uid="{00000000-0005-0000-0000-0000EA130000}"/>
    <cellStyle name="Entrada 3 4 2 10 2" xfId="5275" xr:uid="{00000000-0005-0000-0000-0000EB130000}"/>
    <cellStyle name="Entrada 3 4 2 11" xfId="5276" xr:uid="{00000000-0005-0000-0000-0000EC130000}"/>
    <cellStyle name="Entrada 3 4 2 2" xfId="5277" xr:uid="{00000000-0005-0000-0000-0000ED130000}"/>
    <cellStyle name="Entrada 3 4 2 2 2" xfId="5278" xr:uid="{00000000-0005-0000-0000-0000EE130000}"/>
    <cellStyle name="Entrada 3 4 2 3" xfId="5279" xr:uid="{00000000-0005-0000-0000-0000EF130000}"/>
    <cellStyle name="Entrada 3 4 2 3 2" xfId="5280" xr:uid="{00000000-0005-0000-0000-0000F0130000}"/>
    <cellStyle name="Entrada 3 4 2 4" xfId="5281" xr:uid="{00000000-0005-0000-0000-0000F1130000}"/>
    <cellStyle name="Entrada 3 4 2 4 2" xfId="5282" xr:uid="{00000000-0005-0000-0000-0000F2130000}"/>
    <cellStyle name="Entrada 3 4 2 5" xfId="5283" xr:uid="{00000000-0005-0000-0000-0000F3130000}"/>
    <cellStyle name="Entrada 3 4 2 5 2" xfId="5284" xr:uid="{00000000-0005-0000-0000-0000F4130000}"/>
    <cellStyle name="Entrada 3 4 2 6" xfId="5285" xr:uid="{00000000-0005-0000-0000-0000F5130000}"/>
    <cellStyle name="Entrada 3 4 2 6 2" xfId="5286" xr:uid="{00000000-0005-0000-0000-0000F6130000}"/>
    <cellStyle name="Entrada 3 4 2 7" xfId="5287" xr:uid="{00000000-0005-0000-0000-0000F7130000}"/>
    <cellStyle name="Entrada 3 4 2 7 2" xfId="5288" xr:uid="{00000000-0005-0000-0000-0000F8130000}"/>
    <cellStyle name="Entrada 3 4 2 8" xfId="5289" xr:uid="{00000000-0005-0000-0000-0000F9130000}"/>
    <cellStyle name="Entrada 3 4 2 8 2" xfId="5290" xr:uid="{00000000-0005-0000-0000-0000FA130000}"/>
    <cellStyle name="Entrada 3 4 2 9" xfId="5291" xr:uid="{00000000-0005-0000-0000-0000FB130000}"/>
    <cellStyle name="Entrada 3 4 2 9 2" xfId="5292" xr:uid="{00000000-0005-0000-0000-0000FC130000}"/>
    <cellStyle name="Entrada 3 4 3" xfId="5293" xr:uid="{00000000-0005-0000-0000-0000FD130000}"/>
    <cellStyle name="Entrada 3 4 3 10" xfId="5294" xr:uid="{00000000-0005-0000-0000-0000FE130000}"/>
    <cellStyle name="Entrada 3 4 3 10 2" xfId="5295" xr:uid="{00000000-0005-0000-0000-0000FF130000}"/>
    <cellStyle name="Entrada 3 4 3 11" xfId="5296" xr:uid="{00000000-0005-0000-0000-000000140000}"/>
    <cellStyle name="Entrada 3 4 3 2" xfId="5297" xr:uid="{00000000-0005-0000-0000-000001140000}"/>
    <cellStyle name="Entrada 3 4 3 2 2" xfId="5298" xr:uid="{00000000-0005-0000-0000-000002140000}"/>
    <cellStyle name="Entrada 3 4 3 3" xfId="5299" xr:uid="{00000000-0005-0000-0000-000003140000}"/>
    <cellStyle name="Entrada 3 4 3 3 2" xfId="5300" xr:uid="{00000000-0005-0000-0000-000004140000}"/>
    <cellStyle name="Entrada 3 4 3 4" xfId="5301" xr:uid="{00000000-0005-0000-0000-000005140000}"/>
    <cellStyle name="Entrada 3 4 3 4 2" xfId="5302" xr:uid="{00000000-0005-0000-0000-000006140000}"/>
    <cellStyle name="Entrada 3 4 3 5" xfId="5303" xr:uid="{00000000-0005-0000-0000-000007140000}"/>
    <cellStyle name="Entrada 3 4 3 5 2" xfId="5304" xr:uid="{00000000-0005-0000-0000-000008140000}"/>
    <cellStyle name="Entrada 3 4 3 6" xfId="5305" xr:uid="{00000000-0005-0000-0000-000009140000}"/>
    <cellStyle name="Entrada 3 4 3 6 2" xfId="5306" xr:uid="{00000000-0005-0000-0000-00000A140000}"/>
    <cellStyle name="Entrada 3 4 3 7" xfId="5307" xr:uid="{00000000-0005-0000-0000-00000B140000}"/>
    <cellStyle name="Entrada 3 4 3 7 2" xfId="5308" xr:uid="{00000000-0005-0000-0000-00000C140000}"/>
    <cellStyle name="Entrada 3 4 3 8" xfId="5309" xr:uid="{00000000-0005-0000-0000-00000D140000}"/>
    <cellStyle name="Entrada 3 4 3 8 2" xfId="5310" xr:uid="{00000000-0005-0000-0000-00000E140000}"/>
    <cellStyle name="Entrada 3 4 3 9" xfId="5311" xr:uid="{00000000-0005-0000-0000-00000F140000}"/>
    <cellStyle name="Entrada 3 4 3 9 2" xfId="5312" xr:uid="{00000000-0005-0000-0000-000010140000}"/>
    <cellStyle name="Entrada 3 4 4" xfId="5313" xr:uid="{00000000-0005-0000-0000-000011140000}"/>
    <cellStyle name="Entrada 3 4 4 2" xfId="5314" xr:uid="{00000000-0005-0000-0000-000012140000}"/>
    <cellStyle name="Entrada 3 4 5" xfId="5315" xr:uid="{00000000-0005-0000-0000-000013140000}"/>
    <cellStyle name="Entrada 3 4 5 2" xfId="5316" xr:uid="{00000000-0005-0000-0000-000014140000}"/>
    <cellStyle name="Entrada 3 4 6" xfId="5317" xr:uid="{00000000-0005-0000-0000-000015140000}"/>
    <cellStyle name="Entrada 3 4 6 2" xfId="5318" xr:uid="{00000000-0005-0000-0000-000016140000}"/>
    <cellStyle name="Entrada 3 4 7" xfId="5319" xr:uid="{00000000-0005-0000-0000-000017140000}"/>
    <cellStyle name="Entrada 3 4 7 2" xfId="5320" xr:uid="{00000000-0005-0000-0000-000018140000}"/>
    <cellStyle name="Entrada 3 4 8" xfId="5321" xr:uid="{00000000-0005-0000-0000-000019140000}"/>
    <cellStyle name="Entrada 3 4 8 2" xfId="5322" xr:uid="{00000000-0005-0000-0000-00001A140000}"/>
    <cellStyle name="Entrada 3 4 9" xfId="5323" xr:uid="{00000000-0005-0000-0000-00001B140000}"/>
    <cellStyle name="Entrada 3 4 9 2" xfId="5324" xr:uid="{00000000-0005-0000-0000-00001C140000}"/>
    <cellStyle name="Entrada 3 5" xfId="5325" xr:uid="{00000000-0005-0000-0000-00001D140000}"/>
    <cellStyle name="Entrada 3 5 10" xfId="5326" xr:uid="{00000000-0005-0000-0000-00001E140000}"/>
    <cellStyle name="Entrada 3 5 10 2" xfId="5327" xr:uid="{00000000-0005-0000-0000-00001F140000}"/>
    <cellStyle name="Entrada 3 5 11" xfId="5328" xr:uid="{00000000-0005-0000-0000-000020140000}"/>
    <cellStyle name="Entrada 3 5 11 2" xfId="5329" xr:uid="{00000000-0005-0000-0000-000021140000}"/>
    <cellStyle name="Entrada 3 5 12" xfId="5330" xr:uid="{00000000-0005-0000-0000-000022140000}"/>
    <cellStyle name="Entrada 3 5 12 2" xfId="5331" xr:uid="{00000000-0005-0000-0000-000023140000}"/>
    <cellStyle name="Entrada 3 5 13" xfId="5332" xr:uid="{00000000-0005-0000-0000-000024140000}"/>
    <cellStyle name="Entrada 3 5 2" xfId="5333" xr:uid="{00000000-0005-0000-0000-000025140000}"/>
    <cellStyle name="Entrada 3 5 2 10" xfId="5334" xr:uid="{00000000-0005-0000-0000-000026140000}"/>
    <cellStyle name="Entrada 3 5 2 10 2" xfId="5335" xr:uid="{00000000-0005-0000-0000-000027140000}"/>
    <cellStyle name="Entrada 3 5 2 11" xfId="5336" xr:uid="{00000000-0005-0000-0000-000028140000}"/>
    <cellStyle name="Entrada 3 5 2 2" xfId="5337" xr:uid="{00000000-0005-0000-0000-000029140000}"/>
    <cellStyle name="Entrada 3 5 2 2 2" xfId="5338" xr:uid="{00000000-0005-0000-0000-00002A140000}"/>
    <cellStyle name="Entrada 3 5 2 3" xfId="5339" xr:uid="{00000000-0005-0000-0000-00002B140000}"/>
    <cellStyle name="Entrada 3 5 2 3 2" xfId="5340" xr:uid="{00000000-0005-0000-0000-00002C140000}"/>
    <cellStyle name="Entrada 3 5 2 4" xfId="5341" xr:uid="{00000000-0005-0000-0000-00002D140000}"/>
    <cellStyle name="Entrada 3 5 2 4 2" xfId="5342" xr:uid="{00000000-0005-0000-0000-00002E140000}"/>
    <cellStyle name="Entrada 3 5 2 5" xfId="5343" xr:uid="{00000000-0005-0000-0000-00002F140000}"/>
    <cellStyle name="Entrada 3 5 2 5 2" xfId="5344" xr:uid="{00000000-0005-0000-0000-000030140000}"/>
    <cellStyle name="Entrada 3 5 2 6" xfId="5345" xr:uid="{00000000-0005-0000-0000-000031140000}"/>
    <cellStyle name="Entrada 3 5 2 6 2" xfId="5346" xr:uid="{00000000-0005-0000-0000-000032140000}"/>
    <cellStyle name="Entrada 3 5 2 7" xfId="5347" xr:uid="{00000000-0005-0000-0000-000033140000}"/>
    <cellStyle name="Entrada 3 5 2 7 2" xfId="5348" xr:uid="{00000000-0005-0000-0000-000034140000}"/>
    <cellStyle name="Entrada 3 5 2 8" xfId="5349" xr:uid="{00000000-0005-0000-0000-000035140000}"/>
    <cellStyle name="Entrada 3 5 2 8 2" xfId="5350" xr:uid="{00000000-0005-0000-0000-000036140000}"/>
    <cellStyle name="Entrada 3 5 2 9" xfId="5351" xr:uid="{00000000-0005-0000-0000-000037140000}"/>
    <cellStyle name="Entrada 3 5 2 9 2" xfId="5352" xr:uid="{00000000-0005-0000-0000-000038140000}"/>
    <cellStyle name="Entrada 3 5 3" xfId="5353" xr:uid="{00000000-0005-0000-0000-000039140000}"/>
    <cellStyle name="Entrada 3 5 3 10" xfId="5354" xr:uid="{00000000-0005-0000-0000-00003A140000}"/>
    <cellStyle name="Entrada 3 5 3 10 2" xfId="5355" xr:uid="{00000000-0005-0000-0000-00003B140000}"/>
    <cellStyle name="Entrada 3 5 3 11" xfId="5356" xr:uid="{00000000-0005-0000-0000-00003C140000}"/>
    <cellStyle name="Entrada 3 5 3 2" xfId="5357" xr:uid="{00000000-0005-0000-0000-00003D140000}"/>
    <cellStyle name="Entrada 3 5 3 2 2" xfId="5358" xr:uid="{00000000-0005-0000-0000-00003E140000}"/>
    <cellStyle name="Entrada 3 5 3 3" xfId="5359" xr:uid="{00000000-0005-0000-0000-00003F140000}"/>
    <cellStyle name="Entrada 3 5 3 3 2" xfId="5360" xr:uid="{00000000-0005-0000-0000-000040140000}"/>
    <cellStyle name="Entrada 3 5 3 4" xfId="5361" xr:uid="{00000000-0005-0000-0000-000041140000}"/>
    <cellStyle name="Entrada 3 5 3 4 2" xfId="5362" xr:uid="{00000000-0005-0000-0000-000042140000}"/>
    <cellStyle name="Entrada 3 5 3 5" xfId="5363" xr:uid="{00000000-0005-0000-0000-000043140000}"/>
    <cellStyle name="Entrada 3 5 3 5 2" xfId="5364" xr:uid="{00000000-0005-0000-0000-000044140000}"/>
    <cellStyle name="Entrada 3 5 3 6" xfId="5365" xr:uid="{00000000-0005-0000-0000-000045140000}"/>
    <cellStyle name="Entrada 3 5 3 6 2" xfId="5366" xr:uid="{00000000-0005-0000-0000-000046140000}"/>
    <cellStyle name="Entrada 3 5 3 7" xfId="5367" xr:uid="{00000000-0005-0000-0000-000047140000}"/>
    <cellStyle name="Entrada 3 5 3 7 2" xfId="5368" xr:uid="{00000000-0005-0000-0000-000048140000}"/>
    <cellStyle name="Entrada 3 5 3 8" xfId="5369" xr:uid="{00000000-0005-0000-0000-000049140000}"/>
    <cellStyle name="Entrada 3 5 3 8 2" xfId="5370" xr:uid="{00000000-0005-0000-0000-00004A140000}"/>
    <cellStyle name="Entrada 3 5 3 9" xfId="5371" xr:uid="{00000000-0005-0000-0000-00004B140000}"/>
    <cellStyle name="Entrada 3 5 3 9 2" xfId="5372" xr:uid="{00000000-0005-0000-0000-00004C140000}"/>
    <cellStyle name="Entrada 3 5 4" xfId="5373" xr:uid="{00000000-0005-0000-0000-00004D140000}"/>
    <cellStyle name="Entrada 3 5 4 2" xfId="5374" xr:uid="{00000000-0005-0000-0000-00004E140000}"/>
    <cellStyle name="Entrada 3 5 5" xfId="5375" xr:uid="{00000000-0005-0000-0000-00004F140000}"/>
    <cellStyle name="Entrada 3 5 5 2" xfId="5376" xr:uid="{00000000-0005-0000-0000-000050140000}"/>
    <cellStyle name="Entrada 3 5 6" xfId="5377" xr:uid="{00000000-0005-0000-0000-000051140000}"/>
    <cellStyle name="Entrada 3 5 6 2" xfId="5378" xr:uid="{00000000-0005-0000-0000-000052140000}"/>
    <cellStyle name="Entrada 3 5 7" xfId="5379" xr:uid="{00000000-0005-0000-0000-000053140000}"/>
    <cellStyle name="Entrada 3 5 7 2" xfId="5380" xr:uid="{00000000-0005-0000-0000-000054140000}"/>
    <cellStyle name="Entrada 3 5 8" xfId="5381" xr:uid="{00000000-0005-0000-0000-000055140000}"/>
    <cellStyle name="Entrada 3 5 8 2" xfId="5382" xr:uid="{00000000-0005-0000-0000-000056140000}"/>
    <cellStyle name="Entrada 3 5 9" xfId="5383" xr:uid="{00000000-0005-0000-0000-000057140000}"/>
    <cellStyle name="Entrada 3 5 9 2" xfId="5384" xr:uid="{00000000-0005-0000-0000-000058140000}"/>
    <cellStyle name="Entrada 3 6" xfId="5385" xr:uid="{00000000-0005-0000-0000-000059140000}"/>
    <cellStyle name="Entrada 3 6 2" xfId="5386" xr:uid="{00000000-0005-0000-0000-00005A140000}"/>
    <cellStyle name="Entrada 3 7" xfId="5387" xr:uid="{00000000-0005-0000-0000-00005B140000}"/>
    <cellStyle name="Entrada 3 7 2" xfId="5388" xr:uid="{00000000-0005-0000-0000-00005C140000}"/>
    <cellStyle name="Entrada 3 8" xfId="5389" xr:uid="{00000000-0005-0000-0000-00005D140000}"/>
    <cellStyle name="Entrada 3 8 2" xfId="5390" xr:uid="{00000000-0005-0000-0000-00005E140000}"/>
    <cellStyle name="Entrada 3 9" xfId="5391" xr:uid="{00000000-0005-0000-0000-00005F140000}"/>
    <cellStyle name="Entrada 3 9 2" xfId="5392" xr:uid="{00000000-0005-0000-0000-000060140000}"/>
    <cellStyle name="Entrada 4" xfId="195" xr:uid="{00000000-0005-0000-0000-000061140000}"/>
    <cellStyle name="Entrada 4 10" xfId="5393" xr:uid="{00000000-0005-0000-0000-000062140000}"/>
    <cellStyle name="Entrada 4 10 2" xfId="5394" xr:uid="{00000000-0005-0000-0000-000063140000}"/>
    <cellStyle name="Entrada 4 11" xfId="5395" xr:uid="{00000000-0005-0000-0000-000064140000}"/>
    <cellStyle name="Entrada 4 11 2" xfId="5396" xr:uid="{00000000-0005-0000-0000-000065140000}"/>
    <cellStyle name="Entrada 4 12" xfId="5397" xr:uid="{00000000-0005-0000-0000-000066140000}"/>
    <cellStyle name="Entrada 4 12 2" xfId="5398" xr:uid="{00000000-0005-0000-0000-000067140000}"/>
    <cellStyle name="Entrada 4 13" xfId="5399" xr:uid="{00000000-0005-0000-0000-000068140000}"/>
    <cellStyle name="Entrada 4 13 2" xfId="5400" xr:uid="{00000000-0005-0000-0000-000069140000}"/>
    <cellStyle name="Entrada 4 14" xfId="5401" xr:uid="{00000000-0005-0000-0000-00006A140000}"/>
    <cellStyle name="Entrada 4 14 2" xfId="5402" xr:uid="{00000000-0005-0000-0000-00006B140000}"/>
    <cellStyle name="Entrada 4 15" xfId="5403" xr:uid="{00000000-0005-0000-0000-00006C140000}"/>
    <cellStyle name="Entrada 4 15 2" xfId="5404" xr:uid="{00000000-0005-0000-0000-00006D140000}"/>
    <cellStyle name="Entrada 4 16" xfId="5405" xr:uid="{00000000-0005-0000-0000-00006E140000}"/>
    <cellStyle name="Entrada 4 17" xfId="5406" xr:uid="{00000000-0005-0000-0000-00006F140000}"/>
    <cellStyle name="Entrada 4 18" xfId="5407" xr:uid="{00000000-0005-0000-0000-000070140000}"/>
    <cellStyle name="Entrada 4 2" xfId="321" xr:uid="{00000000-0005-0000-0000-000071140000}"/>
    <cellStyle name="Entrada 4 2 10" xfId="5408" xr:uid="{00000000-0005-0000-0000-000072140000}"/>
    <cellStyle name="Entrada 4 2 10 2" xfId="5409" xr:uid="{00000000-0005-0000-0000-000073140000}"/>
    <cellStyle name="Entrada 4 2 11" xfId="5410" xr:uid="{00000000-0005-0000-0000-000074140000}"/>
    <cellStyle name="Entrada 4 2 11 2" xfId="5411" xr:uid="{00000000-0005-0000-0000-000075140000}"/>
    <cellStyle name="Entrada 4 2 12" xfId="5412" xr:uid="{00000000-0005-0000-0000-000076140000}"/>
    <cellStyle name="Entrada 4 2 12 2" xfId="5413" xr:uid="{00000000-0005-0000-0000-000077140000}"/>
    <cellStyle name="Entrada 4 2 13" xfId="5414" xr:uid="{00000000-0005-0000-0000-000078140000}"/>
    <cellStyle name="Entrada 4 2 13 2" xfId="5415" xr:uid="{00000000-0005-0000-0000-000079140000}"/>
    <cellStyle name="Entrada 4 2 14" xfId="5416" xr:uid="{00000000-0005-0000-0000-00007A140000}"/>
    <cellStyle name="Entrada 4 2 14 2" xfId="5417" xr:uid="{00000000-0005-0000-0000-00007B140000}"/>
    <cellStyle name="Entrada 4 2 15" xfId="5418" xr:uid="{00000000-0005-0000-0000-00007C140000}"/>
    <cellStyle name="Entrada 4 2 16" xfId="5419" xr:uid="{00000000-0005-0000-0000-00007D140000}"/>
    <cellStyle name="Entrada 4 2 2" xfId="5420" xr:uid="{00000000-0005-0000-0000-00007E140000}"/>
    <cellStyle name="Entrada 4 2 2 10" xfId="5421" xr:uid="{00000000-0005-0000-0000-00007F140000}"/>
    <cellStyle name="Entrada 4 2 2 10 2" xfId="5422" xr:uid="{00000000-0005-0000-0000-000080140000}"/>
    <cellStyle name="Entrada 4 2 2 11" xfId="5423" xr:uid="{00000000-0005-0000-0000-000081140000}"/>
    <cellStyle name="Entrada 4 2 2 11 2" xfId="5424" xr:uid="{00000000-0005-0000-0000-000082140000}"/>
    <cellStyle name="Entrada 4 2 2 12" xfId="5425" xr:uid="{00000000-0005-0000-0000-000083140000}"/>
    <cellStyle name="Entrada 4 2 2 12 2" xfId="5426" xr:uid="{00000000-0005-0000-0000-000084140000}"/>
    <cellStyle name="Entrada 4 2 2 13" xfId="5427" xr:uid="{00000000-0005-0000-0000-000085140000}"/>
    <cellStyle name="Entrada 4 2 2 2" xfId="5428" xr:uid="{00000000-0005-0000-0000-000086140000}"/>
    <cellStyle name="Entrada 4 2 2 2 10" xfId="5429" xr:uid="{00000000-0005-0000-0000-000087140000}"/>
    <cellStyle name="Entrada 4 2 2 2 10 2" xfId="5430" xr:uid="{00000000-0005-0000-0000-000088140000}"/>
    <cellStyle name="Entrada 4 2 2 2 11" xfId="5431" xr:uid="{00000000-0005-0000-0000-000089140000}"/>
    <cellStyle name="Entrada 4 2 2 2 2" xfId="5432" xr:uid="{00000000-0005-0000-0000-00008A140000}"/>
    <cellStyle name="Entrada 4 2 2 2 2 2" xfId="5433" xr:uid="{00000000-0005-0000-0000-00008B140000}"/>
    <cellStyle name="Entrada 4 2 2 2 3" xfId="5434" xr:uid="{00000000-0005-0000-0000-00008C140000}"/>
    <cellStyle name="Entrada 4 2 2 2 3 2" xfId="5435" xr:uid="{00000000-0005-0000-0000-00008D140000}"/>
    <cellStyle name="Entrada 4 2 2 2 4" xfId="5436" xr:uid="{00000000-0005-0000-0000-00008E140000}"/>
    <cellStyle name="Entrada 4 2 2 2 4 2" xfId="5437" xr:uid="{00000000-0005-0000-0000-00008F140000}"/>
    <cellStyle name="Entrada 4 2 2 2 5" xfId="5438" xr:uid="{00000000-0005-0000-0000-000090140000}"/>
    <cellStyle name="Entrada 4 2 2 2 5 2" xfId="5439" xr:uid="{00000000-0005-0000-0000-000091140000}"/>
    <cellStyle name="Entrada 4 2 2 2 6" xfId="5440" xr:uid="{00000000-0005-0000-0000-000092140000}"/>
    <cellStyle name="Entrada 4 2 2 2 6 2" xfId="5441" xr:uid="{00000000-0005-0000-0000-000093140000}"/>
    <cellStyle name="Entrada 4 2 2 2 7" xfId="5442" xr:uid="{00000000-0005-0000-0000-000094140000}"/>
    <cellStyle name="Entrada 4 2 2 2 7 2" xfId="5443" xr:uid="{00000000-0005-0000-0000-000095140000}"/>
    <cellStyle name="Entrada 4 2 2 2 8" xfId="5444" xr:uid="{00000000-0005-0000-0000-000096140000}"/>
    <cellStyle name="Entrada 4 2 2 2 8 2" xfId="5445" xr:uid="{00000000-0005-0000-0000-000097140000}"/>
    <cellStyle name="Entrada 4 2 2 2 9" xfId="5446" xr:uid="{00000000-0005-0000-0000-000098140000}"/>
    <cellStyle name="Entrada 4 2 2 2 9 2" xfId="5447" xr:uid="{00000000-0005-0000-0000-000099140000}"/>
    <cellStyle name="Entrada 4 2 2 3" xfId="5448" xr:uid="{00000000-0005-0000-0000-00009A140000}"/>
    <cellStyle name="Entrada 4 2 2 3 10" xfId="5449" xr:uid="{00000000-0005-0000-0000-00009B140000}"/>
    <cellStyle name="Entrada 4 2 2 3 10 2" xfId="5450" xr:uid="{00000000-0005-0000-0000-00009C140000}"/>
    <cellStyle name="Entrada 4 2 2 3 11" xfId="5451" xr:uid="{00000000-0005-0000-0000-00009D140000}"/>
    <cellStyle name="Entrada 4 2 2 3 2" xfId="5452" xr:uid="{00000000-0005-0000-0000-00009E140000}"/>
    <cellStyle name="Entrada 4 2 2 3 2 2" xfId="5453" xr:uid="{00000000-0005-0000-0000-00009F140000}"/>
    <cellStyle name="Entrada 4 2 2 3 3" xfId="5454" xr:uid="{00000000-0005-0000-0000-0000A0140000}"/>
    <cellStyle name="Entrada 4 2 2 3 3 2" xfId="5455" xr:uid="{00000000-0005-0000-0000-0000A1140000}"/>
    <cellStyle name="Entrada 4 2 2 3 4" xfId="5456" xr:uid="{00000000-0005-0000-0000-0000A2140000}"/>
    <cellStyle name="Entrada 4 2 2 3 4 2" xfId="5457" xr:uid="{00000000-0005-0000-0000-0000A3140000}"/>
    <cellStyle name="Entrada 4 2 2 3 5" xfId="5458" xr:uid="{00000000-0005-0000-0000-0000A4140000}"/>
    <cellStyle name="Entrada 4 2 2 3 5 2" xfId="5459" xr:uid="{00000000-0005-0000-0000-0000A5140000}"/>
    <cellStyle name="Entrada 4 2 2 3 6" xfId="5460" xr:uid="{00000000-0005-0000-0000-0000A6140000}"/>
    <cellStyle name="Entrada 4 2 2 3 6 2" xfId="5461" xr:uid="{00000000-0005-0000-0000-0000A7140000}"/>
    <cellStyle name="Entrada 4 2 2 3 7" xfId="5462" xr:uid="{00000000-0005-0000-0000-0000A8140000}"/>
    <cellStyle name="Entrada 4 2 2 3 7 2" xfId="5463" xr:uid="{00000000-0005-0000-0000-0000A9140000}"/>
    <cellStyle name="Entrada 4 2 2 3 8" xfId="5464" xr:uid="{00000000-0005-0000-0000-0000AA140000}"/>
    <cellStyle name="Entrada 4 2 2 3 8 2" xfId="5465" xr:uid="{00000000-0005-0000-0000-0000AB140000}"/>
    <cellStyle name="Entrada 4 2 2 3 9" xfId="5466" xr:uid="{00000000-0005-0000-0000-0000AC140000}"/>
    <cellStyle name="Entrada 4 2 2 3 9 2" xfId="5467" xr:uid="{00000000-0005-0000-0000-0000AD140000}"/>
    <cellStyle name="Entrada 4 2 2 4" xfId="5468" xr:uid="{00000000-0005-0000-0000-0000AE140000}"/>
    <cellStyle name="Entrada 4 2 2 4 2" xfId="5469" xr:uid="{00000000-0005-0000-0000-0000AF140000}"/>
    <cellStyle name="Entrada 4 2 2 5" xfId="5470" xr:uid="{00000000-0005-0000-0000-0000B0140000}"/>
    <cellStyle name="Entrada 4 2 2 5 2" xfId="5471" xr:uid="{00000000-0005-0000-0000-0000B1140000}"/>
    <cellStyle name="Entrada 4 2 2 6" xfId="5472" xr:uid="{00000000-0005-0000-0000-0000B2140000}"/>
    <cellStyle name="Entrada 4 2 2 6 2" xfId="5473" xr:uid="{00000000-0005-0000-0000-0000B3140000}"/>
    <cellStyle name="Entrada 4 2 2 7" xfId="5474" xr:uid="{00000000-0005-0000-0000-0000B4140000}"/>
    <cellStyle name="Entrada 4 2 2 7 2" xfId="5475" xr:uid="{00000000-0005-0000-0000-0000B5140000}"/>
    <cellStyle name="Entrada 4 2 2 8" xfId="5476" xr:uid="{00000000-0005-0000-0000-0000B6140000}"/>
    <cellStyle name="Entrada 4 2 2 8 2" xfId="5477" xr:uid="{00000000-0005-0000-0000-0000B7140000}"/>
    <cellStyle name="Entrada 4 2 2 9" xfId="5478" xr:uid="{00000000-0005-0000-0000-0000B8140000}"/>
    <cellStyle name="Entrada 4 2 2 9 2" xfId="5479" xr:uid="{00000000-0005-0000-0000-0000B9140000}"/>
    <cellStyle name="Entrada 4 2 3" xfId="5480" xr:uid="{00000000-0005-0000-0000-0000BA140000}"/>
    <cellStyle name="Entrada 4 2 3 10" xfId="5481" xr:uid="{00000000-0005-0000-0000-0000BB140000}"/>
    <cellStyle name="Entrada 4 2 3 10 2" xfId="5482" xr:uid="{00000000-0005-0000-0000-0000BC140000}"/>
    <cellStyle name="Entrada 4 2 3 11" xfId="5483" xr:uid="{00000000-0005-0000-0000-0000BD140000}"/>
    <cellStyle name="Entrada 4 2 3 11 2" xfId="5484" xr:uid="{00000000-0005-0000-0000-0000BE140000}"/>
    <cellStyle name="Entrada 4 2 3 12" xfId="5485" xr:uid="{00000000-0005-0000-0000-0000BF140000}"/>
    <cellStyle name="Entrada 4 2 3 12 2" xfId="5486" xr:uid="{00000000-0005-0000-0000-0000C0140000}"/>
    <cellStyle name="Entrada 4 2 3 13" xfId="5487" xr:uid="{00000000-0005-0000-0000-0000C1140000}"/>
    <cellStyle name="Entrada 4 2 3 2" xfId="5488" xr:uid="{00000000-0005-0000-0000-0000C2140000}"/>
    <cellStyle name="Entrada 4 2 3 2 10" xfId="5489" xr:uid="{00000000-0005-0000-0000-0000C3140000}"/>
    <cellStyle name="Entrada 4 2 3 2 10 2" xfId="5490" xr:uid="{00000000-0005-0000-0000-0000C4140000}"/>
    <cellStyle name="Entrada 4 2 3 2 11" xfId="5491" xr:uid="{00000000-0005-0000-0000-0000C5140000}"/>
    <cellStyle name="Entrada 4 2 3 2 2" xfId="5492" xr:uid="{00000000-0005-0000-0000-0000C6140000}"/>
    <cellStyle name="Entrada 4 2 3 2 2 2" xfId="5493" xr:uid="{00000000-0005-0000-0000-0000C7140000}"/>
    <cellStyle name="Entrada 4 2 3 2 3" xfId="5494" xr:uid="{00000000-0005-0000-0000-0000C8140000}"/>
    <cellStyle name="Entrada 4 2 3 2 3 2" xfId="5495" xr:uid="{00000000-0005-0000-0000-0000C9140000}"/>
    <cellStyle name="Entrada 4 2 3 2 4" xfId="5496" xr:uid="{00000000-0005-0000-0000-0000CA140000}"/>
    <cellStyle name="Entrada 4 2 3 2 4 2" xfId="5497" xr:uid="{00000000-0005-0000-0000-0000CB140000}"/>
    <cellStyle name="Entrada 4 2 3 2 5" xfId="5498" xr:uid="{00000000-0005-0000-0000-0000CC140000}"/>
    <cellStyle name="Entrada 4 2 3 2 5 2" xfId="5499" xr:uid="{00000000-0005-0000-0000-0000CD140000}"/>
    <cellStyle name="Entrada 4 2 3 2 6" xfId="5500" xr:uid="{00000000-0005-0000-0000-0000CE140000}"/>
    <cellStyle name="Entrada 4 2 3 2 6 2" xfId="5501" xr:uid="{00000000-0005-0000-0000-0000CF140000}"/>
    <cellStyle name="Entrada 4 2 3 2 7" xfId="5502" xr:uid="{00000000-0005-0000-0000-0000D0140000}"/>
    <cellStyle name="Entrada 4 2 3 2 7 2" xfId="5503" xr:uid="{00000000-0005-0000-0000-0000D1140000}"/>
    <cellStyle name="Entrada 4 2 3 2 8" xfId="5504" xr:uid="{00000000-0005-0000-0000-0000D2140000}"/>
    <cellStyle name="Entrada 4 2 3 2 8 2" xfId="5505" xr:uid="{00000000-0005-0000-0000-0000D3140000}"/>
    <cellStyle name="Entrada 4 2 3 2 9" xfId="5506" xr:uid="{00000000-0005-0000-0000-0000D4140000}"/>
    <cellStyle name="Entrada 4 2 3 2 9 2" xfId="5507" xr:uid="{00000000-0005-0000-0000-0000D5140000}"/>
    <cellStyle name="Entrada 4 2 3 3" xfId="5508" xr:uid="{00000000-0005-0000-0000-0000D6140000}"/>
    <cellStyle name="Entrada 4 2 3 3 10" xfId="5509" xr:uid="{00000000-0005-0000-0000-0000D7140000}"/>
    <cellStyle name="Entrada 4 2 3 3 10 2" xfId="5510" xr:uid="{00000000-0005-0000-0000-0000D8140000}"/>
    <cellStyle name="Entrada 4 2 3 3 11" xfId="5511" xr:uid="{00000000-0005-0000-0000-0000D9140000}"/>
    <cellStyle name="Entrada 4 2 3 3 2" xfId="5512" xr:uid="{00000000-0005-0000-0000-0000DA140000}"/>
    <cellStyle name="Entrada 4 2 3 3 2 2" xfId="5513" xr:uid="{00000000-0005-0000-0000-0000DB140000}"/>
    <cellStyle name="Entrada 4 2 3 3 3" xfId="5514" xr:uid="{00000000-0005-0000-0000-0000DC140000}"/>
    <cellStyle name="Entrada 4 2 3 3 3 2" xfId="5515" xr:uid="{00000000-0005-0000-0000-0000DD140000}"/>
    <cellStyle name="Entrada 4 2 3 3 4" xfId="5516" xr:uid="{00000000-0005-0000-0000-0000DE140000}"/>
    <cellStyle name="Entrada 4 2 3 3 4 2" xfId="5517" xr:uid="{00000000-0005-0000-0000-0000DF140000}"/>
    <cellStyle name="Entrada 4 2 3 3 5" xfId="5518" xr:uid="{00000000-0005-0000-0000-0000E0140000}"/>
    <cellStyle name="Entrada 4 2 3 3 5 2" xfId="5519" xr:uid="{00000000-0005-0000-0000-0000E1140000}"/>
    <cellStyle name="Entrada 4 2 3 3 6" xfId="5520" xr:uid="{00000000-0005-0000-0000-0000E2140000}"/>
    <cellStyle name="Entrada 4 2 3 3 6 2" xfId="5521" xr:uid="{00000000-0005-0000-0000-0000E3140000}"/>
    <cellStyle name="Entrada 4 2 3 3 7" xfId="5522" xr:uid="{00000000-0005-0000-0000-0000E4140000}"/>
    <cellStyle name="Entrada 4 2 3 3 7 2" xfId="5523" xr:uid="{00000000-0005-0000-0000-0000E5140000}"/>
    <cellStyle name="Entrada 4 2 3 3 8" xfId="5524" xr:uid="{00000000-0005-0000-0000-0000E6140000}"/>
    <cellStyle name="Entrada 4 2 3 3 8 2" xfId="5525" xr:uid="{00000000-0005-0000-0000-0000E7140000}"/>
    <cellStyle name="Entrada 4 2 3 3 9" xfId="5526" xr:uid="{00000000-0005-0000-0000-0000E8140000}"/>
    <cellStyle name="Entrada 4 2 3 3 9 2" xfId="5527" xr:uid="{00000000-0005-0000-0000-0000E9140000}"/>
    <cellStyle name="Entrada 4 2 3 4" xfId="5528" xr:uid="{00000000-0005-0000-0000-0000EA140000}"/>
    <cellStyle name="Entrada 4 2 3 4 2" xfId="5529" xr:uid="{00000000-0005-0000-0000-0000EB140000}"/>
    <cellStyle name="Entrada 4 2 3 5" xfId="5530" xr:uid="{00000000-0005-0000-0000-0000EC140000}"/>
    <cellStyle name="Entrada 4 2 3 5 2" xfId="5531" xr:uid="{00000000-0005-0000-0000-0000ED140000}"/>
    <cellStyle name="Entrada 4 2 3 6" xfId="5532" xr:uid="{00000000-0005-0000-0000-0000EE140000}"/>
    <cellStyle name="Entrada 4 2 3 6 2" xfId="5533" xr:uid="{00000000-0005-0000-0000-0000EF140000}"/>
    <cellStyle name="Entrada 4 2 3 7" xfId="5534" xr:uid="{00000000-0005-0000-0000-0000F0140000}"/>
    <cellStyle name="Entrada 4 2 3 7 2" xfId="5535" xr:uid="{00000000-0005-0000-0000-0000F1140000}"/>
    <cellStyle name="Entrada 4 2 3 8" xfId="5536" xr:uid="{00000000-0005-0000-0000-0000F2140000}"/>
    <cellStyle name="Entrada 4 2 3 8 2" xfId="5537" xr:uid="{00000000-0005-0000-0000-0000F3140000}"/>
    <cellStyle name="Entrada 4 2 3 9" xfId="5538" xr:uid="{00000000-0005-0000-0000-0000F4140000}"/>
    <cellStyle name="Entrada 4 2 3 9 2" xfId="5539" xr:uid="{00000000-0005-0000-0000-0000F5140000}"/>
    <cellStyle name="Entrada 4 2 4" xfId="5540" xr:uid="{00000000-0005-0000-0000-0000F6140000}"/>
    <cellStyle name="Entrada 4 2 4 10" xfId="5541" xr:uid="{00000000-0005-0000-0000-0000F7140000}"/>
    <cellStyle name="Entrada 4 2 4 10 2" xfId="5542" xr:uid="{00000000-0005-0000-0000-0000F8140000}"/>
    <cellStyle name="Entrada 4 2 4 11" xfId="5543" xr:uid="{00000000-0005-0000-0000-0000F9140000}"/>
    <cellStyle name="Entrada 4 2 4 2" xfId="5544" xr:uid="{00000000-0005-0000-0000-0000FA140000}"/>
    <cellStyle name="Entrada 4 2 4 2 2" xfId="5545" xr:uid="{00000000-0005-0000-0000-0000FB140000}"/>
    <cellStyle name="Entrada 4 2 4 3" xfId="5546" xr:uid="{00000000-0005-0000-0000-0000FC140000}"/>
    <cellStyle name="Entrada 4 2 4 3 2" xfId="5547" xr:uid="{00000000-0005-0000-0000-0000FD140000}"/>
    <cellStyle name="Entrada 4 2 4 4" xfId="5548" xr:uid="{00000000-0005-0000-0000-0000FE140000}"/>
    <cellStyle name="Entrada 4 2 4 4 2" xfId="5549" xr:uid="{00000000-0005-0000-0000-0000FF140000}"/>
    <cellStyle name="Entrada 4 2 4 5" xfId="5550" xr:uid="{00000000-0005-0000-0000-000000150000}"/>
    <cellStyle name="Entrada 4 2 4 5 2" xfId="5551" xr:uid="{00000000-0005-0000-0000-000001150000}"/>
    <cellStyle name="Entrada 4 2 4 6" xfId="5552" xr:uid="{00000000-0005-0000-0000-000002150000}"/>
    <cellStyle name="Entrada 4 2 4 6 2" xfId="5553" xr:uid="{00000000-0005-0000-0000-000003150000}"/>
    <cellStyle name="Entrada 4 2 4 7" xfId="5554" xr:uid="{00000000-0005-0000-0000-000004150000}"/>
    <cellStyle name="Entrada 4 2 4 7 2" xfId="5555" xr:uid="{00000000-0005-0000-0000-000005150000}"/>
    <cellStyle name="Entrada 4 2 4 8" xfId="5556" xr:uid="{00000000-0005-0000-0000-000006150000}"/>
    <cellStyle name="Entrada 4 2 4 8 2" xfId="5557" xr:uid="{00000000-0005-0000-0000-000007150000}"/>
    <cellStyle name="Entrada 4 2 4 9" xfId="5558" xr:uid="{00000000-0005-0000-0000-000008150000}"/>
    <cellStyle name="Entrada 4 2 4 9 2" xfId="5559" xr:uid="{00000000-0005-0000-0000-000009150000}"/>
    <cellStyle name="Entrada 4 2 5" xfId="5560" xr:uid="{00000000-0005-0000-0000-00000A150000}"/>
    <cellStyle name="Entrada 4 2 5 10" xfId="5561" xr:uid="{00000000-0005-0000-0000-00000B150000}"/>
    <cellStyle name="Entrada 4 2 5 10 2" xfId="5562" xr:uid="{00000000-0005-0000-0000-00000C150000}"/>
    <cellStyle name="Entrada 4 2 5 11" xfId="5563" xr:uid="{00000000-0005-0000-0000-00000D150000}"/>
    <cellStyle name="Entrada 4 2 5 2" xfId="5564" xr:uid="{00000000-0005-0000-0000-00000E150000}"/>
    <cellStyle name="Entrada 4 2 5 2 2" xfId="5565" xr:uid="{00000000-0005-0000-0000-00000F150000}"/>
    <cellStyle name="Entrada 4 2 5 3" xfId="5566" xr:uid="{00000000-0005-0000-0000-000010150000}"/>
    <cellStyle name="Entrada 4 2 5 3 2" xfId="5567" xr:uid="{00000000-0005-0000-0000-000011150000}"/>
    <cellStyle name="Entrada 4 2 5 4" xfId="5568" xr:uid="{00000000-0005-0000-0000-000012150000}"/>
    <cellStyle name="Entrada 4 2 5 4 2" xfId="5569" xr:uid="{00000000-0005-0000-0000-000013150000}"/>
    <cellStyle name="Entrada 4 2 5 5" xfId="5570" xr:uid="{00000000-0005-0000-0000-000014150000}"/>
    <cellStyle name="Entrada 4 2 5 5 2" xfId="5571" xr:uid="{00000000-0005-0000-0000-000015150000}"/>
    <cellStyle name="Entrada 4 2 5 6" xfId="5572" xr:uid="{00000000-0005-0000-0000-000016150000}"/>
    <cellStyle name="Entrada 4 2 5 6 2" xfId="5573" xr:uid="{00000000-0005-0000-0000-000017150000}"/>
    <cellStyle name="Entrada 4 2 5 7" xfId="5574" xr:uid="{00000000-0005-0000-0000-000018150000}"/>
    <cellStyle name="Entrada 4 2 5 7 2" xfId="5575" xr:uid="{00000000-0005-0000-0000-000019150000}"/>
    <cellStyle name="Entrada 4 2 5 8" xfId="5576" xr:uid="{00000000-0005-0000-0000-00001A150000}"/>
    <cellStyle name="Entrada 4 2 5 8 2" xfId="5577" xr:uid="{00000000-0005-0000-0000-00001B150000}"/>
    <cellStyle name="Entrada 4 2 5 9" xfId="5578" xr:uid="{00000000-0005-0000-0000-00001C150000}"/>
    <cellStyle name="Entrada 4 2 5 9 2" xfId="5579" xr:uid="{00000000-0005-0000-0000-00001D150000}"/>
    <cellStyle name="Entrada 4 2 6" xfId="5580" xr:uid="{00000000-0005-0000-0000-00001E150000}"/>
    <cellStyle name="Entrada 4 2 6 2" xfId="5581" xr:uid="{00000000-0005-0000-0000-00001F150000}"/>
    <cellStyle name="Entrada 4 2 7" xfId="5582" xr:uid="{00000000-0005-0000-0000-000020150000}"/>
    <cellStyle name="Entrada 4 2 7 2" xfId="5583" xr:uid="{00000000-0005-0000-0000-000021150000}"/>
    <cellStyle name="Entrada 4 2 8" xfId="5584" xr:uid="{00000000-0005-0000-0000-000022150000}"/>
    <cellStyle name="Entrada 4 2 8 2" xfId="5585" xr:uid="{00000000-0005-0000-0000-000023150000}"/>
    <cellStyle name="Entrada 4 2 9" xfId="5586" xr:uid="{00000000-0005-0000-0000-000024150000}"/>
    <cellStyle name="Entrada 4 2 9 2" xfId="5587" xr:uid="{00000000-0005-0000-0000-000025150000}"/>
    <cellStyle name="Entrada 4 3" xfId="310" xr:uid="{00000000-0005-0000-0000-000026150000}"/>
    <cellStyle name="Entrada 4 3 10" xfId="5588" xr:uid="{00000000-0005-0000-0000-000027150000}"/>
    <cellStyle name="Entrada 4 3 10 2" xfId="5589" xr:uid="{00000000-0005-0000-0000-000028150000}"/>
    <cellStyle name="Entrada 4 3 11" xfId="5590" xr:uid="{00000000-0005-0000-0000-000029150000}"/>
    <cellStyle name="Entrada 4 3 11 2" xfId="5591" xr:uid="{00000000-0005-0000-0000-00002A150000}"/>
    <cellStyle name="Entrada 4 3 12" xfId="5592" xr:uid="{00000000-0005-0000-0000-00002B150000}"/>
    <cellStyle name="Entrada 4 3 12 2" xfId="5593" xr:uid="{00000000-0005-0000-0000-00002C150000}"/>
    <cellStyle name="Entrada 4 3 13" xfId="5594" xr:uid="{00000000-0005-0000-0000-00002D150000}"/>
    <cellStyle name="Entrada 4 3 2" xfId="5595" xr:uid="{00000000-0005-0000-0000-00002E150000}"/>
    <cellStyle name="Entrada 4 3 2 10" xfId="5596" xr:uid="{00000000-0005-0000-0000-00002F150000}"/>
    <cellStyle name="Entrada 4 3 2 10 2" xfId="5597" xr:uid="{00000000-0005-0000-0000-000030150000}"/>
    <cellStyle name="Entrada 4 3 2 11" xfId="5598" xr:uid="{00000000-0005-0000-0000-000031150000}"/>
    <cellStyle name="Entrada 4 3 2 2" xfId="5599" xr:uid="{00000000-0005-0000-0000-000032150000}"/>
    <cellStyle name="Entrada 4 3 2 2 2" xfId="5600" xr:uid="{00000000-0005-0000-0000-000033150000}"/>
    <cellStyle name="Entrada 4 3 2 3" xfId="5601" xr:uid="{00000000-0005-0000-0000-000034150000}"/>
    <cellStyle name="Entrada 4 3 2 3 2" xfId="5602" xr:uid="{00000000-0005-0000-0000-000035150000}"/>
    <cellStyle name="Entrada 4 3 2 4" xfId="5603" xr:uid="{00000000-0005-0000-0000-000036150000}"/>
    <cellStyle name="Entrada 4 3 2 4 2" xfId="5604" xr:uid="{00000000-0005-0000-0000-000037150000}"/>
    <cellStyle name="Entrada 4 3 2 5" xfId="5605" xr:uid="{00000000-0005-0000-0000-000038150000}"/>
    <cellStyle name="Entrada 4 3 2 5 2" xfId="5606" xr:uid="{00000000-0005-0000-0000-000039150000}"/>
    <cellStyle name="Entrada 4 3 2 6" xfId="5607" xr:uid="{00000000-0005-0000-0000-00003A150000}"/>
    <cellStyle name="Entrada 4 3 2 6 2" xfId="5608" xr:uid="{00000000-0005-0000-0000-00003B150000}"/>
    <cellStyle name="Entrada 4 3 2 7" xfId="5609" xr:uid="{00000000-0005-0000-0000-00003C150000}"/>
    <cellStyle name="Entrada 4 3 2 7 2" xfId="5610" xr:uid="{00000000-0005-0000-0000-00003D150000}"/>
    <cellStyle name="Entrada 4 3 2 8" xfId="5611" xr:uid="{00000000-0005-0000-0000-00003E150000}"/>
    <cellStyle name="Entrada 4 3 2 8 2" xfId="5612" xr:uid="{00000000-0005-0000-0000-00003F150000}"/>
    <cellStyle name="Entrada 4 3 2 9" xfId="5613" xr:uid="{00000000-0005-0000-0000-000040150000}"/>
    <cellStyle name="Entrada 4 3 2 9 2" xfId="5614" xr:uid="{00000000-0005-0000-0000-000041150000}"/>
    <cellStyle name="Entrada 4 3 3" xfId="5615" xr:uid="{00000000-0005-0000-0000-000042150000}"/>
    <cellStyle name="Entrada 4 3 3 10" xfId="5616" xr:uid="{00000000-0005-0000-0000-000043150000}"/>
    <cellStyle name="Entrada 4 3 3 10 2" xfId="5617" xr:uid="{00000000-0005-0000-0000-000044150000}"/>
    <cellStyle name="Entrada 4 3 3 11" xfId="5618" xr:uid="{00000000-0005-0000-0000-000045150000}"/>
    <cellStyle name="Entrada 4 3 3 2" xfId="5619" xr:uid="{00000000-0005-0000-0000-000046150000}"/>
    <cellStyle name="Entrada 4 3 3 2 2" xfId="5620" xr:uid="{00000000-0005-0000-0000-000047150000}"/>
    <cellStyle name="Entrada 4 3 3 3" xfId="5621" xr:uid="{00000000-0005-0000-0000-000048150000}"/>
    <cellStyle name="Entrada 4 3 3 3 2" xfId="5622" xr:uid="{00000000-0005-0000-0000-000049150000}"/>
    <cellStyle name="Entrada 4 3 3 4" xfId="5623" xr:uid="{00000000-0005-0000-0000-00004A150000}"/>
    <cellStyle name="Entrada 4 3 3 4 2" xfId="5624" xr:uid="{00000000-0005-0000-0000-00004B150000}"/>
    <cellStyle name="Entrada 4 3 3 5" xfId="5625" xr:uid="{00000000-0005-0000-0000-00004C150000}"/>
    <cellStyle name="Entrada 4 3 3 5 2" xfId="5626" xr:uid="{00000000-0005-0000-0000-00004D150000}"/>
    <cellStyle name="Entrada 4 3 3 6" xfId="5627" xr:uid="{00000000-0005-0000-0000-00004E150000}"/>
    <cellStyle name="Entrada 4 3 3 6 2" xfId="5628" xr:uid="{00000000-0005-0000-0000-00004F150000}"/>
    <cellStyle name="Entrada 4 3 3 7" xfId="5629" xr:uid="{00000000-0005-0000-0000-000050150000}"/>
    <cellStyle name="Entrada 4 3 3 7 2" xfId="5630" xr:uid="{00000000-0005-0000-0000-000051150000}"/>
    <cellStyle name="Entrada 4 3 3 8" xfId="5631" xr:uid="{00000000-0005-0000-0000-000052150000}"/>
    <cellStyle name="Entrada 4 3 3 8 2" xfId="5632" xr:uid="{00000000-0005-0000-0000-000053150000}"/>
    <cellStyle name="Entrada 4 3 3 9" xfId="5633" xr:uid="{00000000-0005-0000-0000-000054150000}"/>
    <cellStyle name="Entrada 4 3 3 9 2" xfId="5634" xr:uid="{00000000-0005-0000-0000-000055150000}"/>
    <cellStyle name="Entrada 4 3 4" xfId="5635" xr:uid="{00000000-0005-0000-0000-000056150000}"/>
    <cellStyle name="Entrada 4 3 4 2" xfId="5636" xr:uid="{00000000-0005-0000-0000-000057150000}"/>
    <cellStyle name="Entrada 4 3 5" xfId="5637" xr:uid="{00000000-0005-0000-0000-000058150000}"/>
    <cellStyle name="Entrada 4 3 5 2" xfId="5638" xr:uid="{00000000-0005-0000-0000-000059150000}"/>
    <cellStyle name="Entrada 4 3 6" xfId="5639" xr:uid="{00000000-0005-0000-0000-00005A150000}"/>
    <cellStyle name="Entrada 4 3 6 2" xfId="5640" xr:uid="{00000000-0005-0000-0000-00005B150000}"/>
    <cellStyle name="Entrada 4 3 7" xfId="5641" xr:uid="{00000000-0005-0000-0000-00005C150000}"/>
    <cellStyle name="Entrada 4 3 7 2" xfId="5642" xr:uid="{00000000-0005-0000-0000-00005D150000}"/>
    <cellStyle name="Entrada 4 3 8" xfId="5643" xr:uid="{00000000-0005-0000-0000-00005E150000}"/>
    <cellStyle name="Entrada 4 3 8 2" xfId="5644" xr:uid="{00000000-0005-0000-0000-00005F150000}"/>
    <cellStyle name="Entrada 4 3 9" xfId="5645" xr:uid="{00000000-0005-0000-0000-000060150000}"/>
    <cellStyle name="Entrada 4 3 9 2" xfId="5646" xr:uid="{00000000-0005-0000-0000-000061150000}"/>
    <cellStyle name="Entrada 4 4" xfId="5647" xr:uid="{00000000-0005-0000-0000-000062150000}"/>
    <cellStyle name="Entrada 4 4 10" xfId="5648" xr:uid="{00000000-0005-0000-0000-000063150000}"/>
    <cellStyle name="Entrada 4 4 10 2" xfId="5649" xr:uid="{00000000-0005-0000-0000-000064150000}"/>
    <cellStyle name="Entrada 4 4 11" xfId="5650" xr:uid="{00000000-0005-0000-0000-000065150000}"/>
    <cellStyle name="Entrada 4 4 11 2" xfId="5651" xr:uid="{00000000-0005-0000-0000-000066150000}"/>
    <cellStyle name="Entrada 4 4 12" xfId="5652" xr:uid="{00000000-0005-0000-0000-000067150000}"/>
    <cellStyle name="Entrada 4 4 12 2" xfId="5653" xr:uid="{00000000-0005-0000-0000-000068150000}"/>
    <cellStyle name="Entrada 4 4 13" xfId="5654" xr:uid="{00000000-0005-0000-0000-000069150000}"/>
    <cellStyle name="Entrada 4 4 2" xfId="5655" xr:uid="{00000000-0005-0000-0000-00006A150000}"/>
    <cellStyle name="Entrada 4 4 2 10" xfId="5656" xr:uid="{00000000-0005-0000-0000-00006B150000}"/>
    <cellStyle name="Entrada 4 4 2 10 2" xfId="5657" xr:uid="{00000000-0005-0000-0000-00006C150000}"/>
    <cellStyle name="Entrada 4 4 2 11" xfId="5658" xr:uid="{00000000-0005-0000-0000-00006D150000}"/>
    <cellStyle name="Entrada 4 4 2 2" xfId="5659" xr:uid="{00000000-0005-0000-0000-00006E150000}"/>
    <cellStyle name="Entrada 4 4 2 2 2" xfId="5660" xr:uid="{00000000-0005-0000-0000-00006F150000}"/>
    <cellStyle name="Entrada 4 4 2 3" xfId="5661" xr:uid="{00000000-0005-0000-0000-000070150000}"/>
    <cellStyle name="Entrada 4 4 2 3 2" xfId="5662" xr:uid="{00000000-0005-0000-0000-000071150000}"/>
    <cellStyle name="Entrada 4 4 2 4" xfId="5663" xr:uid="{00000000-0005-0000-0000-000072150000}"/>
    <cellStyle name="Entrada 4 4 2 4 2" xfId="5664" xr:uid="{00000000-0005-0000-0000-000073150000}"/>
    <cellStyle name="Entrada 4 4 2 5" xfId="5665" xr:uid="{00000000-0005-0000-0000-000074150000}"/>
    <cellStyle name="Entrada 4 4 2 5 2" xfId="5666" xr:uid="{00000000-0005-0000-0000-000075150000}"/>
    <cellStyle name="Entrada 4 4 2 6" xfId="5667" xr:uid="{00000000-0005-0000-0000-000076150000}"/>
    <cellStyle name="Entrada 4 4 2 6 2" xfId="5668" xr:uid="{00000000-0005-0000-0000-000077150000}"/>
    <cellStyle name="Entrada 4 4 2 7" xfId="5669" xr:uid="{00000000-0005-0000-0000-000078150000}"/>
    <cellStyle name="Entrada 4 4 2 7 2" xfId="5670" xr:uid="{00000000-0005-0000-0000-000079150000}"/>
    <cellStyle name="Entrada 4 4 2 8" xfId="5671" xr:uid="{00000000-0005-0000-0000-00007A150000}"/>
    <cellStyle name="Entrada 4 4 2 8 2" xfId="5672" xr:uid="{00000000-0005-0000-0000-00007B150000}"/>
    <cellStyle name="Entrada 4 4 2 9" xfId="5673" xr:uid="{00000000-0005-0000-0000-00007C150000}"/>
    <cellStyle name="Entrada 4 4 2 9 2" xfId="5674" xr:uid="{00000000-0005-0000-0000-00007D150000}"/>
    <cellStyle name="Entrada 4 4 3" xfId="5675" xr:uid="{00000000-0005-0000-0000-00007E150000}"/>
    <cellStyle name="Entrada 4 4 3 10" xfId="5676" xr:uid="{00000000-0005-0000-0000-00007F150000}"/>
    <cellStyle name="Entrada 4 4 3 10 2" xfId="5677" xr:uid="{00000000-0005-0000-0000-000080150000}"/>
    <cellStyle name="Entrada 4 4 3 11" xfId="5678" xr:uid="{00000000-0005-0000-0000-000081150000}"/>
    <cellStyle name="Entrada 4 4 3 2" xfId="5679" xr:uid="{00000000-0005-0000-0000-000082150000}"/>
    <cellStyle name="Entrada 4 4 3 2 2" xfId="5680" xr:uid="{00000000-0005-0000-0000-000083150000}"/>
    <cellStyle name="Entrada 4 4 3 3" xfId="5681" xr:uid="{00000000-0005-0000-0000-000084150000}"/>
    <cellStyle name="Entrada 4 4 3 3 2" xfId="5682" xr:uid="{00000000-0005-0000-0000-000085150000}"/>
    <cellStyle name="Entrada 4 4 3 4" xfId="5683" xr:uid="{00000000-0005-0000-0000-000086150000}"/>
    <cellStyle name="Entrada 4 4 3 4 2" xfId="5684" xr:uid="{00000000-0005-0000-0000-000087150000}"/>
    <cellStyle name="Entrada 4 4 3 5" xfId="5685" xr:uid="{00000000-0005-0000-0000-000088150000}"/>
    <cellStyle name="Entrada 4 4 3 5 2" xfId="5686" xr:uid="{00000000-0005-0000-0000-000089150000}"/>
    <cellStyle name="Entrada 4 4 3 6" xfId="5687" xr:uid="{00000000-0005-0000-0000-00008A150000}"/>
    <cellStyle name="Entrada 4 4 3 6 2" xfId="5688" xr:uid="{00000000-0005-0000-0000-00008B150000}"/>
    <cellStyle name="Entrada 4 4 3 7" xfId="5689" xr:uid="{00000000-0005-0000-0000-00008C150000}"/>
    <cellStyle name="Entrada 4 4 3 7 2" xfId="5690" xr:uid="{00000000-0005-0000-0000-00008D150000}"/>
    <cellStyle name="Entrada 4 4 3 8" xfId="5691" xr:uid="{00000000-0005-0000-0000-00008E150000}"/>
    <cellStyle name="Entrada 4 4 3 8 2" xfId="5692" xr:uid="{00000000-0005-0000-0000-00008F150000}"/>
    <cellStyle name="Entrada 4 4 3 9" xfId="5693" xr:uid="{00000000-0005-0000-0000-000090150000}"/>
    <cellStyle name="Entrada 4 4 3 9 2" xfId="5694" xr:uid="{00000000-0005-0000-0000-000091150000}"/>
    <cellStyle name="Entrada 4 4 4" xfId="5695" xr:uid="{00000000-0005-0000-0000-000092150000}"/>
    <cellStyle name="Entrada 4 4 4 2" xfId="5696" xr:uid="{00000000-0005-0000-0000-000093150000}"/>
    <cellStyle name="Entrada 4 4 5" xfId="5697" xr:uid="{00000000-0005-0000-0000-000094150000}"/>
    <cellStyle name="Entrada 4 4 5 2" xfId="5698" xr:uid="{00000000-0005-0000-0000-000095150000}"/>
    <cellStyle name="Entrada 4 4 6" xfId="5699" xr:uid="{00000000-0005-0000-0000-000096150000}"/>
    <cellStyle name="Entrada 4 4 6 2" xfId="5700" xr:uid="{00000000-0005-0000-0000-000097150000}"/>
    <cellStyle name="Entrada 4 4 7" xfId="5701" xr:uid="{00000000-0005-0000-0000-000098150000}"/>
    <cellStyle name="Entrada 4 4 7 2" xfId="5702" xr:uid="{00000000-0005-0000-0000-000099150000}"/>
    <cellStyle name="Entrada 4 4 8" xfId="5703" xr:uid="{00000000-0005-0000-0000-00009A150000}"/>
    <cellStyle name="Entrada 4 4 8 2" xfId="5704" xr:uid="{00000000-0005-0000-0000-00009B150000}"/>
    <cellStyle name="Entrada 4 4 9" xfId="5705" xr:uid="{00000000-0005-0000-0000-00009C150000}"/>
    <cellStyle name="Entrada 4 4 9 2" xfId="5706" xr:uid="{00000000-0005-0000-0000-00009D150000}"/>
    <cellStyle name="Entrada 4 5" xfId="5707" xr:uid="{00000000-0005-0000-0000-00009E150000}"/>
    <cellStyle name="Entrada 4 5 10" xfId="5708" xr:uid="{00000000-0005-0000-0000-00009F150000}"/>
    <cellStyle name="Entrada 4 5 10 2" xfId="5709" xr:uid="{00000000-0005-0000-0000-0000A0150000}"/>
    <cellStyle name="Entrada 4 5 11" xfId="5710" xr:uid="{00000000-0005-0000-0000-0000A1150000}"/>
    <cellStyle name="Entrada 4 5 2" xfId="5711" xr:uid="{00000000-0005-0000-0000-0000A2150000}"/>
    <cellStyle name="Entrada 4 5 2 2" xfId="5712" xr:uid="{00000000-0005-0000-0000-0000A3150000}"/>
    <cellStyle name="Entrada 4 5 3" xfId="5713" xr:uid="{00000000-0005-0000-0000-0000A4150000}"/>
    <cellStyle name="Entrada 4 5 3 2" xfId="5714" xr:uid="{00000000-0005-0000-0000-0000A5150000}"/>
    <cellStyle name="Entrada 4 5 4" xfId="5715" xr:uid="{00000000-0005-0000-0000-0000A6150000}"/>
    <cellStyle name="Entrada 4 5 4 2" xfId="5716" xr:uid="{00000000-0005-0000-0000-0000A7150000}"/>
    <cellStyle name="Entrada 4 5 5" xfId="5717" xr:uid="{00000000-0005-0000-0000-0000A8150000}"/>
    <cellStyle name="Entrada 4 5 5 2" xfId="5718" xr:uid="{00000000-0005-0000-0000-0000A9150000}"/>
    <cellStyle name="Entrada 4 5 6" xfId="5719" xr:uid="{00000000-0005-0000-0000-0000AA150000}"/>
    <cellStyle name="Entrada 4 5 6 2" xfId="5720" xr:uid="{00000000-0005-0000-0000-0000AB150000}"/>
    <cellStyle name="Entrada 4 5 7" xfId="5721" xr:uid="{00000000-0005-0000-0000-0000AC150000}"/>
    <cellStyle name="Entrada 4 5 7 2" xfId="5722" xr:uid="{00000000-0005-0000-0000-0000AD150000}"/>
    <cellStyle name="Entrada 4 5 8" xfId="5723" xr:uid="{00000000-0005-0000-0000-0000AE150000}"/>
    <cellStyle name="Entrada 4 5 8 2" xfId="5724" xr:uid="{00000000-0005-0000-0000-0000AF150000}"/>
    <cellStyle name="Entrada 4 5 9" xfId="5725" xr:uid="{00000000-0005-0000-0000-0000B0150000}"/>
    <cellStyle name="Entrada 4 5 9 2" xfId="5726" xr:uid="{00000000-0005-0000-0000-0000B1150000}"/>
    <cellStyle name="Entrada 4 6" xfId="5727" xr:uid="{00000000-0005-0000-0000-0000B2150000}"/>
    <cellStyle name="Entrada 4 6 10" xfId="5728" xr:uid="{00000000-0005-0000-0000-0000B3150000}"/>
    <cellStyle name="Entrada 4 6 10 2" xfId="5729" xr:uid="{00000000-0005-0000-0000-0000B4150000}"/>
    <cellStyle name="Entrada 4 6 11" xfId="5730" xr:uid="{00000000-0005-0000-0000-0000B5150000}"/>
    <cellStyle name="Entrada 4 6 2" xfId="5731" xr:uid="{00000000-0005-0000-0000-0000B6150000}"/>
    <cellStyle name="Entrada 4 6 2 2" xfId="5732" xr:uid="{00000000-0005-0000-0000-0000B7150000}"/>
    <cellStyle name="Entrada 4 6 3" xfId="5733" xr:uid="{00000000-0005-0000-0000-0000B8150000}"/>
    <cellStyle name="Entrada 4 6 3 2" xfId="5734" xr:uid="{00000000-0005-0000-0000-0000B9150000}"/>
    <cellStyle name="Entrada 4 6 4" xfId="5735" xr:uid="{00000000-0005-0000-0000-0000BA150000}"/>
    <cellStyle name="Entrada 4 6 4 2" xfId="5736" xr:uid="{00000000-0005-0000-0000-0000BB150000}"/>
    <cellStyle name="Entrada 4 6 5" xfId="5737" xr:uid="{00000000-0005-0000-0000-0000BC150000}"/>
    <cellStyle name="Entrada 4 6 5 2" xfId="5738" xr:uid="{00000000-0005-0000-0000-0000BD150000}"/>
    <cellStyle name="Entrada 4 6 6" xfId="5739" xr:uid="{00000000-0005-0000-0000-0000BE150000}"/>
    <cellStyle name="Entrada 4 6 6 2" xfId="5740" xr:uid="{00000000-0005-0000-0000-0000BF150000}"/>
    <cellStyle name="Entrada 4 6 7" xfId="5741" xr:uid="{00000000-0005-0000-0000-0000C0150000}"/>
    <cellStyle name="Entrada 4 6 7 2" xfId="5742" xr:uid="{00000000-0005-0000-0000-0000C1150000}"/>
    <cellStyle name="Entrada 4 6 8" xfId="5743" xr:uid="{00000000-0005-0000-0000-0000C2150000}"/>
    <cellStyle name="Entrada 4 6 8 2" xfId="5744" xr:uid="{00000000-0005-0000-0000-0000C3150000}"/>
    <cellStyle name="Entrada 4 6 9" xfId="5745" xr:uid="{00000000-0005-0000-0000-0000C4150000}"/>
    <cellStyle name="Entrada 4 6 9 2" xfId="5746" xr:uid="{00000000-0005-0000-0000-0000C5150000}"/>
    <cellStyle name="Entrada 4 7" xfId="5747" xr:uid="{00000000-0005-0000-0000-0000C6150000}"/>
    <cellStyle name="Entrada 4 7 2" xfId="5748" xr:uid="{00000000-0005-0000-0000-0000C7150000}"/>
    <cellStyle name="Entrada 4 8" xfId="5749" xr:uid="{00000000-0005-0000-0000-0000C8150000}"/>
    <cellStyle name="Entrada 4 8 2" xfId="5750" xr:uid="{00000000-0005-0000-0000-0000C9150000}"/>
    <cellStyle name="Entrada 4 9" xfId="5751" xr:uid="{00000000-0005-0000-0000-0000CA150000}"/>
    <cellStyle name="Entrada 4 9 2" xfId="5752" xr:uid="{00000000-0005-0000-0000-0000CB150000}"/>
    <cellStyle name="Entrada 5" xfId="5753" xr:uid="{00000000-0005-0000-0000-0000CC150000}"/>
    <cellStyle name="Entrada 5 10" xfId="5754" xr:uid="{00000000-0005-0000-0000-0000CD150000}"/>
    <cellStyle name="Entrada 5 10 2" xfId="5755" xr:uid="{00000000-0005-0000-0000-0000CE150000}"/>
    <cellStyle name="Entrada 5 11" xfId="5756" xr:uid="{00000000-0005-0000-0000-0000CF150000}"/>
    <cellStyle name="Entrada 5 11 2" xfId="5757" xr:uid="{00000000-0005-0000-0000-0000D0150000}"/>
    <cellStyle name="Entrada 5 12" xfId="5758" xr:uid="{00000000-0005-0000-0000-0000D1150000}"/>
    <cellStyle name="Entrada 5 12 2" xfId="5759" xr:uid="{00000000-0005-0000-0000-0000D2150000}"/>
    <cellStyle name="Entrada 5 13" xfId="5760" xr:uid="{00000000-0005-0000-0000-0000D3150000}"/>
    <cellStyle name="Entrada 5 2" xfId="5761" xr:uid="{00000000-0005-0000-0000-0000D4150000}"/>
    <cellStyle name="Entrada 5 2 10" xfId="5762" xr:uid="{00000000-0005-0000-0000-0000D5150000}"/>
    <cellStyle name="Entrada 5 2 10 2" xfId="5763" xr:uid="{00000000-0005-0000-0000-0000D6150000}"/>
    <cellStyle name="Entrada 5 2 11" xfId="5764" xr:uid="{00000000-0005-0000-0000-0000D7150000}"/>
    <cellStyle name="Entrada 5 2 2" xfId="5765" xr:uid="{00000000-0005-0000-0000-0000D8150000}"/>
    <cellStyle name="Entrada 5 2 2 2" xfId="5766" xr:uid="{00000000-0005-0000-0000-0000D9150000}"/>
    <cellStyle name="Entrada 5 2 3" xfId="5767" xr:uid="{00000000-0005-0000-0000-0000DA150000}"/>
    <cellStyle name="Entrada 5 2 3 2" xfId="5768" xr:uid="{00000000-0005-0000-0000-0000DB150000}"/>
    <cellStyle name="Entrada 5 2 4" xfId="5769" xr:uid="{00000000-0005-0000-0000-0000DC150000}"/>
    <cellStyle name="Entrada 5 2 4 2" xfId="5770" xr:uid="{00000000-0005-0000-0000-0000DD150000}"/>
    <cellStyle name="Entrada 5 2 5" xfId="5771" xr:uid="{00000000-0005-0000-0000-0000DE150000}"/>
    <cellStyle name="Entrada 5 2 5 2" xfId="5772" xr:uid="{00000000-0005-0000-0000-0000DF150000}"/>
    <cellStyle name="Entrada 5 2 6" xfId="5773" xr:uid="{00000000-0005-0000-0000-0000E0150000}"/>
    <cellStyle name="Entrada 5 2 6 2" xfId="5774" xr:uid="{00000000-0005-0000-0000-0000E1150000}"/>
    <cellStyle name="Entrada 5 2 7" xfId="5775" xr:uid="{00000000-0005-0000-0000-0000E2150000}"/>
    <cellStyle name="Entrada 5 2 7 2" xfId="5776" xr:uid="{00000000-0005-0000-0000-0000E3150000}"/>
    <cellStyle name="Entrada 5 2 8" xfId="5777" xr:uid="{00000000-0005-0000-0000-0000E4150000}"/>
    <cellStyle name="Entrada 5 2 8 2" xfId="5778" xr:uid="{00000000-0005-0000-0000-0000E5150000}"/>
    <cellStyle name="Entrada 5 2 9" xfId="5779" xr:uid="{00000000-0005-0000-0000-0000E6150000}"/>
    <cellStyle name="Entrada 5 2 9 2" xfId="5780" xr:uid="{00000000-0005-0000-0000-0000E7150000}"/>
    <cellStyle name="Entrada 5 3" xfId="5781" xr:uid="{00000000-0005-0000-0000-0000E8150000}"/>
    <cellStyle name="Entrada 5 3 10" xfId="5782" xr:uid="{00000000-0005-0000-0000-0000E9150000}"/>
    <cellStyle name="Entrada 5 3 10 2" xfId="5783" xr:uid="{00000000-0005-0000-0000-0000EA150000}"/>
    <cellStyle name="Entrada 5 3 11" xfId="5784" xr:uid="{00000000-0005-0000-0000-0000EB150000}"/>
    <cellStyle name="Entrada 5 3 2" xfId="5785" xr:uid="{00000000-0005-0000-0000-0000EC150000}"/>
    <cellStyle name="Entrada 5 3 2 2" xfId="5786" xr:uid="{00000000-0005-0000-0000-0000ED150000}"/>
    <cellStyle name="Entrada 5 3 3" xfId="5787" xr:uid="{00000000-0005-0000-0000-0000EE150000}"/>
    <cellStyle name="Entrada 5 3 3 2" xfId="5788" xr:uid="{00000000-0005-0000-0000-0000EF150000}"/>
    <cellStyle name="Entrada 5 3 4" xfId="5789" xr:uid="{00000000-0005-0000-0000-0000F0150000}"/>
    <cellStyle name="Entrada 5 3 4 2" xfId="5790" xr:uid="{00000000-0005-0000-0000-0000F1150000}"/>
    <cellStyle name="Entrada 5 3 5" xfId="5791" xr:uid="{00000000-0005-0000-0000-0000F2150000}"/>
    <cellStyle name="Entrada 5 3 5 2" xfId="5792" xr:uid="{00000000-0005-0000-0000-0000F3150000}"/>
    <cellStyle name="Entrada 5 3 6" xfId="5793" xr:uid="{00000000-0005-0000-0000-0000F4150000}"/>
    <cellStyle name="Entrada 5 3 6 2" xfId="5794" xr:uid="{00000000-0005-0000-0000-0000F5150000}"/>
    <cellStyle name="Entrada 5 3 7" xfId="5795" xr:uid="{00000000-0005-0000-0000-0000F6150000}"/>
    <cellStyle name="Entrada 5 3 7 2" xfId="5796" xr:uid="{00000000-0005-0000-0000-0000F7150000}"/>
    <cellStyle name="Entrada 5 3 8" xfId="5797" xr:uid="{00000000-0005-0000-0000-0000F8150000}"/>
    <cellStyle name="Entrada 5 3 8 2" xfId="5798" xr:uid="{00000000-0005-0000-0000-0000F9150000}"/>
    <cellStyle name="Entrada 5 3 9" xfId="5799" xr:uid="{00000000-0005-0000-0000-0000FA150000}"/>
    <cellStyle name="Entrada 5 3 9 2" xfId="5800" xr:uid="{00000000-0005-0000-0000-0000FB150000}"/>
    <cellStyle name="Entrada 5 4" xfId="5801" xr:uid="{00000000-0005-0000-0000-0000FC150000}"/>
    <cellStyle name="Entrada 5 4 2" xfId="5802" xr:uid="{00000000-0005-0000-0000-0000FD150000}"/>
    <cellStyle name="Entrada 5 5" xfId="5803" xr:uid="{00000000-0005-0000-0000-0000FE150000}"/>
    <cellStyle name="Entrada 5 5 2" xfId="5804" xr:uid="{00000000-0005-0000-0000-0000FF150000}"/>
    <cellStyle name="Entrada 5 6" xfId="5805" xr:uid="{00000000-0005-0000-0000-000000160000}"/>
    <cellStyle name="Entrada 5 6 2" xfId="5806" xr:uid="{00000000-0005-0000-0000-000001160000}"/>
    <cellStyle name="Entrada 5 7" xfId="5807" xr:uid="{00000000-0005-0000-0000-000002160000}"/>
    <cellStyle name="Entrada 5 7 2" xfId="5808" xr:uid="{00000000-0005-0000-0000-000003160000}"/>
    <cellStyle name="Entrada 5 8" xfId="5809" xr:uid="{00000000-0005-0000-0000-000004160000}"/>
    <cellStyle name="Entrada 5 8 2" xfId="5810" xr:uid="{00000000-0005-0000-0000-000005160000}"/>
    <cellStyle name="Entrada 5 9" xfId="5811" xr:uid="{00000000-0005-0000-0000-000006160000}"/>
    <cellStyle name="Entrada 5 9 2" xfId="5812" xr:uid="{00000000-0005-0000-0000-000007160000}"/>
    <cellStyle name="Entrada 6" xfId="5813" xr:uid="{00000000-0005-0000-0000-000008160000}"/>
    <cellStyle name="Entrada 6 10" xfId="5814" xr:uid="{00000000-0005-0000-0000-000009160000}"/>
    <cellStyle name="Entrada 6 10 2" xfId="5815" xr:uid="{00000000-0005-0000-0000-00000A160000}"/>
    <cellStyle name="Entrada 6 11" xfId="5816" xr:uid="{00000000-0005-0000-0000-00000B160000}"/>
    <cellStyle name="Entrada 6 11 2" xfId="5817" xr:uid="{00000000-0005-0000-0000-00000C160000}"/>
    <cellStyle name="Entrada 6 12" xfId="5818" xr:uid="{00000000-0005-0000-0000-00000D160000}"/>
    <cellStyle name="Entrada 6 12 2" xfId="5819" xr:uid="{00000000-0005-0000-0000-00000E160000}"/>
    <cellStyle name="Entrada 6 13" xfId="5820" xr:uid="{00000000-0005-0000-0000-00000F160000}"/>
    <cellStyle name="Entrada 6 2" xfId="5821" xr:uid="{00000000-0005-0000-0000-000010160000}"/>
    <cellStyle name="Entrada 6 2 10" xfId="5822" xr:uid="{00000000-0005-0000-0000-000011160000}"/>
    <cellStyle name="Entrada 6 2 10 2" xfId="5823" xr:uid="{00000000-0005-0000-0000-000012160000}"/>
    <cellStyle name="Entrada 6 2 11" xfId="5824" xr:uid="{00000000-0005-0000-0000-000013160000}"/>
    <cellStyle name="Entrada 6 2 2" xfId="5825" xr:uid="{00000000-0005-0000-0000-000014160000}"/>
    <cellStyle name="Entrada 6 2 2 2" xfId="5826" xr:uid="{00000000-0005-0000-0000-000015160000}"/>
    <cellStyle name="Entrada 6 2 3" xfId="5827" xr:uid="{00000000-0005-0000-0000-000016160000}"/>
    <cellStyle name="Entrada 6 2 3 2" xfId="5828" xr:uid="{00000000-0005-0000-0000-000017160000}"/>
    <cellStyle name="Entrada 6 2 4" xfId="5829" xr:uid="{00000000-0005-0000-0000-000018160000}"/>
    <cellStyle name="Entrada 6 2 4 2" xfId="5830" xr:uid="{00000000-0005-0000-0000-000019160000}"/>
    <cellStyle name="Entrada 6 2 5" xfId="5831" xr:uid="{00000000-0005-0000-0000-00001A160000}"/>
    <cellStyle name="Entrada 6 2 5 2" xfId="5832" xr:uid="{00000000-0005-0000-0000-00001B160000}"/>
    <cellStyle name="Entrada 6 2 6" xfId="5833" xr:uid="{00000000-0005-0000-0000-00001C160000}"/>
    <cellStyle name="Entrada 6 2 6 2" xfId="5834" xr:uid="{00000000-0005-0000-0000-00001D160000}"/>
    <cellStyle name="Entrada 6 2 7" xfId="5835" xr:uid="{00000000-0005-0000-0000-00001E160000}"/>
    <cellStyle name="Entrada 6 2 7 2" xfId="5836" xr:uid="{00000000-0005-0000-0000-00001F160000}"/>
    <cellStyle name="Entrada 6 2 8" xfId="5837" xr:uid="{00000000-0005-0000-0000-000020160000}"/>
    <cellStyle name="Entrada 6 2 8 2" xfId="5838" xr:uid="{00000000-0005-0000-0000-000021160000}"/>
    <cellStyle name="Entrada 6 2 9" xfId="5839" xr:uid="{00000000-0005-0000-0000-000022160000}"/>
    <cellStyle name="Entrada 6 2 9 2" xfId="5840" xr:uid="{00000000-0005-0000-0000-000023160000}"/>
    <cellStyle name="Entrada 6 3" xfId="5841" xr:uid="{00000000-0005-0000-0000-000024160000}"/>
    <cellStyle name="Entrada 6 3 10" xfId="5842" xr:uid="{00000000-0005-0000-0000-000025160000}"/>
    <cellStyle name="Entrada 6 3 10 2" xfId="5843" xr:uid="{00000000-0005-0000-0000-000026160000}"/>
    <cellStyle name="Entrada 6 3 11" xfId="5844" xr:uid="{00000000-0005-0000-0000-000027160000}"/>
    <cellStyle name="Entrada 6 3 2" xfId="5845" xr:uid="{00000000-0005-0000-0000-000028160000}"/>
    <cellStyle name="Entrada 6 3 2 2" xfId="5846" xr:uid="{00000000-0005-0000-0000-000029160000}"/>
    <cellStyle name="Entrada 6 3 3" xfId="5847" xr:uid="{00000000-0005-0000-0000-00002A160000}"/>
    <cellStyle name="Entrada 6 3 3 2" xfId="5848" xr:uid="{00000000-0005-0000-0000-00002B160000}"/>
    <cellStyle name="Entrada 6 3 4" xfId="5849" xr:uid="{00000000-0005-0000-0000-00002C160000}"/>
    <cellStyle name="Entrada 6 3 4 2" xfId="5850" xr:uid="{00000000-0005-0000-0000-00002D160000}"/>
    <cellStyle name="Entrada 6 3 5" xfId="5851" xr:uid="{00000000-0005-0000-0000-00002E160000}"/>
    <cellStyle name="Entrada 6 3 5 2" xfId="5852" xr:uid="{00000000-0005-0000-0000-00002F160000}"/>
    <cellStyle name="Entrada 6 3 6" xfId="5853" xr:uid="{00000000-0005-0000-0000-000030160000}"/>
    <cellStyle name="Entrada 6 3 6 2" xfId="5854" xr:uid="{00000000-0005-0000-0000-000031160000}"/>
    <cellStyle name="Entrada 6 3 7" xfId="5855" xr:uid="{00000000-0005-0000-0000-000032160000}"/>
    <cellStyle name="Entrada 6 3 7 2" xfId="5856" xr:uid="{00000000-0005-0000-0000-000033160000}"/>
    <cellStyle name="Entrada 6 3 8" xfId="5857" xr:uid="{00000000-0005-0000-0000-000034160000}"/>
    <cellStyle name="Entrada 6 3 8 2" xfId="5858" xr:uid="{00000000-0005-0000-0000-000035160000}"/>
    <cellStyle name="Entrada 6 3 9" xfId="5859" xr:uid="{00000000-0005-0000-0000-000036160000}"/>
    <cellStyle name="Entrada 6 3 9 2" xfId="5860" xr:uid="{00000000-0005-0000-0000-000037160000}"/>
    <cellStyle name="Entrada 6 4" xfId="5861" xr:uid="{00000000-0005-0000-0000-000038160000}"/>
    <cellStyle name="Entrada 6 4 2" xfId="5862" xr:uid="{00000000-0005-0000-0000-000039160000}"/>
    <cellStyle name="Entrada 6 5" xfId="5863" xr:uid="{00000000-0005-0000-0000-00003A160000}"/>
    <cellStyle name="Entrada 6 5 2" xfId="5864" xr:uid="{00000000-0005-0000-0000-00003B160000}"/>
    <cellStyle name="Entrada 6 6" xfId="5865" xr:uid="{00000000-0005-0000-0000-00003C160000}"/>
    <cellStyle name="Entrada 6 6 2" xfId="5866" xr:uid="{00000000-0005-0000-0000-00003D160000}"/>
    <cellStyle name="Entrada 6 7" xfId="5867" xr:uid="{00000000-0005-0000-0000-00003E160000}"/>
    <cellStyle name="Entrada 6 7 2" xfId="5868" xr:uid="{00000000-0005-0000-0000-00003F160000}"/>
    <cellStyle name="Entrada 6 8" xfId="5869" xr:uid="{00000000-0005-0000-0000-000040160000}"/>
    <cellStyle name="Entrada 6 8 2" xfId="5870" xr:uid="{00000000-0005-0000-0000-000041160000}"/>
    <cellStyle name="Entrada 6 9" xfId="5871" xr:uid="{00000000-0005-0000-0000-000042160000}"/>
    <cellStyle name="Entrada 6 9 2" xfId="5872" xr:uid="{00000000-0005-0000-0000-000043160000}"/>
    <cellStyle name="Entrada 7" xfId="5873" xr:uid="{00000000-0005-0000-0000-000044160000}"/>
    <cellStyle name="Entrada 7 10" xfId="5874" xr:uid="{00000000-0005-0000-0000-000045160000}"/>
    <cellStyle name="Entrada 7 10 2" xfId="5875" xr:uid="{00000000-0005-0000-0000-000046160000}"/>
    <cellStyle name="Entrada 7 11" xfId="5876" xr:uid="{00000000-0005-0000-0000-000047160000}"/>
    <cellStyle name="Entrada 7 11 2" xfId="5877" xr:uid="{00000000-0005-0000-0000-000048160000}"/>
    <cellStyle name="Entrada 7 12" xfId="5878" xr:uid="{00000000-0005-0000-0000-000049160000}"/>
    <cellStyle name="Entrada 7 12 2" xfId="5879" xr:uid="{00000000-0005-0000-0000-00004A160000}"/>
    <cellStyle name="Entrada 7 13" xfId="5880" xr:uid="{00000000-0005-0000-0000-00004B160000}"/>
    <cellStyle name="Entrada 7 2" xfId="5881" xr:uid="{00000000-0005-0000-0000-00004C160000}"/>
    <cellStyle name="Entrada 7 2 10" xfId="5882" xr:uid="{00000000-0005-0000-0000-00004D160000}"/>
    <cellStyle name="Entrada 7 2 10 2" xfId="5883" xr:uid="{00000000-0005-0000-0000-00004E160000}"/>
    <cellStyle name="Entrada 7 2 11" xfId="5884" xr:uid="{00000000-0005-0000-0000-00004F160000}"/>
    <cellStyle name="Entrada 7 2 2" xfId="5885" xr:uid="{00000000-0005-0000-0000-000050160000}"/>
    <cellStyle name="Entrada 7 2 2 2" xfId="5886" xr:uid="{00000000-0005-0000-0000-000051160000}"/>
    <cellStyle name="Entrada 7 2 3" xfId="5887" xr:uid="{00000000-0005-0000-0000-000052160000}"/>
    <cellStyle name="Entrada 7 2 3 2" xfId="5888" xr:uid="{00000000-0005-0000-0000-000053160000}"/>
    <cellStyle name="Entrada 7 2 4" xfId="5889" xr:uid="{00000000-0005-0000-0000-000054160000}"/>
    <cellStyle name="Entrada 7 2 4 2" xfId="5890" xr:uid="{00000000-0005-0000-0000-000055160000}"/>
    <cellStyle name="Entrada 7 2 5" xfId="5891" xr:uid="{00000000-0005-0000-0000-000056160000}"/>
    <cellStyle name="Entrada 7 2 5 2" xfId="5892" xr:uid="{00000000-0005-0000-0000-000057160000}"/>
    <cellStyle name="Entrada 7 2 6" xfId="5893" xr:uid="{00000000-0005-0000-0000-000058160000}"/>
    <cellStyle name="Entrada 7 2 6 2" xfId="5894" xr:uid="{00000000-0005-0000-0000-000059160000}"/>
    <cellStyle name="Entrada 7 2 7" xfId="5895" xr:uid="{00000000-0005-0000-0000-00005A160000}"/>
    <cellStyle name="Entrada 7 2 7 2" xfId="5896" xr:uid="{00000000-0005-0000-0000-00005B160000}"/>
    <cellStyle name="Entrada 7 2 8" xfId="5897" xr:uid="{00000000-0005-0000-0000-00005C160000}"/>
    <cellStyle name="Entrada 7 2 8 2" xfId="5898" xr:uid="{00000000-0005-0000-0000-00005D160000}"/>
    <cellStyle name="Entrada 7 2 9" xfId="5899" xr:uid="{00000000-0005-0000-0000-00005E160000}"/>
    <cellStyle name="Entrada 7 2 9 2" xfId="5900" xr:uid="{00000000-0005-0000-0000-00005F160000}"/>
    <cellStyle name="Entrada 7 3" xfId="5901" xr:uid="{00000000-0005-0000-0000-000060160000}"/>
    <cellStyle name="Entrada 7 3 10" xfId="5902" xr:uid="{00000000-0005-0000-0000-000061160000}"/>
    <cellStyle name="Entrada 7 3 10 2" xfId="5903" xr:uid="{00000000-0005-0000-0000-000062160000}"/>
    <cellStyle name="Entrada 7 3 11" xfId="5904" xr:uid="{00000000-0005-0000-0000-000063160000}"/>
    <cellStyle name="Entrada 7 3 2" xfId="5905" xr:uid="{00000000-0005-0000-0000-000064160000}"/>
    <cellStyle name="Entrada 7 3 2 2" xfId="5906" xr:uid="{00000000-0005-0000-0000-000065160000}"/>
    <cellStyle name="Entrada 7 3 3" xfId="5907" xr:uid="{00000000-0005-0000-0000-000066160000}"/>
    <cellStyle name="Entrada 7 3 3 2" xfId="5908" xr:uid="{00000000-0005-0000-0000-000067160000}"/>
    <cellStyle name="Entrada 7 3 4" xfId="5909" xr:uid="{00000000-0005-0000-0000-000068160000}"/>
    <cellStyle name="Entrada 7 3 4 2" xfId="5910" xr:uid="{00000000-0005-0000-0000-000069160000}"/>
    <cellStyle name="Entrada 7 3 5" xfId="5911" xr:uid="{00000000-0005-0000-0000-00006A160000}"/>
    <cellStyle name="Entrada 7 3 5 2" xfId="5912" xr:uid="{00000000-0005-0000-0000-00006B160000}"/>
    <cellStyle name="Entrada 7 3 6" xfId="5913" xr:uid="{00000000-0005-0000-0000-00006C160000}"/>
    <cellStyle name="Entrada 7 3 6 2" xfId="5914" xr:uid="{00000000-0005-0000-0000-00006D160000}"/>
    <cellStyle name="Entrada 7 3 7" xfId="5915" xr:uid="{00000000-0005-0000-0000-00006E160000}"/>
    <cellStyle name="Entrada 7 3 7 2" xfId="5916" xr:uid="{00000000-0005-0000-0000-00006F160000}"/>
    <cellStyle name="Entrada 7 3 8" xfId="5917" xr:uid="{00000000-0005-0000-0000-000070160000}"/>
    <cellStyle name="Entrada 7 3 8 2" xfId="5918" xr:uid="{00000000-0005-0000-0000-000071160000}"/>
    <cellStyle name="Entrada 7 3 9" xfId="5919" xr:uid="{00000000-0005-0000-0000-000072160000}"/>
    <cellStyle name="Entrada 7 3 9 2" xfId="5920" xr:uid="{00000000-0005-0000-0000-000073160000}"/>
    <cellStyle name="Entrada 7 4" xfId="5921" xr:uid="{00000000-0005-0000-0000-000074160000}"/>
    <cellStyle name="Entrada 7 4 2" xfId="5922" xr:uid="{00000000-0005-0000-0000-000075160000}"/>
    <cellStyle name="Entrada 7 5" xfId="5923" xr:uid="{00000000-0005-0000-0000-000076160000}"/>
    <cellStyle name="Entrada 7 5 2" xfId="5924" xr:uid="{00000000-0005-0000-0000-000077160000}"/>
    <cellStyle name="Entrada 7 6" xfId="5925" xr:uid="{00000000-0005-0000-0000-000078160000}"/>
    <cellStyle name="Entrada 7 6 2" xfId="5926" xr:uid="{00000000-0005-0000-0000-000079160000}"/>
    <cellStyle name="Entrada 7 7" xfId="5927" xr:uid="{00000000-0005-0000-0000-00007A160000}"/>
    <cellStyle name="Entrada 7 7 2" xfId="5928" xr:uid="{00000000-0005-0000-0000-00007B160000}"/>
    <cellStyle name="Entrada 7 8" xfId="5929" xr:uid="{00000000-0005-0000-0000-00007C160000}"/>
    <cellStyle name="Entrada 7 8 2" xfId="5930" xr:uid="{00000000-0005-0000-0000-00007D160000}"/>
    <cellStyle name="Entrada 7 9" xfId="5931" xr:uid="{00000000-0005-0000-0000-00007E160000}"/>
    <cellStyle name="Entrada 7 9 2" xfId="5932" xr:uid="{00000000-0005-0000-0000-00007F160000}"/>
    <cellStyle name="Entrada 8" xfId="5933" xr:uid="{00000000-0005-0000-0000-000080160000}"/>
    <cellStyle name="Entrada 9" xfId="41794" xr:uid="{00000000-0005-0000-0000-000081160000}"/>
    <cellStyle name="Estilo 1" xfId="41795" xr:uid="{00000000-0005-0000-0000-000082160000}"/>
    <cellStyle name="Excel Built-in Normal" xfId="200" xr:uid="{00000000-0005-0000-0000-000083160000}"/>
    <cellStyle name="Hipervínculo 2" xfId="41796" xr:uid="{00000000-0005-0000-0000-000084160000}"/>
    <cellStyle name="Hipervínculo 2 2" xfId="41797" xr:uid="{00000000-0005-0000-0000-000085160000}"/>
    <cellStyle name="Hipervínculo 3" xfId="41798" xr:uid="{00000000-0005-0000-0000-000086160000}"/>
    <cellStyle name="Hipervínculo 3 2" xfId="41799" xr:uid="{00000000-0005-0000-0000-000087160000}"/>
    <cellStyle name="Incorrecto 2" xfId="202" xr:uid="{00000000-0005-0000-0000-000088160000}"/>
    <cellStyle name="Incorrecto 2 2" xfId="203" xr:uid="{00000000-0005-0000-0000-000089160000}"/>
    <cellStyle name="Incorrecto 2 3" xfId="204" xr:uid="{00000000-0005-0000-0000-00008A160000}"/>
    <cellStyle name="Incorrecto 2 4" xfId="5934" xr:uid="{00000000-0005-0000-0000-00008B160000}"/>
    <cellStyle name="Incorrecto 3" xfId="205" xr:uid="{00000000-0005-0000-0000-00008C160000}"/>
    <cellStyle name="Incorrecto 4" xfId="201" xr:uid="{00000000-0005-0000-0000-00008D160000}"/>
    <cellStyle name="Incorrecto 5" xfId="5935" xr:uid="{00000000-0005-0000-0000-00008E160000}"/>
    <cellStyle name="Incorrecto 6" xfId="5936" xr:uid="{00000000-0005-0000-0000-00008F160000}"/>
    <cellStyle name="Incorrecto 7" xfId="5937" xr:uid="{00000000-0005-0000-0000-000090160000}"/>
    <cellStyle name="Incorrecto 8" xfId="41800" xr:uid="{00000000-0005-0000-0000-000091160000}"/>
    <cellStyle name="Millares 10" xfId="5938" xr:uid="{00000000-0005-0000-0000-000092160000}"/>
    <cellStyle name="Millares 11" xfId="5939" xr:uid="{00000000-0005-0000-0000-000093160000}"/>
    <cellStyle name="Millares 12" xfId="5940" xr:uid="{00000000-0005-0000-0000-000094160000}"/>
    <cellStyle name="Millares 13" xfId="5941" xr:uid="{00000000-0005-0000-0000-000095160000}"/>
    <cellStyle name="Millares 14" xfId="5942" xr:uid="{00000000-0005-0000-0000-000096160000}"/>
    <cellStyle name="Millares 15" xfId="5943" xr:uid="{00000000-0005-0000-0000-000097160000}"/>
    <cellStyle name="Millares 16" xfId="41801" xr:uid="{00000000-0005-0000-0000-000098160000}"/>
    <cellStyle name="Millares 17" xfId="41" xr:uid="{00000000-0005-0000-0000-000099160000}"/>
    <cellStyle name="Millares 2" xfId="207" xr:uid="{00000000-0005-0000-0000-00009A160000}"/>
    <cellStyle name="Millares 2 2" xfId="208" xr:uid="{00000000-0005-0000-0000-00009B160000}"/>
    <cellStyle name="Millares 2 2 10" xfId="5944" xr:uid="{00000000-0005-0000-0000-00009C160000}"/>
    <cellStyle name="Millares 2 2 11" xfId="5945" xr:uid="{00000000-0005-0000-0000-00009D160000}"/>
    <cellStyle name="Millares 2 2 12" xfId="5946" xr:uid="{00000000-0005-0000-0000-00009E160000}"/>
    <cellStyle name="Millares 2 2 13" xfId="5947" xr:uid="{00000000-0005-0000-0000-00009F160000}"/>
    <cellStyle name="Millares 2 2 14" xfId="5948" xr:uid="{00000000-0005-0000-0000-0000A0160000}"/>
    <cellStyle name="Millares 2 2 2" xfId="5949" xr:uid="{00000000-0005-0000-0000-0000A1160000}"/>
    <cellStyle name="Millares 2 2 3" xfId="5950" xr:uid="{00000000-0005-0000-0000-0000A2160000}"/>
    <cellStyle name="Millares 2 2 4" xfId="5951" xr:uid="{00000000-0005-0000-0000-0000A3160000}"/>
    <cellStyle name="Millares 2 2 5" xfId="5952" xr:uid="{00000000-0005-0000-0000-0000A4160000}"/>
    <cellStyle name="Millares 2 2 6" xfId="5953" xr:uid="{00000000-0005-0000-0000-0000A5160000}"/>
    <cellStyle name="Millares 2 2 7" xfId="5954" xr:uid="{00000000-0005-0000-0000-0000A6160000}"/>
    <cellStyle name="Millares 2 2 8" xfId="5955" xr:uid="{00000000-0005-0000-0000-0000A7160000}"/>
    <cellStyle name="Millares 2 2 9" xfId="5956" xr:uid="{00000000-0005-0000-0000-0000A8160000}"/>
    <cellStyle name="Millares 2 3" xfId="209" xr:uid="{00000000-0005-0000-0000-0000A9160000}"/>
    <cellStyle name="Millares 2 3 10" xfId="5957" xr:uid="{00000000-0005-0000-0000-0000AA160000}"/>
    <cellStyle name="Millares 2 3 11" xfId="5958" xr:uid="{00000000-0005-0000-0000-0000AB160000}"/>
    <cellStyle name="Millares 2 3 12" xfId="5959" xr:uid="{00000000-0005-0000-0000-0000AC160000}"/>
    <cellStyle name="Millares 2 3 13" xfId="5960" xr:uid="{00000000-0005-0000-0000-0000AD160000}"/>
    <cellStyle name="Millares 2 3 14" xfId="5961" xr:uid="{00000000-0005-0000-0000-0000AE160000}"/>
    <cellStyle name="Millares 2 3 2" xfId="5962" xr:uid="{00000000-0005-0000-0000-0000AF160000}"/>
    <cellStyle name="Millares 2 3 3" xfId="5963" xr:uid="{00000000-0005-0000-0000-0000B0160000}"/>
    <cellStyle name="Millares 2 3 4" xfId="5964" xr:uid="{00000000-0005-0000-0000-0000B1160000}"/>
    <cellStyle name="Millares 2 3 5" xfId="5965" xr:uid="{00000000-0005-0000-0000-0000B2160000}"/>
    <cellStyle name="Millares 2 3 6" xfId="5966" xr:uid="{00000000-0005-0000-0000-0000B3160000}"/>
    <cellStyle name="Millares 2 3 7" xfId="5967" xr:uid="{00000000-0005-0000-0000-0000B4160000}"/>
    <cellStyle name="Millares 2 3 8" xfId="5968" xr:uid="{00000000-0005-0000-0000-0000B5160000}"/>
    <cellStyle name="Millares 2 3 9" xfId="5969" xr:uid="{00000000-0005-0000-0000-0000B6160000}"/>
    <cellStyle name="Millares 2 4" xfId="5970" xr:uid="{00000000-0005-0000-0000-0000B7160000}"/>
    <cellStyle name="Millares 2 5" xfId="5971" xr:uid="{00000000-0005-0000-0000-0000B8160000}"/>
    <cellStyle name="Millares 2 6" xfId="5972" xr:uid="{00000000-0005-0000-0000-0000B9160000}"/>
    <cellStyle name="Millares 2 7" xfId="5973" xr:uid="{00000000-0005-0000-0000-0000BA160000}"/>
    <cellStyle name="Millares 2 8" xfId="371" xr:uid="{00000000-0005-0000-0000-0000BB160000}"/>
    <cellStyle name="Millares 3" xfId="206" xr:uid="{00000000-0005-0000-0000-0000BC160000}"/>
    <cellStyle name="Millares 4" xfId="5974" xr:uid="{00000000-0005-0000-0000-0000BD160000}"/>
    <cellStyle name="Millares 4 10" xfId="5975" xr:uid="{00000000-0005-0000-0000-0000BE160000}"/>
    <cellStyle name="Millares 4 10 2" xfId="5976" xr:uid="{00000000-0005-0000-0000-0000BF160000}"/>
    <cellStyle name="Millares 4 11" xfId="5977" xr:uid="{00000000-0005-0000-0000-0000C0160000}"/>
    <cellStyle name="Millares 4 11 2" xfId="5978" xr:uid="{00000000-0005-0000-0000-0000C1160000}"/>
    <cellStyle name="Millares 4 12" xfId="5979" xr:uid="{00000000-0005-0000-0000-0000C2160000}"/>
    <cellStyle name="Millares 4 12 2" xfId="5980" xr:uid="{00000000-0005-0000-0000-0000C3160000}"/>
    <cellStyle name="Millares 4 13" xfId="5981" xr:uid="{00000000-0005-0000-0000-0000C4160000}"/>
    <cellStyle name="Millares 4 2" xfId="5982" xr:uid="{00000000-0005-0000-0000-0000C5160000}"/>
    <cellStyle name="Millares 4 2 10" xfId="5983" xr:uid="{00000000-0005-0000-0000-0000C6160000}"/>
    <cellStyle name="Millares 4 2 10 2" xfId="5984" xr:uid="{00000000-0005-0000-0000-0000C7160000}"/>
    <cellStyle name="Millares 4 2 11" xfId="5985" xr:uid="{00000000-0005-0000-0000-0000C8160000}"/>
    <cellStyle name="Millares 4 2 11 2" xfId="5986" xr:uid="{00000000-0005-0000-0000-0000C9160000}"/>
    <cellStyle name="Millares 4 2 12" xfId="5987" xr:uid="{00000000-0005-0000-0000-0000CA160000}"/>
    <cellStyle name="Millares 4 2 2" xfId="5988" xr:uid="{00000000-0005-0000-0000-0000CB160000}"/>
    <cellStyle name="Millares 4 2 2 10" xfId="5989" xr:uid="{00000000-0005-0000-0000-0000CC160000}"/>
    <cellStyle name="Millares 4 2 2 10 2" xfId="5990" xr:uid="{00000000-0005-0000-0000-0000CD160000}"/>
    <cellStyle name="Millares 4 2 2 11" xfId="5991" xr:uid="{00000000-0005-0000-0000-0000CE160000}"/>
    <cellStyle name="Millares 4 2 2 2" xfId="5992" xr:uid="{00000000-0005-0000-0000-0000CF160000}"/>
    <cellStyle name="Millares 4 2 2 2 2" xfId="5993" xr:uid="{00000000-0005-0000-0000-0000D0160000}"/>
    <cellStyle name="Millares 4 2 2 3" xfId="5994" xr:uid="{00000000-0005-0000-0000-0000D1160000}"/>
    <cellStyle name="Millares 4 2 2 3 2" xfId="5995" xr:uid="{00000000-0005-0000-0000-0000D2160000}"/>
    <cellStyle name="Millares 4 2 2 4" xfId="5996" xr:uid="{00000000-0005-0000-0000-0000D3160000}"/>
    <cellStyle name="Millares 4 2 2 4 2" xfId="5997" xr:uid="{00000000-0005-0000-0000-0000D4160000}"/>
    <cellStyle name="Millares 4 2 2 5" xfId="5998" xr:uid="{00000000-0005-0000-0000-0000D5160000}"/>
    <cellStyle name="Millares 4 2 2 5 2" xfId="5999" xr:uid="{00000000-0005-0000-0000-0000D6160000}"/>
    <cellStyle name="Millares 4 2 2 6" xfId="6000" xr:uid="{00000000-0005-0000-0000-0000D7160000}"/>
    <cellStyle name="Millares 4 2 2 6 2" xfId="6001" xr:uid="{00000000-0005-0000-0000-0000D8160000}"/>
    <cellStyle name="Millares 4 2 2 7" xfId="6002" xr:uid="{00000000-0005-0000-0000-0000D9160000}"/>
    <cellStyle name="Millares 4 2 2 7 2" xfId="6003" xr:uid="{00000000-0005-0000-0000-0000DA160000}"/>
    <cellStyle name="Millares 4 2 2 8" xfId="6004" xr:uid="{00000000-0005-0000-0000-0000DB160000}"/>
    <cellStyle name="Millares 4 2 2 8 2" xfId="6005" xr:uid="{00000000-0005-0000-0000-0000DC160000}"/>
    <cellStyle name="Millares 4 2 2 9" xfId="6006" xr:uid="{00000000-0005-0000-0000-0000DD160000}"/>
    <cellStyle name="Millares 4 2 2 9 2" xfId="6007" xr:uid="{00000000-0005-0000-0000-0000DE160000}"/>
    <cellStyle name="Millares 4 2 3" xfId="6008" xr:uid="{00000000-0005-0000-0000-0000DF160000}"/>
    <cellStyle name="Millares 4 2 3 2" xfId="6009" xr:uid="{00000000-0005-0000-0000-0000E0160000}"/>
    <cellStyle name="Millares 4 2 4" xfId="6010" xr:uid="{00000000-0005-0000-0000-0000E1160000}"/>
    <cellStyle name="Millares 4 2 4 2" xfId="6011" xr:uid="{00000000-0005-0000-0000-0000E2160000}"/>
    <cellStyle name="Millares 4 2 5" xfId="6012" xr:uid="{00000000-0005-0000-0000-0000E3160000}"/>
    <cellStyle name="Millares 4 2 5 2" xfId="6013" xr:uid="{00000000-0005-0000-0000-0000E4160000}"/>
    <cellStyle name="Millares 4 2 6" xfId="6014" xr:uid="{00000000-0005-0000-0000-0000E5160000}"/>
    <cellStyle name="Millares 4 2 6 2" xfId="6015" xr:uid="{00000000-0005-0000-0000-0000E6160000}"/>
    <cellStyle name="Millares 4 2 7" xfId="6016" xr:uid="{00000000-0005-0000-0000-0000E7160000}"/>
    <cellStyle name="Millares 4 2 7 2" xfId="6017" xr:uid="{00000000-0005-0000-0000-0000E8160000}"/>
    <cellStyle name="Millares 4 2 8" xfId="6018" xr:uid="{00000000-0005-0000-0000-0000E9160000}"/>
    <cellStyle name="Millares 4 2 8 2" xfId="6019" xr:uid="{00000000-0005-0000-0000-0000EA160000}"/>
    <cellStyle name="Millares 4 2 9" xfId="6020" xr:uid="{00000000-0005-0000-0000-0000EB160000}"/>
    <cellStyle name="Millares 4 2 9 2" xfId="6021" xr:uid="{00000000-0005-0000-0000-0000EC160000}"/>
    <cellStyle name="Millares 4 3" xfId="6022" xr:uid="{00000000-0005-0000-0000-0000ED160000}"/>
    <cellStyle name="Millares 4 3 10" xfId="6023" xr:uid="{00000000-0005-0000-0000-0000EE160000}"/>
    <cellStyle name="Millares 4 3 10 2" xfId="6024" xr:uid="{00000000-0005-0000-0000-0000EF160000}"/>
    <cellStyle name="Millares 4 3 11" xfId="6025" xr:uid="{00000000-0005-0000-0000-0000F0160000}"/>
    <cellStyle name="Millares 4 3 2" xfId="6026" xr:uid="{00000000-0005-0000-0000-0000F1160000}"/>
    <cellStyle name="Millares 4 3 2 2" xfId="6027" xr:uid="{00000000-0005-0000-0000-0000F2160000}"/>
    <cellStyle name="Millares 4 3 3" xfId="6028" xr:uid="{00000000-0005-0000-0000-0000F3160000}"/>
    <cellStyle name="Millares 4 3 3 2" xfId="6029" xr:uid="{00000000-0005-0000-0000-0000F4160000}"/>
    <cellStyle name="Millares 4 3 4" xfId="6030" xr:uid="{00000000-0005-0000-0000-0000F5160000}"/>
    <cellStyle name="Millares 4 3 4 2" xfId="6031" xr:uid="{00000000-0005-0000-0000-0000F6160000}"/>
    <cellStyle name="Millares 4 3 5" xfId="6032" xr:uid="{00000000-0005-0000-0000-0000F7160000}"/>
    <cellStyle name="Millares 4 3 5 2" xfId="6033" xr:uid="{00000000-0005-0000-0000-0000F8160000}"/>
    <cellStyle name="Millares 4 3 6" xfId="6034" xr:uid="{00000000-0005-0000-0000-0000F9160000}"/>
    <cellStyle name="Millares 4 3 6 2" xfId="6035" xr:uid="{00000000-0005-0000-0000-0000FA160000}"/>
    <cellStyle name="Millares 4 3 7" xfId="6036" xr:uid="{00000000-0005-0000-0000-0000FB160000}"/>
    <cellStyle name="Millares 4 3 7 2" xfId="6037" xr:uid="{00000000-0005-0000-0000-0000FC160000}"/>
    <cellStyle name="Millares 4 3 8" xfId="6038" xr:uid="{00000000-0005-0000-0000-0000FD160000}"/>
    <cellStyle name="Millares 4 3 8 2" xfId="6039" xr:uid="{00000000-0005-0000-0000-0000FE160000}"/>
    <cellStyle name="Millares 4 3 9" xfId="6040" xr:uid="{00000000-0005-0000-0000-0000FF160000}"/>
    <cellStyle name="Millares 4 3 9 2" xfId="6041" xr:uid="{00000000-0005-0000-0000-000000170000}"/>
    <cellStyle name="Millares 4 4" xfId="6042" xr:uid="{00000000-0005-0000-0000-000001170000}"/>
    <cellStyle name="Millares 4 4 2" xfId="6043" xr:uid="{00000000-0005-0000-0000-000002170000}"/>
    <cellStyle name="Millares 4 5" xfId="6044" xr:uid="{00000000-0005-0000-0000-000003170000}"/>
    <cellStyle name="Millares 4 5 2" xfId="6045" xr:uid="{00000000-0005-0000-0000-000004170000}"/>
    <cellStyle name="Millares 4 6" xfId="6046" xr:uid="{00000000-0005-0000-0000-000005170000}"/>
    <cellStyle name="Millares 4 6 2" xfId="6047" xr:uid="{00000000-0005-0000-0000-000006170000}"/>
    <cellStyle name="Millares 4 7" xfId="6048" xr:uid="{00000000-0005-0000-0000-000007170000}"/>
    <cellStyle name="Millares 4 7 2" xfId="6049" xr:uid="{00000000-0005-0000-0000-000008170000}"/>
    <cellStyle name="Millares 4 8" xfId="6050" xr:uid="{00000000-0005-0000-0000-000009170000}"/>
    <cellStyle name="Millares 4 8 2" xfId="6051" xr:uid="{00000000-0005-0000-0000-00000A170000}"/>
    <cellStyle name="Millares 4 9" xfId="6052" xr:uid="{00000000-0005-0000-0000-00000B170000}"/>
    <cellStyle name="Millares 4 9 2" xfId="6053" xr:uid="{00000000-0005-0000-0000-00000C170000}"/>
    <cellStyle name="Millares 5" xfId="6054" xr:uid="{00000000-0005-0000-0000-00000D170000}"/>
    <cellStyle name="Millares 5 10" xfId="6055" xr:uid="{00000000-0005-0000-0000-00000E170000}"/>
    <cellStyle name="Millares 5 10 2" xfId="6056" xr:uid="{00000000-0005-0000-0000-00000F170000}"/>
    <cellStyle name="Millares 5 11" xfId="6057" xr:uid="{00000000-0005-0000-0000-000010170000}"/>
    <cellStyle name="Millares 5 11 2" xfId="6058" xr:uid="{00000000-0005-0000-0000-000011170000}"/>
    <cellStyle name="Millares 5 12" xfId="6059" xr:uid="{00000000-0005-0000-0000-000012170000}"/>
    <cellStyle name="Millares 5 12 2" xfId="6060" xr:uid="{00000000-0005-0000-0000-000013170000}"/>
    <cellStyle name="Millares 5 13" xfId="6061" xr:uid="{00000000-0005-0000-0000-000014170000}"/>
    <cellStyle name="Millares 5 2" xfId="6062" xr:uid="{00000000-0005-0000-0000-000015170000}"/>
    <cellStyle name="Millares 5 2 10" xfId="6063" xr:uid="{00000000-0005-0000-0000-000016170000}"/>
    <cellStyle name="Millares 5 2 10 2" xfId="6064" xr:uid="{00000000-0005-0000-0000-000017170000}"/>
    <cellStyle name="Millares 5 2 11" xfId="6065" xr:uid="{00000000-0005-0000-0000-000018170000}"/>
    <cellStyle name="Millares 5 2 11 2" xfId="6066" xr:uid="{00000000-0005-0000-0000-000019170000}"/>
    <cellStyle name="Millares 5 2 12" xfId="6067" xr:uid="{00000000-0005-0000-0000-00001A170000}"/>
    <cellStyle name="Millares 5 2 2" xfId="6068" xr:uid="{00000000-0005-0000-0000-00001B170000}"/>
    <cellStyle name="Millares 5 2 2 10" xfId="6069" xr:uid="{00000000-0005-0000-0000-00001C170000}"/>
    <cellStyle name="Millares 5 2 2 10 2" xfId="6070" xr:uid="{00000000-0005-0000-0000-00001D170000}"/>
    <cellStyle name="Millares 5 2 2 11" xfId="6071" xr:uid="{00000000-0005-0000-0000-00001E170000}"/>
    <cellStyle name="Millares 5 2 2 2" xfId="6072" xr:uid="{00000000-0005-0000-0000-00001F170000}"/>
    <cellStyle name="Millares 5 2 2 2 2" xfId="6073" xr:uid="{00000000-0005-0000-0000-000020170000}"/>
    <cellStyle name="Millares 5 2 2 3" xfId="6074" xr:uid="{00000000-0005-0000-0000-000021170000}"/>
    <cellStyle name="Millares 5 2 2 3 2" xfId="6075" xr:uid="{00000000-0005-0000-0000-000022170000}"/>
    <cellStyle name="Millares 5 2 2 4" xfId="6076" xr:uid="{00000000-0005-0000-0000-000023170000}"/>
    <cellStyle name="Millares 5 2 2 4 2" xfId="6077" xr:uid="{00000000-0005-0000-0000-000024170000}"/>
    <cellStyle name="Millares 5 2 2 5" xfId="6078" xr:uid="{00000000-0005-0000-0000-000025170000}"/>
    <cellStyle name="Millares 5 2 2 5 2" xfId="6079" xr:uid="{00000000-0005-0000-0000-000026170000}"/>
    <cellStyle name="Millares 5 2 2 6" xfId="6080" xr:uid="{00000000-0005-0000-0000-000027170000}"/>
    <cellStyle name="Millares 5 2 2 6 2" xfId="6081" xr:uid="{00000000-0005-0000-0000-000028170000}"/>
    <cellStyle name="Millares 5 2 2 7" xfId="6082" xr:uid="{00000000-0005-0000-0000-000029170000}"/>
    <cellStyle name="Millares 5 2 2 7 2" xfId="6083" xr:uid="{00000000-0005-0000-0000-00002A170000}"/>
    <cellStyle name="Millares 5 2 2 8" xfId="6084" xr:uid="{00000000-0005-0000-0000-00002B170000}"/>
    <cellStyle name="Millares 5 2 2 8 2" xfId="6085" xr:uid="{00000000-0005-0000-0000-00002C170000}"/>
    <cellStyle name="Millares 5 2 2 9" xfId="6086" xr:uid="{00000000-0005-0000-0000-00002D170000}"/>
    <cellStyle name="Millares 5 2 2 9 2" xfId="6087" xr:uid="{00000000-0005-0000-0000-00002E170000}"/>
    <cellStyle name="Millares 5 2 3" xfId="6088" xr:uid="{00000000-0005-0000-0000-00002F170000}"/>
    <cellStyle name="Millares 5 2 3 2" xfId="6089" xr:uid="{00000000-0005-0000-0000-000030170000}"/>
    <cellStyle name="Millares 5 2 4" xfId="6090" xr:uid="{00000000-0005-0000-0000-000031170000}"/>
    <cellStyle name="Millares 5 2 4 2" xfId="6091" xr:uid="{00000000-0005-0000-0000-000032170000}"/>
    <cellStyle name="Millares 5 2 5" xfId="6092" xr:uid="{00000000-0005-0000-0000-000033170000}"/>
    <cellStyle name="Millares 5 2 5 2" xfId="6093" xr:uid="{00000000-0005-0000-0000-000034170000}"/>
    <cellStyle name="Millares 5 2 6" xfId="6094" xr:uid="{00000000-0005-0000-0000-000035170000}"/>
    <cellStyle name="Millares 5 2 6 2" xfId="6095" xr:uid="{00000000-0005-0000-0000-000036170000}"/>
    <cellStyle name="Millares 5 2 7" xfId="6096" xr:uid="{00000000-0005-0000-0000-000037170000}"/>
    <cellStyle name="Millares 5 2 7 2" xfId="6097" xr:uid="{00000000-0005-0000-0000-000038170000}"/>
    <cellStyle name="Millares 5 2 8" xfId="6098" xr:uid="{00000000-0005-0000-0000-000039170000}"/>
    <cellStyle name="Millares 5 2 8 2" xfId="6099" xr:uid="{00000000-0005-0000-0000-00003A170000}"/>
    <cellStyle name="Millares 5 2 9" xfId="6100" xr:uid="{00000000-0005-0000-0000-00003B170000}"/>
    <cellStyle name="Millares 5 2 9 2" xfId="6101" xr:uid="{00000000-0005-0000-0000-00003C170000}"/>
    <cellStyle name="Millares 5 3" xfId="6102" xr:uid="{00000000-0005-0000-0000-00003D170000}"/>
    <cellStyle name="Millares 5 3 10" xfId="6103" xr:uid="{00000000-0005-0000-0000-00003E170000}"/>
    <cellStyle name="Millares 5 3 10 2" xfId="6104" xr:uid="{00000000-0005-0000-0000-00003F170000}"/>
    <cellStyle name="Millares 5 3 11" xfId="6105" xr:uid="{00000000-0005-0000-0000-000040170000}"/>
    <cellStyle name="Millares 5 3 2" xfId="6106" xr:uid="{00000000-0005-0000-0000-000041170000}"/>
    <cellStyle name="Millares 5 3 2 2" xfId="6107" xr:uid="{00000000-0005-0000-0000-000042170000}"/>
    <cellStyle name="Millares 5 3 3" xfId="6108" xr:uid="{00000000-0005-0000-0000-000043170000}"/>
    <cellStyle name="Millares 5 3 3 2" xfId="6109" xr:uid="{00000000-0005-0000-0000-000044170000}"/>
    <cellStyle name="Millares 5 3 4" xfId="6110" xr:uid="{00000000-0005-0000-0000-000045170000}"/>
    <cellStyle name="Millares 5 3 4 2" xfId="6111" xr:uid="{00000000-0005-0000-0000-000046170000}"/>
    <cellStyle name="Millares 5 3 5" xfId="6112" xr:uid="{00000000-0005-0000-0000-000047170000}"/>
    <cellStyle name="Millares 5 3 5 2" xfId="6113" xr:uid="{00000000-0005-0000-0000-000048170000}"/>
    <cellStyle name="Millares 5 3 6" xfId="6114" xr:uid="{00000000-0005-0000-0000-000049170000}"/>
    <cellStyle name="Millares 5 3 6 2" xfId="6115" xr:uid="{00000000-0005-0000-0000-00004A170000}"/>
    <cellStyle name="Millares 5 3 7" xfId="6116" xr:uid="{00000000-0005-0000-0000-00004B170000}"/>
    <cellStyle name="Millares 5 3 7 2" xfId="6117" xr:uid="{00000000-0005-0000-0000-00004C170000}"/>
    <cellStyle name="Millares 5 3 8" xfId="6118" xr:uid="{00000000-0005-0000-0000-00004D170000}"/>
    <cellStyle name="Millares 5 3 8 2" xfId="6119" xr:uid="{00000000-0005-0000-0000-00004E170000}"/>
    <cellStyle name="Millares 5 3 9" xfId="6120" xr:uid="{00000000-0005-0000-0000-00004F170000}"/>
    <cellStyle name="Millares 5 3 9 2" xfId="6121" xr:uid="{00000000-0005-0000-0000-000050170000}"/>
    <cellStyle name="Millares 5 4" xfId="6122" xr:uid="{00000000-0005-0000-0000-000051170000}"/>
    <cellStyle name="Millares 5 4 2" xfId="6123" xr:uid="{00000000-0005-0000-0000-000052170000}"/>
    <cellStyle name="Millares 5 5" xfId="6124" xr:uid="{00000000-0005-0000-0000-000053170000}"/>
    <cellStyle name="Millares 5 5 2" xfId="6125" xr:uid="{00000000-0005-0000-0000-000054170000}"/>
    <cellStyle name="Millares 5 6" xfId="6126" xr:uid="{00000000-0005-0000-0000-000055170000}"/>
    <cellStyle name="Millares 5 6 2" xfId="6127" xr:uid="{00000000-0005-0000-0000-000056170000}"/>
    <cellStyle name="Millares 5 7" xfId="6128" xr:uid="{00000000-0005-0000-0000-000057170000}"/>
    <cellStyle name="Millares 5 7 2" xfId="6129" xr:uid="{00000000-0005-0000-0000-000058170000}"/>
    <cellStyle name="Millares 5 8" xfId="6130" xr:uid="{00000000-0005-0000-0000-000059170000}"/>
    <cellStyle name="Millares 5 8 2" xfId="6131" xr:uid="{00000000-0005-0000-0000-00005A170000}"/>
    <cellStyle name="Millares 5 9" xfId="6132" xr:uid="{00000000-0005-0000-0000-00005B170000}"/>
    <cellStyle name="Millares 5 9 2" xfId="6133" xr:uid="{00000000-0005-0000-0000-00005C170000}"/>
    <cellStyle name="Millares 6" xfId="6134" xr:uid="{00000000-0005-0000-0000-00005D170000}"/>
    <cellStyle name="Millares 6 10" xfId="6135" xr:uid="{00000000-0005-0000-0000-00005E170000}"/>
    <cellStyle name="Millares 6 10 2" xfId="6136" xr:uid="{00000000-0005-0000-0000-00005F170000}"/>
    <cellStyle name="Millares 6 11" xfId="6137" xr:uid="{00000000-0005-0000-0000-000060170000}"/>
    <cellStyle name="Millares 6 11 2" xfId="6138" xr:uid="{00000000-0005-0000-0000-000061170000}"/>
    <cellStyle name="Millares 6 12" xfId="6139" xr:uid="{00000000-0005-0000-0000-000062170000}"/>
    <cellStyle name="Millares 6 12 2" xfId="6140" xr:uid="{00000000-0005-0000-0000-000063170000}"/>
    <cellStyle name="Millares 6 13" xfId="6141" xr:uid="{00000000-0005-0000-0000-000064170000}"/>
    <cellStyle name="Millares 6 2" xfId="6142" xr:uid="{00000000-0005-0000-0000-000065170000}"/>
    <cellStyle name="Millares 6 2 10" xfId="6143" xr:uid="{00000000-0005-0000-0000-000066170000}"/>
    <cellStyle name="Millares 6 2 10 2" xfId="6144" xr:uid="{00000000-0005-0000-0000-000067170000}"/>
    <cellStyle name="Millares 6 2 11" xfId="6145" xr:uid="{00000000-0005-0000-0000-000068170000}"/>
    <cellStyle name="Millares 6 2 11 2" xfId="6146" xr:uid="{00000000-0005-0000-0000-000069170000}"/>
    <cellStyle name="Millares 6 2 12" xfId="6147" xr:uid="{00000000-0005-0000-0000-00006A170000}"/>
    <cellStyle name="Millares 6 2 2" xfId="6148" xr:uid="{00000000-0005-0000-0000-00006B170000}"/>
    <cellStyle name="Millares 6 2 2 10" xfId="6149" xr:uid="{00000000-0005-0000-0000-00006C170000}"/>
    <cellStyle name="Millares 6 2 2 10 2" xfId="6150" xr:uid="{00000000-0005-0000-0000-00006D170000}"/>
    <cellStyle name="Millares 6 2 2 11" xfId="6151" xr:uid="{00000000-0005-0000-0000-00006E170000}"/>
    <cellStyle name="Millares 6 2 2 2" xfId="6152" xr:uid="{00000000-0005-0000-0000-00006F170000}"/>
    <cellStyle name="Millares 6 2 2 2 2" xfId="6153" xr:uid="{00000000-0005-0000-0000-000070170000}"/>
    <cellStyle name="Millares 6 2 2 3" xfId="6154" xr:uid="{00000000-0005-0000-0000-000071170000}"/>
    <cellStyle name="Millares 6 2 2 3 2" xfId="6155" xr:uid="{00000000-0005-0000-0000-000072170000}"/>
    <cellStyle name="Millares 6 2 2 4" xfId="6156" xr:uid="{00000000-0005-0000-0000-000073170000}"/>
    <cellStyle name="Millares 6 2 2 4 2" xfId="6157" xr:uid="{00000000-0005-0000-0000-000074170000}"/>
    <cellStyle name="Millares 6 2 2 5" xfId="6158" xr:uid="{00000000-0005-0000-0000-000075170000}"/>
    <cellStyle name="Millares 6 2 2 5 2" xfId="6159" xr:uid="{00000000-0005-0000-0000-000076170000}"/>
    <cellStyle name="Millares 6 2 2 6" xfId="6160" xr:uid="{00000000-0005-0000-0000-000077170000}"/>
    <cellStyle name="Millares 6 2 2 6 2" xfId="6161" xr:uid="{00000000-0005-0000-0000-000078170000}"/>
    <cellStyle name="Millares 6 2 2 7" xfId="6162" xr:uid="{00000000-0005-0000-0000-000079170000}"/>
    <cellStyle name="Millares 6 2 2 7 2" xfId="6163" xr:uid="{00000000-0005-0000-0000-00007A170000}"/>
    <cellStyle name="Millares 6 2 2 8" xfId="6164" xr:uid="{00000000-0005-0000-0000-00007B170000}"/>
    <cellStyle name="Millares 6 2 2 8 2" xfId="6165" xr:uid="{00000000-0005-0000-0000-00007C170000}"/>
    <cellStyle name="Millares 6 2 2 9" xfId="6166" xr:uid="{00000000-0005-0000-0000-00007D170000}"/>
    <cellStyle name="Millares 6 2 2 9 2" xfId="6167" xr:uid="{00000000-0005-0000-0000-00007E170000}"/>
    <cellStyle name="Millares 6 2 3" xfId="6168" xr:uid="{00000000-0005-0000-0000-00007F170000}"/>
    <cellStyle name="Millares 6 2 3 2" xfId="6169" xr:uid="{00000000-0005-0000-0000-000080170000}"/>
    <cellStyle name="Millares 6 2 4" xfId="6170" xr:uid="{00000000-0005-0000-0000-000081170000}"/>
    <cellStyle name="Millares 6 2 4 2" xfId="6171" xr:uid="{00000000-0005-0000-0000-000082170000}"/>
    <cellStyle name="Millares 6 2 5" xfId="6172" xr:uid="{00000000-0005-0000-0000-000083170000}"/>
    <cellStyle name="Millares 6 2 5 2" xfId="6173" xr:uid="{00000000-0005-0000-0000-000084170000}"/>
    <cellStyle name="Millares 6 2 6" xfId="6174" xr:uid="{00000000-0005-0000-0000-000085170000}"/>
    <cellStyle name="Millares 6 2 6 2" xfId="6175" xr:uid="{00000000-0005-0000-0000-000086170000}"/>
    <cellStyle name="Millares 6 2 7" xfId="6176" xr:uid="{00000000-0005-0000-0000-000087170000}"/>
    <cellStyle name="Millares 6 2 7 2" xfId="6177" xr:uid="{00000000-0005-0000-0000-000088170000}"/>
    <cellStyle name="Millares 6 2 8" xfId="6178" xr:uid="{00000000-0005-0000-0000-000089170000}"/>
    <cellStyle name="Millares 6 2 8 2" xfId="6179" xr:uid="{00000000-0005-0000-0000-00008A170000}"/>
    <cellStyle name="Millares 6 2 9" xfId="6180" xr:uid="{00000000-0005-0000-0000-00008B170000}"/>
    <cellStyle name="Millares 6 2 9 2" xfId="6181" xr:uid="{00000000-0005-0000-0000-00008C170000}"/>
    <cellStyle name="Millares 6 3" xfId="6182" xr:uid="{00000000-0005-0000-0000-00008D170000}"/>
    <cellStyle name="Millares 6 3 10" xfId="6183" xr:uid="{00000000-0005-0000-0000-00008E170000}"/>
    <cellStyle name="Millares 6 3 10 2" xfId="6184" xr:uid="{00000000-0005-0000-0000-00008F170000}"/>
    <cellStyle name="Millares 6 3 11" xfId="6185" xr:uid="{00000000-0005-0000-0000-000090170000}"/>
    <cellStyle name="Millares 6 3 2" xfId="6186" xr:uid="{00000000-0005-0000-0000-000091170000}"/>
    <cellStyle name="Millares 6 3 2 2" xfId="6187" xr:uid="{00000000-0005-0000-0000-000092170000}"/>
    <cellStyle name="Millares 6 3 3" xfId="6188" xr:uid="{00000000-0005-0000-0000-000093170000}"/>
    <cellStyle name="Millares 6 3 3 2" xfId="6189" xr:uid="{00000000-0005-0000-0000-000094170000}"/>
    <cellStyle name="Millares 6 3 4" xfId="6190" xr:uid="{00000000-0005-0000-0000-000095170000}"/>
    <cellStyle name="Millares 6 3 4 2" xfId="6191" xr:uid="{00000000-0005-0000-0000-000096170000}"/>
    <cellStyle name="Millares 6 3 5" xfId="6192" xr:uid="{00000000-0005-0000-0000-000097170000}"/>
    <cellStyle name="Millares 6 3 5 2" xfId="6193" xr:uid="{00000000-0005-0000-0000-000098170000}"/>
    <cellStyle name="Millares 6 3 6" xfId="6194" xr:uid="{00000000-0005-0000-0000-000099170000}"/>
    <cellStyle name="Millares 6 3 6 2" xfId="6195" xr:uid="{00000000-0005-0000-0000-00009A170000}"/>
    <cellStyle name="Millares 6 3 7" xfId="6196" xr:uid="{00000000-0005-0000-0000-00009B170000}"/>
    <cellStyle name="Millares 6 3 7 2" xfId="6197" xr:uid="{00000000-0005-0000-0000-00009C170000}"/>
    <cellStyle name="Millares 6 3 8" xfId="6198" xr:uid="{00000000-0005-0000-0000-00009D170000}"/>
    <cellStyle name="Millares 6 3 8 2" xfId="6199" xr:uid="{00000000-0005-0000-0000-00009E170000}"/>
    <cellStyle name="Millares 6 3 9" xfId="6200" xr:uid="{00000000-0005-0000-0000-00009F170000}"/>
    <cellStyle name="Millares 6 3 9 2" xfId="6201" xr:uid="{00000000-0005-0000-0000-0000A0170000}"/>
    <cellStyle name="Millares 6 4" xfId="6202" xr:uid="{00000000-0005-0000-0000-0000A1170000}"/>
    <cellStyle name="Millares 6 4 2" xfId="6203" xr:uid="{00000000-0005-0000-0000-0000A2170000}"/>
    <cellStyle name="Millares 6 5" xfId="6204" xr:uid="{00000000-0005-0000-0000-0000A3170000}"/>
    <cellStyle name="Millares 6 5 2" xfId="6205" xr:uid="{00000000-0005-0000-0000-0000A4170000}"/>
    <cellStyle name="Millares 6 6" xfId="6206" xr:uid="{00000000-0005-0000-0000-0000A5170000}"/>
    <cellStyle name="Millares 6 6 2" xfId="6207" xr:uid="{00000000-0005-0000-0000-0000A6170000}"/>
    <cellStyle name="Millares 6 7" xfId="6208" xr:uid="{00000000-0005-0000-0000-0000A7170000}"/>
    <cellStyle name="Millares 6 7 2" xfId="6209" xr:uid="{00000000-0005-0000-0000-0000A8170000}"/>
    <cellStyle name="Millares 6 8" xfId="6210" xr:uid="{00000000-0005-0000-0000-0000A9170000}"/>
    <cellStyle name="Millares 6 8 2" xfId="6211" xr:uid="{00000000-0005-0000-0000-0000AA170000}"/>
    <cellStyle name="Millares 6 9" xfId="6212" xr:uid="{00000000-0005-0000-0000-0000AB170000}"/>
    <cellStyle name="Millares 6 9 2" xfId="6213" xr:uid="{00000000-0005-0000-0000-0000AC170000}"/>
    <cellStyle name="Millares 7" xfId="6214" xr:uid="{00000000-0005-0000-0000-0000AD170000}"/>
    <cellStyle name="Millares 7 10" xfId="6215" xr:uid="{00000000-0005-0000-0000-0000AE170000}"/>
    <cellStyle name="Millares 7 11" xfId="6216" xr:uid="{00000000-0005-0000-0000-0000AF170000}"/>
    <cellStyle name="Millares 7 12" xfId="6217" xr:uid="{00000000-0005-0000-0000-0000B0170000}"/>
    <cellStyle name="Millares 7 2" xfId="6218" xr:uid="{00000000-0005-0000-0000-0000B1170000}"/>
    <cellStyle name="Millares 7 3" xfId="6219" xr:uid="{00000000-0005-0000-0000-0000B2170000}"/>
    <cellStyle name="Millares 7 4" xfId="6220" xr:uid="{00000000-0005-0000-0000-0000B3170000}"/>
    <cellStyle name="Millares 7 5" xfId="6221" xr:uid="{00000000-0005-0000-0000-0000B4170000}"/>
    <cellStyle name="Millares 7 6" xfId="6222" xr:uid="{00000000-0005-0000-0000-0000B5170000}"/>
    <cellStyle name="Millares 7 7" xfId="6223" xr:uid="{00000000-0005-0000-0000-0000B6170000}"/>
    <cellStyle name="Millares 7 8" xfId="6224" xr:uid="{00000000-0005-0000-0000-0000B7170000}"/>
    <cellStyle name="Millares 7 9" xfId="6225" xr:uid="{00000000-0005-0000-0000-0000B8170000}"/>
    <cellStyle name="Millares 8" xfId="6226" xr:uid="{00000000-0005-0000-0000-0000B9170000}"/>
    <cellStyle name="Millares 9" xfId="6227" xr:uid="{00000000-0005-0000-0000-0000BA170000}"/>
    <cellStyle name="Moneda 2" xfId="210" xr:uid="{00000000-0005-0000-0000-0000BB170000}"/>
    <cellStyle name="Moneda 2 2" xfId="6228" xr:uid="{00000000-0005-0000-0000-0000BC170000}"/>
    <cellStyle name="Moneda 2 3" xfId="6229" xr:uid="{00000000-0005-0000-0000-0000BD170000}"/>
    <cellStyle name="Moneda 3" xfId="6230" xr:uid="{00000000-0005-0000-0000-0000BE170000}"/>
    <cellStyle name="Moneda 4" xfId="6231" xr:uid="{00000000-0005-0000-0000-0000BF170000}"/>
    <cellStyle name="Moneda 5" xfId="6232" xr:uid="{00000000-0005-0000-0000-0000C0170000}"/>
    <cellStyle name="Moneda 6" xfId="6233" xr:uid="{00000000-0005-0000-0000-0000C1170000}"/>
    <cellStyle name="Moneda 7" xfId="6234" xr:uid="{00000000-0005-0000-0000-0000C2170000}"/>
    <cellStyle name="Moneda 8" xfId="41802" xr:uid="{00000000-0005-0000-0000-0000C3170000}"/>
    <cellStyle name="Neutral 2" xfId="212" xr:uid="{00000000-0005-0000-0000-0000C4170000}"/>
    <cellStyle name="Neutral 2 2" xfId="213" xr:uid="{00000000-0005-0000-0000-0000C5170000}"/>
    <cellStyle name="Neutral 2 3" xfId="214" xr:uid="{00000000-0005-0000-0000-0000C6170000}"/>
    <cellStyle name="Neutral 2 4" xfId="6235" xr:uid="{00000000-0005-0000-0000-0000C7170000}"/>
    <cellStyle name="Neutral 3" xfId="215" xr:uid="{00000000-0005-0000-0000-0000C8170000}"/>
    <cellStyle name="Neutral 4" xfId="211" xr:uid="{00000000-0005-0000-0000-0000C9170000}"/>
    <cellStyle name="Neutral 5" xfId="6236" xr:uid="{00000000-0005-0000-0000-0000CA170000}"/>
    <cellStyle name="Neutral 6" xfId="6237" xr:uid="{00000000-0005-0000-0000-0000CB170000}"/>
    <cellStyle name="Neutral 7" xfId="6238" xr:uid="{00000000-0005-0000-0000-0000CC170000}"/>
    <cellStyle name="Neutral 8" xfId="41803" xr:uid="{00000000-0005-0000-0000-0000CD170000}"/>
    <cellStyle name="Normal" xfId="0" builtinId="0"/>
    <cellStyle name="Normal 10" xfId="25" xr:uid="{00000000-0005-0000-0000-0000CF170000}"/>
    <cellStyle name="Normal 10 10" xfId="6239" xr:uid="{00000000-0005-0000-0000-0000D0170000}"/>
    <cellStyle name="Normal 10 10 2" xfId="6240" xr:uid="{00000000-0005-0000-0000-0000D1170000}"/>
    <cellStyle name="Normal 10 11" xfId="6241" xr:uid="{00000000-0005-0000-0000-0000D2170000}"/>
    <cellStyle name="Normal 10 11 2" xfId="6242" xr:uid="{00000000-0005-0000-0000-0000D3170000}"/>
    <cellStyle name="Normal 10 12" xfId="6243" xr:uid="{00000000-0005-0000-0000-0000D4170000}"/>
    <cellStyle name="Normal 10 12 2" xfId="6244" xr:uid="{00000000-0005-0000-0000-0000D5170000}"/>
    <cellStyle name="Normal 10 13" xfId="6245" xr:uid="{00000000-0005-0000-0000-0000D6170000}"/>
    <cellStyle name="Normal 10 13 2" xfId="6246" xr:uid="{00000000-0005-0000-0000-0000D7170000}"/>
    <cellStyle name="Normal 10 14" xfId="6247" xr:uid="{00000000-0005-0000-0000-0000D8170000}"/>
    <cellStyle name="Normal 10 14 2" xfId="6248" xr:uid="{00000000-0005-0000-0000-0000D9170000}"/>
    <cellStyle name="Normal 10 15" xfId="6249" xr:uid="{00000000-0005-0000-0000-0000DA170000}"/>
    <cellStyle name="Normal 10 15 2" xfId="6250" xr:uid="{00000000-0005-0000-0000-0000DB170000}"/>
    <cellStyle name="Normal 10 16" xfId="6251" xr:uid="{00000000-0005-0000-0000-0000DC170000}"/>
    <cellStyle name="Normal 10 16 2" xfId="6252" xr:uid="{00000000-0005-0000-0000-0000DD170000}"/>
    <cellStyle name="Normal 10 17" xfId="6253" xr:uid="{00000000-0005-0000-0000-0000DE170000}"/>
    <cellStyle name="Normal 10 17 2" xfId="6254" xr:uid="{00000000-0005-0000-0000-0000DF170000}"/>
    <cellStyle name="Normal 10 18" xfId="6255" xr:uid="{00000000-0005-0000-0000-0000E0170000}"/>
    <cellStyle name="Normal 10 18 2" xfId="6256" xr:uid="{00000000-0005-0000-0000-0000E1170000}"/>
    <cellStyle name="Normal 10 19" xfId="6257" xr:uid="{00000000-0005-0000-0000-0000E2170000}"/>
    <cellStyle name="Normal 10 2" xfId="6258" xr:uid="{00000000-0005-0000-0000-0000E3170000}"/>
    <cellStyle name="Normal 10 2 2" xfId="41804" xr:uid="{00000000-0005-0000-0000-0000E4170000}"/>
    <cellStyle name="Normal 10 20" xfId="41805" xr:uid="{00000000-0005-0000-0000-0000E5170000}"/>
    <cellStyle name="Normal 10 3" xfId="6259" xr:uid="{00000000-0005-0000-0000-0000E6170000}"/>
    <cellStyle name="Normal 10 3 2" xfId="41806" xr:uid="{00000000-0005-0000-0000-0000E7170000}"/>
    <cellStyle name="Normal 10 4" xfId="6260" xr:uid="{00000000-0005-0000-0000-0000E8170000}"/>
    <cellStyle name="Normal 10 4 2" xfId="41807" xr:uid="{00000000-0005-0000-0000-0000E9170000}"/>
    <cellStyle name="Normal 10 5" xfId="6261" xr:uid="{00000000-0005-0000-0000-0000EA170000}"/>
    <cellStyle name="Normal 10 5 2" xfId="41808" xr:uid="{00000000-0005-0000-0000-0000EB170000}"/>
    <cellStyle name="Normal 10 6" xfId="6262" xr:uid="{00000000-0005-0000-0000-0000EC170000}"/>
    <cellStyle name="Normal 10 6 2" xfId="41809" xr:uid="{00000000-0005-0000-0000-0000ED170000}"/>
    <cellStyle name="Normal 10 7" xfId="6263" xr:uid="{00000000-0005-0000-0000-0000EE170000}"/>
    <cellStyle name="Normal 10 8" xfId="6264" xr:uid="{00000000-0005-0000-0000-0000EF170000}"/>
    <cellStyle name="Normal 10 8 10" xfId="6265" xr:uid="{00000000-0005-0000-0000-0000F0170000}"/>
    <cellStyle name="Normal 10 8 10 2" xfId="6266" xr:uid="{00000000-0005-0000-0000-0000F1170000}"/>
    <cellStyle name="Normal 10 8 11" xfId="6267" xr:uid="{00000000-0005-0000-0000-0000F2170000}"/>
    <cellStyle name="Normal 10 8 11 2" xfId="6268" xr:uid="{00000000-0005-0000-0000-0000F3170000}"/>
    <cellStyle name="Normal 10 8 12" xfId="6269" xr:uid="{00000000-0005-0000-0000-0000F4170000}"/>
    <cellStyle name="Normal 10 8 2" xfId="6270" xr:uid="{00000000-0005-0000-0000-0000F5170000}"/>
    <cellStyle name="Normal 10 8 2 10" xfId="6271" xr:uid="{00000000-0005-0000-0000-0000F6170000}"/>
    <cellStyle name="Normal 10 8 2 10 2" xfId="6272" xr:uid="{00000000-0005-0000-0000-0000F7170000}"/>
    <cellStyle name="Normal 10 8 2 11" xfId="6273" xr:uid="{00000000-0005-0000-0000-0000F8170000}"/>
    <cellStyle name="Normal 10 8 2 2" xfId="6274" xr:uid="{00000000-0005-0000-0000-0000F9170000}"/>
    <cellStyle name="Normal 10 8 2 2 2" xfId="6275" xr:uid="{00000000-0005-0000-0000-0000FA170000}"/>
    <cellStyle name="Normal 10 8 2 3" xfId="6276" xr:uid="{00000000-0005-0000-0000-0000FB170000}"/>
    <cellStyle name="Normal 10 8 2 3 2" xfId="6277" xr:uid="{00000000-0005-0000-0000-0000FC170000}"/>
    <cellStyle name="Normal 10 8 2 4" xfId="6278" xr:uid="{00000000-0005-0000-0000-0000FD170000}"/>
    <cellStyle name="Normal 10 8 2 4 2" xfId="6279" xr:uid="{00000000-0005-0000-0000-0000FE170000}"/>
    <cellStyle name="Normal 10 8 2 5" xfId="6280" xr:uid="{00000000-0005-0000-0000-0000FF170000}"/>
    <cellStyle name="Normal 10 8 2 5 2" xfId="6281" xr:uid="{00000000-0005-0000-0000-000000180000}"/>
    <cellStyle name="Normal 10 8 2 6" xfId="6282" xr:uid="{00000000-0005-0000-0000-000001180000}"/>
    <cellStyle name="Normal 10 8 2 6 2" xfId="6283" xr:uid="{00000000-0005-0000-0000-000002180000}"/>
    <cellStyle name="Normal 10 8 2 7" xfId="6284" xr:uid="{00000000-0005-0000-0000-000003180000}"/>
    <cellStyle name="Normal 10 8 2 7 2" xfId="6285" xr:uid="{00000000-0005-0000-0000-000004180000}"/>
    <cellStyle name="Normal 10 8 2 8" xfId="6286" xr:uid="{00000000-0005-0000-0000-000005180000}"/>
    <cellStyle name="Normal 10 8 2 8 2" xfId="6287" xr:uid="{00000000-0005-0000-0000-000006180000}"/>
    <cellStyle name="Normal 10 8 2 9" xfId="6288" xr:uid="{00000000-0005-0000-0000-000007180000}"/>
    <cellStyle name="Normal 10 8 2 9 2" xfId="6289" xr:uid="{00000000-0005-0000-0000-000008180000}"/>
    <cellStyle name="Normal 10 8 3" xfId="6290" xr:uid="{00000000-0005-0000-0000-000009180000}"/>
    <cellStyle name="Normal 10 8 3 2" xfId="6291" xr:uid="{00000000-0005-0000-0000-00000A180000}"/>
    <cellStyle name="Normal 10 8 4" xfId="6292" xr:uid="{00000000-0005-0000-0000-00000B180000}"/>
    <cellStyle name="Normal 10 8 4 2" xfId="6293" xr:uid="{00000000-0005-0000-0000-00000C180000}"/>
    <cellStyle name="Normal 10 8 5" xfId="6294" xr:uid="{00000000-0005-0000-0000-00000D180000}"/>
    <cellStyle name="Normal 10 8 5 2" xfId="6295" xr:uid="{00000000-0005-0000-0000-00000E180000}"/>
    <cellStyle name="Normal 10 8 6" xfId="6296" xr:uid="{00000000-0005-0000-0000-00000F180000}"/>
    <cellStyle name="Normal 10 8 6 2" xfId="6297" xr:uid="{00000000-0005-0000-0000-000010180000}"/>
    <cellStyle name="Normal 10 8 7" xfId="6298" xr:uid="{00000000-0005-0000-0000-000011180000}"/>
    <cellStyle name="Normal 10 8 7 2" xfId="6299" xr:uid="{00000000-0005-0000-0000-000012180000}"/>
    <cellStyle name="Normal 10 8 8" xfId="6300" xr:uid="{00000000-0005-0000-0000-000013180000}"/>
    <cellStyle name="Normal 10 8 8 2" xfId="6301" xr:uid="{00000000-0005-0000-0000-000014180000}"/>
    <cellStyle name="Normal 10 8 9" xfId="6302" xr:uid="{00000000-0005-0000-0000-000015180000}"/>
    <cellStyle name="Normal 10 8 9 2" xfId="6303" xr:uid="{00000000-0005-0000-0000-000016180000}"/>
    <cellStyle name="Normal 10 9" xfId="6304" xr:uid="{00000000-0005-0000-0000-000017180000}"/>
    <cellStyle name="Normal 10 9 10" xfId="6305" xr:uid="{00000000-0005-0000-0000-000018180000}"/>
    <cellStyle name="Normal 10 9 10 2" xfId="6306" xr:uid="{00000000-0005-0000-0000-000019180000}"/>
    <cellStyle name="Normal 10 9 11" xfId="6307" xr:uid="{00000000-0005-0000-0000-00001A180000}"/>
    <cellStyle name="Normal 10 9 2" xfId="6308" xr:uid="{00000000-0005-0000-0000-00001B180000}"/>
    <cellStyle name="Normal 10 9 2 2" xfId="6309" xr:uid="{00000000-0005-0000-0000-00001C180000}"/>
    <cellStyle name="Normal 10 9 3" xfId="6310" xr:uid="{00000000-0005-0000-0000-00001D180000}"/>
    <cellStyle name="Normal 10 9 3 2" xfId="6311" xr:uid="{00000000-0005-0000-0000-00001E180000}"/>
    <cellStyle name="Normal 10 9 4" xfId="6312" xr:uid="{00000000-0005-0000-0000-00001F180000}"/>
    <cellStyle name="Normal 10 9 4 2" xfId="6313" xr:uid="{00000000-0005-0000-0000-000020180000}"/>
    <cellStyle name="Normal 10 9 5" xfId="6314" xr:uid="{00000000-0005-0000-0000-000021180000}"/>
    <cellStyle name="Normal 10 9 5 2" xfId="6315" xr:uid="{00000000-0005-0000-0000-000022180000}"/>
    <cellStyle name="Normal 10 9 6" xfId="6316" xr:uid="{00000000-0005-0000-0000-000023180000}"/>
    <cellStyle name="Normal 10 9 6 2" xfId="6317" xr:uid="{00000000-0005-0000-0000-000024180000}"/>
    <cellStyle name="Normal 10 9 7" xfId="6318" xr:uid="{00000000-0005-0000-0000-000025180000}"/>
    <cellStyle name="Normal 10 9 7 2" xfId="6319" xr:uid="{00000000-0005-0000-0000-000026180000}"/>
    <cellStyle name="Normal 10 9 8" xfId="6320" xr:uid="{00000000-0005-0000-0000-000027180000}"/>
    <cellStyle name="Normal 10 9 8 2" xfId="6321" xr:uid="{00000000-0005-0000-0000-000028180000}"/>
    <cellStyle name="Normal 10 9 9" xfId="6322" xr:uid="{00000000-0005-0000-0000-000029180000}"/>
    <cellStyle name="Normal 10 9 9 2" xfId="6323" xr:uid="{00000000-0005-0000-0000-00002A180000}"/>
    <cellStyle name="Normal 11" xfId="31" xr:uid="{00000000-0005-0000-0000-00002B180000}"/>
    <cellStyle name="Normal 11 2" xfId="34" xr:uid="{00000000-0005-0000-0000-00002C180000}"/>
    <cellStyle name="Normal 11 2 10" xfId="6324" xr:uid="{00000000-0005-0000-0000-00002D180000}"/>
    <cellStyle name="Normal 11 2 11" xfId="6325" xr:uid="{00000000-0005-0000-0000-00002E180000}"/>
    <cellStyle name="Normal 11 2 12" xfId="6326" xr:uid="{00000000-0005-0000-0000-00002F180000}"/>
    <cellStyle name="Normal 11 2 13" xfId="6327" xr:uid="{00000000-0005-0000-0000-000030180000}"/>
    <cellStyle name="Normal 11 2 14" xfId="6328" xr:uid="{00000000-0005-0000-0000-000031180000}"/>
    <cellStyle name="Normal 11 2 15" xfId="6329" xr:uid="{00000000-0005-0000-0000-000032180000}"/>
    <cellStyle name="Normal 11 2 16" xfId="217" xr:uid="{00000000-0005-0000-0000-000033180000}"/>
    <cellStyle name="Normal 11 2 2" xfId="6330" xr:uid="{00000000-0005-0000-0000-000034180000}"/>
    <cellStyle name="Normal 11 2 3" xfId="6331" xr:uid="{00000000-0005-0000-0000-000035180000}"/>
    <cellStyle name="Normal 11 2 4" xfId="6332" xr:uid="{00000000-0005-0000-0000-000036180000}"/>
    <cellStyle name="Normal 11 2 5" xfId="6333" xr:uid="{00000000-0005-0000-0000-000037180000}"/>
    <cellStyle name="Normal 11 2 6" xfId="6334" xr:uid="{00000000-0005-0000-0000-000038180000}"/>
    <cellStyle name="Normal 11 2 7" xfId="6335" xr:uid="{00000000-0005-0000-0000-000039180000}"/>
    <cellStyle name="Normal 11 2 8" xfId="6336" xr:uid="{00000000-0005-0000-0000-00003A180000}"/>
    <cellStyle name="Normal 11 2 9" xfId="6337" xr:uid="{00000000-0005-0000-0000-00003B180000}"/>
    <cellStyle name="Normal 11 3" xfId="218" xr:uid="{00000000-0005-0000-0000-00003C180000}"/>
    <cellStyle name="Normal 11 3 10" xfId="6338" xr:uid="{00000000-0005-0000-0000-00003D180000}"/>
    <cellStyle name="Normal 11 3 11" xfId="6339" xr:uid="{00000000-0005-0000-0000-00003E180000}"/>
    <cellStyle name="Normal 11 3 12" xfId="6340" xr:uid="{00000000-0005-0000-0000-00003F180000}"/>
    <cellStyle name="Normal 11 3 13" xfId="6341" xr:uid="{00000000-0005-0000-0000-000040180000}"/>
    <cellStyle name="Normal 11 3 14" xfId="6342" xr:uid="{00000000-0005-0000-0000-000041180000}"/>
    <cellStyle name="Normal 11 3 2" xfId="6343" xr:uid="{00000000-0005-0000-0000-000042180000}"/>
    <cellStyle name="Normal 11 3 3" xfId="6344" xr:uid="{00000000-0005-0000-0000-000043180000}"/>
    <cellStyle name="Normal 11 3 4" xfId="6345" xr:uid="{00000000-0005-0000-0000-000044180000}"/>
    <cellStyle name="Normal 11 3 5" xfId="6346" xr:uid="{00000000-0005-0000-0000-000045180000}"/>
    <cellStyle name="Normal 11 3 6" xfId="6347" xr:uid="{00000000-0005-0000-0000-000046180000}"/>
    <cellStyle name="Normal 11 3 7" xfId="6348" xr:uid="{00000000-0005-0000-0000-000047180000}"/>
    <cellStyle name="Normal 11 3 8" xfId="6349" xr:uid="{00000000-0005-0000-0000-000048180000}"/>
    <cellStyle name="Normal 11 3 9" xfId="6350" xr:uid="{00000000-0005-0000-0000-000049180000}"/>
    <cellStyle name="Normal 11 4" xfId="6351" xr:uid="{00000000-0005-0000-0000-00004A180000}"/>
    <cellStyle name="Normal 11 4 2" xfId="41810" xr:uid="{00000000-0005-0000-0000-00004B180000}"/>
    <cellStyle name="Normal 11 5" xfId="6352" xr:uid="{00000000-0005-0000-0000-00004C180000}"/>
    <cellStyle name="Normal 11 5 2" xfId="41811" xr:uid="{00000000-0005-0000-0000-00004D180000}"/>
    <cellStyle name="Normal 11 6" xfId="6353" xr:uid="{00000000-0005-0000-0000-00004E180000}"/>
    <cellStyle name="Normal 11 6 2" xfId="41812" xr:uid="{00000000-0005-0000-0000-00004F180000}"/>
    <cellStyle name="Normal 11 7" xfId="41813" xr:uid="{00000000-0005-0000-0000-000050180000}"/>
    <cellStyle name="Normal 11 8" xfId="216" xr:uid="{00000000-0005-0000-0000-000051180000}"/>
    <cellStyle name="Normal 12" xfId="32" xr:uid="{00000000-0005-0000-0000-000052180000}"/>
    <cellStyle name="Normal 12 2" xfId="220" xr:uid="{00000000-0005-0000-0000-000053180000}"/>
    <cellStyle name="Normal 12 2 10" xfId="6354" xr:uid="{00000000-0005-0000-0000-000054180000}"/>
    <cellStyle name="Normal 12 2 11" xfId="6355" xr:uid="{00000000-0005-0000-0000-000055180000}"/>
    <cellStyle name="Normal 12 2 12" xfId="6356" xr:uid="{00000000-0005-0000-0000-000056180000}"/>
    <cellStyle name="Normal 12 2 13" xfId="6357" xr:uid="{00000000-0005-0000-0000-000057180000}"/>
    <cellStyle name="Normal 12 2 14" xfId="6358" xr:uid="{00000000-0005-0000-0000-000058180000}"/>
    <cellStyle name="Normal 12 2 15" xfId="6359" xr:uid="{00000000-0005-0000-0000-000059180000}"/>
    <cellStyle name="Normal 12 2 2" xfId="6360" xr:uid="{00000000-0005-0000-0000-00005A180000}"/>
    <cellStyle name="Normal 12 2 3" xfId="6361" xr:uid="{00000000-0005-0000-0000-00005B180000}"/>
    <cellStyle name="Normal 12 2 4" xfId="6362" xr:uid="{00000000-0005-0000-0000-00005C180000}"/>
    <cellStyle name="Normal 12 2 5" xfId="6363" xr:uid="{00000000-0005-0000-0000-00005D180000}"/>
    <cellStyle name="Normal 12 2 6" xfId="6364" xr:uid="{00000000-0005-0000-0000-00005E180000}"/>
    <cellStyle name="Normal 12 2 7" xfId="6365" xr:uid="{00000000-0005-0000-0000-00005F180000}"/>
    <cellStyle name="Normal 12 2 8" xfId="6366" xr:uid="{00000000-0005-0000-0000-000060180000}"/>
    <cellStyle name="Normal 12 2 9" xfId="6367" xr:uid="{00000000-0005-0000-0000-000061180000}"/>
    <cellStyle name="Normal 12 3" xfId="221" xr:uid="{00000000-0005-0000-0000-000062180000}"/>
    <cellStyle name="Normal 12 3 10" xfId="6368" xr:uid="{00000000-0005-0000-0000-000063180000}"/>
    <cellStyle name="Normal 12 3 11" xfId="6369" xr:uid="{00000000-0005-0000-0000-000064180000}"/>
    <cellStyle name="Normal 12 3 12" xfId="6370" xr:uid="{00000000-0005-0000-0000-000065180000}"/>
    <cellStyle name="Normal 12 3 13" xfId="6371" xr:uid="{00000000-0005-0000-0000-000066180000}"/>
    <cellStyle name="Normal 12 3 14" xfId="6372" xr:uid="{00000000-0005-0000-0000-000067180000}"/>
    <cellStyle name="Normal 12 3 2" xfId="6373" xr:uid="{00000000-0005-0000-0000-000068180000}"/>
    <cellStyle name="Normal 12 3 3" xfId="6374" xr:uid="{00000000-0005-0000-0000-000069180000}"/>
    <cellStyle name="Normal 12 3 4" xfId="6375" xr:uid="{00000000-0005-0000-0000-00006A180000}"/>
    <cellStyle name="Normal 12 3 5" xfId="6376" xr:uid="{00000000-0005-0000-0000-00006B180000}"/>
    <cellStyle name="Normal 12 3 6" xfId="6377" xr:uid="{00000000-0005-0000-0000-00006C180000}"/>
    <cellStyle name="Normal 12 3 7" xfId="6378" xr:uid="{00000000-0005-0000-0000-00006D180000}"/>
    <cellStyle name="Normal 12 3 8" xfId="6379" xr:uid="{00000000-0005-0000-0000-00006E180000}"/>
    <cellStyle name="Normal 12 3 9" xfId="6380" xr:uid="{00000000-0005-0000-0000-00006F180000}"/>
    <cellStyle name="Normal 12 4" xfId="219" xr:uid="{00000000-0005-0000-0000-000070180000}"/>
    <cellStyle name="Normal 13" xfId="35" xr:uid="{00000000-0005-0000-0000-000071180000}"/>
    <cellStyle name="Normal 13 2" xfId="6382" xr:uid="{00000000-0005-0000-0000-000072180000}"/>
    <cellStyle name="Normal 13 2 2" xfId="41814" xr:uid="{00000000-0005-0000-0000-000073180000}"/>
    <cellStyle name="Normal 13 3" xfId="41815" xr:uid="{00000000-0005-0000-0000-000074180000}"/>
    <cellStyle name="Normal 13 4" xfId="6381" xr:uid="{00000000-0005-0000-0000-000075180000}"/>
    <cellStyle name="Normal 13 5" xfId="346" xr:uid="{00000000-0005-0000-0000-000076180000}"/>
    <cellStyle name="Normal 14" xfId="347" xr:uid="{00000000-0005-0000-0000-000077180000}"/>
    <cellStyle name="Normal 14 10" xfId="6384" xr:uid="{00000000-0005-0000-0000-000078180000}"/>
    <cellStyle name="Normal 14 10 2" xfId="6385" xr:uid="{00000000-0005-0000-0000-000079180000}"/>
    <cellStyle name="Normal 14 11" xfId="6386" xr:uid="{00000000-0005-0000-0000-00007A180000}"/>
    <cellStyle name="Normal 14 11 2" xfId="6387" xr:uid="{00000000-0005-0000-0000-00007B180000}"/>
    <cellStyle name="Normal 14 12" xfId="6388" xr:uid="{00000000-0005-0000-0000-00007C180000}"/>
    <cellStyle name="Normal 14 12 2" xfId="6389" xr:uid="{00000000-0005-0000-0000-00007D180000}"/>
    <cellStyle name="Normal 14 13" xfId="6390" xr:uid="{00000000-0005-0000-0000-00007E180000}"/>
    <cellStyle name="Normal 14 13 2" xfId="6391" xr:uid="{00000000-0005-0000-0000-00007F180000}"/>
    <cellStyle name="Normal 14 14" xfId="6392" xr:uid="{00000000-0005-0000-0000-000080180000}"/>
    <cellStyle name="Normal 14 14 2" xfId="6393" xr:uid="{00000000-0005-0000-0000-000081180000}"/>
    <cellStyle name="Normal 14 15" xfId="6394" xr:uid="{00000000-0005-0000-0000-000082180000}"/>
    <cellStyle name="Normal 14 16" xfId="41816" xr:uid="{00000000-0005-0000-0000-000083180000}"/>
    <cellStyle name="Normal 14 17" xfId="6383" xr:uid="{00000000-0005-0000-0000-000084180000}"/>
    <cellStyle name="Normal 14 2" xfId="6395" xr:uid="{00000000-0005-0000-0000-000085180000}"/>
    <cellStyle name="Normal 14 2 2" xfId="41817" xr:uid="{00000000-0005-0000-0000-000086180000}"/>
    <cellStyle name="Normal 14 3" xfId="6396" xr:uid="{00000000-0005-0000-0000-000087180000}"/>
    <cellStyle name="Normal 14 4" xfId="6397" xr:uid="{00000000-0005-0000-0000-000088180000}"/>
    <cellStyle name="Normal 14 4 10" xfId="6398" xr:uid="{00000000-0005-0000-0000-000089180000}"/>
    <cellStyle name="Normal 14 4 10 2" xfId="6399" xr:uid="{00000000-0005-0000-0000-00008A180000}"/>
    <cellStyle name="Normal 14 4 11" xfId="6400" xr:uid="{00000000-0005-0000-0000-00008B180000}"/>
    <cellStyle name="Normal 14 4 11 2" xfId="6401" xr:uid="{00000000-0005-0000-0000-00008C180000}"/>
    <cellStyle name="Normal 14 4 12" xfId="6402" xr:uid="{00000000-0005-0000-0000-00008D180000}"/>
    <cellStyle name="Normal 14 4 2" xfId="6403" xr:uid="{00000000-0005-0000-0000-00008E180000}"/>
    <cellStyle name="Normal 14 4 2 10" xfId="6404" xr:uid="{00000000-0005-0000-0000-00008F180000}"/>
    <cellStyle name="Normal 14 4 2 10 2" xfId="6405" xr:uid="{00000000-0005-0000-0000-000090180000}"/>
    <cellStyle name="Normal 14 4 2 11" xfId="6406" xr:uid="{00000000-0005-0000-0000-000091180000}"/>
    <cellStyle name="Normal 14 4 2 2" xfId="6407" xr:uid="{00000000-0005-0000-0000-000092180000}"/>
    <cellStyle name="Normal 14 4 2 2 2" xfId="6408" xr:uid="{00000000-0005-0000-0000-000093180000}"/>
    <cellStyle name="Normal 14 4 2 3" xfId="6409" xr:uid="{00000000-0005-0000-0000-000094180000}"/>
    <cellStyle name="Normal 14 4 2 3 2" xfId="6410" xr:uid="{00000000-0005-0000-0000-000095180000}"/>
    <cellStyle name="Normal 14 4 2 4" xfId="6411" xr:uid="{00000000-0005-0000-0000-000096180000}"/>
    <cellStyle name="Normal 14 4 2 4 2" xfId="6412" xr:uid="{00000000-0005-0000-0000-000097180000}"/>
    <cellStyle name="Normal 14 4 2 5" xfId="6413" xr:uid="{00000000-0005-0000-0000-000098180000}"/>
    <cellStyle name="Normal 14 4 2 5 2" xfId="6414" xr:uid="{00000000-0005-0000-0000-000099180000}"/>
    <cellStyle name="Normal 14 4 2 6" xfId="6415" xr:uid="{00000000-0005-0000-0000-00009A180000}"/>
    <cellStyle name="Normal 14 4 2 6 2" xfId="6416" xr:uid="{00000000-0005-0000-0000-00009B180000}"/>
    <cellStyle name="Normal 14 4 2 7" xfId="6417" xr:uid="{00000000-0005-0000-0000-00009C180000}"/>
    <cellStyle name="Normal 14 4 2 7 2" xfId="6418" xr:uid="{00000000-0005-0000-0000-00009D180000}"/>
    <cellStyle name="Normal 14 4 2 8" xfId="6419" xr:uid="{00000000-0005-0000-0000-00009E180000}"/>
    <cellStyle name="Normal 14 4 2 8 2" xfId="6420" xr:uid="{00000000-0005-0000-0000-00009F180000}"/>
    <cellStyle name="Normal 14 4 2 9" xfId="6421" xr:uid="{00000000-0005-0000-0000-0000A0180000}"/>
    <cellStyle name="Normal 14 4 2 9 2" xfId="6422" xr:uid="{00000000-0005-0000-0000-0000A1180000}"/>
    <cellStyle name="Normal 14 4 3" xfId="6423" xr:uid="{00000000-0005-0000-0000-0000A2180000}"/>
    <cellStyle name="Normal 14 4 3 2" xfId="6424" xr:uid="{00000000-0005-0000-0000-0000A3180000}"/>
    <cellStyle name="Normal 14 4 4" xfId="6425" xr:uid="{00000000-0005-0000-0000-0000A4180000}"/>
    <cellStyle name="Normal 14 4 4 2" xfId="6426" xr:uid="{00000000-0005-0000-0000-0000A5180000}"/>
    <cellStyle name="Normal 14 4 5" xfId="6427" xr:uid="{00000000-0005-0000-0000-0000A6180000}"/>
    <cellStyle name="Normal 14 4 5 2" xfId="6428" xr:uid="{00000000-0005-0000-0000-0000A7180000}"/>
    <cellStyle name="Normal 14 4 6" xfId="6429" xr:uid="{00000000-0005-0000-0000-0000A8180000}"/>
    <cellStyle name="Normal 14 4 6 2" xfId="6430" xr:uid="{00000000-0005-0000-0000-0000A9180000}"/>
    <cellStyle name="Normal 14 4 7" xfId="6431" xr:uid="{00000000-0005-0000-0000-0000AA180000}"/>
    <cellStyle name="Normal 14 4 7 2" xfId="6432" xr:uid="{00000000-0005-0000-0000-0000AB180000}"/>
    <cellStyle name="Normal 14 4 8" xfId="6433" xr:uid="{00000000-0005-0000-0000-0000AC180000}"/>
    <cellStyle name="Normal 14 4 8 2" xfId="6434" xr:uid="{00000000-0005-0000-0000-0000AD180000}"/>
    <cellStyle name="Normal 14 4 9" xfId="6435" xr:uid="{00000000-0005-0000-0000-0000AE180000}"/>
    <cellStyle name="Normal 14 4 9 2" xfId="6436" xr:uid="{00000000-0005-0000-0000-0000AF180000}"/>
    <cellStyle name="Normal 14 5" xfId="6437" xr:uid="{00000000-0005-0000-0000-0000B0180000}"/>
    <cellStyle name="Normal 14 5 10" xfId="6438" xr:uid="{00000000-0005-0000-0000-0000B1180000}"/>
    <cellStyle name="Normal 14 5 10 2" xfId="6439" xr:uid="{00000000-0005-0000-0000-0000B2180000}"/>
    <cellStyle name="Normal 14 5 11" xfId="6440" xr:uid="{00000000-0005-0000-0000-0000B3180000}"/>
    <cellStyle name="Normal 14 5 2" xfId="6441" xr:uid="{00000000-0005-0000-0000-0000B4180000}"/>
    <cellStyle name="Normal 14 5 2 2" xfId="6442" xr:uid="{00000000-0005-0000-0000-0000B5180000}"/>
    <cellStyle name="Normal 14 5 3" xfId="6443" xr:uid="{00000000-0005-0000-0000-0000B6180000}"/>
    <cellStyle name="Normal 14 5 3 2" xfId="6444" xr:uid="{00000000-0005-0000-0000-0000B7180000}"/>
    <cellStyle name="Normal 14 5 4" xfId="6445" xr:uid="{00000000-0005-0000-0000-0000B8180000}"/>
    <cellStyle name="Normal 14 5 4 2" xfId="6446" xr:uid="{00000000-0005-0000-0000-0000B9180000}"/>
    <cellStyle name="Normal 14 5 5" xfId="6447" xr:uid="{00000000-0005-0000-0000-0000BA180000}"/>
    <cellStyle name="Normal 14 5 5 2" xfId="6448" xr:uid="{00000000-0005-0000-0000-0000BB180000}"/>
    <cellStyle name="Normal 14 5 6" xfId="6449" xr:uid="{00000000-0005-0000-0000-0000BC180000}"/>
    <cellStyle name="Normal 14 5 6 2" xfId="6450" xr:uid="{00000000-0005-0000-0000-0000BD180000}"/>
    <cellStyle name="Normal 14 5 7" xfId="6451" xr:uid="{00000000-0005-0000-0000-0000BE180000}"/>
    <cellStyle name="Normal 14 5 7 2" xfId="6452" xr:uid="{00000000-0005-0000-0000-0000BF180000}"/>
    <cellStyle name="Normal 14 5 8" xfId="6453" xr:uid="{00000000-0005-0000-0000-0000C0180000}"/>
    <cellStyle name="Normal 14 5 8 2" xfId="6454" xr:uid="{00000000-0005-0000-0000-0000C1180000}"/>
    <cellStyle name="Normal 14 5 9" xfId="6455" xr:uid="{00000000-0005-0000-0000-0000C2180000}"/>
    <cellStyle name="Normal 14 5 9 2" xfId="6456" xr:uid="{00000000-0005-0000-0000-0000C3180000}"/>
    <cellStyle name="Normal 14 6" xfId="6457" xr:uid="{00000000-0005-0000-0000-0000C4180000}"/>
    <cellStyle name="Normal 14 6 2" xfId="6458" xr:uid="{00000000-0005-0000-0000-0000C5180000}"/>
    <cellStyle name="Normal 14 7" xfId="6459" xr:uid="{00000000-0005-0000-0000-0000C6180000}"/>
    <cellStyle name="Normal 14 7 2" xfId="6460" xr:uid="{00000000-0005-0000-0000-0000C7180000}"/>
    <cellStyle name="Normal 14 8" xfId="6461" xr:uid="{00000000-0005-0000-0000-0000C8180000}"/>
    <cellStyle name="Normal 14 8 2" xfId="6462" xr:uid="{00000000-0005-0000-0000-0000C9180000}"/>
    <cellStyle name="Normal 14 9" xfId="6463" xr:uid="{00000000-0005-0000-0000-0000CA180000}"/>
    <cellStyle name="Normal 14 9 2" xfId="6464" xr:uid="{00000000-0005-0000-0000-0000CB180000}"/>
    <cellStyle name="Normal 15" xfId="348" xr:uid="{00000000-0005-0000-0000-0000CC180000}"/>
    <cellStyle name="Normal 15 10" xfId="6466" xr:uid="{00000000-0005-0000-0000-0000CD180000}"/>
    <cellStyle name="Normal 15 10 2" xfId="6467" xr:uid="{00000000-0005-0000-0000-0000CE180000}"/>
    <cellStyle name="Normal 15 11" xfId="6468" xr:uid="{00000000-0005-0000-0000-0000CF180000}"/>
    <cellStyle name="Normal 15 11 2" xfId="6469" xr:uid="{00000000-0005-0000-0000-0000D0180000}"/>
    <cellStyle name="Normal 15 12" xfId="6470" xr:uid="{00000000-0005-0000-0000-0000D1180000}"/>
    <cellStyle name="Normal 15 12 2" xfId="6471" xr:uid="{00000000-0005-0000-0000-0000D2180000}"/>
    <cellStyle name="Normal 15 13" xfId="6472" xr:uid="{00000000-0005-0000-0000-0000D3180000}"/>
    <cellStyle name="Normal 15 13 2" xfId="6473" xr:uid="{00000000-0005-0000-0000-0000D4180000}"/>
    <cellStyle name="Normal 15 14" xfId="6474" xr:uid="{00000000-0005-0000-0000-0000D5180000}"/>
    <cellStyle name="Normal 15 14 2" xfId="6475" xr:uid="{00000000-0005-0000-0000-0000D6180000}"/>
    <cellStyle name="Normal 15 15" xfId="6476" xr:uid="{00000000-0005-0000-0000-0000D7180000}"/>
    <cellStyle name="Normal 15 16" xfId="41818" xr:uid="{00000000-0005-0000-0000-0000D8180000}"/>
    <cellStyle name="Normal 15 17" xfId="6465" xr:uid="{00000000-0005-0000-0000-0000D9180000}"/>
    <cellStyle name="Normal 15 2" xfId="6477" xr:uid="{00000000-0005-0000-0000-0000DA180000}"/>
    <cellStyle name="Normal 15 2 2" xfId="41819" xr:uid="{00000000-0005-0000-0000-0000DB180000}"/>
    <cellStyle name="Normal 15 3" xfId="6478" xr:uid="{00000000-0005-0000-0000-0000DC180000}"/>
    <cellStyle name="Normal 15 4" xfId="6479" xr:uid="{00000000-0005-0000-0000-0000DD180000}"/>
    <cellStyle name="Normal 15 4 10" xfId="6480" xr:uid="{00000000-0005-0000-0000-0000DE180000}"/>
    <cellStyle name="Normal 15 4 10 2" xfId="6481" xr:uid="{00000000-0005-0000-0000-0000DF180000}"/>
    <cellStyle name="Normal 15 4 11" xfId="6482" xr:uid="{00000000-0005-0000-0000-0000E0180000}"/>
    <cellStyle name="Normal 15 4 11 2" xfId="6483" xr:uid="{00000000-0005-0000-0000-0000E1180000}"/>
    <cellStyle name="Normal 15 4 12" xfId="6484" xr:uid="{00000000-0005-0000-0000-0000E2180000}"/>
    <cellStyle name="Normal 15 4 2" xfId="6485" xr:uid="{00000000-0005-0000-0000-0000E3180000}"/>
    <cellStyle name="Normal 15 4 2 10" xfId="6486" xr:uid="{00000000-0005-0000-0000-0000E4180000}"/>
    <cellStyle name="Normal 15 4 2 10 2" xfId="6487" xr:uid="{00000000-0005-0000-0000-0000E5180000}"/>
    <cellStyle name="Normal 15 4 2 11" xfId="6488" xr:uid="{00000000-0005-0000-0000-0000E6180000}"/>
    <cellStyle name="Normal 15 4 2 2" xfId="6489" xr:uid="{00000000-0005-0000-0000-0000E7180000}"/>
    <cellStyle name="Normal 15 4 2 2 2" xfId="6490" xr:uid="{00000000-0005-0000-0000-0000E8180000}"/>
    <cellStyle name="Normal 15 4 2 3" xfId="6491" xr:uid="{00000000-0005-0000-0000-0000E9180000}"/>
    <cellStyle name="Normal 15 4 2 3 2" xfId="6492" xr:uid="{00000000-0005-0000-0000-0000EA180000}"/>
    <cellStyle name="Normal 15 4 2 4" xfId="6493" xr:uid="{00000000-0005-0000-0000-0000EB180000}"/>
    <cellStyle name="Normal 15 4 2 4 2" xfId="6494" xr:uid="{00000000-0005-0000-0000-0000EC180000}"/>
    <cellStyle name="Normal 15 4 2 5" xfId="6495" xr:uid="{00000000-0005-0000-0000-0000ED180000}"/>
    <cellStyle name="Normal 15 4 2 5 2" xfId="6496" xr:uid="{00000000-0005-0000-0000-0000EE180000}"/>
    <cellStyle name="Normal 15 4 2 6" xfId="6497" xr:uid="{00000000-0005-0000-0000-0000EF180000}"/>
    <cellStyle name="Normal 15 4 2 6 2" xfId="6498" xr:uid="{00000000-0005-0000-0000-0000F0180000}"/>
    <cellStyle name="Normal 15 4 2 7" xfId="6499" xr:uid="{00000000-0005-0000-0000-0000F1180000}"/>
    <cellStyle name="Normal 15 4 2 7 2" xfId="6500" xr:uid="{00000000-0005-0000-0000-0000F2180000}"/>
    <cellStyle name="Normal 15 4 2 8" xfId="6501" xr:uid="{00000000-0005-0000-0000-0000F3180000}"/>
    <cellStyle name="Normal 15 4 2 8 2" xfId="6502" xr:uid="{00000000-0005-0000-0000-0000F4180000}"/>
    <cellStyle name="Normal 15 4 2 9" xfId="6503" xr:uid="{00000000-0005-0000-0000-0000F5180000}"/>
    <cellStyle name="Normal 15 4 2 9 2" xfId="6504" xr:uid="{00000000-0005-0000-0000-0000F6180000}"/>
    <cellStyle name="Normal 15 4 3" xfId="6505" xr:uid="{00000000-0005-0000-0000-0000F7180000}"/>
    <cellStyle name="Normal 15 4 3 2" xfId="6506" xr:uid="{00000000-0005-0000-0000-0000F8180000}"/>
    <cellStyle name="Normal 15 4 4" xfId="6507" xr:uid="{00000000-0005-0000-0000-0000F9180000}"/>
    <cellStyle name="Normal 15 4 4 2" xfId="6508" xr:uid="{00000000-0005-0000-0000-0000FA180000}"/>
    <cellStyle name="Normal 15 4 5" xfId="6509" xr:uid="{00000000-0005-0000-0000-0000FB180000}"/>
    <cellStyle name="Normal 15 4 5 2" xfId="6510" xr:uid="{00000000-0005-0000-0000-0000FC180000}"/>
    <cellStyle name="Normal 15 4 6" xfId="6511" xr:uid="{00000000-0005-0000-0000-0000FD180000}"/>
    <cellStyle name="Normal 15 4 6 2" xfId="6512" xr:uid="{00000000-0005-0000-0000-0000FE180000}"/>
    <cellStyle name="Normal 15 4 7" xfId="6513" xr:uid="{00000000-0005-0000-0000-0000FF180000}"/>
    <cellStyle name="Normal 15 4 7 2" xfId="6514" xr:uid="{00000000-0005-0000-0000-000000190000}"/>
    <cellStyle name="Normal 15 4 8" xfId="6515" xr:uid="{00000000-0005-0000-0000-000001190000}"/>
    <cellStyle name="Normal 15 4 8 2" xfId="6516" xr:uid="{00000000-0005-0000-0000-000002190000}"/>
    <cellStyle name="Normal 15 4 9" xfId="6517" xr:uid="{00000000-0005-0000-0000-000003190000}"/>
    <cellStyle name="Normal 15 4 9 2" xfId="6518" xr:uid="{00000000-0005-0000-0000-000004190000}"/>
    <cellStyle name="Normal 15 5" xfId="6519" xr:uid="{00000000-0005-0000-0000-000005190000}"/>
    <cellStyle name="Normal 15 5 10" xfId="6520" xr:uid="{00000000-0005-0000-0000-000006190000}"/>
    <cellStyle name="Normal 15 5 10 2" xfId="6521" xr:uid="{00000000-0005-0000-0000-000007190000}"/>
    <cellStyle name="Normal 15 5 11" xfId="6522" xr:uid="{00000000-0005-0000-0000-000008190000}"/>
    <cellStyle name="Normal 15 5 2" xfId="6523" xr:uid="{00000000-0005-0000-0000-000009190000}"/>
    <cellStyle name="Normal 15 5 2 2" xfId="6524" xr:uid="{00000000-0005-0000-0000-00000A190000}"/>
    <cellStyle name="Normal 15 5 3" xfId="6525" xr:uid="{00000000-0005-0000-0000-00000B190000}"/>
    <cellStyle name="Normal 15 5 3 2" xfId="6526" xr:uid="{00000000-0005-0000-0000-00000C190000}"/>
    <cellStyle name="Normal 15 5 4" xfId="6527" xr:uid="{00000000-0005-0000-0000-00000D190000}"/>
    <cellStyle name="Normal 15 5 4 2" xfId="6528" xr:uid="{00000000-0005-0000-0000-00000E190000}"/>
    <cellStyle name="Normal 15 5 5" xfId="6529" xr:uid="{00000000-0005-0000-0000-00000F190000}"/>
    <cellStyle name="Normal 15 5 5 2" xfId="6530" xr:uid="{00000000-0005-0000-0000-000010190000}"/>
    <cellStyle name="Normal 15 5 6" xfId="6531" xr:uid="{00000000-0005-0000-0000-000011190000}"/>
    <cellStyle name="Normal 15 5 6 2" xfId="6532" xr:uid="{00000000-0005-0000-0000-000012190000}"/>
    <cellStyle name="Normal 15 5 7" xfId="6533" xr:uid="{00000000-0005-0000-0000-000013190000}"/>
    <cellStyle name="Normal 15 5 7 2" xfId="6534" xr:uid="{00000000-0005-0000-0000-000014190000}"/>
    <cellStyle name="Normal 15 5 8" xfId="6535" xr:uid="{00000000-0005-0000-0000-000015190000}"/>
    <cellStyle name="Normal 15 5 8 2" xfId="6536" xr:uid="{00000000-0005-0000-0000-000016190000}"/>
    <cellStyle name="Normal 15 5 9" xfId="6537" xr:uid="{00000000-0005-0000-0000-000017190000}"/>
    <cellStyle name="Normal 15 5 9 2" xfId="6538" xr:uid="{00000000-0005-0000-0000-000018190000}"/>
    <cellStyle name="Normal 15 6" xfId="6539" xr:uid="{00000000-0005-0000-0000-000019190000}"/>
    <cellStyle name="Normal 15 6 2" xfId="6540" xr:uid="{00000000-0005-0000-0000-00001A190000}"/>
    <cellStyle name="Normal 15 7" xfId="6541" xr:uid="{00000000-0005-0000-0000-00001B190000}"/>
    <cellStyle name="Normal 15 7 2" xfId="6542" xr:uid="{00000000-0005-0000-0000-00001C190000}"/>
    <cellStyle name="Normal 15 8" xfId="6543" xr:uid="{00000000-0005-0000-0000-00001D190000}"/>
    <cellStyle name="Normal 15 8 2" xfId="6544" xr:uid="{00000000-0005-0000-0000-00001E190000}"/>
    <cellStyle name="Normal 15 9" xfId="6545" xr:uid="{00000000-0005-0000-0000-00001F190000}"/>
    <cellStyle name="Normal 15 9 2" xfId="6546" xr:uid="{00000000-0005-0000-0000-000020190000}"/>
    <cellStyle name="Normal 16" xfId="222" xr:uid="{00000000-0005-0000-0000-000021190000}"/>
    <cellStyle name="Normal 16 10" xfId="6547" xr:uid="{00000000-0005-0000-0000-000022190000}"/>
    <cellStyle name="Normal 16 11" xfId="6548" xr:uid="{00000000-0005-0000-0000-000023190000}"/>
    <cellStyle name="Normal 16 12" xfId="6549" xr:uid="{00000000-0005-0000-0000-000024190000}"/>
    <cellStyle name="Normal 16 13" xfId="6550" xr:uid="{00000000-0005-0000-0000-000025190000}"/>
    <cellStyle name="Normal 16 14" xfId="6551" xr:uid="{00000000-0005-0000-0000-000026190000}"/>
    <cellStyle name="Normal 16 15" xfId="6552" xr:uid="{00000000-0005-0000-0000-000027190000}"/>
    <cellStyle name="Normal 16 2" xfId="6553" xr:uid="{00000000-0005-0000-0000-000028190000}"/>
    <cellStyle name="Normal 16 3" xfId="6554" xr:uid="{00000000-0005-0000-0000-000029190000}"/>
    <cellStyle name="Normal 16 4" xfId="6555" xr:uid="{00000000-0005-0000-0000-00002A190000}"/>
    <cellStyle name="Normal 16 5" xfId="6556" xr:uid="{00000000-0005-0000-0000-00002B190000}"/>
    <cellStyle name="Normal 16 6" xfId="6557" xr:uid="{00000000-0005-0000-0000-00002C190000}"/>
    <cellStyle name="Normal 16 7" xfId="6558" xr:uid="{00000000-0005-0000-0000-00002D190000}"/>
    <cellStyle name="Normal 16 8" xfId="6559" xr:uid="{00000000-0005-0000-0000-00002E190000}"/>
    <cellStyle name="Normal 16 9" xfId="6560" xr:uid="{00000000-0005-0000-0000-00002F190000}"/>
    <cellStyle name="Normal 17" xfId="6561" xr:uid="{00000000-0005-0000-0000-000030190000}"/>
    <cellStyle name="Normal 17 10" xfId="6562" xr:uid="{00000000-0005-0000-0000-000031190000}"/>
    <cellStyle name="Normal 17 10 2" xfId="6563" xr:uid="{00000000-0005-0000-0000-000032190000}"/>
    <cellStyle name="Normal 17 11" xfId="6564" xr:uid="{00000000-0005-0000-0000-000033190000}"/>
    <cellStyle name="Normal 17 11 2" xfId="6565" xr:uid="{00000000-0005-0000-0000-000034190000}"/>
    <cellStyle name="Normal 17 12" xfId="6566" xr:uid="{00000000-0005-0000-0000-000035190000}"/>
    <cellStyle name="Normal 17 12 2" xfId="6567" xr:uid="{00000000-0005-0000-0000-000036190000}"/>
    <cellStyle name="Normal 17 13" xfId="6568" xr:uid="{00000000-0005-0000-0000-000037190000}"/>
    <cellStyle name="Normal 17 14" xfId="41820" xr:uid="{00000000-0005-0000-0000-000038190000}"/>
    <cellStyle name="Normal 17 2" xfId="6569" xr:uid="{00000000-0005-0000-0000-000039190000}"/>
    <cellStyle name="Normal 17 2 10" xfId="6570" xr:uid="{00000000-0005-0000-0000-00003A190000}"/>
    <cellStyle name="Normal 17 2 10 2" xfId="6571" xr:uid="{00000000-0005-0000-0000-00003B190000}"/>
    <cellStyle name="Normal 17 2 11" xfId="6572" xr:uid="{00000000-0005-0000-0000-00003C190000}"/>
    <cellStyle name="Normal 17 2 11 2" xfId="6573" xr:uid="{00000000-0005-0000-0000-00003D190000}"/>
    <cellStyle name="Normal 17 2 12" xfId="6574" xr:uid="{00000000-0005-0000-0000-00003E190000}"/>
    <cellStyle name="Normal 17 2 13" xfId="41821" xr:uid="{00000000-0005-0000-0000-00003F190000}"/>
    <cellStyle name="Normal 17 2 2" xfId="6575" xr:uid="{00000000-0005-0000-0000-000040190000}"/>
    <cellStyle name="Normal 17 2 2 10" xfId="6576" xr:uid="{00000000-0005-0000-0000-000041190000}"/>
    <cellStyle name="Normal 17 2 2 10 2" xfId="6577" xr:uid="{00000000-0005-0000-0000-000042190000}"/>
    <cellStyle name="Normal 17 2 2 11" xfId="6578" xr:uid="{00000000-0005-0000-0000-000043190000}"/>
    <cellStyle name="Normal 17 2 2 2" xfId="6579" xr:uid="{00000000-0005-0000-0000-000044190000}"/>
    <cellStyle name="Normal 17 2 2 2 2" xfId="6580" xr:uid="{00000000-0005-0000-0000-000045190000}"/>
    <cellStyle name="Normal 17 2 2 3" xfId="6581" xr:uid="{00000000-0005-0000-0000-000046190000}"/>
    <cellStyle name="Normal 17 2 2 3 2" xfId="6582" xr:uid="{00000000-0005-0000-0000-000047190000}"/>
    <cellStyle name="Normal 17 2 2 4" xfId="6583" xr:uid="{00000000-0005-0000-0000-000048190000}"/>
    <cellStyle name="Normal 17 2 2 4 2" xfId="6584" xr:uid="{00000000-0005-0000-0000-000049190000}"/>
    <cellStyle name="Normal 17 2 2 5" xfId="6585" xr:uid="{00000000-0005-0000-0000-00004A190000}"/>
    <cellStyle name="Normal 17 2 2 5 2" xfId="6586" xr:uid="{00000000-0005-0000-0000-00004B190000}"/>
    <cellStyle name="Normal 17 2 2 6" xfId="6587" xr:uid="{00000000-0005-0000-0000-00004C190000}"/>
    <cellStyle name="Normal 17 2 2 6 2" xfId="6588" xr:uid="{00000000-0005-0000-0000-00004D190000}"/>
    <cellStyle name="Normal 17 2 2 7" xfId="6589" xr:uid="{00000000-0005-0000-0000-00004E190000}"/>
    <cellStyle name="Normal 17 2 2 7 2" xfId="6590" xr:uid="{00000000-0005-0000-0000-00004F190000}"/>
    <cellStyle name="Normal 17 2 2 8" xfId="6591" xr:uid="{00000000-0005-0000-0000-000050190000}"/>
    <cellStyle name="Normal 17 2 2 8 2" xfId="6592" xr:uid="{00000000-0005-0000-0000-000051190000}"/>
    <cellStyle name="Normal 17 2 2 9" xfId="6593" xr:uid="{00000000-0005-0000-0000-000052190000}"/>
    <cellStyle name="Normal 17 2 2 9 2" xfId="6594" xr:uid="{00000000-0005-0000-0000-000053190000}"/>
    <cellStyle name="Normal 17 2 3" xfId="6595" xr:uid="{00000000-0005-0000-0000-000054190000}"/>
    <cellStyle name="Normal 17 2 3 2" xfId="6596" xr:uid="{00000000-0005-0000-0000-000055190000}"/>
    <cellStyle name="Normal 17 2 4" xfId="6597" xr:uid="{00000000-0005-0000-0000-000056190000}"/>
    <cellStyle name="Normal 17 2 4 2" xfId="6598" xr:uid="{00000000-0005-0000-0000-000057190000}"/>
    <cellStyle name="Normal 17 2 5" xfId="6599" xr:uid="{00000000-0005-0000-0000-000058190000}"/>
    <cellStyle name="Normal 17 2 5 2" xfId="6600" xr:uid="{00000000-0005-0000-0000-000059190000}"/>
    <cellStyle name="Normal 17 2 6" xfId="6601" xr:uid="{00000000-0005-0000-0000-00005A190000}"/>
    <cellStyle name="Normal 17 2 6 2" xfId="6602" xr:uid="{00000000-0005-0000-0000-00005B190000}"/>
    <cellStyle name="Normal 17 2 7" xfId="6603" xr:uid="{00000000-0005-0000-0000-00005C190000}"/>
    <cellStyle name="Normal 17 2 7 2" xfId="6604" xr:uid="{00000000-0005-0000-0000-00005D190000}"/>
    <cellStyle name="Normal 17 2 8" xfId="6605" xr:uid="{00000000-0005-0000-0000-00005E190000}"/>
    <cellStyle name="Normal 17 2 8 2" xfId="6606" xr:uid="{00000000-0005-0000-0000-00005F190000}"/>
    <cellStyle name="Normal 17 2 9" xfId="6607" xr:uid="{00000000-0005-0000-0000-000060190000}"/>
    <cellStyle name="Normal 17 2 9 2" xfId="6608" xr:uid="{00000000-0005-0000-0000-000061190000}"/>
    <cellStyle name="Normal 17 3" xfId="6609" xr:uid="{00000000-0005-0000-0000-000062190000}"/>
    <cellStyle name="Normal 17 3 10" xfId="6610" xr:uid="{00000000-0005-0000-0000-000063190000}"/>
    <cellStyle name="Normal 17 3 10 2" xfId="6611" xr:uid="{00000000-0005-0000-0000-000064190000}"/>
    <cellStyle name="Normal 17 3 11" xfId="6612" xr:uid="{00000000-0005-0000-0000-000065190000}"/>
    <cellStyle name="Normal 17 3 2" xfId="6613" xr:uid="{00000000-0005-0000-0000-000066190000}"/>
    <cellStyle name="Normal 17 3 2 2" xfId="6614" xr:uid="{00000000-0005-0000-0000-000067190000}"/>
    <cellStyle name="Normal 17 3 3" xfId="6615" xr:uid="{00000000-0005-0000-0000-000068190000}"/>
    <cellStyle name="Normal 17 3 3 2" xfId="6616" xr:uid="{00000000-0005-0000-0000-000069190000}"/>
    <cellStyle name="Normal 17 3 4" xfId="6617" xr:uid="{00000000-0005-0000-0000-00006A190000}"/>
    <cellStyle name="Normal 17 3 4 2" xfId="6618" xr:uid="{00000000-0005-0000-0000-00006B190000}"/>
    <cellStyle name="Normal 17 3 5" xfId="6619" xr:uid="{00000000-0005-0000-0000-00006C190000}"/>
    <cellStyle name="Normal 17 3 5 2" xfId="6620" xr:uid="{00000000-0005-0000-0000-00006D190000}"/>
    <cellStyle name="Normal 17 3 6" xfId="6621" xr:uid="{00000000-0005-0000-0000-00006E190000}"/>
    <cellStyle name="Normal 17 3 6 2" xfId="6622" xr:uid="{00000000-0005-0000-0000-00006F190000}"/>
    <cellStyle name="Normal 17 3 7" xfId="6623" xr:uid="{00000000-0005-0000-0000-000070190000}"/>
    <cellStyle name="Normal 17 3 7 2" xfId="6624" xr:uid="{00000000-0005-0000-0000-000071190000}"/>
    <cellStyle name="Normal 17 3 8" xfId="6625" xr:uid="{00000000-0005-0000-0000-000072190000}"/>
    <cellStyle name="Normal 17 3 8 2" xfId="6626" xr:uid="{00000000-0005-0000-0000-000073190000}"/>
    <cellStyle name="Normal 17 3 9" xfId="6627" xr:uid="{00000000-0005-0000-0000-000074190000}"/>
    <cellStyle name="Normal 17 3 9 2" xfId="6628" xr:uid="{00000000-0005-0000-0000-000075190000}"/>
    <cellStyle name="Normal 17 4" xfId="6629" xr:uid="{00000000-0005-0000-0000-000076190000}"/>
    <cellStyle name="Normal 17 4 2" xfId="6630" xr:uid="{00000000-0005-0000-0000-000077190000}"/>
    <cellStyle name="Normal 17 5" xfId="6631" xr:uid="{00000000-0005-0000-0000-000078190000}"/>
    <cellStyle name="Normal 17 5 2" xfId="6632" xr:uid="{00000000-0005-0000-0000-000079190000}"/>
    <cellStyle name="Normal 17 6" xfId="6633" xr:uid="{00000000-0005-0000-0000-00007A190000}"/>
    <cellStyle name="Normal 17 6 2" xfId="6634" xr:uid="{00000000-0005-0000-0000-00007B190000}"/>
    <cellStyle name="Normal 17 7" xfId="6635" xr:uid="{00000000-0005-0000-0000-00007C190000}"/>
    <cellStyle name="Normal 17 7 2" xfId="6636" xr:uid="{00000000-0005-0000-0000-00007D190000}"/>
    <cellStyle name="Normal 17 8" xfId="6637" xr:uid="{00000000-0005-0000-0000-00007E190000}"/>
    <cellStyle name="Normal 17 8 2" xfId="6638" xr:uid="{00000000-0005-0000-0000-00007F190000}"/>
    <cellStyle name="Normal 17 9" xfId="6639" xr:uid="{00000000-0005-0000-0000-000080190000}"/>
    <cellStyle name="Normal 17 9 2" xfId="6640" xr:uid="{00000000-0005-0000-0000-000081190000}"/>
    <cellStyle name="Normal 18" xfId="223" xr:uid="{00000000-0005-0000-0000-000082190000}"/>
    <cellStyle name="Normal 18 10" xfId="6641" xr:uid="{00000000-0005-0000-0000-000083190000}"/>
    <cellStyle name="Normal 18 11" xfId="6642" xr:uid="{00000000-0005-0000-0000-000084190000}"/>
    <cellStyle name="Normal 18 12" xfId="6643" xr:uid="{00000000-0005-0000-0000-000085190000}"/>
    <cellStyle name="Normal 18 13" xfId="6644" xr:uid="{00000000-0005-0000-0000-000086190000}"/>
    <cellStyle name="Normal 18 14" xfId="6645" xr:uid="{00000000-0005-0000-0000-000087190000}"/>
    <cellStyle name="Normal 18 15" xfId="6646" xr:uid="{00000000-0005-0000-0000-000088190000}"/>
    <cellStyle name="Normal 18 16" xfId="6647" xr:uid="{00000000-0005-0000-0000-000089190000}"/>
    <cellStyle name="Normal 18 2" xfId="224" xr:uid="{00000000-0005-0000-0000-00008A190000}"/>
    <cellStyle name="Normal 18 2 10" xfId="6648" xr:uid="{00000000-0005-0000-0000-00008B190000}"/>
    <cellStyle name="Normal 18 2 11" xfId="6649" xr:uid="{00000000-0005-0000-0000-00008C190000}"/>
    <cellStyle name="Normal 18 2 12" xfId="6650" xr:uid="{00000000-0005-0000-0000-00008D190000}"/>
    <cellStyle name="Normal 18 2 13" xfId="6651" xr:uid="{00000000-0005-0000-0000-00008E190000}"/>
    <cellStyle name="Normal 18 2 14" xfId="6652" xr:uid="{00000000-0005-0000-0000-00008F190000}"/>
    <cellStyle name="Normal 18 2 2" xfId="6653" xr:uid="{00000000-0005-0000-0000-000090190000}"/>
    <cellStyle name="Normal 18 2 3" xfId="6654" xr:uid="{00000000-0005-0000-0000-000091190000}"/>
    <cellStyle name="Normal 18 2 4" xfId="6655" xr:uid="{00000000-0005-0000-0000-000092190000}"/>
    <cellStyle name="Normal 18 2 5" xfId="6656" xr:uid="{00000000-0005-0000-0000-000093190000}"/>
    <cellStyle name="Normal 18 2 6" xfId="6657" xr:uid="{00000000-0005-0000-0000-000094190000}"/>
    <cellStyle name="Normal 18 2 7" xfId="6658" xr:uid="{00000000-0005-0000-0000-000095190000}"/>
    <cellStyle name="Normal 18 2 8" xfId="6659" xr:uid="{00000000-0005-0000-0000-000096190000}"/>
    <cellStyle name="Normal 18 2 9" xfId="6660" xr:uid="{00000000-0005-0000-0000-000097190000}"/>
    <cellStyle name="Normal 18 3" xfId="6661" xr:uid="{00000000-0005-0000-0000-000098190000}"/>
    <cellStyle name="Normal 18 4" xfId="6662" xr:uid="{00000000-0005-0000-0000-000099190000}"/>
    <cellStyle name="Normal 18 5" xfId="6663" xr:uid="{00000000-0005-0000-0000-00009A190000}"/>
    <cellStyle name="Normal 18 6" xfId="6664" xr:uid="{00000000-0005-0000-0000-00009B190000}"/>
    <cellStyle name="Normal 18 7" xfId="6665" xr:uid="{00000000-0005-0000-0000-00009C190000}"/>
    <cellStyle name="Normal 18 8" xfId="6666" xr:uid="{00000000-0005-0000-0000-00009D190000}"/>
    <cellStyle name="Normal 18 9" xfId="6667" xr:uid="{00000000-0005-0000-0000-00009E190000}"/>
    <cellStyle name="Normal 19" xfId="225" xr:uid="{00000000-0005-0000-0000-00009F190000}"/>
    <cellStyle name="Normal 19 10" xfId="6668" xr:uid="{00000000-0005-0000-0000-0000A0190000}"/>
    <cellStyle name="Normal 19 11" xfId="6669" xr:uid="{00000000-0005-0000-0000-0000A1190000}"/>
    <cellStyle name="Normal 19 12" xfId="6670" xr:uid="{00000000-0005-0000-0000-0000A2190000}"/>
    <cellStyle name="Normal 19 13" xfId="6671" xr:uid="{00000000-0005-0000-0000-0000A3190000}"/>
    <cellStyle name="Normal 19 14" xfId="6672" xr:uid="{00000000-0005-0000-0000-0000A4190000}"/>
    <cellStyle name="Normal 19 15" xfId="6673" xr:uid="{00000000-0005-0000-0000-0000A5190000}"/>
    <cellStyle name="Normal 19 2" xfId="6674" xr:uid="{00000000-0005-0000-0000-0000A6190000}"/>
    <cellStyle name="Normal 19 3" xfId="6675" xr:uid="{00000000-0005-0000-0000-0000A7190000}"/>
    <cellStyle name="Normal 19 4" xfId="6676" xr:uid="{00000000-0005-0000-0000-0000A8190000}"/>
    <cellStyle name="Normal 19 5" xfId="6677" xr:uid="{00000000-0005-0000-0000-0000A9190000}"/>
    <cellStyle name="Normal 19 6" xfId="6678" xr:uid="{00000000-0005-0000-0000-0000AA190000}"/>
    <cellStyle name="Normal 19 7" xfId="6679" xr:uid="{00000000-0005-0000-0000-0000AB190000}"/>
    <cellStyle name="Normal 19 8" xfId="6680" xr:uid="{00000000-0005-0000-0000-0000AC190000}"/>
    <cellStyle name="Normal 19 9" xfId="6681" xr:uid="{00000000-0005-0000-0000-0000AD190000}"/>
    <cellStyle name="Normal 2" xfId="2" xr:uid="{00000000-0005-0000-0000-0000AE190000}"/>
    <cellStyle name="Normal 2 10" xfId="6682" xr:uid="{00000000-0005-0000-0000-0000AF190000}"/>
    <cellStyle name="Normal 2 10 10" xfId="6683" xr:uid="{00000000-0005-0000-0000-0000B0190000}"/>
    <cellStyle name="Normal 2 10 10 2" xfId="6684" xr:uid="{00000000-0005-0000-0000-0000B1190000}"/>
    <cellStyle name="Normal 2 10 11" xfId="6685" xr:uid="{00000000-0005-0000-0000-0000B2190000}"/>
    <cellStyle name="Normal 2 10 11 2" xfId="6686" xr:uid="{00000000-0005-0000-0000-0000B3190000}"/>
    <cellStyle name="Normal 2 10 12" xfId="6687" xr:uid="{00000000-0005-0000-0000-0000B4190000}"/>
    <cellStyle name="Normal 2 10 12 2" xfId="6688" xr:uid="{00000000-0005-0000-0000-0000B5190000}"/>
    <cellStyle name="Normal 2 10 13" xfId="6689" xr:uid="{00000000-0005-0000-0000-0000B6190000}"/>
    <cellStyle name="Normal 2 10 2" xfId="6690" xr:uid="{00000000-0005-0000-0000-0000B7190000}"/>
    <cellStyle name="Normal 2 10 2 10" xfId="6691" xr:uid="{00000000-0005-0000-0000-0000B8190000}"/>
    <cellStyle name="Normal 2 10 2 10 2" xfId="6692" xr:uid="{00000000-0005-0000-0000-0000B9190000}"/>
    <cellStyle name="Normal 2 10 2 11" xfId="6693" xr:uid="{00000000-0005-0000-0000-0000BA190000}"/>
    <cellStyle name="Normal 2 10 2 11 2" xfId="6694" xr:uid="{00000000-0005-0000-0000-0000BB190000}"/>
    <cellStyle name="Normal 2 10 2 12" xfId="6695" xr:uid="{00000000-0005-0000-0000-0000BC190000}"/>
    <cellStyle name="Normal 2 10 2 2" xfId="6696" xr:uid="{00000000-0005-0000-0000-0000BD190000}"/>
    <cellStyle name="Normal 2 10 2 2 10" xfId="6697" xr:uid="{00000000-0005-0000-0000-0000BE190000}"/>
    <cellStyle name="Normal 2 10 2 2 10 2" xfId="6698" xr:uid="{00000000-0005-0000-0000-0000BF190000}"/>
    <cellStyle name="Normal 2 10 2 2 11" xfId="6699" xr:uid="{00000000-0005-0000-0000-0000C0190000}"/>
    <cellStyle name="Normal 2 10 2 2 2" xfId="6700" xr:uid="{00000000-0005-0000-0000-0000C1190000}"/>
    <cellStyle name="Normal 2 10 2 2 2 2" xfId="6701" xr:uid="{00000000-0005-0000-0000-0000C2190000}"/>
    <cellStyle name="Normal 2 10 2 2 3" xfId="6702" xr:uid="{00000000-0005-0000-0000-0000C3190000}"/>
    <cellStyle name="Normal 2 10 2 2 3 2" xfId="6703" xr:uid="{00000000-0005-0000-0000-0000C4190000}"/>
    <cellStyle name="Normal 2 10 2 2 4" xfId="6704" xr:uid="{00000000-0005-0000-0000-0000C5190000}"/>
    <cellStyle name="Normal 2 10 2 2 4 2" xfId="6705" xr:uid="{00000000-0005-0000-0000-0000C6190000}"/>
    <cellStyle name="Normal 2 10 2 2 5" xfId="6706" xr:uid="{00000000-0005-0000-0000-0000C7190000}"/>
    <cellStyle name="Normal 2 10 2 2 5 2" xfId="6707" xr:uid="{00000000-0005-0000-0000-0000C8190000}"/>
    <cellStyle name="Normal 2 10 2 2 6" xfId="6708" xr:uid="{00000000-0005-0000-0000-0000C9190000}"/>
    <cellStyle name="Normal 2 10 2 2 6 2" xfId="6709" xr:uid="{00000000-0005-0000-0000-0000CA190000}"/>
    <cellStyle name="Normal 2 10 2 2 7" xfId="6710" xr:uid="{00000000-0005-0000-0000-0000CB190000}"/>
    <cellStyle name="Normal 2 10 2 2 7 2" xfId="6711" xr:uid="{00000000-0005-0000-0000-0000CC190000}"/>
    <cellStyle name="Normal 2 10 2 2 8" xfId="6712" xr:uid="{00000000-0005-0000-0000-0000CD190000}"/>
    <cellStyle name="Normal 2 10 2 2 8 2" xfId="6713" xr:uid="{00000000-0005-0000-0000-0000CE190000}"/>
    <cellStyle name="Normal 2 10 2 2 9" xfId="6714" xr:uid="{00000000-0005-0000-0000-0000CF190000}"/>
    <cellStyle name="Normal 2 10 2 2 9 2" xfId="6715" xr:uid="{00000000-0005-0000-0000-0000D0190000}"/>
    <cellStyle name="Normal 2 10 2 3" xfId="6716" xr:uid="{00000000-0005-0000-0000-0000D1190000}"/>
    <cellStyle name="Normal 2 10 2 3 2" xfId="6717" xr:uid="{00000000-0005-0000-0000-0000D2190000}"/>
    <cellStyle name="Normal 2 10 2 4" xfId="6718" xr:uid="{00000000-0005-0000-0000-0000D3190000}"/>
    <cellStyle name="Normal 2 10 2 4 2" xfId="6719" xr:uid="{00000000-0005-0000-0000-0000D4190000}"/>
    <cellStyle name="Normal 2 10 2 5" xfId="6720" xr:uid="{00000000-0005-0000-0000-0000D5190000}"/>
    <cellStyle name="Normal 2 10 2 5 2" xfId="6721" xr:uid="{00000000-0005-0000-0000-0000D6190000}"/>
    <cellStyle name="Normal 2 10 2 6" xfId="6722" xr:uid="{00000000-0005-0000-0000-0000D7190000}"/>
    <cellStyle name="Normal 2 10 2 6 2" xfId="6723" xr:uid="{00000000-0005-0000-0000-0000D8190000}"/>
    <cellStyle name="Normal 2 10 2 7" xfId="6724" xr:uid="{00000000-0005-0000-0000-0000D9190000}"/>
    <cellStyle name="Normal 2 10 2 7 2" xfId="6725" xr:uid="{00000000-0005-0000-0000-0000DA190000}"/>
    <cellStyle name="Normal 2 10 2 8" xfId="6726" xr:uid="{00000000-0005-0000-0000-0000DB190000}"/>
    <cellStyle name="Normal 2 10 2 8 2" xfId="6727" xr:uid="{00000000-0005-0000-0000-0000DC190000}"/>
    <cellStyle name="Normal 2 10 2 9" xfId="6728" xr:uid="{00000000-0005-0000-0000-0000DD190000}"/>
    <cellStyle name="Normal 2 10 2 9 2" xfId="6729" xr:uid="{00000000-0005-0000-0000-0000DE190000}"/>
    <cellStyle name="Normal 2 10 3" xfId="6730" xr:uid="{00000000-0005-0000-0000-0000DF190000}"/>
    <cellStyle name="Normal 2 10 3 10" xfId="6731" xr:uid="{00000000-0005-0000-0000-0000E0190000}"/>
    <cellStyle name="Normal 2 10 3 10 2" xfId="6732" xr:uid="{00000000-0005-0000-0000-0000E1190000}"/>
    <cellStyle name="Normal 2 10 3 11" xfId="6733" xr:uid="{00000000-0005-0000-0000-0000E2190000}"/>
    <cellStyle name="Normal 2 10 3 2" xfId="6734" xr:uid="{00000000-0005-0000-0000-0000E3190000}"/>
    <cellStyle name="Normal 2 10 3 2 2" xfId="6735" xr:uid="{00000000-0005-0000-0000-0000E4190000}"/>
    <cellStyle name="Normal 2 10 3 3" xfId="6736" xr:uid="{00000000-0005-0000-0000-0000E5190000}"/>
    <cellStyle name="Normal 2 10 3 3 2" xfId="6737" xr:uid="{00000000-0005-0000-0000-0000E6190000}"/>
    <cellStyle name="Normal 2 10 3 4" xfId="6738" xr:uid="{00000000-0005-0000-0000-0000E7190000}"/>
    <cellStyle name="Normal 2 10 3 4 2" xfId="6739" xr:uid="{00000000-0005-0000-0000-0000E8190000}"/>
    <cellStyle name="Normal 2 10 3 5" xfId="6740" xr:uid="{00000000-0005-0000-0000-0000E9190000}"/>
    <cellStyle name="Normal 2 10 3 5 2" xfId="6741" xr:uid="{00000000-0005-0000-0000-0000EA190000}"/>
    <cellStyle name="Normal 2 10 3 6" xfId="6742" xr:uid="{00000000-0005-0000-0000-0000EB190000}"/>
    <cellStyle name="Normal 2 10 3 6 2" xfId="6743" xr:uid="{00000000-0005-0000-0000-0000EC190000}"/>
    <cellStyle name="Normal 2 10 3 7" xfId="6744" xr:uid="{00000000-0005-0000-0000-0000ED190000}"/>
    <cellStyle name="Normal 2 10 3 7 2" xfId="6745" xr:uid="{00000000-0005-0000-0000-0000EE190000}"/>
    <cellStyle name="Normal 2 10 3 8" xfId="6746" xr:uid="{00000000-0005-0000-0000-0000EF190000}"/>
    <cellStyle name="Normal 2 10 3 8 2" xfId="6747" xr:uid="{00000000-0005-0000-0000-0000F0190000}"/>
    <cellStyle name="Normal 2 10 3 9" xfId="6748" xr:uid="{00000000-0005-0000-0000-0000F1190000}"/>
    <cellStyle name="Normal 2 10 3 9 2" xfId="6749" xr:uid="{00000000-0005-0000-0000-0000F2190000}"/>
    <cellStyle name="Normal 2 10 4" xfId="6750" xr:uid="{00000000-0005-0000-0000-0000F3190000}"/>
    <cellStyle name="Normal 2 10 4 2" xfId="6751" xr:uid="{00000000-0005-0000-0000-0000F4190000}"/>
    <cellStyle name="Normal 2 10 5" xfId="6752" xr:uid="{00000000-0005-0000-0000-0000F5190000}"/>
    <cellStyle name="Normal 2 10 5 2" xfId="6753" xr:uid="{00000000-0005-0000-0000-0000F6190000}"/>
    <cellStyle name="Normal 2 10 6" xfId="6754" xr:uid="{00000000-0005-0000-0000-0000F7190000}"/>
    <cellStyle name="Normal 2 10 6 2" xfId="6755" xr:uid="{00000000-0005-0000-0000-0000F8190000}"/>
    <cellStyle name="Normal 2 10 7" xfId="6756" xr:uid="{00000000-0005-0000-0000-0000F9190000}"/>
    <cellStyle name="Normal 2 10 7 2" xfId="6757" xr:uid="{00000000-0005-0000-0000-0000FA190000}"/>
    <cellStyle name="Normal 2 10 8" xfId="6758" xr:uid="{00000000-0005-0000-0000-0000FB190000}"/>
    <cellStyle name="Normal 2 10 8 2" xfId="6759" xr:uid="{00000000-0005-0000-0000-0000FC190000}"/>
    <cellStyle name="Normal 2 10 9" xfId="6760" xr:uid="{00000000-0005-0000-0000-0000FD190000}"/>
    <cellStyle name="Normal 2 10 9 2" xfId="6761" xr:uid="{00000000-0005-0000-0000-0000FE190000}"/>
    <cellStyle name="Normal 2 11" xfId="6762" xr:uid="{00000000-0005-0000-0000-0000FF190000}"/>
    <cellStyle name="Normal 2 11 2" xfId="6763" xr:uid="{00000000-0005-0000-0000-0000001A0000}"/>
    <cellStyle name="Normal 2 11 2 10" xfId="6764" xr:uid="{00000000-0005-0000-0000-0000011A0000}"/>
    <cellStyle name="Normal 2 11 2 10 2" xfId="6765" xr:uid="{00000000-0005-0000-0000-0000021A0000}"/>
    <cellStyle name="Normal 2 11 2 11" xfId="6766" xr:uid="{00000000-0005-0000-0000-0000031A0000}"/>
    <cellStyle name="Normal 2 11 2 11 2" xfId="6767" xr:uid="{00000000-0005-0000-0000-0000041A0000}"/>
    <cellStyle name="Normal 2 11 2 12" xfId="6768" xr:uid="{00000000-0005-0000-0000-0000051A0000}"/>
    <cellStyle name="Normal 2 11 2 12 2" xfId="6769" xr:uid="{00000000-0005-0000-0000-0000061A0000}"/>
    <cellStyle name="Normal 2 11 2 13" xfId="6770" xr:uid="{00000000-0005-0000-0000-0000071A0000}"/>
    <cellStyle name="Normal 2 11 2 13 2" xfId="6771" xr:uid="{00000000-0005-0000-0000-0000081A0000}"/>
    <cellStyle name="Normal 2 11 2 14" xfId="6772" xr:uid="{00000000-0005-0000-0000-0000091A0000}"/>
    <cellStyle name="Normal 2 11 2 14 2" xfId="6773" xr:uid="{00000000-0005-0000-0000-00000A1A0000}"/>
    <cellStyle name="Normal 2 11 2 15" xfId="6774" xr:uid="{00000000-0005-0000-0000-00000B1A0000}"/>
    <cellStyle name="Normal 2 11 2 15 2" xfId="6775" xr:uid="{00000000-0005-0000-0000-00000C1A0000}"/>
    <cellStyle name="Normal 2 11 2 16" xfId="6776" xr:uid="{00000000-0005-0000-0000-00000D1A0000}"/>
    <cellStyle name="Normal 2 11 2 16 2" xfId="6777" xr:uid="{00000000-0005-0000-0000-00000E1A0000}"/>
    <cellStyle name="Normal 2 11 2 17" xfId="6778" xr:uid="{00000000-0005-0000-0000-00000F1A0000}"/>
    <cellStyle name="Normal 2 11 2 2" xfId="6779" xr:uid="{00000000-0005-0000-0000-0000101A0000}"/>
    <cellStyle name="Normal 2 11 2 2 2" xfId="6780" xr:uid="{00000000-0005-0000-0000-0000111A0000}"/>
    <cellStyle name="Normal 2 11 2 2 2 10" xfId="6781" xr:uid="{00000000-0005-0000-0000-0000121A0000}"/>
    <cellStyle name="Normal 2 11 2 2 2 10 2" xfId="6782" xr:uid="{00000000-0005-0000-0000-0000131A0000}"/>
    <cellStyle name="Normal 2 11 2 2 2 11" xfId="6783" xr:uid="{00000000-0005-0000-0000-0000141A0000}"/>
    <cellStyle name="Normal 2 11 2 2 2 11 2" xfId="6784" xr:uid="{00000000-0005-0000-0000-0000151A0000}"/>
    <cellStyle name="Normal 2 11 2 2 2 12" xfId="6785" xr:uid="{00000000-0005-0000-0000-0000161A0000}"/>
    <cellStyle name="Normal 2 11 2 2 2 12 2" xfId="6786" xr:uid="{00000000-0005-0000-0000-0000171A0000}"/>
    <cellStyle name="Normal 2 11 2 2 2 13" xfId="6787" xr:uid="{00000000-0005-0000-0000-0000181A0000}"/>
    <cellStyle name="Normal 2 11 2 2 2 2" xfId="6788" xr:uid="{00000000-0005-0000-0000-0000191A0000}"/>
    <cellStyle name="Normal 2 11 2 2 2 2 10" xfId="6789" xr:uid="{00000000-0005-0000-0000-00001A1A0000}"/>
    <cellStyle name="Normal 2 11 2 2 2 2 10 2" xfId="6790" xr:uid="{00000000-0005-0000-0000-00001B1A0000}"/>
    <cellStyle name="Normal 2 11 2 2 2 2 11" xfId="6791" xr:uid="{00000000-0005-0000-0000-00001C1A0000}"/>
    <cellStyle name="Normal 2 11 2 2 2 2 11 2" xfId="6792" xr:uid="{00000000-0005-0000-0000-00001D1A0000}"/>
    <cellStyle name="Normal 2 11 2 2 2 2 12" xfId="6793" xr:uid="{00000000-0005-0000-0000-00001E1A0000}"/>
    <cellStyle name="Normal 2 11 2 2 2 2 2" xfId="6794" xr:uid="{00000000-0005-0000-0000-00001F1A0000}"/>
    <cellStyle name="Normal 2 11 2 2 2 2 2 10" xfId="6795" xr:uid="{00000000-0005-0000-0000-0000201A0000}"/>
    <cellStyle name="Normal 2 11 2 2 2 2 2 10 2" xfId="6796" xr:uid="{00000000-0005-0000-0000-0000211A0000}"/>
    <cellStyle name="Normal 2 11 2 2 2 2 2 11" xfId="6797" xr:uid="{00000000-0005-0000-0000-0000221A0000}"/>
    <cellStyle name="Normal 2 11 2 2 2 2 2 2" xfId="6798" xr:uid="{00000000-0005-0000-0000-0000231A0000}"/>
    <cellStyle name="Normal 2 11 2 2 2 2 2 2 2" xfId="6799" xr:uid="{00000000-0005-0000-0000-0000241A0000}"/>
    <cellStyle name="Normal 2 11 2 2 2 2 2 3" xfId="6800" xr:uid="{00000000-0005-0000-0000-0000251A0000}"/>
    <cellStyle name="Normal 2 11 2 2 2 2 2 3 2" xfId="6801" xr:uid="{00000000-0005-0000-0000-0000261A0000}"/>
    <cellStyle name="Normal 2 11 2 2 2 2 2 4" xfId="6802" xr:uid="{00000000-0005-0000-0000-0000271A0000}"/>
    <cellStyle name="Normal 2 11 2 2 2 2 2 4 2" xfId="6803" xr:uid="{00000000-0005-0000-0000-0000281A0000}"/>
    <cellStyle name="Normal 2 11 2 2 2 2 2 5" xfId="6804" xr:uid="{00000000-0005-0000-0000-0000291A0000}"/>
    <cellStyle name="Normal 2 11 2 2 2 2 2 5 2" xfId="6805" xr:uid="{00000000-0005-0000-0000-00002A1A0000}"/>
    <cellStyle name="Normal 2 11 2 2 2 2 2 6" xfId="6806" xr:uid="{00000000-0005-0000-0000-00002B1A0000}"/>
    <cellStyle name="Normal 2 11 2 2 2 2 2 6 2" xfId="6807" xr:uid="{00000000-0005-0000-0000-00002C1A0000}"/>
    <cellStyle name="Normal 2 11 2 2 2 2 2 7" xfId="6808" xr:uid="{00000000-0005-0000-0000-00002D1A0000}"/>
    <cellStyle name="Normal 2 11 2 2 2 2 2 7 2" xfId="6809" xr:uid="{00000000-0005-0000-0000-00002E1A0000}"/>
    <cellStyle name="Normal 2 11 2 2 2 2 2 8" xfId="6810" xr:uid="{00000000-0005-0000-0000-00002F1A0000}"/>
    <cellStyle name="Normal 2 11 2 2 2 2 2 8 2" xfId="6811" xr:uid="{00000000-0005-0000-0000-0000301A0000}"/>
    <cellStyle name="Normal 2 11 2 2 2 2 2 9" xfId="6812" xr:uid="{00000000-0005-0000-0000-0000311A0000}"/>
    <cellStyle name="Normal 2 11 2 2 2 2 2 9 2" xfId="6813" xr:uid="{00000000-0005-0000-0000-0000321A0000}"/>
    <cellStyle name="Normal 2 11 2 2 2 2 3" xfId="6814" xr:uid="{00000000-0005-0000-0000-0000331A0000}"/>
    <cellStyle name="Normal 2 11 2 2 2 2 3 2" xfId="6815" xr:uid="{00000000-0005-0000-0000-0000341A0000}"/>
    <cellStyle name="Normal 2 11 2 2 2 2 4" xfId="6816" xr:uid="{00000000-0005-0000-0000-0000351A0000}"/>
    <cellStyle name="Normal 2 11 2 2 2 2 4 2" xfId="6817" xr:uid="{00000000-0005-0000-0000-0000361A0000}"/>
    <cellStyle name="Normal 2 11 2 2 2 2 5" xfId="6818" xr:uid="{00000000-0005-0000-0000-0000371A0000}"/>
    <cellStyle name="Normal 2 11 2 2 2 2 5 2" xfId="6819" xr:uid="{00000000-0005-0000-0000-0000381A0000}"/>
    <cellStyle name="Normal 2 11 2 2 2 2 6" xfId="6820" xr:uid="{00000000-0005-0000-0000-0000391A0000}"/>
    <cellStyle name="Normal 2 11 2 2 2 2 6 2" xfId="6821" xr:uid="{00000000-0005-0000-0000-00003A1A0000}"/>
    <cellStyle name="Normal 2 11 2 2 2 2 7" xfId="6822" xr:uid="{00000000-0005-0000-0000-00003B1A0000}"/>
    <cellStyle name="Normal 2 11 2 2 2 2 7 2" xfId="6823" xr:uid="{00000000-0005-0000-0000-00003C1A0000}"/>
    <cellStyle name="Normal 2 11 2 2 2 2 8" xfId="6824" xr:uid="{00000000-0005-0000-0000-00003D1A0000}"/>
    <cellStyle name="Normal 2 11 2 2 2 2 8 2" xfId="6825" xr:uid="{00000000-0005-0000-0000-00003E1A0000}"/>
    <cellStyle name="Normal 2 11 2 2 2 2 9" xfId="6826" xr:uid="{00000000-0005-0000-0000-00003F1A0000}"/>
    <cellStyle name="Normal 2 11 2 2 2 2 9 2" xfId="6827" xr:uid="{00000000-0005-0000-0000-0000401A0000}"/>
    <cellStyle name="Normal 2 11 2 2 2 3" xfId="6828" xr:uid="{00000000-0005-0000-0000-0000411A0000}"/>
    <cellStyle name="Normal 2 11 2 2 2 3 10" xfId="6829" xr:uid="{00000000-0005-0000-0000-0000421A0000}"/>
    <cellStyle name="Normal 2 11 2 2 2 3 10 2" xfId="6830" xr:uid="{00000000-0005-0000-0000-0000431A0000}"/>
    <cellStyle name="Normal 2 11 2 2 2 3 11" xfId="6831" xr:uid="{00000000-0005-0000-0000-0000441A0000}"/>
    <cellStyle name="Normal 2 11 2 2 2 3 2" xfId="6832" xr:uid="{00000000-0005-0000-0000-0000451A0000}"/>
    <cellStyle name="Normal 2 11 2 2 2 3 2 2" xfId="6833" xr:uid="{00000000-0005-0000-0000-0000461A0000}"/>
    <cellStyle name="Normal 2 11 2 2 2 3 3" xfId="6834" xr:uid="{00000000-0005-0000-0000-0000471A0000}"/>
    <cellStyle name="Normal 2 11 2 2 2 3 3 2" xfId="6835" xr:uid="{00000000-0005-0000-0000-0000481A0000}"/>
    <cellStyle name="Normal 2 11 2 2 2 3 4" xfId="6836" xr:uid="{00000000-0005-0000-0000-0000491A0000}"/>
    <cellStyle name="Normal 2 11 2 2 2 3 4 2" xfId="6837" xr:uid="{00000000-0005-0000-0000-00004A1A0000}"/>
    <cellStyle name="Normal 2 11 2 2 2 3 5" xfId="6838" xr:uid="{00000000-0005-0000-0000-00004B1A0000}"/>
    <cellStyle name="Normal 2 11 2 2 2 3 5 2" xfId="6839" xr:uid="{00000000-0005-0000-0000-00004C1A0000}"/>
    <cellStyle name="Normal 2 11 2 2 2 3 6" xfId="6840" xr:uid="{00000000-0005-0000-0000-00004D1A0000}"/>
    <cellStyle name="Normal 2 11 2 2 2 3 6 2" xfId="6841" xr:uid="{00000000-0005-0000-0000-00004E1A0000}"/>
    <cellStyle name="Normal 2 11 2 2 2 3 7" xfId="6842" xr:uid="{00000000-0005-0000-0000-00004F1A0000}"/>
    <cellStyle name="Normal 2 11 2 2 2 3 7 2" xfId="6843" xr:uid="{00000000-0005-0000-0000-0000501A0000}"/>
    <cellStyle name="Normal 2 11 2 2 2 3 8" xfId="6844" xr:uid="{00000000-0005-0000-0000-0000511A0000}"/>
    <cellStyle name="Normal 2 11 2 2 2 3 8 2" xfId="6845" xr:uid="{00000000-0005-0000-0000-0000521A0000}"/>
    <cellStyle name="Normal 2 11 2 2 2 3 9" xfId="6846" xr:uid="{00000000-0005-0000-0000-0000531A0000}"/>
    <cellStyle name="Normal 2 11 2 2 2 3 9 2" xfId="6847" xr:uid="{00000000-0005-0000-0000-0000541A0000}"/>
    <cellStyle name="Normal 2 11 2 2 2 4" xfId="6848" xr:uid="{00000000-0005-0000-0000-0000551A0000}"/>
    <cellStyle name="Normal 2 11 2 2 2 4 2" xfId="6849" xr:uid="{00000000-0005-0000-0000-0000561A0000}"/>
    <cellStyle name="Normal 2 11 2 2 2 5" xfId="6850" xr:uid="{00000000-0005-0000-0000-0000571A0000}"/>
    <cellStyle name="Normal 2 11 2 2 2 5 2" xfId="6851" xr:uid="{00000000-0005-0000-0000-0000581A0000}"/>
    <cellStyle name="Normal 2 11 2 2 2 6" xfId="6852" xr:uid="{00000000-0005-0000-0000-0000591A0000}"/>
    <cellStyle name="Normal 2 11 2 2 2 6 2" xfId="6853" xr:uid="{00000000-0005-0000-0000-00005A1A0000}"/>
    <cellStyle name="Normal 2 11 2 2 2 7" xfId="6854" xr:uid="{00000000-0005-0000-0000-00005B1A0000}"/>
    <cellStyle name="Normal 2 11 2 2 2 7 2" xfId="6855" xr:uid="{00000000-0005-0000-0000-00005C1A0000}"/>
    <cellStyle name="Normal 2 11 2 2 2 8" xfId="6856" xr:uid="{00000000-0005-0000-0000-00005D1A0000}"/>
    <cellStyle name="Normal 2 11 2 2 2 8 2" xfId="6857" xr:uid="{00000000-0005-0000-0000-00005E1A0000}"/>
    <cellStyle name="Normal 2 11 2 2 2 9" xfId="6858" xr:uid="{00000000-0005-0000-0000-00005F1A0000}"/>
    <cellStyle name="Normal 2 11 2 2 2 9 2" xfId="6859" xr:uid="{00000000-0005-0000-0000-0000601A0000}"/>
    <cellStyle name="Normal 2 11 2 2 3" xfId="6860" xr:uid="{00000000-0005-0000-0000-0000611A0000}"/>
    <cellStyle name="Normal 2 11 2 2 3 10" xfId="6861" xr:uid="{00000000-0005-0000-0000-0000621A0000}"/>
    <cellStyle name="Normal 2 11 2 2 3 10 2" xfId="6862" xr:uid="{00000000-0005-0000-0000-0000631A0000}"/>
    <cellStyle name="Normal 2 11 2 2 3 11" xfId="6863" xr:uid="{00000000-0005-0000-0000-0000641A0000}"/>
    <cellStyle name="Normal 2 11 2 2 3 11 2" xfId="6864" xr:uid="{00000000-0005-0000-0000-0000651A0000}"/>
    <cellStyle name="Normal 2 11 2 2 3 12" xfId="6865" xr:uid="{00000000-0005-0000-0000-0000661A0000}"/>
    <cellStyle name="Normal 2 11 2 2 3 12 2" xfId="6866" xr:uid="{00000000-0005-0000-0000-0000671A0000}"/>
    <cellStyle name="Normal 2 11 2 2 3 13" xfId="6867" xr:uid="{00000000-0005-0000-0000-0000681A0000}"/>
    <cellStyle name="Normal 2 11 2 2 3 2" xfId="6868" xr:uid="{00000000-0005-0000-0000-0000691A0000}"/>
    <cellStyle name="Normal 2 11 2 2 3 2 10" xfId="6869" xr:uid="{00000000-0005-0000-0000-00006A1A0000}"/>
    <cellStyle name="Normal 2 11 2 2 3 2 10 2" xfId="6870" xr:uid="{00000000-0005-0000-0000-00006B1A0000}"/>
    <cellStyle name="Normal 2 11 2 2 3 2 11" xfId="6871" xr:uid="{00000000-0005-0000-0000-00006C1A0000}"/>
    <cellStyle name="Normal 2 11 2 2 3 2 11 2" xfId="6872" xr:uid="{00000000-0005-0000-0000-00006D1A0000}"/>
    <cellStyle name="Normal 2 11 2 2 3 2 12" xfId="6873" xr:uid="{00000000-0005-0000-0000-00006E1A0000}"/>
    <cellStyle name="Normal 2 11 2 2 3 2 2" xfId="6874" xr:uid="{00000000-0005-0000-0000-00006F1A0000}"/>
    <cellStyle name="Normal 2 11 2 2 3 2 2 10" xfId="6875" xr:uid="{00000000-0005-0000-0000-0000701A0000}"/>
    <cellStyle name="Normal 2 11 2 2 3 2 2 10 2" xfId="6876" xr:uid="{00000000-0005-0000-0000-0000711A0000}"/>
    <cellStyle name="Normal 2 11 2 2 3 2 2 11" xfId="6877" xr:uid="{00000000-0005-0000-0000-0000721A0000}"/>
    <cellStyle name="Normal 2 11 2 2 3 2 2 2" xfId="6878" xr:uid="{00000000-0005-0000-0000-0000731A0000}"/>
    <cellStyle name="Normal 2 11 2 2 3 2 2 2 2" xfId="6879" xr:uid="{00000000-0005-0000-0000-0000741A0000}"/>
    <cellStyle name="Normal 2 11 2 2 3 2 2 3" xfId="6880" xr:uid="{00000000-0005-0000-0000-0000751A0000}"/>
    <cellStyle name="Normal 2 11 2 2 3 2 2 3 2" xfId="6881" xr:uid="{00000000-0005-0000-0000-0000761A0000}"/>
    <cellStyle name="Normal 2 11 2 2 3 2 2 4" xfId="6882" xr:uid="{00000000-0005-0000-0000-0000771A0000}"/>
    <cellStyle name="Normal 2 11 2 2 3 2 2 4 2" xfId="6883" xr:uid="{00000000-0005-0000-0000-0000781A0000}"/>
    <cellStyle name="Normal 2 11 2 2 3 2 2 5" xfId="6884" xr:uid="{00000000-0005-0000-0000-0000791A0000}"/>
    <cellStyle name="Normal 2 11 2 2 3 2 2 5 2" xfId="6885" xr:uid="{00000000-0005-0000-0000-00007A1A0000}"/>
    <cellStyle name="Normal 2 11 2 2 3 2 2 6" xfId="6886" xr:uid="{00000000-0005-0000-0000-00007B1A0000}"/>
    <cellStyle name="Normal 2 11 2 2 3 2 2 6 2" xfId="6887" xr:uid="{00000000-0005-0000-0000-00007C1A0000}"/>
    <cellStyle name="Normal 2 11 2 2 3 2 2 7" xfId="6888" xr:uid="{00000000-0005-0000-0000-00007D1A0000}"/>
    <cellStyle name="Normal 2 11 2 2 3 2 2 7 2" xfId="6889" xr:uid="{00000000-0005-0000-0000-00007E1A0000}"/>
    <cellStyle name="Normal 2 11 2 2 3 2 2 8" xfId="6890" xr:uid="{00000000-0005-0000-0000-00007F1A0000}"/>
    <cellStyle name="Normal 2 11 2 2 3 2 2 8 2" xfId="6891" xr:uid="{00000000-0005-0000-0000-0000801A0000}"/>
    <cellStyle name="Normal 2 11 2 2 3 2 2 9" xfId="6892" xr:uid="{00000000-0005-0000-0000-0000811A0000}"/>
    <cellStyle name="Normal 2 11 2 2 3 2 2 9 2" xfId="6893" xr:uid="{00000000-0005-0000-0000-0000821A0000}"/>
    <cellStyle name="Normal 2 11 2 2 3 2 3" xfId="6894" xr:uid="{00000000-0005-0000-0000-0000831A0000}"/>
    <cellStyle name="Normal 2 11 2 2 3 2 3 2" xfId="6895" xr:uid="{00000000-0005-0000-0000-0000841A0000}"/>
    <cellStyle name="Normal 2 11 2 2 3 2 4" xfId="6896" xr:uid="{00000000-0005-0000-0000-0000851A0000}"/>
    <cellStyle name="Normal 2 11 2 2 3 2 4 2" xfId="6897" xr:uid="{00000000-0005-0000-0000-0000861A0000}"/>
    <cellStyle name="Normal 2 11 2 2 3 2 5" xfId="6898" xr:uid="{00000000-0005-0000-0000-0000871A0000}"/>
    <cellStyle name="Normal 2 11 2 2 3 2 5 2" xfId="6899" xr:uid="{00000000-0005-0000-0000-0000881A0000}"/>
    <cellStyle name="Normal 2 11 2 2 3 2 6" xfId="6900" xr:uid="{00000000-0005-0000-0000-0000891A0000}"/>
    <cellStyle name="Normal 2 11 2 2 3 2 6 2" xfId="6901" xr:uid="{00000000-0005-0000-0000-00008A1A0000}"/>
    <cellStyle name="Normal 2 11 2 2 3 2 7" xfId="6902" xr:uid="{00000000-0005-0000-0000-00008B1A0000}"/>
    <cellStyle name="Normal 2 11 2 2 3 2 7 2" xfId="6903" xr:uid="{00000000-0005-0000-0000-00008C1A0000}"/>
    <cellStyle name="Normal 2 11 2 2 3 2 8" xfId="6904" xr:uid="{00000000-0005-0000-0000-00008D1A0000}"/>
    <cellStyle name="Normal 2 11 2 2 3 2 8 2" xfId="6905" xr:uid="{00000000-0005-0000-0000-00008E1A0000}"/>
    <cellStyle name="Normal 2 11 2 2 3 2 9" xfId="6906" xr:uid="{00000000-0005-0000-0000-00008F1A0000}"/>
    <cellStyle name="Normal 2 11 2 2 3 2 9 2" xfId="6907" xr:uid="{00000000-0005-0000-0000-0000901A0000}"/>
    <cellStyle name="Normal 2 11 2 2 3 3" xfId="6908" xr:uid="{00000000-0005-0000-0000-0000911A0000}"/>
    <cellStyle name="Normal 2 11 2 2 3 3 10" xfId="6909" xr:uid="{00000000-0005-0000-0000-0000921A0000}"/>
    <cellStyle name="Normal 2 11 2 2 3 3 10 2" xfId="6910" xr:uid="{00000000-0005-0000-0000-0000931A0000}"/>
    <cellStyle name="Normal 2 11 2 2 3 3 11" xfId="6911" xr:uid="{00000000-0005-0000-0000-0000941A0000}"/>
    <cellStyle name="Normal 2 11 2 2 3 3 2" xfId="6912" xr:uid="{00000000-0005-0000-0000-0000951A0000}"/>
    <cellStyle name="Normal 2 11 2 2 3 3 2 2" xfId="6913" xr:uid="{00000000-0005-0000-0000-0000961A0000}"/>
    <cellStyle name="Normal 2 11 2 2 3 3 3" xfId="6914" xr:uid="{00000000-0005-0000-0000-0000971A0000}"/>
    <cellStyle name="Normal 2 11 2 2 3 3 3 2" xfId="6915" xr:uid="{00000000-0005-0000-0000-0000981A0000}"/>
    <cellStyle name="Normal 2 11 2 2 3 3 4" xfId="6916" xr:uid="{00000000-0005-0000-0000-0000991A0000}"/>
    <cellStyle name="Normal 2 11 2 2 3 3 4 2" xfId="6917" xr:uid="{00000000-0005-0000-0000-00009A1A0000}"/>
    <cellStyle name="Normal 2 11 2 2 3 3 5" xfId="6918" xr:uid="{00000000-0005-0000-0000-00009B1A0000}"/>
    <cellStyle name="Normal 2 11 2 2 3 3 5 2" xfId="6919" xr:uid="{00000000-0005-0000-0000-00009C1A0000}"/>
    <cellStyle name="Normal 2 11 2 2 3 3 6" xfId="6920" xr:uid="{00000000-0005-0000-0000-00009D1A0000}"/>
    <cellStyle name="Normal 2 11 2 2 3 3 6 2" xfId="6921" xr:uid="{00000000-0005-0000-0000-00009E1A0000}"/>
    <cellStyle name="Normal 2 11 2 2 3 3 7" xfId="6922" xr:uid="{00000000-0005-0000-0000-00009F1A0000}"/>
    <cellStyle name="Normal 2 11 2 2 3 3 7 2" xfId="6923" xr:uid="{00000000-0005-0000-0000-0000A01A0000}"/>
    <cellStyle name="Normal 2 11 2 2 3 3 8" xfId="6924" xr:uid="{00000000-0005-0000-0000-0000A11A0000}"/>
    <cellStyle name="Normal 2 11 2 2 3 3 8 2" xfId="6925" xr:uid="{00000000-0005-0000-0000-0000A21A0000}"/>
    <cellStyle name="Normal 2 11 2 2 3 3 9" xfId="6926" xr:uid="{00000000-0005-0000-0000-0000A31A0000}"/>
    <cellStyle name="Normal 2 11 2 2 3 3 9 2" xfId="6927" xr:uid="{00000000-0005-0000-0000-0000A41A0000}"/>
    <cellStyle name="Normal 2 11 2 2 3 4" xfId="6928" xr:uid="{00000000-0005-0000-0000-0000A51A0000}"/>
    <cellStyle name="Normal 2 11 2 2 3 4 2" xfId="6929" xr:uid="{00000000-0005-0000-0000-0000A61A0000}"/>
    <cellStyle name="Normal 2 11 2 2 3 5" xfId="6930" xr:uid="{00000000-0005-0000-0000-0000A71A0000}"/>
    <cellStyle name="Normal 2 11 2 2 3 5 2" xfId="6931" xr:uid="{00000000-0005-0000-0000-0000A81A0000}"/>
    <cellStyle name="Normal 2 11 2 2 3 6" xfId="6932" xr:uid="{00000000-0005-0000-0000-0000A91A0000}"/>
    <cellStyle name="Normal 2 11 2 2 3 6 2" xfId="6933" xr:uid="{00000000-0005-0000-0000-0000AA1A0000}"/>
    <cellStyle name="Normal 2 11 2 2 3 7" xfId="6934" xr:uid="{00000000-0005-0000-0000-0000AB1A0000}"/>
    <cellStyle name="Normal 2 11 2 2 3 7 2" xfId="6935" xr:uid="{00000000-0005-0000-0000-0000AC1A0000}"/>
    <cellStyle name="Normal 2 11 2 2 3 8" xfId="6936" xr:uid="{00000000-0005-0000-0000-0000AD1A0000}"/>
    <cellStyle name="Normal 2 11 2 2 3 8 2" xfId="6937" xr:uid="{00000000-0005-0000-0000-0000AE1A0000}"/>
    <cellStyle name="Normal 2 11 2 2 3 9" xfId="6938" xr:uid="{00000000-0005-0000-0000-0000AF1A0000}"/>
    <cellStyle name="Normal 2 11 2 2 3 9 2" xfId="6939" xr:uid="{00000000-0005-0000-0000-0000B01A0000}"/>
    <cellStyle name="Normal 2 11 2 2 4" xfId="6940" xr:uid="{00000000-0005-0000-0000-0000B11A0000}"/>
    <cellStyle name="Normal 2 11 2 2 4 10" xfId="6941" xr:uid="{00000000-0005-0000-0000-0000B21A0000}"/>
    <cellStyle name="Normal 2 11 2 2 4 10 2" xfId="6942" xr:uid="{00000000-0005-0000-0000-0000B31A0000}"/>
    <cellStyle name="Normal 2 11 2 2 4 11" xfId="6943" xr:uid="{00000000-0005-0000-0000-0000B41A0000}"/>
    <cellStyle name="Normal 2 11 2 2 4 11 2" xfId="6944" xr:uid="{00000000-0005-0000-0000-0000B51A0000}"/>
    <cellStyle name="Normal 2 11 2 2 4 12" xfId="6945" xr:uid="{00000000-0005-0000-0000-0000B61A0000}"/>
    <cellStyle name="Normal 2 11 2 2 4 12 2" xfId="6946" xr:uid="{00000000-0005-0000-0000-0000B71A0000}"/>
    <cellStyle name="Normal 2 11 2 2 4 13" xfId="6947" xr:uid="{00000000-0005-0000-0000-0000B81A0000}"/>
    <cellStyle name="Normal 2 11 2 2 4 2" xfId="6948" xr:uid="{00000000-0005-0000-0000-0000B91A0000}"/>
    <cellStyle name="Normal 2 11 2 2 4 2 10" xfId="6949" xr:uid="{00000000-0005-0000-0000-0000BA1A0000}"/>
    <cellStyle name="Normal 2 11 2 2 4 2 10 2" xfId="6950" xr:uid="{00000000-0005-0000-0000-0000BB1A0000}"/>
    <cellStyle name="Normal 2 11 2 2 4 2 11" xfId="6951" xr:uid="{00000000-0005-0000-0000-0000BC1A0000}"/>
    <cellStyle name="Normal 2 11 2 2 4 2 11 2" xfId="6952" xr:uid="{00000000-0005-0000-0000-0000BD1A0000}"/>
    <cellStyle name="Normal 2 11 2 2 4 2 12" xfId="6953" xr:uid="{00000000-0005-0000-0000-0000BE1A0000}"/>
    <cellStyle name="Normal 2 11 2 2 4 2 2" xfId="6954" xr:uid="{00000000-0005-0000-0000-0000BF1A0000}"/>
    <cellStyle name="Normal 2 11 2 2 4 2 2 10" xfId="6955" xr:uid="{00000000-0005-0000-0000-0000C01A0000}"/>
    <cellStyle name="Normal 2 11 2 2 4 2 2 10 2" xfId="6956" xr:uid="{00000000-0005-0000-0000-0000C11A0000}"/>
    <cellStyle name="Normal 2 11 2 2 4 2 2 11" xfId="6957" xr:uid="{00000000-0005-0000-0000-0000C21A0000}"/>
    <cellStyle name="Normal 2 11 2 2 4 2 2 2" xfId="6958" xr:uid="{00000000-0005-0000-0000-0000C31A0000}"/>
    <cellStyle name="Normal 2 11 2 2 4 2 2 2 2" xfId="6959" xr:uid="{00000000-0005-0000-0000-0000C41A0000}"/>
    <cellStyle name="Normal 2 11 2 2 4 2 2 3" xfId="6960" xr:uid="{00000000-0005-0000-0000-0000C51A0000}"/>
    <cellStyle name="Normal 2 11 2 2 4 2 2 3 2" xfId="6961" xr:uid="{00000000-0005-0000-0000-0000C61A0000}"/>
    <cellStyle name="Normal 2 11 2 2 4 2 2 4" xfId="6962" xr:uid="{00000000-0005-0000-0000-0000C71A0000}"/>
    <cellStyle name="Normal 2 11 2 2 4 2 2 4 2" xfId="6963" xr:uid="{00000000-0005-0000-0000-0000C81A0000}"/>
    <cellStyle name="Normal 2 11 2 2 4 2 2 5" xfId="6964" xr:uid="{00000000-0005-0000-0000-0000C91A0000}"/>
    <cellStyle name="Normal 2 11 2 2 4 2 2 5 2" xfId="6965" xr:uid="{00000000-0005-0000-0000-0000CA1A0000}"/>
    <cellStyle name="Normal 2 11 2 2 4 2 2 6" xfId="6966" xr:uid="{00000000-0005-0000-0000-0000CB1A0000}"/>
    <cellStyle name="Normal 2 11 2 2 4 2 2 6 2" xfId="6967" xr:uid="{00000000-0005-0000-0000-0000CC1A0000}"/>
    <cellStyle name="Normal 2 11 2 2 4 2 2 7" xfId="6968" xr:uid="{00000000-0005-0000-0000-0000CD1A0000}"/>
    <cellStyle name="Normal 2 11 2 2 4 2 2 7 2" xfId="6969" xr:uid="{00000000-0005-0000-0000-0000CE1A0000}"/>
    <cellStyle name="Normal 2 11 2 2 4 2 2 8" xfId="6970" xr:uid="{00000000-0005-0000-0000-0000CF1A0000}"/>
    <cellStyle name="Normal 2 11 2 2 4 2 2 8 2" xfId="6971" xr:uid="{00000000-0005-0000-0000-0000D01A0000}"/>
    <cellStyle name="Normal 2 11 2 2 4 2 2 9" xfId="6972" xr:uid="{00000000-0005-0000-0000-0000D11A0000}"/>
    <cellStyle name="Normal 2 11 2 2 4 2 2 9 2" xfId="6973" xr:uid="{00000000-0005-0000-0000-0000D21A0000}"/>
    <cellStyle name="Normal 2 11 2 2 4 2 3" xfId="6974" xr:uid="{00000000-0005-0000-0000-0000D31A0000}"/>
    <cellStyle name="Normal 2 11 2 2 4 2 3 2" xfId="6975" xr:uid="{00000000-0005-0000-0000-0000D41A0000}"/>
    <cellStyle name="Normal 2 11 2 2 4 2 4" xfId="6976" xr:uid="{00000000-0005-0000-0000-0000D51A0000}"/>
    <cellStyle name="Normal 2 11 2 2 4 2 4 2" xfId="6977" xr:uid="{00000000-0005-0000-0000-0000D61A0000}"/>
    <cellStyle name="Normal 2 11 2 2 4 2 5" xfId="6978" xr:uid="{00000000-0005-0000-0000-0000D71A0000}"/>
    <cellStyle name="Normal 2 11 2 2 4 2 5 2" xfId="6979" xr:uid="{00000000-0005-0000-0000-0000D81A0000}"/>
    <cellStyle name="Normal 2 11 2 2 4 2 6" xfId="6980" xr:uid="{00000000-0005-0000-0000-0000D91A0000}"/>
    <cellStyle name="Normal 2 11 2 2 4 2 6 2" xfId="6981" xr:uid="{00000000-0005-0000-0000-0000DA1A0000}"/>
    <cellStyle name="Normal 2 11 2 2 4 2 7" xfId="6982" xr:uid="{00000000-0005-0000-0000-0000DB1A0000}"/>
    <cellStyle name="Normal 2 11 2 2 4 2 7 2" xfId="6983" xr:uid="{00000000-0005-0000-0000-0000DC1A0000}"/>
    <cellStyle name="Normal 2 11 2 2 4 2 8" xfId="6984" xr:uid="{00000000-0005-0000-0000-0000DD1A0000}"/>
    <cellStyle name="Normal 2 11 2 2 4 2 8 2" xfId="6985" xr:uid="{00000000-0005-0000-0000-0000DE1A0000}"/>
    <cellStyle name="Normal 2 11 2 2 4 2 9" xfId="6986" xr:uid="{00000000-0005-0000-0000-0000DF1A0000}"/>
    <cellStyle name="Normal 2 11 2 2 4 2 9 2" xfId="6987" xr:uid="{00000000-0005-0000-0000-0000E01A0000}"/>
    <cellStyle name="Normal 2 11 2 2 4 3" xfId="6988" xr:uid="{00000000-0005-0000-0000-0000E11A0000}"/>
    <cellStyle name="Normal 2 11 2 2 4 3 10" xfId="6989" xr:uid="{00000000-0005-0000-0000-0000E21A0000}"/>
    <cellStyle name="Normal 2 11 2 2 4 3 10 2" xfId="6990" xr:uid="{00000000-0005-0000-0000-0000E31A0000}"/>
    <cellStyle name="Normal 2 11 2 2 4 3 11" xfId="6991" xr:uid="{00000000-0005-0000-0000-0000E41A0000}"/>
    <cellStyle name="Normal 2 11 2 2 4 3 2" xfId="6992" xr:uid="{00000000-0005-0000-0000-0000E51A0000}"/>
    <cellStyle name="Normal 2 11 2 2 4 3 2 2" xfId="6993" xr:uid="{00000000-0005-0000-0000-0000E61A0000}"/>
    <cellStyle name="Normal 2 11 2 2 4 3 3" xfId="6994" xr:uid="{00000000-0005-0000-0000-0000E71A0000}"/>
    <cellStyle name="Normal 2 11 2 2 4 3 3 2" xfId="6995" xr:uid="{00000000-0005-0000-0000-0000E81A0000}"/>
    <cellStyle name="Normal 2 11 2 2 4 3 4" xfId="6996" xr:uid="{00000000-0005-0000-0000-0000E91A0000}"/>
    <cellStyle name="Normal 2 11 2 2 4 3 4 2" xfId="6997" xr:uid="{00000000-0005-0000-0000-0000EA1A0000}"/>
    <cellStyle name="Normal 2 11 2 2 4 3 5" xfId="6998" xr:uid="{00000000-0005-0000-0000-0000EB1A0000}"/>
    <cellStyle name="Normal 2 11 2 2 4 3 5 2" xfId="6999" xr:uid="{00000000-0005-0000-0000-0000EC1A0000}"/>
    <cellStyle name="Normal 2 11 2 2 4 3 6" xfId="7000" xr:uid="{00000000-0005-0000-0000-0000ED1A0000}"/>
    <cellStyle name="Normal 2 11 2 2 4 3 6 2" xfId="7001" xr:uid="{00000000-0005-0000-0000-0000EE1A0000}"/>
    <cellStyle name="Normal 2 11 2 2 4 3 7" xfId="7002" xr:uid="{00000000-0005-0000-0000-0000EF1A0000}"/>
    <cellStyle name="Normal 2 11 2 2 4 3 7 2" xfId="7003" xr:uid="{00000000-0005-0000-0000-0000F01A0000}"/>
    <cellStyle name="Normal 2 11 2 2 4 3 8" xfId="7004" xr:uid="{00000000-0005-0000-0000-0000F11A0000}"/>
    <cellStyle name="Normal 2 11 2 2 4 3 8 2" xfId="7005" xr:uid="{00000000-0005-0000-0000-0000F21A0000}"/>
    <cellStyle name="Normal 2 11 2 2 4 3 9" xfId="7006" xr:uid="{00000000-0005-0000-0000-0000F31A0000}"/>
    <cellStyle name="Normal 2 11 2 2 4 3 9 2" xfId="7007" xr:uid="{00000000-0005-0000-0000-0000F41A0000}"/>
    <cellStyle name="Normal 2 11 2 2 4 4" xfId="7008" xr:uid="{00000000-0005-0000-0000-0000F51A0000}"/>
    <cellStyle name="Normal 2 11 2 2 4 4 2" xfId="7009" xr:uid="{00000000-0005-0000-0000-0000F61A0000}"/>
    <cellStyle name="Normal 2 11 2 2 4 5" xfId="7010" xr:uid="{00000000-0005-0000-0000-0000F71A0000}"/>
    <cellStyle name="Normal 2 11 2 2 4 5 2" xfId="7011" xr:uid="{00000000-0005-0000-0000-0000F81A0000}"/>
    <cellStyle name="Normal 2 11 2 2 4 6" xfId="7012" xr:uid="{00000000-0005-0000-0000-0000F91A0000}"/>
    <cellStyle name="Normal 2 11 2 2 4 6 2" xfId="7013" xr:uid="{00000000-0005-0000-0000-0000FA1A0000}"/>
    <cellStyle name="Normal 2 11 2 2 4 7" xfId="7014" xr:uid="{00000000-0005-0000-0000-0000FB1A0000}"/>
    <cellStyle name="Normal 2 11 2 2 4 7 2" xfId="7015" xr:uid="{00000000-0005-0000-0000-0000FC1A0000}"/>
    <cellStyle name="Normal 2 11 2 2 4 8" xfId="7016" xr:uid="{00000000-0005-0000-0000-0000FD1A0000}"/>
    <cellStyle name="Normal 2 11 2 2 4 8 2" xfId="7017" xr:uid="{00000000-0005-0000-0000-0000FE1A0000}"/>
    <cellStyle name="Normal 2 11 2 2 4 9" xfId="7018" xr:uid="{00000000-0005-0000-0000-0000FF1A0000}"/>
    <cellStyle name="Normal 2 11 2 2 4 9 2" xfId="7019" xr:uid="{00000000-0005-0000-0000-0000001B0000}"/>
    <cellStyle name="Normal 2 11 2 2 5" xfId="7020" xr:uid="{00000000-0005-0000-0000-0000011B0000}"/>
    <cellStyle name="Normal 2 11 2 2 5 10" xfId="7021" xr:uid="{00000000-0005-0000-0000-0000021B0000}"/>
    <cellStyle name="Normal 2 11 2 2 5 10 2" xfId="7022" xr:uid="{00000000-0005-0000-0000-0000031B0000}"/>
    <cellStyle name="Normal 2 11 2 2 5 11" xfId="7023" xr:uid="{00000000-0005-0000-0000-0000041B0000}"/>
    <cellStyle name="Normal 2 11 2 2 5 11 2" xfId="7024" xr:uid="{00000000-0005-0000-0000-0000051B0000}"/>
    <cellStyle name="Normal 2 11 2 2 5 12" xfId="7025" xr:uid="{00000000-0005-0000-0000-0000061B0000}"/>
    <cellStyle name="Normal 2 11 2 2 5 12 2" xfId="7026" xr:uid="{00000000-0005-0000-0000-0000071B0000}"/>
    <cellStyle name="Normal 2 11 2 2 5 13" xfId="7027" xr:uid="{00000000-0005-0000-0000-0000081B0000}"/>
    <cellStyle name="Normal 2 11 2 2 5 2" xfId="7028" xr:uid="{00000000-0005-0000-0000-0000091B0000}"/>
    <cellStyle name="Normal 2 11 2 2 5 2 10" xfId="7029" xr:uid="{00000000-0005-0000-0000-00000A1B0000}"/>
    <cellStyle name="Normal 2 11 2 2 5 2 10 2" xfId="7030" xr:uid="{00000000-0005-0000-0000-00000B1B0000}"/>
    <cellStyle name="Normal 2 11 2 2 5 2 11" xfId="7031" xr:uid="{00000000-0005-0000-0000-00000C1B0000}"/>
    <cellStyle name="Normal 2 11 2 2 5 2 11 2" xfId="7032" xr:uid="{00000000-0005-0000-0000-00000D1B0000}"/>
    <cellStyle name="Normal 2 11 2 2 5 2 12" xfId="7033" xr:uid="{00000000-0005-0000-0000-00000E1B0000}"/>
    <cellStyle name="Normal 2 11 2 2 5 2 2" xfId="7034" xr:uid="{00000000-0005-0000-0000-00000F1B0000}"/>
    <cellStyle name="Normal 2 11 2 2 5 2 2 10" xfId="7035" xr:uid="{00000000-0005-0000-0000-0000101B0000}"/>
    <cellStyle name="Normal 2 11 2 2 5 2 2 10 2" xfId="7036" xr:uid="{00000000-0005-0000-0000-0000111B0000}"/>
    <cellStyle name="Normal 2 11 2 2 5 2 2 11" xfId="7037" xr:uid="{00000000-0005-0000-0000-0000121B0000}"/>
    <cellStyle name="Normal 2 11 2 2 5 2 2 2" xfId="7038" xr:uid="{00000000-0005-0000-0000-0000131B0000}"/>
    <cellStyle name="Normal 2 11 2 2 5 2 2 2 2" xfId="7039" xr:uid="{00000000-0005-0000-0000-0000141B0000}"/>
    <cellStyle name="Normal 2 11 2 2 5 2 2 3" xfId="7040" xr:uid="{00000000-0005-0000-0000-0000151B0000}"/>
    <cellStyle name="Normal 2 11 2 2 5 2 2 3 2" xfId="7041" xr:uid="{00000000-0005-0000-0000-0000161B0000}"/>
    <cellStyle name="Normal 2 11 2 2 5 2 2 4" xfId="7042" xr:uid="{00000000-0005-0000-0000-0000171B0000}"/>
    <cellStyle name="Normal 2 11 2 2 5 2 2 4 2" xfId="7043" xr:uid="{00000000-0005-0000-0000-0000181B0000}"/>
    <cellStyle name="Normal 2 11 2 2 5 2 2 5" xfId="7044" xr:uid="{00000000-0005-0000-0000-0000191B0000}"/>
    <cellStyle name="Normal 2 11 2 2 5 2 2 5 2" xfId="7045" xr:uid="{00000000-0005-0000-0000-00001A1B0000}"/>
    <cellStyle name="Normal 2 11 2 2 5 2 2 6" xfId="7046" xr:uid="{00000000-0005-0000-0000-00001B1B0000}"/>
    <cellStyle name="Normal 2 11 2 2 5 2 2 6 2" xfId="7047" xr:uid="{00000000-0005-0000-0000-00001C1B0000}"/>
    <cellStyle name="Normal 2 11 2 2 5 2 2 7" xfId="7048" xr:uid="{00000000-0005-0000-0000-00001D1B0000}"/>
    <cellStyle name="Normal 2 11 2 2 5 2 2 7 2" xfId="7049" xr:uid="{00000000-0005-0000-0000-00001E1B0000}"/>
    <cellStyle name="Normal 2 11 2 2 5 2 2 8" xfId="7050" xr:uid="{00000000-0005-0000-0000-00001F1B0000}"/>
    <cellStyle name="Normal 2 11 2 2 5 2 2 8 2" xfId="7051" xr:uid="{00000000-0005-0000-0000-0000201B0000}"/>
    <cellStyle name="Normal 2 11 2 2 5 2 2 9" xfId="7052" xr:uid="{00000000-0005-0000-0000-0000211B0000}"/>
    <cellStyle name="Normal 2 11 2 2 5 2 2 9 2" xfId="7053" xr:uid="{00000000-0005-0000-0000-0000221B0000}"/>
    <cellStyle name="Normal 2 11 2 2 5 2 3" xfId="7054" xr:uid="{00000000-0005-0000-0000-0000231B0000}"/>
    <cellStyle name="Normal 2 11 2 2 5 2 3 2" xfId="7055" xr:uid="{00000000-0005-0000-0000-0000241B0000}"/>
    <cellStyle name="Normal 2 11 2 2 5 2 4" xfId="7056" xr:uid="{00000000-0005-0000-0000-0000251B0000}"/>
    <cellStyle name="Normal 2 11 2 2 5 2 4 2" xfId="7057" xr:uid="{00000000-0005-0000-0000-0000261B0000}"/>
    <cellStyle name="Normal 2 11 2 2 5 2 5" xfId="7058" xr:uid="{00000000-0005-0000-0000-0000271B0000}"/>
    <cellStyle name="Normal 2 11 2 2 5 2 5 2" xfId="7059" xr:uid="{00000000-0005-0000-0000-0000281B0000}"/>
    <cellStyle name="Normal 2 11 2 2 5 2 6" xfId="7060" xr:uid="{00000000-0005-0000-0000-0000291B0000}"/>
    <cellStyle name="Normal 2 11 2 2 5 2 6 2" xfId="7061" xr:uid="{00000000-0005-0000-0000-00002A1B0000}"/>
    <cellStyle name="Normal 2 11 2 2 5 2 7" xfId="7062" xr:uid="{00000000-0005-0000-0000-00002B1B0000}"/>
    <cellStyle name="Normal 2 11 2 2 5 2 7 2" xfId="7063" xr:uid="{00000000-0005-0000-0000-00002C1B0000}"/>
    <cellStyle name="Normal 2 11 2 2 5 2 8" xfId="7064" xr:uid="{00000000-0005-0000-0000-00002D1B0000}"/>
    <cellStyle name="Normal 2 11 2 2 5 2 8 2" xfId="7065" xr:uid="{00000000-0005-0000-0000-00002E1B0000}"/>
    <cellStyle name="Normal 2 11 2 2 5 2 9" xfId="7066" xr:uid="{00000000-0005-0000-0000-00002F1B0000}"/>
    <cellStyle name="Normal 2 11 2 2 5 2 9 2" xfId="7067" xr:uid="{00000000-0005-0000-0000-0000301B0000}"/>
    <cellStyle name="Normal 2 11 2 2 5 3" xfId="7068" xr:uid="{00000000-0005-0000-0000-0000311B0000}"/>
    <cellStyle name="Normal 2 11 2 2 5 3 10" xfId="7069" xr:uid="{00000000-0005-0000-0000-0000321B0000}"/>
    <cellStyle name="Normal 2 11 2 2 5 3 10 2" xfId="7070" xr:uid="{00000000-0005-0000-0000-0000331B0000}"/>
    <cellStyle name="Normal 2 11 2 2 5 3 11" xfId="7071" xr:uid="{00000000-0005-0000-0000-0000341B0000}"/>
    <cellStyle name="Normal 2 11 2 2 5 3 2" xfId="7072" xr:uid="{00000000-0005-0000-0000-0000351B0000}"/>
    <cellStyle name="Normal 2 11 2 2 5 3 2 2" xfId="7073" xr:uid="{00000000-0005-0000-0000-0000361B0000}"/>
    <cellStyle name="Normal 2 11 2 2 5 3 3" xfId="7074" xr:uid="{00000000-0005-0000-0000-0000371B0000}"/>
    <cellStyle name="Normal 2 11 2 2 5 3 3 2" xfId="7075" xr:uid="{00000000-0005-0000-0000-0000381B0000}"/>
    <cellStyle name="Normal 2 11 2 2 5 3 4" xfId="7076" xr:uid="{00000000-0005-0000-0000-0000391B0000}"/>
    <cellStyle name="Normal 2 11 2 2 5 3 4 2" xfId="7077" xr:uid="{00000000-0005-0000-0000-00003A1B0000}"/>
    <cellStyle name="Normal 2 11 2 2 5 3 5" xfId="7078" xr:uid="{00000000-0005-0000-0000-00003B1B0000}"/>
    <cellStyle name="Normal 2 11 2 2 5 3 5 2" xfId="7079" xr:uid="{00000000-0005-0000-0000-00003C1B0000}"/>
    <cellStyle name="Normal 2 11 2 2 5 3 6" xfId="7080" xr:uid="{00000000-0005-0000-0000-00003D1B0000}"/>
    <cellStyle name="Normal 2 11 2 2 5 3 6 2" xfId="7081" xr:uid="{00000000-0005-0000-0000-00003E1B0000}"/>
    <cellStyle name="Normal 2 11 2 2 5 3 7" xfId="7082" xr:uid="{00000000-0005-0000-0000-00003F1B0000}"/>
    <cellStyle name="Normal 2 11 2 2 5 3 7 2" xfId="7083" xr:uid="{00000000-0005-0000-0000-0000401B0000}"/>
    <cellStyle name="Normal 2 11 2 2 5 3 8" xfId="7084" xr:uid="{00000000-0005-0000-0000-0000411B0000}"/>
    <cellStyle name="Normal 2 11 2 2 5 3 8 2" xfId="7085" xr:uid="{00000000-0005-0000-0000-0000421B0000}"/>
    <cellStyle name="Normal 2 11 2 2 5 3 9" xfId="7086" xr:uid="{00000000-0005-0000-0000-0000431B0000}"/>
    <cellStyle name="Normal 2 11 2 2 5 3 9 2" xfId="7087" xr:uid="{00000000-0005-0000-0000-0000441B0000}"/>
    <cellStyle name="Normal 2 11 2 2 5 4" xfId="7088" xr:uid="{00000000-0005-0000-0000-0000451B0000}"/>
    <cellStyle name="Normal 2 11 2 2 5 4 2" xfId="7089" xr:uid="{00000000-0005-0000-0000-0000461B0000}"/>
    <cellStyle name="Normal 2 11 2 2 5 5" xfId="7090" xr:uid="{00000000-0005-0000-0000-0000471B0000}"/>
    <cellStyle name="Normal 2 11 2 2 5 5 2" xfId="7091" xr:uid="{00000000-0005-0000-0000-0000481B0000}"/>
    <cellStyle name="Normal 2 11 2 2 5 6" xfId="7092" xr:uid="{00000000-0005-0000-0000-0000491B0000}"/>
    <cellStyle name="Normal 2 11 2 2 5 6 2" xfId="7093" xr:uid="{00000000-0005-0000-0000-00004A1B0000}"/>
    <cellStyle name="Normal 2 11 2 2 5 7" xfId="7094" xr:uid="{00000000-0005-0000-0000-00004B1B0000}"/>
    <cellStyle name="Normal 2 11 2 2 5 7 2" xfId="7095" xr:uid="{00000000-0005-0000-0000-00004C1B0000}"/>
    <cellStyle name="Normal 2 11 2 2 5 8" xfId="7096" xr:uid="{00000000-0005-0000-0000-00004D1B0000}"/>
    <cellStyle name="Normal 2 11 2 2 5 8 2" xfId="7097" xr:uid="{00000000-0005-0000-0000-00004E1B0000}"/>
    <cellStyle name="Normal 2 11 2 2 5 9" xfId="7098" xr:uid="{00000000-0005-0000-0000-00004F1B0000}"/>
    <cellStyle name="Normal 2 11 2 2 5 9 2" xfId="7099" xr:uid="{00000000-0005-0000-0000-0000501B0000}"/>
    <cellStyle name="Normal 2 11 2 2 6" xfId="41822" xr:uid="{00000000-0005-0000-0000-0000511B0000}"/>
    <cellStyle name="Normal 2 11 2 3" xfId="7100" xr:uid="{00000000-0005-0000-0000-0000521B0000}"/>
    <cellStyle name="Normal 2 11 2 3 2" xfId="41823" xr:uid="{00000000-0005-0000-0000-0000531B0000}"/>
    <cellStyle name="Normal 2 11 2 4" xfId="7101" xr:uid="{00000000-0005-0000-0000-0000541B0000}"/>
    <cellStyle name="Normal 2 11 2 4 2" xfId="41824" xr:uid="{00000000-0005-0000-0000-0000551B0000}"/>
    <cellStyle name="Normal 2 11 2 5" xfId="7102" xr:uid="{00000000-0005-0000-0000-0000561B0000}"/>
    <cellStyle name="Normal 2 11 2 5 2" xfId="41825" xr:uid="{00000000-0005-0000-0000-0000571B0000}"/>
    <cellStyle name="Normal 2 11 2 6" xfId="7103" xr:uid="{00000000-0005-0000-0000-0000581B0000}"/>
    <cellStyle name="Normal 2 11 2 6 10" xfId="7104" xr:uid="{00000000-0005-0000-0000-0000591B0000}"/>
    <cellStyle name="Normal 2 11 2 6 10 2" xfId="7105" xr:uid="{00000000-0005-0000-0000-00005A1B0000}"/>
    <cellStyle name="Normal 2 11 2 6 11" xfId="7106" xr:uid="{00000000-0005-0000-0000-00005B1B0000}"/>
    <cellStyle name="Normal 2 11 2 6 11 2" xfId="7107" xr:uid="{00000000-0005-0000-0000-00005C1B0000}"/>
    <cellStyle name="Normal 2 11 2 6 12" xfId="7108" xr:uid="{00000000-0005-0000-0000-00005D1B0000}"/>
    <cellStyle name="Normal 2 11 2 6 2" xfId="7109" xr:uid="{00000000-0005-0000-0000-00005E1B0000}"/>
    <cellStyle name="Normal 2 11 2 6 2 10" xfId="7110" xr:uid="{00000000-0005-0000-0000-00005F1B0000}"/>
    <cellStyle name="Normal 2 11 2 6 2 10 2" xfId="7111" xr:uid="{00000000-0005-0000-0000-0000601B0000}"/>
    <cellStyle name="Normal 2 11 2 6 2 11" xfId="7112" xr:uid="{00000000-0005-0000-0000-0000611B0000}"/>
    <cellStyle name="Normal 2 11 2 6 2 2" xfId="7113" xr:uid="{00000000-0005-0000-0000-0000621B0000}"/>
    <cellStyle name="Normal 2 11 2 6 2 2 2" xfId="7114" xr:uid="{00000000-0005-0000-0000-0000631B0000}"/>
    <cellStyle name="Normal 2 11 2 6 2 3" xfId="7115" xr:uid="{00000000-0005-0000-0000-0000641B0000}"/>
    <cellStyle name="Normal 2 11 2 6 2 3 2" xfId="7116" xr:uid="{00000000-0005-0000-0000-0000651B0000}"/>
    <cellStyle name="Normal 2 11 2 6 2 4" xfId="7117" xr:uid="{00000000-0005-0000-0000-0000661B0000}"/>
    <cellStyle name="Normal 2 11 2 6 2 4 2" xfId="7118" xr:uid="{00000000-0005-0000-0000-0000671B0000}"/>
    <cellStyle name="Normal 2 11 2 6 2 5" xfId="7119" xr:uid="{00000000-0005-0000-0000-0000681B0000}"/>
    <cellStyle name="Normal 2 11 2 6 2 5 2" xfId="7120" xr:uid="{00000000-0005-0000-0000-0000691B0000}"/>
    <cellStyle name="Normal 2 11 2 6 2 6" xfId="7121" xr:uid="{00000000-0005-0000-0000-00006A1B0000}"/>
    <cellStyle name="Normal 2 11 2 6 2 6 2" xfId="7122" xr:uid="{00000000-0005-0000-0000-00006B1B0000}"/>
    <cellStyle name="Normal 2 11 2 6 2 7" xfId="7123" xr:uid="{00000000-0005-0000-0000-00006C1B0000}"/>
    <cellStyle name="Normal 2 11 2 6 2 7 2" xfId="7124" xr:uid="{00000000-0005-0000-0000-00006D1B0000}"/>
    <cellStyle name="Normal 2 11 2 6 2 8" xfId="7125" xr:uid="{00000000-0005-0000-0000-00006E1B0000}"/>
    <cellStyle name="Normal 2 11 2 6 2 8 2" xfId="7126" xr:uid="{00000000-0005-0000-0000-00006F1B0000}"/>
    <cellStyle name="Normal 2 11 2 6 2 9" xfId="7127" xr:uid="{00000000-0005-0000-0000-0000701B0000}"/>
    <cellStyle name="Normal 2 11 2 6 2 9 2" xfId="7128" xr:uid="{00000000-0005-0000-0000-0000711B0000}"/>
    <cellStyle name="Normal 2 11 2 6 3" xfId="7129" xr:uid="{00000000-0005-0000-0000-0000721B0000}"/>
    <cellStyle name="Normal 2 11 2 6 3 2" xfId="7130" xr:uid="{00000000-0005-0000-0000-0000731B0000}"/>
    <cellStyle name="Normal 2 11 2 6 4" xfId="7131" xr:uid="{00000000-0005-0000-0000-0000741B0000}"/>
    <cellStyle name="Normal 2 11 2 6 4 2" xfId="7132" xr:uid="{00000000-0005-0000-0000-0000751B0000}"/>
    <cellStyle name="Normal 2 11 2 6 5" xfId="7133" xr:uid="{00000000-0005-0000-0000-0000761B0000}"/>
    <cellStyle name="Normal 2 11 2 6 5 2" xfId="7134" xr:uid="{00000000-0005-0000-0000-0000771B0000}"/>
    <cellStyle name="Normal 2 11 2 6 6" xfId="7135" xr:uid="{00000000-0005-0000-0000-0000781B0000}"/>
    <cellStyle name="Normal 2 11 2 6 6 2" xfId="7136" xr:uid="{00000000-0005-0000-0000-0000791B0000}"/>
    <cellStyle name="Normal 2 11 2 6 7" xfId="7137" xr:uid="{00000000-0005-0000-0000-00007A1B0000}"/>
    <cellStyle name="Normal 2 11 2 6 7 2" xfId="7138" xr:uid="{00000000-0005-0000-0000-00007B1B0000}"/>
    <cellStyle name="Normal 2 11 2 6 8" xfId="7139" xr:uid="{00000000-0005-0000-0000-00007C1B0000}"/>
    <cellStyle name="Normal 2 11 2 6 8 2" xfId="7140" xr:uid="{00000000-0005-0000-0000-00007D1B0000}"/>
    <cellStyle name="Normal 2 11 2 6 9" xfId="7141" xr:uid="{00000000-0005-0000-0000-00007E1B0000}"/>
    <cellStyle name="Normal 2 11 2 6 9 2" xfId="7142" xr:uid="{00000000-0005-0000-0000-00007F1B0000}"/>
    <cellStyle name="Normal 2 11 2 7" xfId="7143" xr:uid="{00000000-0005-0000-0000-0000801B0000}"/>
    <cellStyle name="Normal 2 11 2 7 10" xfId="7144" xr:uid="{00000000-0005-0000-0000-0000811B0000}"/>
    <cellStyle name="Normal 2 11 2 7 10 2" xfId="7145" xr:uid="{00000000-0005-0000-0000-0000821B0000}"/>
    <cellStyle name="Normal 2 11 2 7 11" xfId="7146" xr:uid="{00000000-0005-0000-0000-0000831B0000}"/>
    <cellStyle name="Normal 2 11 2 7 2" xfId="7147" xr:uid="{00000000-0005-0000-0000-0000841B0000}"/>
    <cellStyle name="Normal 2 11 2 7 2 2" xfId="7148" xr:uid="{00000000-0005-0000-0000-0000851B0000}"/>
    <cellStyle name="Normal 2 11 2 7 3" xfId="7149" xr:uid="{00000000-0005-0000-0000-0000861B0000}"/>
    <cellStyle name="Normal 2 11 2 7 3 2" xfId="7150" xr:uid="{00000000-0005-0000-0000-0000871B0000}"/>
    <cellStyle name="Normal 2 11 2 7 4" xfId="7151" xr:uid="{00000000-0005-0000-0000-0000881B0000}"/>
    <cellStyle name="Normal 2 11 2 7 4 2" xfId="7152" xr:uid="{00000000-0005-0000-0000-0000891B0000}"/>
    <cellStyle name="Normal 2 11 2 7 5" xfId="7153" xr:uid="{00000000-0005-0000-0000-00008A1B0000}"/>
    <cellStyle name="Normal 2 11 2 7 5 2" xfId="7154" xr:uid="{00000000-0005-0000-0000-00008B1B0000}"/>
    <cellStyle name="Normal 2 11 2 7 6" xfId="7155" xr:uid="{00000000-0005-0000-0000-00008C1B0000}"/>
    <cellStyle name="Normal 2 11 2 7 6 2" xfId="7156" xr:uid="{00000000-0005-0000-0000-00008D1B0000}"/>
    <cellStyle name="Normal 2 11 2 7 7" xfId="7157" xr:uid="{00000000-0005-0000-0000-00008E1B0000}"/>
    <cellStyle name="Normal 2 11 2 7 7 2" xfId="7158" xr:uid="{00000000-0005-0000-0000-00008F1B0000}"/>
    <cellStyle name="Normal 2 11 2 7 8" xfId="7159" xr:uid="{00000000-0005-0000-0000-0000901B0000}"/>
    <cellStyle name="Normal 2 11 2 7 8 2" xfId="7160" xr:uid="{00000000-0005-0000-0000-0000911B0000}"/>
    <cellStyle name="Normal 2 11 2 7 9" xfId="7161" xr:uid="{00000000-0005-0000-0000-0000921B0000}"/>
    <cellStyle name="Normal 2 11 2 7 9 2" xfId="7162" xr:uid="{00000000-0005-0000-0000-0000931B0000}"/>
    <cellStyle name="Normal 2 11 2 8" xfId="7163" xr:uid="{00000000-0005-0000-0000-0000941B0000}"/>
    <cellStyle name="Normal 2 11 2 8 2" xfId="7164" xr:uid="{00000000-0005-0000-0000-0000951B0000}"/>
    <cellStyle name="Normal 2 11 2 9" xfId="7165" xr:uid="{00000000-0005-0000-0000-0000961B0000}"/>
    <cellStyle name="Normal 2 11 2 9 2" xfId="7166" xr:uid="{00000000-0005-0000-0000-0000971B0000}"/>
    <cellStyle name="Normal 2 11 3" xfId="7167" xr:uid="{00000000-0005-0000-0000-0000981B0000}"/>
    <cellStyle name="Normal 2 11 3 10" xfId="7168" xr:uid="{00000000-0005-0000-0000-0000991B0000}"/>
    <cellStyle name="Normal 2 11 3 10 2" xfId="7169" xr:uid="{00000000-0005-0000-0000-00009A1B0000}"/>
    <cellStyle name="Normal 2 11 3 11" xfId="7170" xr:uid="{00000000-0005-0000-0000-00009B1B0000}"/>
    <cellStyle name="Normal 2 11 3 11 2" xfId="7171" xr:uid="{00000000-0005-0000-0000-00009C1B0000}"/>
    <cellStyle name="Normal 2 11 3 12" xfId="7172" xr:uid="{00000000-0005-0000-0000-00009D1B0000}"/>
    <cellStyle name="Normal 2 11 3 12 2" xfId="7173" xr:uid="{00000000-0005-0000-0000-00009E1B0000}"/>
    <cellStyle name="Normal 2 11 3 13" xfId="7174" xr:uid="{00000000-0005-0000-0000-00009F1B0000}"/>
    <cellStyle name="Normal 2 11 3 2" xfId="7175" xr:uid="{00000000-0005-0000-0000-0000A01B0000}"/>
    <cellStyle name="Normal 2 11 3 2 10" xfId="7176" xr:uid="{00000000-0005-0000-0000-0000A11B0000}"/>
    <cellStyle name="Normal 2 11 3 2 10 2" xfId="7177" xr:uid="{00000000-0005-0000-0000-0000A21B0000}"/>
    <cellStyle name="Normal 2 11 3 2 11" xfId="7178" xr:uid="{00000000-0005-0000-0000-0000A31B0000}"/>
    <cellStyle name="Normal 2 11 3 2 11 2" xfId="7179" xr:uid="{00000000-0005-0000-0000-0000A41B0000}"/>
    <cellStyle name="Normal 2 11 3 2 12" xfId="7180" xr:uid="{00000000-0005-0000-0000-0000A51B0000}"/>
    <cellStyle name="Normal 2 11 3 2 2" xfId="7181" xr:uid="{00000000-0005-0000-0000-0000A61B0000}"/>
    <cellStyle name="Normal 2 11 3 2 2 10" xfId="7182" xr:uid="{00000000-0005-0000-0000-0000A71B0000}"/>
    <cellStyle name="Normal 2 11 3 2 2 10 2" xfId="7183" xr:uid="{00000000-0005-0000-0000-0000A81B0000}"/>
    <cellStyle name="Normal 2 11 3 2 2 11" xfId="7184" xr:uid="{00000000-0005-0000-0000-0000A91B0000}"/>
    <cellStyle name="Normal 2 11 3 2 2 2" xfId="7185" xr:uid="{00000000-0005-0000-0000-0000AA1B0000}"/>
    <cellStyle name="Normal 2 11 3 2 2 2 2" xfId="7186" xr:uid="{00000000-0005-0000-0000-0000AB1B0000}"/>
    <cellStyle name="Normal 2 11 3 2 2 3" xfId="7187" xr:uid="{00000000-0005-0000-0000-0000AC1B0000}"/>
    <cellStyle name="Normal 2 11 3 2 2 3 2" xfId="7188" xr:uid="{00000000-0005-0000-0000-0000AD1B0000}"/>
    <cellStyle name="Normal 2 11 3 2 2 4" xfId="7189" xr:uid="{00000000-0005-0000-0000-0000AE1B0000}"/>
    <cellStyle name="Normal 2 11 3 2 2 4 2" xfId="7190" xr:uid="{00000000-0005-0000-0000-0000AF1B0000}"/>
    <cellStyle name="Normal 2 11 3 2 2 5" xfId="7191" xr:uid="{00000000-0005-0000-0000-0000B01B0000}"/>
    <cellStyle name="Normal 2 11 3 2 2 5 2" xfId="7192" xr:uid="{00000000-0005-0000-0000-0000B11B0000}"/>
    <cellStyle name="Normal 2 11 3 2 2 6" xfId="7193" xr:uid="{00000000-0005-0000-0000-0000B21B0000}"/>
    <cellStyle name="Normal 2 11 3 2 2 6 2" xfId="7194" xr:uid="{00000000-0005-0000-0000-0000B31B0000}"/>
    <cellStyle name="Normal 2 11 3 2 2 7" xfId="7195" xr:uid="{00000000-0005-0000-0000-0000B41B0000}"/>
    <cellStyle name="Normal 2 11 3 2 2 7 2" xfId="7196" xr:uid="{00000000-0005-0000-0000-0000B51B0000}"/>
    <cellStyle name="Normal 2 11 3 2 2 8" xfId="7197" xr:uid="{00000000-0005-0000-0000-0000B61B0000}"/>
    <cellStyle name="Normal 2 11 3 2 2 8 2" xfId="7198" xr:uid="{00000000-0005-0000-0000-0000B71B0000}"/>
    <cellStyle name="Normal 2 11 3 2 2 9" xfId="7199" xr:uid="{00000000-0005-0000-0000-0000B81B0000}"/>
    <cellStyle name="Normal 2 11 3 2 2 9 2" xfId="7200" xr:uid="{00000000-0005-0000-0000-0000B91B0000}"/>
    <cellStyle name="Normal 2 11 3 2 3" xfId="7201" xr:uid="{00000000-0005-0000-0000-0000BA1B0000}"/>
    <cellStyle name="Normal 2 11 3 2 3 2" xfId="7202" xr:uid="{00000000-0005-0000-0000-0000BB1B0000}"/>
    <cellStyle name="Normal 2 11 3 2 4" xfId="7203" xr:uid="{00000000-0005-0000-0000-0000BC1B0000}"/>
    <cellStyle name="Normal 2 11 3 2 4 2" xfId="7204" xr:uid="{00000000-0005-0000-0000-0000BD1B0000}"/>
    <cellStyle name="Normal 2 11 3 2 5" xfId="7205" xr:uid="{00000000-0005-0000-0000-0000BE1B0000}"/>
    <cellStyle name="Normal 2 11 3 2 5 2" xfId="7206" xr:uid="{00000000-0005-0000-0000-0000BF1B0000}"/>
    <cellStyle name="Normal 2 11 3 2 6" xfId="7207" xr:uid="{00000000-0005-0000-0000-0000C01B0000}"/>
    <cellStyle name="Normal 2 11 3 2 6 2" xfId="7208" xr:uid="{00000000-0005-0000-0000-0000C11B0000}"/>
    <cellStyle name="Normal 2 11 3 2 7" xfId="7209" xr:uid="{00000000-0005-0000-0000-0000C21B0000}"/>
    <cellStyle name="Normal 2 11 3 2 7 2" xfId="7210" xr:uid="{00000000-0005-0000-0000-0000C31B0000}"/>
    <cellStyle name="Normal 2 11 3 2 8" xfId="7211" xr:uid="{00000000-0005-0000-0000-0000C41B0000}"/>
    <cellStyle name="Normal 2 11 3 2 8 2" xfId="7212" xr:uid="{00000000-0005-0000-0000-0000C51B0000}"/>
    <cellStyle name="Normal 2 11 3 2 9" xfId="7213" xr:uid="{00000000-0005-0000-0000-0000C61B0000}"/>
    <cellStyle name="Normal 2 11 3 2 9 2" xfId="7214" xr:uid="{00000000-0005-0000-0000-0000C71B0000}"/>
    <cellStyle name="Normal 2 11 3 3" xfId="7215" xr:uid="{00000000-0005-0000-0000-0000C81B0000}"/>
    <cellStyle name="Normal 2 11 3 3 10" xfId="7216" xr:uid="{00000000-0005-0000-0000-0000C91B0000}"/>
    <cellStyle name="Normal 2 11 3 3 10 2" xfId="7217" xr:uid="{00000000-0005-0000-0000-0000CA1B0000}"/>
    <cellStyle name="Normal 2 11 3 3 11" xfId="7218" xr:uid="{00000000-0005-0000-0000-0000CB1B0000}"/>
    <cellStyle name="Normal 2 11 3 3 2" xfId="7219" xr:uid="{00000000-0005-0000-0000-0000CC1B0000}"/>
    <cellStyle name="Normal 2 11 3 3 2 2" xfId="7220" xr:uid="{00000000-0005-0000-0000-0000CD1B0000}"/>
    <cellStyle name="Normal 2 11 3 3 3" xfId="7221" xr:uid="{00000000-0005-0000-0000-0000CE1B0000}"/>
    <cellStyle name="Normal 2 11 3 3 3 2" xfId="7222" xr:uid="{00000000-0005-0000-0000-0000CF1B0000}"/>
    <cellStyle name="Normal 2 11 3 3 4" xfId="7223" xr:uid="{00000000-0005-0000-0000-0000D01B0000}"/>
    <cellStyle name="Normal 2 11 3 3 4 2" xfId="7224" xr:uid="{00000000-0005-0000-0000-0000D11B0000}"/>
    <cellStyle name="Normal 2 11 3 3 5" xfId="7225" xr:uid="{00000000-0005-0000-0000-0000D21B0000}"/>
    <cellStyle name="Normal 2 11 3 3 5 2" xfId="7226" xr:uid="{00000000-0005-0000-0000-0000D31B0000}"/>
    <cellStyle name="Normal 2 11 3 3 6" xfId="7227" xr:uid="{00000000-0005-0000-0000-0000D41B0000}"/>
    <cellStyle name="Normal 2 11 3 3 6 2" xfId="7228" xr:uid="{00000000-0005-0000-0000-0000D51B0000}"/>
    <cellStyle name="Normal 2 11 3 3 7" xfId="7229" xr:uid="{00000000-0005-0000-0000-0000D61B0000}"/>
    <cellStyle name="Normal 2 11 3 3 7 2" xfId="7230" xr:uid="{00000000-0005-0000-0000-0000D71B0000}"/>
    <cellStyle name="Normal 2 11 3 3 8" xfId="7231" xr:uid="{00000000-0005-0000-0000-0000D81B0000}"/>
    <cellStyle name="Normal 2 11 3 3 8 2" xfId="7232" xr:uid="{00000000-0005-0000-0000-0000D91B0000}"/>
    <cellStyle name="Normal 2 11 3 3 9" xfId="7233" xr:uid="{00000000-0005-0000-0000-0000DA1B0000}"/>
    <cellStyle name="Normal 2 11 3 3 9 2" xfId="7234" xr:uid="{00000000-0005-0000-0000-0000DB1B0000}"/>
    <cellStyle name="Normal 2 11 3 4" xfId="7235" xr:uid="{00000000-0005-0000-0000-0000DC1B0000}"/>
    <cellStyle name="Normal 2 11 3 4 2" xfId="7236" xr:uid="{00000000-0005-0000-0000-0000DD1B0000}"/>
    <cellStyle name="Normal 2 11 3 5" xfId="7237" xr:uid="{00000000-0005-0000-0000-0000DE1B0000}"/>
    <cellStyle name="Normal 2 11 3 5 2" xfId="7238" xr:uid="{00000000-0005-0000-0000-0000DF1B0000}"/>
    <cellStyle name="Normal 2 11 3 6" xfId="7239" xr:uid="{00000000-0005-0000-0000-0000E01B0000}"/>
    <cellStyle name="Normal 2 11 3 6 2" xfId="7240" xr:uid="{00000000-0005-0000-0000-0000E11B0000}"/>
    <cellStyle name="Normal 2 11 3 7" xfId="7241" xr:uid="{00000000-0005-0000-0000-0000E21B0000}"/>
    <cellStyle name="Normal 2 11 3 7 2" xfId="7242" xr:uid="{00000000-0005-0000-0000-0000E31B0000}"/>
    <cellStyle name="Normal 2 11 3 8" xfId="7243" xr:uid="{00000000-0005-0000-0000-0000E41B0000}"/>
    <cellStyle name="Normal 2 11 3 8 2" xfId="7244" xr:uid="{00000000-0005-0000-0000-0000E51B0000}"/>
    <cellStyle name="Normal 2 11 3 9" xfId="7245" xr:uid="{00000000-0005-0000-0000-0000E61B0000}"/>
    <cellStyle name="Normal 2 11 3 9 2" xfId="7246" xr:uid="{00000000-0005-0000-0000-0000E71B0000}"/>
    <cellStyle name="Normal 2 11 4" xfId="7247" xr:uid="{00000000-0005-0000-0000-0000E81B0000}"/>
    <cellStyle name="Normal 2 11 4 10" xfId="7248" xr:uid="{00000000-0005-0000-0000-0000E91B0000}"/>
    <cellStyle name="Normal 2 11 4 10 2" xfId="7249" xr:uid="{00000000-0005-0000-0000-0000EA1B0000}"/>
    <cellStyle name="Normal 2 11 4 11" xfId="7250" xr:uid="{00000000-0005-0000-0000-0000EB1B0000}"/>
    <cellStyle name="Normal 2 11 4 11 2" xfId="7251" xr:uid="{00000000-0005-0000-0000-0000EC1B0000}"/>
    <cellStyle name="Normal 2 11 4 12" xfId="7252" xr:uid="{00000000-0005-0000-0000-0000ED1B0000}"/>
    <cellStyle name="Normal 2 11 4 12 2" xfId="7253" xr:uid="{00000000-0005-0000-0000-0000EE1B0000}"/>
    <cellStyle name="Normal 2 11 4 13" xfId="7254" xr:uid="{00000000-0005-0000-0000-0000EF1B0000}"/>
    <cellStyle name="Normal 2 11 4 2" xfId="7255" xr:uid="{00000000-0005-0000-0000-0000F01B0000}"/>
    <cellStyle name="Normal 2 11 4 2 10" xfId="7256" xr:uid="{00000000-0005-0000-0000-0000F11B0000}"/>
    <cellStyle name="Normal 2 11 4 2 10 2" xfId="7257" xr:uid="{00000000-0005-0000-0000-0000F21B0000}"/>
    <cellStyle name="Normal 2 11 4 2 11" xfId="7258" xr:uid="{00000000-0005-0000-0000-0000F31B0000}"/>
    <cellStyle name="Normal 2 11 4 2 11 2" xfId="7259" xr:uid="{00000000-0005-0000-0000-0000F41B0000}"/>
    <cellStyle name="Normal 2 11 4 2 12" xfId="7260" xr:uid="{00000000-0005-0000-0000-0000F51B0000}"/>
    <cellStyle name="Normal 2 11 4 2 2" xfId="7261" xr:uid="{00000000-0005-0000-0000-0000F61B0000}"/>
    <cellStyle name="Normal 2 11 4 2 2 10" xfId="7262" xr:uid="{00000000-0005-0000-0000-0000F71B0000}"/>
    <cellStyle name="Normal 2 11 4 2 2 10 2" xfId="7263" xr:uid="{00000000-0005-0000-0000-0000F81B0000}"/>
    <cellStyle name="Normal 2 11 4 2 2 11" xfId="7264" xr:uid="{00000000-0005-0000-0000-0000F91B0000}"/>
    <cellStyle name="Normal 2 11 4 2 2 2" xfId="7265" xr:uid="{00000000-0005-0000-0000-0000FA1B0000}"/>
    <cellStyle name="Normal 2 11 4 2 2 2 2" xfId="7266" xr:uid="{00000000-0005-0000-0000-0000FB1B0000}"/>
    <cellStyle name="Normal 2 11 4 2 2 3" xfId="7267" xr:uid="{00000000-0005-0000-0000-0000FC1B0000}"/>
    <cellStyle name="Normal 2 11 4 2 2 3 2" xfId="7268" xr:uid="{00000000-0005-0000-0000-0000FD1B0000}"/>
    <cellStyle name="Normal 2 11 4 2 2 4" xfId="7269" xr:uid="{00000000-0005-0000-0000-0000FE1B0000}"/>
    <cellStyle name="Normal 2 11 4 2 2 4 2" xfId="7270" xr:uid="{00000000-0005-0000-0000-0000FF1B0000}"/>
    <cellStyle name="Normal 2 11 4 2 2 5" xfId="7271" xr:uid="{00000000-0005-0000-0000-0000001C0000}"/>
    <cellStyle name="Normal 2 11 4 2 2 5 2" xfId="7272" xr:uid="{00000000-0005-0000-0000-0000011C0000}"/>
    <cellStyle name="Normal 2 11 4 2 2 6" xfId="7273" xr:uid="{00000000-0005-0000-0000-0000021C0000}"/>
    <cellStyle name="Normal 2 11 4 2 2 6 2" xfId="7274" xr:uid="{00000000-0005-0000-0000-0000031C0000}"/>
    <cellStyle name="Normal 2 11 4 2 2 7" xfId="7275" xr:uid="{00000000-0005-0000-0000-0000041C0000}"/>
    <cellStyle name="Normal 2 11 4 2 2 7 2" xfId="7276" xr:uid="{00000000-0005-0000-0000-0000051C0000}"/>
    <cellStyle name="Normal 2 11 4 2 2 8" xfId="7277" xr:uid="{00000000-0005-0000-0000-0000061C0000}"/>
    <cellStyle name="Normal 2 11 4 2 2 8 2" xfId="7278" xr:uid="{00000000-0005-0000-0000-0000071C0000}"/>
    <cellStyle name="Normal 2 11 4 2 2 9" xfId="7279" xr:uid="{00000000-0005-0000-0000-0000081C0000}"/>
    <cellStyle name="Normal 2 11 4 2 2 9 2" xfId="7280" xr:uid="{00000000-0005-0000-0000-0000091C0000}"/>
    <cellStyle name="Normal 2 11 4 2 3" xfId="7281" xr:uid="{00000000-0005-0000-0000-00000A1C0000}"/>
    <cellStyle name="Normal 2 11 4 2 3 2" xfId="7282" xr:uid="{00000000-0005-0000-0000-00000B1C0000}"/>
    <cellStyle name="Normal 2 11 4 2 4" xfId="7283" xr:uid="{00000000-0005-0000-0000-00000C1C0000}"/>
    <cellStyle name="Normal 2 11 4 2 4 2" xfId="7284" xr:uid="{00000000-0005-0000-0000-00000D1C0000}"/>
    <cellStyle name="Normal 2 11 4 2 5" xfId="7285" xr:uid="{00000000-0005-0000-0000-00000E1C0000}"/>
    <cellStyle name="Normal 2 11 4 2 5 2" xfId="7286" xr:uid="{00000000-0005-0000-0000-00000F1C0000}"/>
    <cellStyle name="Normal 2 11 4 2 6" xfId="7287" xr:uid="{00000000-0005-0000-0000-0000101C0000}"/>
    <cellStyle name="Normal 2 11 4 2 6 2" xfId="7288" xr:uid="{00000000-0005-0000-0000-0000111C0000}"/>
    <cellStyle name="Normal 2 11 4 2 7" xfId="7289" xr:uid="{00000000-0005-0000-0000-0000121C0000}"/>
    <cellStyle name="Normal 2 11 4 2 7 2" xfId="7290" xr:uid="{00000000-0005-0000-0000-0000131C0000}"/>
    <cellStyle name="Normal 2 11 4 2 8" xfId="7291" xr:uid="{00000000-0005-0000-0000-0000141C0000}"/>
    <cellStyle name="Normal 2 11 4 2 8 2" xfId="7292" xr:uid="{00000000-0005-0000-0000-0000151C0000}"/>
    <cellStyle name="Normal 2 11 4 2 9" xfId="7293" xr:uid="{00000000-0005-0000-0000-0000161C0000}"/>
    <cellStyle name="Normal 2 11 4 2 9 2" xfId="7294" xr:uid="{00000000-0005-0000-0000-0000171C0000}"/>
    <cellStyle name="Normal 2 11 4 3" xfId="7295" xr:uid="{00000000-0005-0000-0000-0000181C0000}"/>
    <cellStyle name="Normal 2 11 4 3 10" xfId="7296" xr:uid="{00000000-0005-0000-0000-0000191C0000}"/>
    <cellStyle name="Normal 2 11 4 3 10 2" xfId="7297" xr:uid="{00000000-0005-0000-0000-00001A1C0000}"/>
    <cellStyle name="Normal 2 11 4 3 11" xfId="7298" xr:uid="{00000000-0005-0000-0000-00001B1C0000}"/>
    <cellStyle name="Normal 2 11 4 3 2" xfId="7299" xr:uid="{00000000-0005-0000-0000-00001C1C0000}"/>
    <cellStyle name="Normal 2 11 4 3 2 2" xfId="7300" xr:uid="{00000000-0005-0000-0000-00001D1C0000}"/>
    <cellStyle name="Normal 2 11 4 3 3" xfId="7301" xr:uid="{00000000-0005-0000-0000-00001E1C0000}"/>
    <cellStyle name="Normal 2 11 4 3 3 2" xfId="7302" xr:uid="{00000000-0005-0000-0000-00001F1C0000}"/>
    <cellStyle name="Normal 2 11 4 3 4" xfId="7303" xr:uid="{00000000-0005-0000-0000-0000201C0000}"/>
    <cellStyle name="Normal 2 11 4 3 4 2" xfId="7304" xr:uid="{00000000-0005-0000-0000-0000211C0000}"/>
    <cellStyle name="Normal 2 11 4 3 5" xfId="7305" xr:uid="{00000000-0005-0000-0000-0000221C0000}"/>
    <cellStyle name="Normal 2 11 4 3 5 2" xfId="7306" xr:uid="{00000000-0005-0000-0000-0000231C0000}"/>
    <cellStyle name="Normal 2 11 4 3 6" xfId="7307" xr:uid="{00000000-0005-0000-0000-0000241C0000}"/>
    <cellStyle name="Normal 2 11 4 3 6 2" xfId="7308" xr:uid="{00000000-0005-0000-0000-0000251C0000}"/>
    <cellStyle name="Normal 2 11 4 3 7" xfId="7309" xr:uid="{00000000-0005-0000-0000-0000261C0000}"/>
    <cellStyle name="Normal 2 11 4 3 7 2" xfId="7310" xr:uid="{00000000-0005-0000-0000-0000271C0000}"/>
    <cellStyle name="Normal 2 11 4 3 8" xfId="7311" xr:uid="{00000000-0005-0000-0000-0000281C0000}"/>
    <cellStyle name="Normal 2 11 4 3 8 2" xfId="7312" xr:uid="{00000000-0005-0000-0000-0000291C0000}"/>
    <cellStyle name="Normal 2 11 4 3 9" xfId="7313" xr:uid="{00000000-0005-0000-0000-00002A1C0000}"/>
    <cellStyle name="Normal 2 11 4 3 9 2" xfId="7314" xr:uid="{00000000-0005-0000-0000-00002B1C0000}"/>
    <cellStyle name="Normal 2 11 4 4" xfId="7315" xr:uid="{00000000-0005-0000-0000-00002C1C0000}"/>
    <cellStyle name="Normal 2 11 4 4 2" xfId="7316" xr:uid="{00000000-0005-0000-0000-00002D1C0000}"/>
    <cellStyle name="Normal 2 11 4 5" xfId="7317" xr:uid="{00000000-0005-0000-0000-00002E1C0000}"/>
    <cellStyle name="Normal 2 11 4 5 2" xfId="7318" xr:uid="{00000000-0005-0000-0000-00002F1C0000}"/>
    <cellStyle name="Normal 2 11 4 6" xfId="7319" xr:uid="{00000000-0005-0000-0000-0000301C0000}"/>
    <cellStyle name="Normal 2 11 4 6 2" xfId="7320" xr:uid="{00000000-0005-0000-0000-0000311C0000}"/>
    <cellStyle name="Normal 2 11 4 7" xfId="7321" xr:uid="{00000000-0005-0000-0000-0000321C0000}"/>
    <cellStyle name="Normal 2 11 4 7 2" xfId="7322" xr:uid="{00000000-0005-0000-0000-0000331C0000}"/>
    <cellStyle name="Normal 2 11 4 8" xfId="7323" xr:uid="{00000000-0005-0000-0000-0000341C0000}"/>
    <cellStyle name="Normal 2 11 4 8 2" xfId="7324" xr:uid="{00000000-0005-0000-0000-0000351C0000}"/>
    <cellStyle name="Normal 2 11 4 9" xfId="7325" xr:uid="{00000000-0005-0000-0000-0000361C0000}"/>
    <cellStyle name="Normal 2 11 4 9 2" xfId="7326" xr:uid="{00000000-0005-0000-0000-0000371C0000}"/>
    <cellStyle name="Normal 2 11 5" xfId="7327" xr:uid="{00000000-0005-0000-0000-0000381C0000}"/>
    <cellStyle name="Normal 2 11 5 10" xfId="7328" xr:uid="{00000000-0005-0000-0000-0000391C0000}"/>
    <cellStyle name="Normal 2 11 5 10 2" xfId="7329" xr:uid="{00000000-0005-0000-0000-00003A1C0000}"/>
    <cellStyle name="Normal 2 11 5 11" xfId="7330" xr:uid="{00000000-0005-0000-0000-00003B1C0000}"/>
    <cellStyle name="Normal 2 11 5 11 2" xfId="7331" xr:uid="{00000000-0005-0000-0000-00003C1C0000}"/>
    <cellStyle name="Normal 2 11 5 12" xfId="7332" xr:uid="{00000000-0005-0000-0000-00003D1C0000}"/>
    <cellStyle name="Normal 2 11 5 12 2" xfId="7333" xr:uid="{00000000-0005-0000-0000-00003E1C0000}"/>
    <cellStyle name="Normal 2 11 5 13" xfId="7334" xr:uid="{00000000-0005-0000-0000-00003F1C0000}"/>
    <cellStyle name="Normal 2 11 5 2" xfId="7335" xr:uid="{00000000-0005-0000-0000-0000401C0000}"/>
    <cellStyle name="Normal 2 11 5 2 10" xfId="7336" xr:uid="{00000000-0005-0000-0000-0000411C0000}"/>
    <cellStyle name="Normal 2 11 5 2 10 2" xfId="7337" xr:uid="{00000000-0005-0000-0000-0000421C0000}"/>
    <cellStyle name="Normal 2 11 5 2 11" xfId="7338" xr:uid="{00000000-0005-0000-0000-0000431C0000}"/>
    <cellStyle name="Normal 2 11 5 2 11 2" xfId="7339" xr:uid="{00000000-0005-0000-0000-0000441C0000}"/>
    <cellStyle name="Normal 2 11 5 2 12" xfId="7340" xr:uid="{00000000-0005-0000-0000-0000451C0000}"/>
    <cellStyle name="Normal 2 11 5 2 2" xfId="7341" xr:uid="{00000000-0005-0000-0000-0000461C0000}"/>
    <cellStyle name="Normal 2 11 5 2 2 10" xfId="7342" xr:uid="{00000000-0005-0000-0000-0000471C0000}"/>
    <cellStyle name="Normal 2 11 5 2 2 10 2" xfId="7343" xr:uid="{00000000-0005-0000-0000-0000481C0000}"/>
    <cellStyle name="Normal 2 11 5 2 2 11" xfId="7344" xr:uid="{00000000-0005-0000-0000-0000491C0000}"/>
    <cellStyle name="Normal 2 11 5 2 2 2" xfId="7345" xr:uid="{00000000-0005-0000-0000-00004A1C0000}"/>
    <cellStyle name="Normal 2 11 5 2 2 2 2" xfId="7346" xr:uid="{00000000-0005-0000-0000-00004B1C0000}"/>
    <cellStyle name="Normal 2 11 5 2 2 3" xfId="7347" xr:uid="{00000000-0005-0000-0000-00004C1C0000}"/>
    <cellStyle name="Normal 2 11 5 2 2 3 2" xfId="7348" xr:uid="{00000000-0005-0000-0000-00004D1C0000}"/>
    <cellStyle name="Normal 2 11 5 2 2 4" xfId="7349" xr:uid="{00000000-0005-0000-0000-00004E1C0000}"/>
    <cellStyle name="Normal 2 11 5 2 2 4 2" xfId="7350" xr:uid="{00000000-0005-0000-0000-00004F1C0000}"/>
    <cellStyle name="Normal 2 11 5 2 2 5" xfId="7351" xr:uid="{00000000-0005-0000-0000-0000501C0000}"/>
    <cellStyle name="Normal 2 11 5 2 2 5 2" xfId="7352" xr:uid="{00000000-0005-0000-0000-0000511C0000}"/>
    <cellStyle name="Normal 2 11 5 2 2 6" xfId="7353" xr:uid="{00000000-0005-0000-0000-0000521C0000}"/>
    <cellStyle name="Normal 2 11 5 2 2 6 2" xfId="7354" xr:uid="{00000000-0005-0000-0000-0000531C0000}"/>
    <cellStyle name="Normal 2 11 5 2 2 7" xfId="7355" xr:uid="{00000000-0005-0000-0000-0000541C0000}"/>
    <cellStyle name="Normal 2 11 5 2 2 7 2" xfId="7356" xr:uid="{00000000-0005-0000-0000-0000551C0000}"/>
    <cellStyle name="Normal 2 11 5 2 2 8" xfId="7357" xr:uid="{00000000-0005-0000-0000-0000561C0000}"/>
    <cellStyle name="Normal 2 11 5 2 2 8 2" xfId="7358" xr:uid="{00000000-0005-0000-0000-0000571C0000}"/>
    <cellStyle name="Normal 2 11 5 2 2 9" xfId="7359" xr:uid="{00000000-0005-0000-0000-0000581C0000}"/>
    <cellStyle name="Normal 2 11 5 2 2 9 2" xfId="7360" xr:uid="{00000000-0005-0000-0000-0000591C0000}"/>
    <cellStyle name="Normal 2 11 5 2 3" xfId="7361" xr:uid="{00000000-0005-0000-0000-00005A1C0000}"/>
    <cellStyle name="Normal 2 11 5 2 3 2" xfId="7362" xr:uid="{00000000-0005-0000-0000-00005B1C0000}"/>
    <cellStyle name="Normal 2 11 5 2 4" xfId="7363" xr:uid="{00000000-0005-0000-0000-00005C1C0000}"/>
    <cellStyle name="Normal 2 11 5 2 4 2" xfId="7364" xr:uid="{00000000-0005-0000-0000-00005D1C0000}"/>
    <cellStyle name="Normal 2 11 5 2 5" xfId="7365" xr:uid="{00000000-0005-0000-0000-00005E1C0000}"/>
    <cellStyle name="Normal 2 11 5 2 5 2" xfId="7366" xr:uid="{00000000-0005-0000-0000-00005F1C0000}"/>
    <cellStyle name="Normal 2 11 5 2 6" xfId="7367" xr:uid="{00000000-0005-0000-0000-0000601C0000}"/>
    <cellStyle name="Normal 2 11 5 2 6 2" xfId="7368" xr:uid="{00000000-0005-0000-0000-0000611C0000}"/>
    <cellStyle name="Normal 2 11 5 2 7" xfId="7369" xr:uid="{00000000-0005-0000-0000-0000621C0000}"/>
    <cellStyle name="Normal 2 11 5 2 7 2" xfId="7370" xr:uid="{00000000-0005-0000-0000-0000631C0000}"/>
    <cellStyle name="Normal 2 11 5 2 8" xfId="7371" xr:uid="{00000000-0005-0000-0000-0000641C0000}"/>
    <cellStyle name="Normal 2 11 5 2 8 2" xfId="7372" xr:uid="{00000000-0005-0000-0000-0000651C0000}"/>
    <cellStyle name="Normal 2 11 5 2 9" xfId="7373" xr:uid="{00000000-0005-0000-0000-0000661C0000}"/>
    <cellStyle name="Normal 2 11 5 2 9 2" xfId="7374" xr:uid="{00000000-0005-0000-0000-0000671C0000}"/>
    <cellStyle name="Normal 2 11 5 3" xfId="7375" xr:uid="{00000000-0005-0000-0000-0000681C0000}"/>
    <cellStyle name="Normal 2 11 5 3 10" xfId="7376" xr:uid="{00000000-0005-0000-0000-0000691C0000}"/>
    <cellStyle name="Normal 2 11 5 3 10 2" xfId="7377" xr:uid="{00000000-0005-0000-0000-00006A1C0000}"/>
    <cellStyle name="Normal 2 11 5 3 11" xfId="7378" xr:uid="{00000000-0005-0000-0000-00006B1C0000}"/>
    <cellStyle name="Normal 2 11 5 3 2" xfId="7379" xr:uid="{00000000-0005-0000-0000-00006C1C0000}"/>
    <cellStyle name="Normal 2 11 5 3 2 2" xfId="7380" xr:uid="{00000000-0005-0000-0000-00006D1C0000}"/>
    <cellStyle name="Normal 2 11 5 3 3" xfId="7381" xr:uid="{00000000-0005-0000-0000-00006E1C0000}"/>
    <cellStyle name="Normal 2 11 5 3 3 2" xfId="7382" xr:uid="{00000000-0005-0000-0000-00006F1C0000}"/>
    <cellStyle name="Normal 2 11 5 3 4" xfId="7383" xr:uid="{00000000-0005-0000-0000-0000701C0000}"/>
    <cellStyle name="Normal 2 11 5 3 4 2" xfId="7384" xr:uid="{00000000-0005-0000-0000-0000711C0000}"/>
    <cellStyle name="Normal 2 11 5 3 5" xfId="7385" xr:uid="{00000000-0005-0000-0000-0000721C0000}"/>
    <cellStyle name="Normal 2 11 5 3 5 2" xfId="7386" xr:uid="{00000000-0005-0000-0000-0000731C0000}"/>
    <cellStyle name="Normal 2 11 5 3 6" xfId="7387" xr:uid="{00000000-0005-0000-0000-0000741C0000}"/>
    <cellStyle name="Normal 2 11 5 3 6 2" xfId="7388" xr:uid="{00000000-0005-0000-0000-0000751C0000}"/>
    <cellStyle name="Normal 2 11 5 3 7" xfId="7389" xr:uid="{00000000-0005-0000-0000-0000761C0000}"/>
    <cellStyle name="Normal 2 11 5 3 7 2" xfId="7390" xr:uid="{00000000-0005-0000-0000-0000771C0000}"/>
    <cellStyle name="Normal 2 11 5 3 8" xfId="7391" xr:uid="{00000000-0005-0000-0000-0000781C0000}"/>
    <cellStyle name="Normal 2 11 5 3 8 2" xfId="7392" xr:uid="{00000000-0005-0000-0000-0000791C0000}"/>
    <cellStyle name="Normal 2 11 5 3 9" xfId="7393" xr:uid="{00000000-0005-0000-0000-00007A1C0000}"/>
    <cellStyle name="Normal 2 11 5 3 9 2" xfId="7394" xr:uid="{00000000-0005-0000-0000-00007B1C0000}"/>
    <cellStyle name="Normal 2 11 5 4" xfId="7395" xr:uid="{00000000-0005-0000-0000-00007C1C0000}"/>
    <cellStyle name="Normal 2 11 5 4 2" xfId="7396" xr:uid="{00000000-0005-0000-0000-00007D1C0000}"/>
    <cellStyle name="Normal 2 11 5 5" xfId="7397" xr:uid="{00000000-0005-0000-0000-00007E1C0000}"/>
    <cellStyle name="Normal 2 11 5 5 2" xfId="7398" xr:uid="{00000000-0005-0000-0000-00007F1C0000}"/>
    <cellStyle name="Normal 2 11 5 6" xfId="7399" xr:uid="{00000000-0005-0000-0000-0000801C0000}"/>
    <cellStyle name="Normal 2 11 5 6 2" xfId="7400" xr:uid="{00000000-0005-0000-0000-0000811C0000}"/>
    <cellStyle name="Normal 2 11 5 7" xfId="7401" xr:uid="{00000000-0005-0000-0000-0000821C0000}"/>
    <cellStyle name="Normal 2 11 5 7 2" xfId="7402" xr:uid="{00000000-0005-0000-0000-0000831C0000}"/>
    <cellStyle name="Normal 2 11 5 8" xfId="7403" xr:uid="{00000000-0005-0000-0000-0000841C0000}"/>
    <cellStyle name="Normal 2 11 5 8 2" xfId="7404" xr:uid="{00000000-0005-0000-0000-0000851C0000}"/>
    <cellStyle name="Normal 2 11 5 9" xfId="7405" xr:uid="{00000000-0005-0000-0000-0000861C0000}"/>
    <cellStyle name="Normal 2 11 5 9 2" xfId="7406" xr:uid="{00000000-0005-0000-0000-0000871C0000}"/>
    <cellStyle name="Normal 2 11 6" xfId="7407" xr:uid="{00000000-0005-0000-0000-0000881C0000}"/>
    <cellStyle name="Normal 2 11 6 10" xfId="7408" xr:uid="{00000000-0005-0000-0000-0000891C0000}"/>
    <cellStyle name="Normal 2 11 6 10 2" xfId="7409" xr:uid="{00000000-0005-0000-0000-00008A1C0000}"/>
    <cellStyle name="Normal 2 11 6 11" xfId="7410" xr:uid="{00000000-0005-0000-0000-00008B1C0000}"/>
    <cellStyle name="Normal 2 11 6 11 2" xfId="7411" xr:uid="{00000000-0005-0000-0000-00008C1C0000}"/>
    <cellStyle name="Normal 2 11 6 12" xfId="7412" xr:uid="{00000000-0005-0000-0000-00008D1C0000}"/>
    <cellStyle name="Normal 2 11 6 12 2" xfId="7413" xr:uid="{00000000-0005-0000-0000-00008E1C0000}"/>
    <cellStyle name="Normal 2 11 6 13" xfId="7414" xr:uid="{00000000-0005-0000-0000-00008F1C0000}"/>
    <cellStyle name="Normal 2 11 6 2" xfId="7415" xr:uid="{00000000-0005-0000-0000-0000901C0000}"/>
    <cellStyle name="Normal 2 11 6 2 10" xfId="7416" xr:uid="{00000000-0005-0000-0000-0000911C0000}"/>
    <cellStyle name="Normal 2 11 6 2 10 2" xfId="7417" xr:uid="{00000000-0005-0000-0000-0000921C0000}"/>
    <cellStyle name="Normal 2 11 6 2 11" xfId="7418" xr:uid="{00000000-0005-0000-0000-0000931C0000}"/>
    <cellStyle name="Normal 2 11 6 2 11 2" xfId="7419" xr:uid="{00000000-0005-0000-0000-0000941C0000}"/>
    <cellStyle name="Normal 2 11 6 2 12" xfId="7420" xr:uid="{00000000-0005-0000-0000-0000951C0000}"/>
    <cellStyle name="Normal 2 11 6 2 2" xfId="7421" xr:uid="{00000000-0005-0000-0000-0000961C0000}"/>
    <cellStyle name="Normal 2 11 6 2 2 10" xfId="7422" xr:uid="{00000000-0005-0000-0000-0000971C0000}"/>
    <cellStyle name="Normal 2 11 6 2 2 10 2" xfId="7423" xr:uid="{00000000-0005-0000-0000-0000981C0000}"/>
    <cellStyle name="Normal 2 11 6 2 2 11" xfId="7424" xr:uid="{00000000-0005-0000-0000-0000991C0000}"/>
    <cellStyle name="Normal 2 11 6 2 2 2" xfId="7425" xr:uid="{00000000-0005-0000-0000-00009A1C0000}"/>
    <cellStyle name="Normal 2 11 6 2 2 2 2" xfId="7426" xr:uid="{00000000-0005-0000-0000-00009B1C0000}"/>
    <cellStyle name="Normal 2 11 6 2 2 3" xfId="7427" xr:uid="{00000000-0005-0000-0000-00009C1C0000}"/>
    <cellStyle name="Normal 2 11 6 2 2 3 2" xfId="7428" xr:uid="{00000000-0005-0000-0000-00009D1C0000}"/>
    <cellStyle name="Normal 2 11 6 2 2 4" xfId="7429" xr:uid="{00000000-0005-0000-0000-00009E1C0000}"/>
    <cellStyle name="Normal 2 11 6 2 2 4 2" xfId="7430" xr:uid="{00000000-0005-0000-0000-00009F1C0000}"/>
    <cellStyle name="Normal 2 11 6 2 2 5" xfId="7431" xr:uid="{00000000-0005-0000-0000-0000A01C0000}"/>
    <cellStyle name="Normal 2 11 6 2 2 5 2" xfId="7432" xr:uid="{00000000-0005-0000-0000-0000A11C0000}"/>
    <cellStyle name="Normal 2 11 6 2 2 6" xfId="7433" xr:uid="{00000000-0005-0000-0000-0000A21C0000}"/>
    <cellStyle name="Normal 2 11 6 2 2 6 2" xfId="7434" xr:uid="{00000000-0005-0000-0000-0000A31C0000}"/>
    <cellStyle name="Normal 2 11 6 2 2 7" xfId="7435" xr:uid="{00000000-0005-0000-0000-0000A41C0000}"/>
    <cellStyle name="Normal 2 11 6 2 2 7 2" xfId="7436" xr:uid="{00000000-0005-0000-0000-0000A51C0000}"/>
    <cellStyle name="Normal 2 11 6 2 2 8" xfId="7437" xr:uid="{00000000-0005-0000-0000-0000A61C0000}"/>
    <cellStyle name="Normal 2 11 6 2 2 8 2" xfId="7438" xr:uid="{00000000-0005-0000-0000-0000A71C0000}"/>
    <cellStyle name="Normal 2 11 6 2 2 9" xfId="7439" xr:uid="{00000000-0005-0000-0000-0000A81C0000}"/>
    <cellStyle name="Normal 2 11 6 2 2 9 2" xfId="7440" xr:uid="{00000000-0005-0000-0000-0000A91C0000}"/>
    <cellStyle name="Normal 2 11 6 2 3" xfId="7441" xr:uid="{00000000-0005-0000-0000-0000AA1C0000}"/>
    <cellStyle name="Normal 2 11 6 2 3 2" xfId="7442" xr:uid="{00000000-0005-0000-0000-0000AB1C0000}"/>
    <cellStyle name="Normal 2 11 6 2 4" xfId="7443" xr:uid="{00000000-0005-0000-0000-0000AC1C0000}"/>
    <cellStyle name="Normal 2 11 6 2 4 2" xfId="7444" xr:uid="{00000000-0005-0000-0000-0000AD1C0000}"/>
    <cellStyle name="Normal 2 11 6 2 5" xfId="7445" xr:uid="{00000000-0005-0000-0000-0000AE1C0000}"/>
    <cellStyle name="Normal 2 11 6 2 5 2" xfId="7446" xr:uid="{00000000-0005-0000-0000-0000AF1C0000}"/>
    <cellStyle name="Normal 2 11 6 2 6" xfId="7447" xr:uid="{00000000-0005-0000-0000-0000B01C0000}"/>
    <cellStyle name="Normal 2 11 6 2 6 2" xfId="7448" xr:uid="{00000000-0005-0000-0000-0000B11C0000}"/>
    <cellStyle name="Normal 2 11 6 2 7" xfId="7449" xr:uid="{00000000-0005-0000-0000-0000B21C0000}"/>
    <cellStyle name="Normal 2 11 6 2 7 2" xfId="7450" xr:uid="{00000000-0005-0000-0000-0000B31C0000}"/>
    <cellStyle name="Normal 2 11 6 2 8" xfId="7451" xr:uid="{00000000-0005-0000-0000-0000B41C0000}"/>
    <cellStyle name="Normal 2 11 6 2 8 2" xfId="7452" xr:uid="{00000000-0005-0000-0000-0000B51C0000}"/>
    <cellStyle name="Normal 2 11 6 2 9" xfId="7453" xr:uid="{00000000-0005-0000-0000-0000B61C0000}"/>
    <cellStyle name="Normal 2 11 6 2 9 2" xfId="7454" xr:uid="{00000000-0005-0000-0000-0000B71C0000}"/>
    <cellStyle name="Normal 2 11 6 3" xfId="7455" xr:uid="{00000000-0005-0000-0000-0000B81C0000}"/>
    <cellStyle name="Normal 2 11 6 3 10" xfId="7456" xr:uid="{00000000-0005-0000-0000-0000B91C0000}"/>
    <cellStyle name="Normal 2 11 6 3 10 2" xfId="7457" xr:uid="{00000000-0005-0000-0000-0000BA1C0000}"/>
    <cellStyle name="Normal 2 11 6 3 11" xfId="7458" xr:uid="{00000000-0005-0000-0000-0000BB1C0000}"/>
    <cellStyle name="Normal 2 11 6 3 2" xfId="7459" xr:uid="{00000000-0005-0000-0000-0000BC1C0000}"/>
    <cellStyle name="Normal 2 11 6 3 2 2" xfId="7460" xr:uid="{00000000-0005-0000-0000-0000BD1C0000}"/>
    <cellStyle name="Normal 2 11 6 3 3" xfId="7461" xr:uid="{00000000-0005-0000-0000-0000BE1C0000}"/>
    <cellStyle name="Normal 2 11 6 3 3 2" xfId="7462" xr:uid="{00000000-0005-0000-0000-0000BF1C0000}"/>
    <cellStyle name="Normal 2 11 6 3 4" xfId="7463" xr:uid="{00000000-0005-0000-0000-0000C01C0000}"/>
    <cellStyle name="Normal 2 11 6 3 4 2" xfId="7464" xr:uid="{00000000-0005-0000-0000-0000C11C0000}"/>
    <cellStyle name="Normal 2 11 6 3 5" xfId="7465" xr:uid="{00000000-0005-0000-0000-0000C21C0000}"/>
    <cellStyle name="Normal 2 11 6 3 5 2" xfId="7466" xr:uid="{00000000-0005-0000-0000-0000C31C0000}"/>
    <cellStyle name="Normal 2 11 6 3 6" xfId="7467" xr:uid="{00000000-0005-0000-0000-0000C41C0000}"/>
    <cellStyle name="Normal 2 11 6 3 6 2" xfId="7468" xr:uid="{00000000-0005-0000-0000-0000C51C0000}"/>
    <cellStyle name="Normal 2 11 6 3 7" xfId="7469" xr:uid="{00000000-0005-0000-0000-0000C61C0000}"/>
    <cellStyle name="Normal 2 11 6 3 7 2" xfId="7470" xr:uid="{00000000-0005-0000-0000-0000C71C0000}"/>
    <cellStyle name="Normal 2 11 6 3 8" xfId="7471" xr:uid="{00000000-0005-0000-0000-0000C81C0000}"/>
    <cellStyle name="Normal 2 11 6 3 8 2" xfId="7472" xr:uid="{00000000-0005-0000-0000-0000C91C0000}"/>
    <cellStyle name="Normal 2 11 6 3 9" xfId="7473" xr:uid="{00000000-0005-0000-0000-0000CA1C0000}"/>
    <cellStyle name="Normal 2 11 6 3 9 2" xfId="7474" xr:uid="{00000000-0005-0000-0000-0000CB1C0000}"/>
    <cellStyle name="Normal 2 11 6 4" xfId="7475" xr:uid="{00000000-0005-0000-0000-0000CC1C0000}"/>
    <cellStyle name="Normal 2 11 6 4 2" xfId="7476" xr:uid="{00000000-0005-0000-0000-0000CD1C0000}"/>
    <cellStyle name="Normal 2 11 6 5" xfId="7477" xr:uid="{00000000-0005-0000-0000-0000CE1C0000}"/>
    <cellStyle name="Normal 2 11 6 5 2" xfId="7478" xr:uid="{00000000-0005-0000-0000-0000CF1C0000}"/>
    <cellStyle name="Normal 2 11 6 6" xfId="7479" xr:uid="{00000000-0005-0000-0000-0000D01C0000}"/>
    <cellStyle name="Normal 2 11 6 6 2" xfId="7480" xr:uid="{00000000-0005-0000-0000-0000D11C0000}"/>
    <cellStyle name="Normal 2 11 6 7" xfId="7481" xr:uid="{00000000-0005-0000-0000-0000D21C0000}"/>
    <cellStyle name="Normal 2 11 6 7 2" xfId="7482" xr:uid="{00000000-0005-0000-0000-0000D31C0000}"/>
    <cellStyle name="Normal 2 11 6 8" xfId="7483" xr:uid="{00000000-0005-0000-0000-0000D41C0000}"/>
    <cellStyle name="Normal 2 11 6 8 2" xfId="7484" xr:uid="{00000000-0005-0000-0000-0000D51C0000}"/>
    <cellStyle name="Normal 2 11 6 9" xfId="7485" xr:uid="{00000000-0005-0000-0000-0000D61C0000}"/>
    <cellStyle name="Normal 2 11 6 9 2" xfId="7486" xr:uid="{00000000-0005-0000-0000-0000D71C0000}"/>
    <cellStyle name="Normal 2 11 7" xfId="41826" xr:uid="{00000000-0005-0000-0000-0000D81C0000}"/>
    <cellStyle name="Normal 2 12" xfId="7487" xr:uid="{00000000-0005-0000-0000-0000D91C0000}"/>
    <cellStyle name="Normal 2 12 10" xfId="7488" xr:uid="{00000000-0005-0000-0000-0000DA1C0000}"/>
    <cellStyle name="Normal 2 12 10 2" xfId="7489" xr:uid="{00000000-0005-0000-0000-0000DB1C0000}"/>
    <cellStyle name="Normal 2 12 11" xfId="7490" xr:uid="{00000000-0005-0000-0000-0000DC1C0000}"/>
    <cellStyle name="Normal 2 12 11 2" xfId="7491" xr:uid="{00000000-0005-0000-0000-0000DD1C0000}"/>
    <cellStyle name="Normal 2 12 12" xfId="7492" xr:uid="{00000000-0005-0000-0000-0000DE1C0000}"/>
    <cellStyle name="Normal 2 12 12 2" xfId="7493" xr:uid="{00000000-0005-0000-0000-0000DF1C0000}"/>
    <cellStyle name="Normal 2 12 13" xfId="7494" xr:uid="{00000000-0005-0000-0000-0000E01C0000}"/>
    <cellStyle name="Normal 2 12 2" xfId="7495" xr:uid="{00000000-0005-0000-0000-0000E11C0000}"/>
    <cellStyle name="Normal 2 12 2 10" xfId="7496" xr:uid="{00000000-0005-0000-0000-0000E21C0000}"/>
    <cellStyle name="Normal 2 12 2 10 2" xfId="7497" xr:uid="{00000000-0005-0000-0000-0000E31C0000}"/>
    <cellStyle name="Normal 2 12 2 11" xfId="7498" xr:uid="{00000000-0005-0000-0000-0000E41C0000}"/>
    <cellStyle name="Normal 2 12 2 11 2" xfId="7499" xr:uid="{00000000-0005-0000-0000-0000E51C0000}"/>
    <cellStyle name="Normal 2 12 2 12" xfId="7500" xr:uid="{00000000-0005-0000-0000-0000E61C0000}"/>
    <cellStyle name="Normal 2 12 2 2" xfId="7501" xr:uid="{00000000-0005-0000-0000-0000E71C0000}"/>
    <cellStyle name="Normal 2 12 2 2 10" xfId="7502" xr:uid="{00000000-0005-0000-0000-0000E81C0000}"/>
    <cellStyle name="Normal 2 12 2 2 10 2" xfId="7503" xr:uid="{00000000-0005-0000-0000-0000E91C0000}"/>
    <cellStyle name="Normal 2 12 2 2 11" xfId="7504" xr:uid="{00000000-0005-0000-0000-0000EA1C0000}"/>
    <cellStyle name="Normal 2 12 2 2 2" xfId="7505" xr:uid="{00000000-0005-0000-0000-0000EB1C0000}"/>
    <cellStyle name="Normal 2 12 2 2 2 2" xfId="7506" xr:uid="{00000000-0005-0000-0000-0000EC1C0000}"/>
    <cellStyle name="Normal 2 12 2 2 3" xfId="7507" xr:uid="{00000000-0005-0000-0000-0000ED1C0000}"/>
    <cellStyle name="Normal 2 12 2 2 3 2" xfId="7508" xr:uid="{00000000-0005-0000-0000-0000EE1C0000}"/>
    <cellStyle name="Normal 2 12 2 2 4" xfId="7509" xr:uid="{00000000-0005-0000-0000-0000EF1C0000}"/>
    <cellStyle name="Normal 2 12 2 2 4 2" xfId="7510" xr:uid="{00000000-0005-0000-0000-0000F01C0000}"/>
    <cellStyle name="Normal 2 12 2 2 5" xfId="7511" xr:uid="{00000000-0005-0000-0000-0000F11C0000}"/>
    <cellStyle name="Normal 2 12 2 2 5 2" xfId="7512" xr:uid="{00000000-0005-0000-0000-0000F21C0000}"/>
    <cellStyle name="Normal 2 12 2 2 6" xfId="7513" xr:uid="{00000000-0005-0000-0000-0000F31C0000}"/>
    <cellStyle name="Normal 2 12 2 2 6 2" xfId="7514" xr:uid="{00000000-0005-0000-0000-0000F41C0000}"/>
    <cellStyle name="Normal 2 12 2 2 7" xfId="7515" xr:uid="{00000000-0005-0000-0000-0000F51C0000}"/>
    <cellStyle name="Normal 2 12 2 2 7 2" xfId="7516" xr:uid="{00000000-0005-0000-0000-0000F61C0000}"/>
    <cellStyle name="Normal 2 12 2 2 8" xfId="7517" xr:uid="{00000000-0005-0000-0000-0000F71C0000}"/>
    <cellStyle name="Normal 2 12 2 2 8 2" xfId="7518" xr:uid="{00000000-0005-0000-0000-0000F81C0000}"/>
    <cellStyle name="Normal 2 12 2 2 9" xfId="7519" xr:uid="{00000000-0005-0000-0000-0000F91C0000}"/>
    <cellStyle name="Normal 2 12 2 2 9 2" xfId="7520" xr:uid="{00000000-0005-0000-0000-0000FA1C0000}"/>
    <cellStyle name="Normal 2 12 2 3" xfId="7521" xr:uid="{00000000-0005-0000-0000-0000FB1C0000}"/>
    <cellStyle name="Normal 2 12 2 3 2" xfId="7522" xr:uid="{00000000-0005-0000-0000-0000FC1C0000}"/>
    <cellStyle name="Normal 2 12 2 4" xfId="7523" xr:uid="{00000000-0005-0000-0000-0000FD1C0000}"/>
    <cellStyle name="Normal 2 12 2 4 2" xfId="7524" xr:uid="{00000000-0005-0000-0000-0000FE1C0000}"/>
    <cellStyle name="Normal 2 12 2 5" xfId="7525" xr:uid="{00000000-0005-0000-0000-0000FF1C0000}"/>
    <cellStyle name="Normal 2 12 2 5 2" xfId="7526" xr:uid="{00000000-0005-0000-0000-0000001D0000}"/>
    <cellStyle name="Normal 2 12 2 6" xfId="7527" xr:uid="{00000000-0005-0000-0000-0000011D0000}"/>
    <cellStyle name="Normal 2 12 2 6 2" xfId="7528" xr:uid="{00000000-0005-0000-0000-0000021D0000}"/>
    <cellStyle name="Normal 2 12 2 7" xfId="7529" xr:uid="{00000000-0005-0000-0000-0000031D0000}"/>
    <cellStyle name="Normal 2 12 2 7 2" xfId="7530" xr:uid="{00000000-0005-0000-0000-0000041D0000}"/>
    <cellStyle name="Normal 2 12 2 8" xfId="7531" xr:uid="{00000000-0005-0000-0000-0000051D0000}"/>
    <cellStyle name="Normal 2 12 2 8 2" xfId="7532" xr:uid="{00000000-0005-0000-0000-0000061D0000}"/>
    <cellStyle name="Normal 2 12 2 9" xfId="7533" xr:uid="{00000000-0005-0000-0000-0000071D0000}"/>
    <cellStyle name="Normal 2 12 2 9 2" xfId="7534" xr:uid="{00000000-0005-0000-0000-0000081D0000}"/>
    <cellStyle name="Normal 2 12 3" xfId="7535" xr:uid="{00000000-0005-0000-0000-0000091D0000}"/>
    <cellStyle name="Normal 2 12 3 10" xfId="7536" xr:uid="{00000000-0005-0000-0000-00000A1D0000}"/>
    <cellStyle name="Normal 2 12 3 10 2" xfId="7537" xr:uid="{00000000-0005-0000-0000-00000B1D0000}"/>
    <cellStyle name="Normal 2 12 3 11" xfId="7538" xr:uid="{00000000-0005-0000-0000-00000C1D0000}"/>
    <cellStyle name="Normal 2 12 3 2" xfId="7539" xr:uid="{00000000-0005-0000-0000-00000D1D0000}"/>
    <cellStyle name="Normal 2 12 3 2 2" xfId="7540" xr:uid="{00000000-0005-0000-0000-00000E1D0000}"/>
    <cellStyle name="Normal 2 12 3 3" xfId="7541" xr:uid="{00000000-0005-0000-0000-00000F1D0000}"/>
    <cellStyle name="Normal 2 12 3 3 2" xfId="7542" xr:uid="{00000000-0005-0000-0000-0000101D0000}"/>
    <cellStyle name="Normal 2 12 3 4" xfId="7543" xr:uid="{00000000-0005-0000-0000-0000111D0000}"/>
    <cellStyle name="Normal 2 12 3 4 2" xfId="7544" xr:uid="{00000000-0005-0000-0000-0000121D0000}"/>
    <cellStyle name="Normal 2 12 3 5" xfId="7545" xr:uid="{00000000-0005-0000-0000-0000131D0000}"/>
    <cellStyle name="Normal 2 12 3 5 2" xfId="7546" xr:uid="{00000000-0005-0000-0000-0000141D0000}"/>
    <cellStyle name="Normal 2 12 3 6" xfId="7547" xr:uid="{00000000-0005-0000-0000-0000151D0000}"/>
    <cellStyle name="Normal 2 12 3 6 2" xfId="7548" xr:uid="{00000000-0005-0000-0000-0000161D0000}"/>
    <cellStyle name="Normal 2 12 3 7" xfId="7549" xr:uid="{00000000-0005-0000-0000-0000171D0000}"/>
    <cellStyle name="Normal 2 12 3 7 2" xfId="7550" xr:uid="{00000000-0005-0000-0000-0000181D0000}"/>
    <cellStyle name="Normal 2 12 3 8" xfId="7551" xr:uid="{00000000-0005-0000-0000-0000191D0000}"/>
    <cellStyle name="Normal 2 12 3 8 2" xfId="7552" xr:uid="{00000000-0005-0000-0000-00001A1D0000}"/>
    <cellStyle name="Normal 2 12 3 9" xfId="7553" xr:uid="{00000000-0005-0000-0000-00001B1D0000}"/>
    <cellStyle name="Normal 2 12 3 9 2" xfId="7554" xr:uid="{00000000-0005-0000-0000-00001C1D0000}"/>
    <cellStyle name="Normal 2 12 4" xfId="7555" xr:uid="{00000000-0005-0000-0000-00001D1D0000}"/>
    <cellStyle name="Normal 2 12 4 2" xfId="7556" xr:uid="{00000000-0005-0000-0000-00001E1D0000}"/>
    <cellStyle name="Normal 2 12 5" xfId="7557" xr:uid="{00000000-0005-0000-0000-00001F1D0000}"/>
    <cellStyle name="Normal 2 12 5 2" xfId="7558" xr:uid="{00000000-0005-0000-0000-0000201D0000}"/>
    <cellStyle name="Normal 2 12 6" xfId="7559" xr:uid="{00000000-0005-0000-0000-0000211D0000}"/>
    <cellStyle name="Normal 2 12 6 2" xfId="7560" xr:uid="{00000000-0005-0000-0000-0000221D0000}"/>
    <cellStyle name="Normal 2 12 7" xfId="7561" xr:uid="{00000000-0005-0000-0000-0000231D0000}"/>
    <cellStyle name="Normal 2 12 7 2" xfId="7562" xr:uid="{00000000-0005-0000-0000-0000241D0000}"/>
    <cellStyle name="Normal 2 12 8" xfId="7563" xr:uid="{00000000-0005-0000-0000-0000251D0000}"/>
    <cellStyle name="Normal 2 12 8 2" xfId="7564" xr:uid="{00000000-0005-0000-0000-0000261D0000}"/>
    <cellStyle name="Normal 2 12 9" xfId="7565" xr:uid="{00000000-0005-0000-0000-0000271D0000}"/>
    <cellStyle name="Normal 2 12 9 2" xfId="7566" xr:uid="{00000000-0005-0000-0000-0000281D0000}"/>
    <cellStyle name="Normal 2 13" xfId="7567" xr:uid="{00000000-0005-0000-0000-0000291D0000}"/>
    <cellStyle name="Normal 2 13 10" xfId="7568" xr:uid="{00000000-0005-0000-0000-00002A1D0000}"/>
    <cellStyle name="Normal 2 13 10 2" xfId="7569" xr:uid="{00000000-0005-0000-0000-00002B1D0000}"/>
    <cellStyle name="Normal 2 13 11" xfId="7570" xr:uid="{00000000-0005-0000-0000-00002C1D0000}"/>
    <cellStyle name="Normal 2 13 11 2" xfId="7571" xr:uid="{00000000-0005-0000-0000-00002D1D0000}"/>
    <cellStyle name="Normal 2 13 12" xfId="7572" xr:uid="{00000000-0005-0000-0000-00002E1D0000}"/>
    <cellStyle name="Normal 2 13 12 2" xfId="7573" xr:uid="{00000000-0005-0000-0000-00002F1D0000}"/>
    <cellStyle name="Normal 2 13 13" xfId="7574" xr:uid="{00000000-0005-0000-0000-0000301D0000}"/>
    <cellStyle name="Normal 2 13 2" xfId="7575" xr:uid="{00000000-0005-0000-0000-0000311D0000}"/>
    <cellStyle name="Normal 2 13 2 10" xfId="7576" xr:uid="{00000000-0005-0000-0000-0000321D0000}"/>
    <cellStyle name="Normal 2 13 2 10 2" xfId="7577" xr:uid="{00000000-0005-0000-0000-0000331D0000}"/>
    <cellStyle name="Normal 2 13 2 11" xfId="7578" xr:uid="{00000000-0005-0000-0000-0000341D0000}"/>
    <cellStyle name="Normal 2 13 2 11 2" xfId="7579" xr:uid="{00000000-0005-0000-0000-0000351D0000}"/>
    <cellStyle name="Normal 2 13 2 12" xfId="7580" xr:uid="{00000000-0005-0000-0000-0000361D0000}"/>
    <cellStyle name="Normal 2 13 2 2" xfId="7581" xr:uid="{00000000-0005-0000-0000-0000371D0000}"/>
    <cellStyle name="Normal 2 13 2 2 10" xfId="7582" xr:uid="{00000000-0005-0000-0000-0000381D0000}"/>
    <cellStyle name="Normal 2 13 2 2 10 2" xfId="7583" xr:uid="{00000000-0005-0000-0000-0000391D0000}"/>
    <cellStyle name="Normal 2 13 2 2 11" xfId="7584" xr:uid="{00000000-0005-0000-0000-00003A1D0000}"/>
    <cellStyle name="Normal 2 13 2 2 2" xfId="7585" xr:uid="{00000000-0005-0000-0000-00003B1D0000}"/>
    <cellStyle name="Normal 2 13 2 2 2 2" xfId="7586" xr:uid="{00000000-0005-0000-0000-00003C1D0000}"/>
    <cellStyle name="Normal 2 13 2 2 3" xfId="7587" xr:uid="{00000000-0005-0000-0000-00003D1D0000}"/>
    <cellStyle name="Normal 2 13 2 2 3 2" xfId="7588" xr:uid="{00000000-0005-0000-0000-00003E1D0000}"/>
    <cellStyle name="Normal 2 13 2 2 4" xfId="7589" xr:uid="{00000000-0005-0000-0000-00003F1D0000}"/>
    <cellStyle name="Normal 2 13 2 2 4 2" xfId="7590" xr:uid="{00000000-0005-0000-0000-0000401D0000}"/>
    <cellStyle name="Normal 2 13 2 2 5" xfId="7591" xr:uid="{00000000-0005-0000-0000-0000411D0000}"/>
    <cellStyle name="Normal 2 13 2 2 5 2" xfId="7592" xr:uid="{00000000-0005-0000-0000-0000421D0000}"/>
    <cellStyle name="Normal 2 13 2 2 6" xfId="7593" xr:uid="{00000000-0005-0000-0000-0000431D0000}"/>
    <cellStyle name="Normal 2 13 2 2 6 2" xfId="7594" xr:uid="{00000000-0005-0000-0000-0000441D0000}"/>
    <cellStyle name="Normal 2 13 2 2 7" xfId="7595" xr:uid="{00000000-0005-0000-0000-0000451D0000}"/>
    <cellStyle name="Normal 2 13 2 2 7 2" xfId="7596" xr:uid="{00000000-0005-0000-0000-0000461D0000}"/>
    <cellStyle name="Normal 2 13 2 2 8" xfId="7597" xr:uid="{00000000-0005-0000-0000-0000471D0000}"/>
    <cellStyle name="Normal 2 13 2 2 8 2" xfId="7598" xr:uid="{00000000-0005-0000-0000-0000481D0000}"/>
    <cellStyle name="Normal 2 13 2 2 9" xfId="7599" xr:uid="{00000000-0005-0000-0000-0000491D0000}"/>
    <cellStyle name="Normal 2 13 2 2 9 2" xfId="7600" xr:uid="{00000000-0005-0000-0000-00004A1D0000}"/>
    <cellStyle name="Normal 2 13 2 3" xfId="7601" xr:uid="{00000000-0005-0000-0000-00004B1D0000}"/>
    <cellStyle name="Normal 2 13 2 3 2" xfId="7602" xr:uid="{00000000-0005-0000-0000-00004C1D0000}"/>
    <cellStyle name="Normal 2 13 2 4" xfId="7603" xr:uid="{00000000-0005-0000-0000-00004D1D0000}"/>
    <cellStyle name="Normal 2 13 2 4 2" xfId="7604" xr:uid="{00000000-0005-0000-0000-00004E1D0000}"/>
    <cellStyle name="Normal 2 13 2 5" xfId="7605" xr:uid="{00000000-0005-0000-0000-00004F1D0000}"/>
    <cellStyle name="Normal 2 13 2 5 2" xfId="7606" xr:uid="{00000000-0005-0000-0000-0000501D0000}"/>
    <cellStyle name="Normal 2 13 2 6" xfId="7607" xr:uid="{00000000-0005-0000-0000-0000511D0000}"/>
    <cellStyle name="Normal 2 13 2 6 2" xfId="7608" xr:uid="{00000000-0005-0000-0000-0000521D0000}"/>
    <cellStyle name="Normal 2 13 2 7" xfId="7609" xr:uid="{00000000-0005-0000-0000-0000531D0000}"/>
    <cellStyle name="Normal 2 13 2 7 2" xfId="7610" xr:uid="{00000000-0005-0000-0000-0000541D0000}"/>
    <cellStyle name="Normal 2 13 2 8" xfId="7611" xr:uid="{00000000-0005-0000-0000-0000551D0000}"/>
    <cellStyle name="Normal 2 13 2 8 2" xfId="7612" xr:uid="{00000000-0005-0000-0000-0000561D0000}"/>
    <cellStyle name="Normal 2 13 2 9" xfId="7613" xr:uid="{00000000-0005-0000-0000-0000571D0000}"/>
    <cellStyle name="Normal 2 13 2 9 2" xfId="7614" xr:uid="{00000000-0005-0000-0000-0000581D0000}"/>
    <cellStyle name="Normal 2 13 3" xfId="7615" xr:uid="{00000000-0005-0000-0000-0000591D0000}"/>
    <cellStyle name="Normal 2 13 3 10" xfId="7616" xr:uid="{00000000-0005-0000-0000-00005A1D0000}"/>
    <cellStyle name="Normal 2 13 3 10 2" xfId="7617" xr:uid="{00000000-0005-0000-0000-00005B1D0000}"/>
    <cellStyle name="Normal 2 13 3 11" xfId="7618" xr:uid="{00000000-0005-0000-0000-00005C1D0000}"/>
    <cellStyle name="Normal 2 13 3 2" xfId="7619" xr:uid="{00000000-0005-0000-0000-00005D1D0000}"/>
    <cellStyle name="Normal 2 13 3 2 2" xfId="7620" xr:uid="{00000000-0005-0000-0000-00005E1D0000}"/>
    <cellStyle name="Normal 2 13 3 3" xfId="7621" xr:uid="{00000000-0005-0000-0000-00005F1D0000}"/>
    <cellStyle name="Normal 2 13 3 3 2" xfId="7622" xr:uid="{00000000-0005-0000-0000-0000601D0000}"/>
    <cellStyle name="Normal 2 13 3 4" xfId="7623" xr:uid="{00000000-0005-0000-0000-0000611D0000}"/>
    <cellStyle name="Normal 2 13 3 4 2" xfId="7624" xr:uid="{00000000-0005-0000-0000-0000621D0000}"/>
    <cellStyle name="Normal 2 13 3 5" xfId="7625" xr:uid="{00000000-0005-0000-0000-0000631D0000}"/>
    <cellStyle name="Normal 2 13 3 5 2" xfId="7626" xr:uid="{00000000-0005-0000-0000-0000641D0000}"/>
    <cellStyle name="Normal 2 13 3 6" xfId="7627" xr:uid="{00000000-0005-0000-0000-0000651D0000}"/>
    <cellStyle name="Normal 2 13 3 6 2" xfId="7628" xr:uid="{00000000-0005-0000-0000-0000661D0000}"/>
    <cellStyle name="Normal 2 13 3 7" xfId="7629" xr:uid="{00000000-0005-0000-0000-0000671D0000}"/>
    <cellStyle name="Normal 2 13 3 7 2" xfId="7630" xr:uid="{00000000-0005-0000-0000-0000681D0000}"/>
    <cellStyle name="Normal 2 13 3 8" xfId="7631" xr:uid="{00000000-0005-0000-0000-0000691D0000}"/>
    <cellStyle name="Normal 2 13 3 8 2" xfId="7632" xr:uid="{00000000-0005-0000-0000-00006A1D0000}"/>
    <cellStyle name="Normal 2 13 3 9" xfId="7633" xr:uid="{00000000-0005-0000-0000-00006B1D0000}"/>
    <cellStyle name="Normal 2 13 3 9 2" xfId="7634" xr:uid="{00000000-0005-0000-0000-00006C1D0000}"/>
    <cellStyle name="Normal 2 13 4" xfId="7635" xr:uid="{00000000-0005-0000-0000-00006D1D0000}"/>
    <cellStyle name="Normal 2 13 4 2" xfId="7636" xr:uid="{00000000-0005-0000-0000-00006E1D0000}"/>
    <cellStyle name="Normal 2 13 5" xfId="7637" xr:uid="{00000000-0005-0000-0000-00006F1D0000}"/>
    <cellStyle name="Normal 2 13 5 2" xfId="7638" xr:uid="{00000000-0005-0000-0000-0000701D0000}"/>
    <cellStyle name="Normal 2 13 6" xfId="7639" xr:uid="{00000000-0005-0000-0000-0000711D0000}"/>
    <cellStyle name="Normal 2 13 6 2" xfId="7640" xr:uid="{00000000-0005-0000-0000-0000721D0000}"/>
    <cellStyle name="Normal 2 13 7" xfId="7641" xr:uid="{00000000-0005-0000-0000-0000731D0000}"/>
    <cellStyle name="Normal 2 13 7 2" xfId="7642" xr:uid="{00000000-0005-0000-0000-0000741D0000}"/>
    <cellStyle name="Normal 2 13 8" xfId="7643" xr:uid="{00000000-0005-0000-0000-0000751D0000}"/>
    <cellStyle name="Normal 2 13 8 2" xfId="7644" xr:uid="{00000000-0005-0000-0000-0000761D0000}"/>
    <cellStyle name="Normal 2 13 9" xfId="7645" xr:uid="{00000000-0005-0000-0000-0000771D0000}"/>
    <cellStyle name="Normal 2 13 9 2" xfId="7646" xr:uid="{00000000-0005-0000-0000-0000781D0000}"/>
    <cellStyle name="Normal 2 14" xfId="7647" xr:uid="{00000000-0005-0000-0000-0000791D0000}"/>
    <cellStyle name="Normal 2 14 10" xfId="7648" xr:uid="{00000000-0005-0000-0000-00007A1D0000}"/>
    <cellStyle name="Normal 2 14 10 2" xfId="7649" xr:uid="{00000000-0005-0000-0000-00007B1D0000}"/>
    <cellStyle name="Normal 2 14 11" xfId="7650" xr:uid="{00000000-0005-0000-0000-00007C1D0000}"/>
    <cellStyle name="Normal 2 14 11 2" xfId="7651" xr:uid="{00000000-0005-0000-0000-00007D1D0000}"/>
    <cellStyle name="Normal 2 14 12" xfId="7652" xr:uid="{00000000-0005-0000-0000-00007E1D0000}"/>
    <cellStyle name="Normal 2 14 12 2" xfId="7653" xr:uid="{00000000-0005-0000-0000-00007F1D0000}"/>
    <cellStyle name="Normal 2 14 13" xfId="7654" xr:uid="{00000000-0005-0000-0000-0000801D0000}"/>
    <cellStyle name="Normal 2 14 2" xfId="7655" xr:uid="{00000000-0005-0000-0000-0000811D0000}"/>
    <cellStyle name="Normal 2 14 2 10" xfId="7656" xr:uid="{00000000-0005-0000-0000-0000821D0000}"/>
    <cellStyle name="Normal 2 14 2 10 2" xfId="7657" xr:uid="{00000000-0005-0000-0000-0000831D0000}"/>
    <cellStyle name="Normal 2 14 2 11" xfId="7658" xr:uid="{00000000-0005-0000-0000-0000841D0000}"/>
    <cellStyle name="Normal 2 14 2 11 2" xfId="7659" xr:uid="{00000000-0005-0000-0000-0000851D0000}"/>
    <cellStyle name="Normal 2 14 2 12" xfId="7660" xr:uid="{00000000-0005-0000-0000-0000861D0000}"/>
    <cellStyle name="Normal 2 14 2 2" xfId="7661" xr:uid="{00000000-0005-0000-0000-0000871D0000}"/>
    <cellStyle name="Normal 2 14 2 2 10" xfId="7662" xr:uid="{00000000-0005-0000-0000-0000881D0000}"/>
    <cellStyle name="Normal 2 14 2 2 10 2" xfId="7663" xr:uid="{00000000-0005-0000-0000-0000891D0000}"/>
    <cellStyle name="Normal 2 14 2 2 11" xfId="7664" xr:uid="{00000000-0005-0000-0000-00008A1D0000}"/>
    <cellStyle name="Normal 2 14 2 2 2" xfId="7665" xr:uid="{00000000-0005-0000-0000-00008B1D0000}"/>
    <cellStyle name="Normal 2 14 2 2 2 2" xfId="7666" xr:uid="{00000000-0005-0000-0000-00008C1D0000}"/>
    <cellStyle name="Normal 2 14 2 2 3" xfId="7667" xr:uid="{00000000-0005-0000-0000-00008D1D0000}"/>
    <cellStyle name="Normal 2 14 2 2 3 2" xfId="7668" xr:uid="{00000000-0005-0000-0000-00008E1D0000}"/>
    <cellStyle name="Normal 2 14 2 2 4" xfId="7669" xr:uid="{00000000-0005-0000-0000-00008F1D0000}"/>
    <cellStyle name="Normal 2 14 2 2 4 2" xfId="7670" xr:uid="{00000000-0005-0000-0000-0000901D0000}"/>
    <cellStyle name="Normal 2 14 2 2 5" xfId="7671" xr:uid="{00000000-0005-0000-0000-0000911D0000}"/>
    <cellStyle name="Normal 2 14 2 2 5 2" xfId="7672" xr:uid="{00000000-0005-0000-0000-0000921D0000}"/>
    <cellStyle name="Normal 2 14 2 2 6" xfId="7673" xr:uid="{00000000-0005-0000-0000-0000931D0000}"/>
    <cellStyle name="Normal 2 14 2 2 6 2" xfId="7674" xr:uid="{00000000-0005-0000-0000-0000941D0000}"/>
    <cellStyle name="Normal 2 14 2 2 7" xfId="7675" xr:uid="{00000000-0005-0000-0000-0000951D0000}"/>
    <cellStyle name="Normal 2 14 2 2 7 2" xfId="7676" xr:uid="{00000000-0005-0000-0000-0000961D0000}"/>
    <cellStyle name="Normal 2 14 2 2 8" xfId="7677" xr:uid="{00000000-0005-0000-0000-0000971D0000}"/>
    <cellStyle name="Normal 2 14 2 2 8 2" xfId="7678" xr:uid="{00000000-0005-0000-0000-0000981D0000}"/>
    <cellStyle name="Normal 2 14 2 2 9" xfId="7679" xr:uid="{00000000-0005-0000-0000-0000991D0000}"/>
    <cellStyle name="Normal 2 14 2 2 9 2" xfId="7680" xr:uid="{00000000-0005-0000-0000-00009A1D0000}"/>
    <cellStyle name="Normal 2 14 2 3" xfId="7681" xr:uid="{00000000-0005-0000-0000-00009B1D0000}"/>
    <cellStyle name="Normal 2 14 2 3 2" xfId="7682" xr:uid="{00000000-0005-0000-0000-00009C1D0000}"/>
    <cellStyle name="Normal 2 14 2 4" xfId="7683" xr:uid="{00000000-0005-0000-0000-00009D1D0000}"/>
    <cellStyle name="Normal 2 14 2 4 2" xfId="7684" xr:uid="{00000000-0005-0000-0000-00009E1D0000}"/>
    <cellStyle name="Normal 2 14 2 5" xfId="7685" xr:uid="{00000000-0005-0000-0000-00009F1D0000}"/>
    <cellStyle name="Normal 2 14 2 5 2" xfId="7686" xr:uid="{00000000-0005-0000-0000-0000A01D0000}"/>
    <cellStyle name="Normal 2 14 2 6" xfId="7687" xr:uid="{00000000-0005-0000-0000-0000A11D0000}"/>
    <cellStyle name="Normal 2 14 2 6 2" xfId="7688" xr:uid="{00000000-0005-0000-0000-0000A21D0000}"/>
    <cellStyle name="Normal 2 14 2 7" xfId="7689" xr:uid="{00000000-0005-0000-0000-0000A31D0000}"/>
    <cellStyle name="Normal 2 14 2 7 2" xfId="7690" xr:uid="{00000000-0005-0000-0000-0000A41D0000}"/>
    <cellStyle name="Normal 2 14 2 8" xfId="7691" xr:uid="{00000000-0005-0000-0000-0000A51D0000}"/>
    <cellStyle name="Normal 2 14 2 8 2" xfId="7692" xr:uid="{00000000-0005-0000-0000-0000A61D0000}"/>
    <cellStyle name="Normal 2 14 2 9" xfId="7693" xr:uid="{00000000-0005-0000-0000-0000A71D0000}"/>
    <cellStyle name="Normal 2 14 2 9 2" xfId="7694" xr:uid="{00000000-0005-0000-0000-0000A81D0000}"/>
    <cellStyle name="Normal 2 14 3" xfId="7695" xr:uid="{00000000-0005-0000-0000-0000A91D0000}"/>
    <cellStyle name="Normal 2 14 3 10" xfId="7696" xr:uid="{00000000-0005-0000-0000-0000AA1D0000}"/>
    <cellStyle name="Normal 2 14 3 10 2" xfId="7697" xr:uid="{00000000-0005-0000-0000-0000AB1D0000}"/>
    <cellStyle name="Normal 2 14 3 11" xfId="7698" xr:uid="{00000000-0005-0000-0000-0000AC1D0000}"/>
    <cellStyle name="Normal 2 14 3 2" xfId="7699" xr:uid="{00000000-0005-0000-0000-0000AD1D0000}"/>
    <cellStyle name="Normal 2 14 3 2 2" xfId="7700" xr:uid="{00000000-0005-0000-0000-0000AE1D0000}"/>
    <cellStyle name="Normal 2 14 3 3" xfId="7701" xr:uid="{00000000-0005-0000-0000-0000AF1D0000}"/>
    <cellStyle name="Normal 2 14 3 3 2" xfId="7702" xr:uid="{00000000-0005-0000-0000-0000B01D0000}"/>
    <cellStyle name="Normal 2 14 3 4" xfId="7703" xr:uid="{00000000-0005-0000-0000-0000B11D0000}"/>
    <cellStyle name="Normal 2 14 3 4 2" xfId="7704" xr:uid="{00000000-0005-0000-0000-0000B21D0000}"/>
    <cellStyle name="Normal 2 14 3 5" xfId="7705" xr:uid="{00000000-0005-0000-0000-0000B31D0000}"/>
    <cellStyle name="Normal 2 14 3 5 2" xfId="7706" xr:uid="{00000000-0005-0000-0000-0000B41D0000}"/>
    <cellStyle name="Normal 2 14 3 6" xfId="7707" xr:uid="{00000000-0005-0000-0000-0000B51D0000}"/>
    <cellStyle name="Normal 2 14 3 6 2" xfId="7708" xr:uid="{00000000-0005-0000-0000-0000B61D0000}"/>
    <cellStyle name="Normal 2 14 3 7" xfId="7709" xr:uid="{00000000-0005-0000-0000-0000B71D0000}"/>
    <cellStyle name="Normal 2 14 3 7 2" xfId="7710" xr:uid="{00000000-0005-0000-0000-0000B81D0000}"/>
    <cellStyle name="Normal 2 14 3 8" xfId="7711" xr:uid="{00000000-0005-0000-0000-0000B91D0000}"/>
    <cellStyle name="Normal 2 14 3 8 2" xfId="7712" xr:uid="{00000000-0005-0000-0000-0000BA1D0000}"/>
    <cellStyle name="Normal 2 14 3 9" xfId="7713" xr:uid="{00000000-0005-0000-0000-0000BB1D0000}"/>
    <cellStyle name="Normal 2 14 3 9 2" xfId="7714" xr:uid="{00000000-0005-0000-0000-0000BC1D0000}"/>
    <cellStyle name="Normal 2 14 4" xfId="7715" xr:uid="{00000000-0005-0000-0000-0000BD1D0000}"/>
    <cellStyle name="Normal 2 14 4 2" xfId="7716" xr:uid="{00000000-0005-0000-0000-0000BE1D0000}"/>
    <cellStyle name="Normal 2 14 5" xfId="7717" xr:uid="{00000000-0005-0000-0000-0000BF1D0000}"/>
    <cellStyle name="Normal 2 14 5 2" xfId="7718" xr:uid="{00000000-0005-0000-0000-0000C01D0000}"/>
    <cellStyle name="Normal 2 14 6" xfId="7719" xr:uid="{00000000-0005-0000-0000-0000C11D0000}"/>
    <cellStyle name="Normal 2 14 6 2" xfId="7720" xr:uid="{00000000-0005-0000-0000-0000C21D0000}"/>
    <cellStyle name="Normal 2 14 7" xfId="7721" xr:uid="{00000000-0005-0000-0000-0000C31D0000}"/>
    <cellStyle name="Normal 2 14 7 2" xfId="7722" xr:uid="{00000000-0005-0000-0000-0000C41D0000}"/>
    <cellStyle name="Normal 2 14 8" xfId="7723" xr:uid="{00000000-0005-0000-0000-0000C51D0000}"/>
    <cellStyle name="Normal 2 14 8 2" xfId="7724" xr:uid="{00000000-0005-0000-0000-0000C61D0000}"/>
    <cellStyle name="Normal 2 14 9" xfId="7725" xr:uid="{00000000-0005-0000-0000-0000C71D0000}"/>
    <cellStyle name="Normal 2 14 9 2" xfId="7726" xr:uid="{00000000-0005-0000-0000-0000C81D0000}"/>
    <cellStyle name="Normal 2 15" xfId="7727" xr:uid="{00000000-0005-0000-0000-0000C91D0000}"/>
    <cellStyle name="Normal 2 15 2" xfId="7728" xr:uid="{00000000-0005-0000-0000-0000CA1D0000}"/>
    <cellStyle name="Normal 2 15 2 10" xfId="7729" xr:uid="{00000000-0005-0000-0000-0000CB1D0000}"/>
    <cellStyle name="Normal 2 15 2 10 2" xfId="7730" xr:uid="{00000000-0005-0000-0000-0000CC1D0000}"/>
    <cellStyle name="Normal 2 15 2 11" xfId="7731" xr:uid="{00000000-0005-0000-0000-0000CD1D0000}"/>
    <cellStyle name="Normal 2 15 2 11 2" xfId="7732" xr:uid="{00000000-0005-0000-0000-0000CE1D0000}"/>
    <cellStyle name="Normal 2 15 2 12" xfId="7733" xr:uid="{00000000-0005-0000-0000-0000CF1D0000}"/>
    <cellStyle name="Normal 2 15 2 12 2" xfId="7734" xr:uid="{00000000-0005-0000-0000-0000D01D0000}"/>
    <cellStyle name="Normal 2 15 2 13" xfId="7735" xr:uid="{00000000-0005-0000-0000-0000D11D0000}"/>
    <cellStyle name="Normal 2 15 2 2" xfId="7736" xr:uid="{00000000-0005-0000-0000-0000D21D0000}"/>
    <cellStyle name="Normal 2 15 2 2 10" xfId="7737" xr:uid="{00000000-0005-0000-0000-0000D31D0000}"/>
    <cellStyle name="Normal 2 15 2 2 10 2" xfId="7738" xr:uid="{00000000-0005-0000-0000-0000D41D0000}"/>
    <cellStyle name="Normal 2 15 2 2 11" xfId="7739" xr:uid="{00000000-0005-0000-0000-0000D51D0000}"/>
    <cellStyle name="Normal 2 15 2 2 11 2" xfId="7740" xr:uid="{00000000-0005-0000-0000-0000D61D0000}"/>
    <cellStyle name="Normal 2 15 2 2 12" xfId="7741" xr:uid="{00000000-0005-0000-0000-0000D71D0000}"/>
    <cellStyle name="Normal 2 15 2 2 2" xfId="7742" xr:uid="{00000000-0005-0000-0000-0000D81D0000}"/>
    <cellStyle name="Normal 2 15 2 2 2 10" xfId="7743" xr:uid="{00000000-0005-0000-0000-0000D91D0000}"/>
    <cellStyle name="Normal 2 15 2 2 2 10 2" xfId="7744" xr:uid="{00000000-0005-0000-0000-0000DA1D0000}"/>
    <cellStyle name="Normal 2 15 2 2 2 11" xfId="7745" xr:uid="{00000000-0005-0000-0000-0000DB1D0000}"/>
    <cellStyle name="Normal 2 15 2 2 2 2" xfId="7746" xr:uid="{00000000-0005-0000-0000-0000DC1D0000}"/>
    <cellStyle name="Normal 2 15 2 2 2 2 2" xfId="7747" xr:uid="{00000000-0005-0000-0000-0000DD1D0000}"/>
    <cellStyle name="Normal 2 15 2 2 2 3" xfId="7748" xr:uid="{00000000-0005-0000-0000-0000DE1D0000}"/>
    <cellStyle name="Normal 2 15 2 2 2 3 2" xfId="7749" xr:uid="{00000000-0005-0000-0000-0000DF1D0000}"/>
    <cellStyle name="Normal 2 15 2 2 2 4" xfId="7750" xr:uid="{00000000-0005-0000-0000-0000E01D0000}"/>
    <cellStyle name="Normal 2 15 2 2 2 4 2" xfId="7751" xr:uid="{00000000-0005-0000-0000-0000E11D0000}"/>
    <cellStyle name="Normal 2 15 2 2 2 5" xfId="7752" xr:uid="{00000000-0005-0000-0000-0000E21D0000}"/>
    <cellStyle name="Normal 2 15 2 2 2 5 2" xfId="7753" xr:uid="{00000000-0005-0000-0000-0000E31D0000}"/>
    <cellStyle name="Normal 2 15 2 2 2 6" xfId="7754" xr:uid="{00000000-0005-0000-0000-0000E41D0000}"/>
    <cellStyle name="Normal 2 15 2 2 2 6 2" xfId="7755" xr:uid="{00000000-0005-0000-0000-0000E51D0000}"/>
    <cellStyle name="Normal 2 15 2 2 2 7" xfId="7756" xr:uid="{00000000-0005-0000-0000-0000E61D0000}"/>
    <cellStyle name="Normal 2 15 2 2 2 7 2" xfId="7757" xr:uid="{00000000-0005-0000-0000-0000E71D0000}"/>
    <cellStyle name="Normal 2 15 2 2 2 8" xfId="7758" xr:uid="{00000000-0005-0000-0000-0000E81D0000}"/>
    <cellStyle name="Normal 2 15 2 2 2 8 2" xfId="7759" xr:uid="{00000000-0005-0000-0000-0000E91D0000}"/>
    <cellStyle name="Normal 2 15 2 2 2 9" xfId="7760" xr:uid="{00000000-0005-0000-0000-0000EA1D0000}"/>
    <cellStyle name="Normal 2 15 2 2 2 9 2" xfId="7761" xr:uid="{00000000-0005-0000-0000-0000EB1D0000}"/>
    <cellStyle name="Normal 2 15 2 2 3" xfId="7762" xr:uid="{00000000-0005-0000-0000-0000EC1D0000}"/>
    <cellStyle name="Normal 2 15 2 2 3 2" xfId="7763" xr:uid="{00000000-0005-0000-0000-0000ED1D0000}"/>
    <cellStyle name="Normal 2 15 2 2 4" xfId="7764" xr:uid="{00000000-0005-0000-0000-0000EE1D0000}"/>
    <cellStyle name="Normal 2 15 2 2 4 2" xfId="7765" xr:uid="{00000000-0005-0000-0000-0000EF1D0000}"/>
    <cellStyle name="Normal 2 15 2 2 5" xfId="7766" xr:uid="{00000000-0005-0000-0000-0000F01D0000}"/>
    <cellStyle name="Normal 2 15 2 2 5 2" xfId="7767" xr:uid="{00000000-0005-0000-0000-0000F11D0000}"/>
    <cellStyle name="Normal 2 15 2 2 6" xfId="7768" xr:uid="{00000000-0005-0000-0000-0000F21D0000}"/>
    <cellStyle name="Normal 2 15 2 2 6 2" xfId="7769" xr:uid="{00000000-0005-0000-0000-0000F31D0000}"/>
    <cellStyle name="Normal 2 15 2 2 7" xfId="7770" xr:uid="{00000000-0005-0000-0000-0000F41D0000}"/>
    <cellStyle name="Normal 2 15 2 2 7 2" xfId="7771" xr:uid="{00000000-0005-0000-0000-0000F51D0000}"/>
    <cellStyle name="Normal 2 15 2 2 8" xfId="7772" xr:uid="{00000000-0005-0000-0000-0000F61D0000}"/>
    <cellStyle name="Normal 2 15 2 2 8 2" xfId="7773" xr:uid="{00000000-0005-0000-0000-0000F71D0000}"/>
    <cellStyle name="Normal 2 15 2 2 9" xfId="7774" xr:uid="{00000000-0005-0000-0000-0000F81D0000}"/>
    <cellStyle name="Normal 2 15 2 2 9 2" xfId="7775" xr:uid="{00000000-0005-0000-0000-0000F91D0000}"/>
    <cellStyle name="Normal 2 15 2 3" xfId="7776" xr:uid="{00000000-0005-0000-0000-0000FA1D0000}"/>
    <cellStyle name="Normal 2 15 2 3 10" xfId="7777" xr:uid="{00000000-0005-0000-0000-0000FB1D0000}"/>
    <cellStyle name="Normal 2 15 2 3 10 2" xfId="7778" xr:uid="{00000000-0005-0000-0000-0000FC1D0000}"/>
    <cellStyle name="Normal 2 15 2 3 11" xfId="7779" xr:uid="{00000000-0005-0000-0000-0000FD1D0000}"/>
    <cellStyle name="Normal 2 15 2 3 2" xfId="7780" xr:uid="{00000000-0005-0000-0000-0000FE1D0000}"/>
    <cellStyle name="Normal 2 15 2 3 2 2" xfId="7781" xr:uid="{00000000-0005-0000-0000-0000FF1D0000}"/>
    <cellStyle name="Normal 2 15 2 3 3" xfId="7782" xr:uid="{00000000-0005-0000-0000-0000001E0000}"/>
    <cellStyle name="Normal 2 15 2 3 3 2" xfId="7783" xr:uid="{00000000-0005-0000-0000-0000011E0000}"/>
    <cellStyle name="Normal 2 15 2 3 4" xfId="7784" xr:uid="{00000000-0005-0000-0000-0000021E0000}"/>
    <cellStyle name="Normal 2 15 2 3 4 2" xfId="7785" xr:uid="{00000000-0005-0000-0000-0000031E0000}"/>
    <cellStyle name="Normal 2 15 2 3 5" xfId="7786" xr:uid="{00000000-0005-0000-0000-0000041E0000}"/>
    <cellStyle name="Normal 2 15 2 3 5 2" xfId="7787" xr:uid="{00000000-0005-0000-0000-0000051E0000}"/>
    <cellStyle name="Normal 2 15 2 3 6" xfId="7788" xr:uid="{00000000-0005-0000-0000-0000061E0000}"/>
    <cellStyle name="Normal 2 15 2 3 6 2" xfId="7789" xr:uid="{00000000-0005-0000-0000-0000071E0000}"/>
    <cellStyle name="Normal 2 15 2 3 7" xfId="7790" xr:uid="{00000000-0005-0000-0000-0000081E0000}"/>
    <cellStyle name="Normal 2 15 2 3 7 2" xfId="7791" xr:uid="{00000000-0005-0000-0000-0000091E0000}"/>
    <cellStyle name="Normal 2 15 2 3 8" xfId="7792" xr:uid="{00000000-0005-0000-0000-00000A1E0000}"/>
    <cellStyle name="Normal 2 15 2 3 8 2" xfId="7793" xr:uid="{00000000-0005-0000-0000-00000B1E0000}"/>
    <cellStyle name="Normal 2 15 2 3 9" xfId="7794" xr:uid="{00000000-0005-0000-0000-00000C1E0000}"/>
    <cellStyle name="Normal 2 15 2 3 9 2" xfId="7795" xr:uid="{00000000-0005-0000-0000-00000D1E0000}"/>
    <cellStyle name="Normal 2 15 2 4" xfId="7796" xr:uid="{00000000-0005-0000-0000-00000E1E0000}"/>
    <cellStyle name="Normal 2 15 2 4 2" xfId="7797" xr:uid="{00000000-0005-0000-0000-00000F1E0000}"/>
    <cellStyle name="Normal 2 15 2 5" xfId="7798" xr:uid="{00000000-0005-0000-0000-0000101E0000}"/>
    <cellStyle name="Normal 2 15 2 5 2" xfId="7799" xr:uid="{00000000-0005-0000-0000-0000111E0000}"/>
    <cellStyle name="Normal 2 15 2 6" xfId="7800" xr:uid="{00000000-0005-0000-0000-0000121E0000}"/>
    <cellStyle name="Normal 2 15 2 6 2" xfId="7801" xr:uid="{00000000-0005-0000-0000-0000131E0000}"/>
    <cellStyle name="Normal 2 15 2 7" xfId="7802" xr:uid="{00000000-0005-0000-0000-0000141E0000}"/>
    <cellStyle name="Normal 2 15 2 7 2" xfId="7803" xr:uid="{00000000-0005-0000-0000-0000151E0000}"/>
    <cellStyle name="Normal 2 15 2 8" xfId="7804" xr:uid="{00000000-0005-0000-0000-0000161E0000}"/>
    <cellStyle name="Normal 2 15 2 8 2" xfId="7805" xr:uid="{00000000-0005-0000-0000-0000171E0000}"/>
    <cellStyle name="Normal 2 15 2 9" xfId="7806" xr:uid="{00000000-0005-0000-0000-0000181E0000}"/>
    <cellStyle name="Normal 2 15 2 9 2" xfId="7807" xr:uid="{00000000-0005-0000-0000-0000191E0000}"/>
    <cellStyle name="Normal 2 15 3" xfId="7808" xr:uid="{00000000-0005-0000-0000-00001A1E0000}"/>
    <cellStyle name="Normal 2 15 3 10" xfId="7809" xr:uid="{00000000-0005-0000-0000-00001B1E0000}"/>
    <cellStyle name="Normal 2 15 3 10 2" xfId="7810" xr:uid="{00000000-0005-0000-0000-00001C1E0000}"/>
    <cellStyle name="Normal 2 15 3 11" xfId="7811" xr:uid="{00000000-0005-0000-0000-00001D1E0000}"/>
    <cellStyle name="Normal 2 15 3 11 2" xfId="7812" xr:uid="{00000000-0005-0000-0000-00001E1E0000}"/>
    <cellStyle name="Normal 2 15 3 12" xfId="7813" xr:uid="{00000000-0005-0000-0000-00001F1E0000}"/>
    <cellStyle name="Normal 2 15 3 12 2" xfId="7814" xr:uid="{00000000-0005-0000-0000-0000201E0000}"/>
    <cellStyle name="Normal 2 15 3 13" xfId="7815" xr:uid="{00000000-0005-0000-0000-0000211E0000}"/>
    <cellStyle name="Normal 2 15 3 2" xfId="7816" xr:uid="{00000000-0005-0000-0000-0000221E0000}"/>
    <cellStyle name="Normal 2 15 3 2 10" xfId="7817" xr:uid="{00000000-0005-0000-0000-0000231E0000}"/>
    <cellStyle name="Normal 2 15 3 2 10 2" xfId="7818" xr:uid="{00000000-0005-0000-0000-0000241E0000}"/>
    <cellStyle name="Normal 2 15 3 2 11" xfId="7819" xr:uid="{00000000-0005-0000-0000-0000251E0000}"/>
    <cellStyle name="Normal 2 15 3 2 11 2" xfId="7820" xr:uid="{00000000-0005-0000-0000-0000261E0000}"/>
    <cellStyle name="Normal 2 15 3 2 12" xfId="7821" xr:uid="{00000000-0005-0000-0000-0000271E0000}"/>
    <cellStyle name="Normal 2 15 3 2 2" xfId="7822" xr:uid="{00000000-0005-0000-0000-0000281E0000}"/>
    <cellStyle name="Normal 2 15 3 2 2 10" xfId="7823" xr:uid="{00000000-0005-0000-0000-0000291E0000}"/>
    <cellStyle name="Normal 2 15 3 2 2 10 2" xfId="7824" xr:uid="{00000000-0005-0000-0000-00002A1E0000}"/>
    <cellStyle name="Normal 2 15 3 2 2 11" xfId="7825" xr:uid="{00000000-0005-0000-0000-00002B1E0000}"/>
    <cellStyle name="Normal 2 15 3 2 2 2" xfId="7826" xr:uid="{00000000-0005-0000-0000-00002C1E0000}"/>
    <cellStyle name="Normal 2 15 3 2 2 2 2" xfId="7827" xr:uid="{00000000-0005-0000-0000-00002D1E0000}"/>
    <cellStyle name="Normal 2 15 3 2 2 3" xfId="7828" xr:uid="{00000000-0005-0000-0000-00002E1E0000}"/>
    <cellStyle name="Normal 2 15 3 2 2 3 2" xfId="7829" xr:uid="{00000000-0005-0000-0000-00002F1E0000}"/>
    <cellStyle name="Normal 2 15 3 2 2 4" xfId="7830" xr:uid="{00000000-0005-0000-0000-0000301E0000}"/>
    <cellStyle name="Normal 2 15 3 2 2 4 2" xfId="7831" xr:uid="{00000000-0005-0000-0000-0000311E0000}"/>
    <cellStyle name="Normal 2 15 3 2 2 5" xfId="7832" xr:uid="{00000000-0005-0000-0000-0000321E0000}"/>
    <cellStyle name="Normal 2 15 3 2 2 5 2" xfId="7833" xr:uid="{00000000-0005-0000-0000-0000331E0000}"/>
    <cellStyle name="Normal 2 15 3 2 2 6" xfId="7834" xr:uid="{00000000-0005-0000-0000-0000341E0000}"/>
    <cellStyle name="Normal 2 15 3 2 2 6 2" xfId="7835" xr:uid="{00000000-0005-0000-0000-0000351E0000}"/>
    <cellStyle name="Normal 2 15 3 2 2 7" xfId="7836" xr:uid="{00000000-0005-0000-0000-0000361E0000}"/>
    <cellStyle name="Normal 2 15 3 2 2 7 2" xfId="7837" xr:uid="{00000000-0005-0000-0000-0000371E0000}"/>
    <cellStyle name="Normal 2 15 3 2 2 8" xfId="7838" xr:uid="{00000000-0005-0000-0000-0000381E0000}"/>
    <cellStyle name="Normal 2 15 3 2 2 8 2" xfId="7839" xr:uid="{00000000-0005-0000-0000-0000391E0000}"/>
    <cellStyle name="Normal 2 15 3 2 2 9" xfId="7840" xr:uid="{00000000-0005-0000-0000-00003A1E0000}"/>
    <cellStyle name="Normal 2 15 3 2 2 9 2" xfId="7841" xr:uid="{00000000-0005-0000-0000-00003B1E0000}"/>
    <cellStyle name="Normal 2 15 3 2 3" xfId="7842" xr:uid="{00000000-0005-0000-0000-00003C1E0000}"/>
    <cellStyle name="Normal 2 15 3 2 3 2" xfId="7843" xr:uid="{00000000-0005-0000-0000-00003D1E0000}"/>
    <cellStyle name="Normal 2 15 3 2 4" xfId="7844" xr:uid="{00000000-0005-0000-0000-00003E1E0000}"/>
    <cellStyle name="Normal 2 15 3 2 4 2" xfId="7845" xr:uid="{00000000-0005-0000-0000-00003F1E0000}"/>
    <cellStyle name="Normal 2 15 3 2 5" xfId="7846" xr:uid="{00000000-0005-0000-0000-0000401E0000}"/>
    <cellStyle name="Normal 2 15 3 2 5 2" xfId="7847" xr:uid="{00000000-0005-0000-0000-0000411E0000}"/>
    <cellStyle name="Normal 2 15 3 2 6" xfId="7848" xr:uid="{00000000-0005-0000-0000-0000421E0000}"/>
    <cellStyle name="Normal 2 15 3 2 6 2" xfId="7849" xr:uid="{00000000-0005-0000-0000-0000431E0000}"/>
    <cellStyle name="Normal 2 15 3 2 7" xfId="7850" xr:uid="{00000000-0005-0000-0000-0000441E0000}"/>
    <cellStyle name="Normal 2 15 3 2 7 2" xfId="7851" xr:uid="{00000000-0005-0000-0000-0000451E0000}"/>
    <cellStyle name="Normal 2 15 3 2 8" xfId="7852" xr:uid="{00000000-0005-0000-0000-0000461E0000}"/>
    <cellStyle name="Normal 2 15 3 2 8 2" xfId="7853" xr:uid="{00000000-0005-0000-0000-0000471E0000}"/>
    <cellStyle name="Normal 2 15 3 2 9" xfId="7854" xr:uid="{00000000-0005-0000-0000-0000481E0000}"/>
    <cellStyle name="Normal 2 15 3 2 9 2" xfId="7855" xr:uid="{00000000-0005-0000-0000-0000491E0000}"/>
    <cellStyle name="Normal 2 15 3 3" xfId="7856" xr:uid="{00000000-0005-0000-0000-00004A1E0000}"/>
    <cellStyle name="Normal 2 15 3 3 10" xfId="7857" xr:uid="{00000000-0005-0000-0000-00004B1E0000}"/>
    <cellStyle name="Normal 2 15 3 3 10 2" xfId="7858" xr:uid="{00000000-0005-0000-0000-00004C1E0000}"/>
    <cellStyle name="Normal 2 15 3 3 11" xfId="7859" xr:uid="{00000000-0005-0000-0000-00004D1E0000}"/>
    <cellStyle name="Normal 2 15 3 3 2" xfId="7860" xr:uid="{00000000-0005-0000-0000-00004E1E0000}"/>
    <cellStyle name="Normal 2 15 3 3 2 2" xfId="7861" xr:uid="{00000000-0005-0000-0000-00004F1E0000}"/>
    <cellStyle name="Normal 2 15 3 3 3" xfId="7862" xr:uid="{00000000-0005-0000-0000-0000501E0000}"/>
    <cellStyle name="Normal 2 15 3 3 3 2" xfId="7863" xr:uid="{00000000-0005-0000-0000-0000511E0000}"/>
    <cellStyle name="Normal 2 15 3 3 4" xfId="7864" xr:uid="{00000000-0005-0000-0000-0000521E0000}"/>
    <cellStyle name="Normal 2 15 3 3 4 2" xfId="7865" xr:uid="{00000000-0005-0000-0000-0000531E0000}"/>
    <cellStyle name="Normal 2 15 3 3 5" xfId="7866" xr:uid="{00000000-0005-0000-0000-0000541E0000}"/>
    <cellStyle name="Normal 2 15 3 3 5 2" xfId="7867" xr:uid="{00000000-0005-0000-0000-0000551E0000}"/>
    <cellStyle name="Normal 2 15 3 3 6" xfId="7868" xr:uid="{00000000-0005-0000-0000-0000561E0000}"/>
    <cellStyle name="Normal 2 15 3 3 6 2" xfId="7869" xr:uid="{00000000-0005-0000-0000-0000571E0000}"/>
    <cellStyle name="Normal 2 15 3 3 7" xfId="7870" xr:uid="{00000000-0005-0000-0000-0000581E0000}"/>
    <cellStyle name="Normal 2 15 3 3 7 2" xfId="7871" xr:uid="{00000000-0005-0000-0000-0000591E0000}"/>
    <cellStyle name="Normal 2 15 3 3 8" xfId="7872" xr:uid="{00000000-0005-0000-0000-00005A1E0000}"/>
    <cellStyle name="Normal 2 15 3 3 8 2" xfId="7873" xr:uid="{00000000-0005-0000-0000-00005B1E0000}"/>
    <cellStyle name="Normal 2 15 3 3 9" xfId="7874" xr:uid="{00000000-0005-0000-0000-00005C1E0000}"/>
    <cellStyle name="Normal 2 15 3 3 9 2" xfId="7875" xr:uid="{00000000-0005-0000-0000-00005D1E0000}"/>
    <cellStyle name="Normal 2 15 3 4" xfId="7876" xr:uid="{00000000-0005-0000-0000-00005E1E0000}"/>
    <cellStyle name="Normal 2 15 3 4 2" xfId="7877" xr:uid="{00000000-0005-0000-0000-00005F1E0000}"/>
    <cellStyle name="Normal 2 15 3 5" xfId="7878" xr:uid="{00000000-0005-0000-0000-0000601E0000}"/>
    <cellStyle name="Normal 2 15 3 5 2" xfId="7879" xr:uid="{00000000-0005-0000-0000-0000611E0000}"/>
    <cellStyle name="Normal 2 15 3 6" xfId="7880" xr:uid="{00000000-0005-0000-0000-0000621E0000}"/>
    <cellStyle name="Normal 2 15 3 6 2" xfId="7881" xr:uid="{00000000-0005-0000-0000-0000631E0000}"/>
    <cellStyle name="Normal 2 15 3 7" xfId="7882" xr:uid="{00000000-0005-0000-0000-0000641E0000}"/>
    <cellStyle name="Normal 2 15 3 7 2" xfId="7883" xr:uid="{00000000-0005-0000-0000-0000651E0000}"/>
    <cellStyle name="Normal 2 15 3 8" xfId="7884" xr:uid="{00000000-0005-0000-0000-0000661E0000}"/>
    <cellStyle name="Normal 2 15 3 8 2" xfId="7885" xr:uid="{00000000-0005-0000-0000-0000671E0000}"/>
    <cellStyle name="Normal 2 15 3 9" xfId="7886" xr:uid="{00000000-0005-0000-0000-0000681E0000}"/>
    <cellStyle name="Normal 2 15 3 9 2" xfId="7887" xr:uid="{00000000-0005-0000-0000-0000691E0000}"/>
    <cellStyle name="Normal 2 15 4" xfId="7888" xr:uid="{00000000-0005-0000-0000-00006A1E0000}"/>
    <cellStyle name="Normal 2 15 4 10" xfId="7889" xr:uid="{00000000-0005-0000-0000-00006B1E0000}"/>
    <cellStyle name="Normal 2 15 4 10 2" xfId="7890" xr:uid="{00000000-0005-0000-0000-00006C1E0000}"/>
    <cellStyle name="Normal 2 15 4 11" xfId="7891" xr:uid="{00000000-0005-0000-0000-00006D1E0000}"/>
    <cellStyle name="Normal 2 15 4 11 2" xfId="7892" xr:uid="{00000000-0005-0000-0000-00006E1E0000}"/>
    <cellStyle name="Normal 2 15 4 12" xfId="7893" xr:uid="{00000000-0005-0000-0000-00006F1E0000}"/>
    <cellStyle name="Normal 2 15 4 12 2" xfId="7894" xr:uid="{00000000-0005-0000-0000-0000701E0000}"/>
    <cellStyle name="Normal 2 15 4 13" xfId="7895" xr:uid="{00000000-0005-0000-0000-0000711E0000}"/>
    <cellStyle name="Normal 2 15 4 2" xfId="7896" xr:uid="{00000000-0005-0000-0000-0000721E0000}"/>
    <cellStyle name="Normal 2 15 4 2 10" xfId="7897" xr:uid="{00000000-0005-0000-0000-0000731E0000}"/>
    <cellStyle name="Normal 2 15 4 2 10 2" xfId="7898" xr:uid="{00000000-0005-0000-0000-0000741E0000}"/>
    <cellStyle name="Normal 2 15 4 2 11" xfId="7899" xr:uid="{00000000-0005-0000-0000-0000751E0000}"/>
    <cellStyle name="Normal 2 15 4 2 11 2" xfId="7900" xr:uid="{00000000-0005-0000-0000-0000761E0000}"/>
    <cellStyle name="Normal 2 15 4 2 12" xfId="7901" xr:uid="{00000000-0005-0000-0000-0000771E0000}"/>
    <cellStyle name="Normal 2 15 4 2 2" xfId="7902" xr:uid="{00000000-0005-0000-0000-0000781E0000}"/>
    <cellStyle name="Normal 2 15 4 2 2 10" xfId="7903" xr:uid="{00000000-0005-0000-0000-0000791E0000}"/>
    <cellStyle name="Normal 2 15 4 2 2 10 2" xfId="7904" xr:uid="{00000000-0005-0000-0000-00007A1E0000}"/>
    <cellStyle name="Normal 2 15 4 2 2 11" xfId="7905" xr:uid="{00000000-0005-0000-0000-00007B1E0000}"/>
    <cellStyle name="Normal 2 15 4 2 2 2" xfId="7906" xr:uid="{00000000-0005-0000-0000-00007C1E0000}"/>
    <cellStyle name="Normal 2 15 4 2 2 2 2" xfId="7907" xr:uid="{00000000-0005-0000-0000-00007D1E0000}"/>
    <cellStyle name="Normal 2 15 4 2 2 3" xfId="7908" xr:uid="{00000000-0005-0000-0000-00007E1E0000}"/>
    <cellStyle name="Normal 2 15 4 2 2 3 2" xfId="7909" xr:uid="{00000000-0005-0000-0000-00007F1E0000}"/>
    <cellStyle name="Normal 2 15 4 2 2 4" xfId="7910" xr:uid="{00000000-0005-0000-0000-0000801E0000}"/>
    <cellStyle name="Normal 2 15 4 2 2 4 2" xfId="7911" xr:uid="{00000000-0005-0000-0000-0000811E0000}"/>
    <cellStyle name="Normal 2 15 4 2 2 5" xfId="7912" xr:uid="{00000000-0005-0000-0000-0000821E0000}"/>
    <cellStyle name="Normal 2 15 4 2 2 5 2" xfId="7913" xr:uid="{00000000-0005-0000-0000-0000831E0000}"/>
    <cellStyle name="Normal 2 15 4 2 2 6" xfId="7914" xr:uid="{00000000-0005-0000-0000-0000841E0000}"/>
    <cellStyle name="Normal 2 15 4 2 2 6 2" xfId="7915" xr:uid="{00000000-0005-0000-0000-0000851E0000}"/>
    <cellStyle name="Normal 2 15 4 2 2 7" xfId="7916" xr:uid="{00000000-0005-0000-0000-0000861E0000}"/>
    <cellStyle name="Normal 2 15 4 2 2 7 2" xfId="7917" xr:uid="{00000000-0005-0000-0000-0000871E0000}"/>
    <cellStyle name="Normal 2 15 4 2 2 8" xfId="7918" xr:uid="{00000000-0005-0000-0000-0000881E0000}"/>
    <cellStyle name="Normal 2 15 4 2 2 8 2" xfId="7919" xr:uid="{00000000-0005-0000-0000-0000891E0000}"/>
    <cellStyle name="Normal 2 15 4 2 2 9" xfId="7920" xr:uid="{00000000-0005-0000-0000-00008A1E0000}"/>
    <cellStyle name="Normal 2 15 4 2 2 9 2" xfId="7921" xr:uid="{00000000-0005-0000-0000-00008B1E0000}"/>
    <cellStyle name="Normal 2 15 4 2 3" xfId="7922" xr:uid="{00000000-0005-0000-0000-00008C1E0000}"/>
    <cellStyle name="Normal 2 15 4 2 3 2" xfId="7923" xr:uid="{00000000-0005-0000-0000-00008D1E0000}"/>
    <cellStyle name="Normal 2 15 4 2 4" xfId="7924" xr:uid="{00000000-0005-0000-0000-00008E1E0000}"/>
    <cellStyle name="Normal 2 15 4 2 4 2" xfId="7925" xr:uid="{00000000-0005-0000-0000-00008F1E0000}"/>
    <cellStyle name="Normal 2 15 4 2 5" xfId="7926" xr:uid="{00000000-0005-0000-0000-0000901E0000}"/>
    <cellStyle name="Normal 2 15 4 2 5 2" xfId="7927" xr:uid="{00000000-0005-0000-0000-0000911E0000}"/>
    <cellStyle name="Normal 2 15 4 2 6" xfId="7928" xr:uid="{00000000-0005-0000-0000-0000921E0000}"/>
    <cellStyle name="Normal 2 15 4 2 6 2" xfId="7929" xr:uid="{00000000-0005-0000-0000-0000931E0000}"/>
    <cellStyle name="Normal 2 15 4 2 7" xfId="7930" xr:uid="{00000000-0005-0000-0000-0000941E0000}"/>
    <cellStyle name="Normal 2 15 4 2 7 2" xfId="7931" xr:uid="{00000000-0005-0000-0000-0000951E0000}"/>
    <cellStyle name="Normal 2 15 4 2 8" xfId="7932" xr:uid="{00000000-0005-0000-0000-0000961E0000}"/>
    <cellStyle name="Normal 2 15 4 2 8 2" xfId="7933" xr:uid="{00000000-0005-0000-0000-0000971E0000}"/>
    <cellStyle name="Normal 2 15 4 2 9" xfId="7934" xr:uid="{00000000-0005-0000-0000-0000981E0000}"/>
    <cellStyle name="Normal 2 15 4 2 9 2" xfId="7935" xr:uid="{00000000-0005-0000-0000-0000991E0000}"/>
    <cellStyle name="Normal 2 15 4 3" xfId="7936" xr:uid="{00000000-0005-0000-0000-00009A1E0000}"/>
    <cellStyle name="Normal 2 15 4 3 10" xfId="7937" xr:uid="{00000000-0005-0000-0000-00009B1E0000}"/>
    <cellStyle name="Normal 2 15 4 3 10 2" xfId="7938" xr:uid="{00000000-0005-0000-0000-00009C1E0000}"/>
    <cellStyle name="Normal 2 15 4 3 11" xfId="7939" xr:uid="{00000000-0005-0000-0000-00009D1E0000}"/>
    <cellStyle name="Normal 2 15 4 3 2" xfId="7940" xr:uid="{00000000-0005-0000-0000-00009E1E0000}"/>
    <cellStyle name="Normal 2 15 4 3 2 2" xfId="7941" xr:uid="{00000000-0005-0000-0000-00009F1E0000}"/>
    <cellStyle name="Normal 2 15 4 3 3" xfId="7942" xr:uid="{00000000-0005-0000-0000-0000A01E0000}"/>
    <cellStyle name="Normal 2 15 4 3 3 2" xfId="7943" xr:uid="{00000000-0005-0000-0000-0000A11E0000}"/>
    <cellStyle name="Normal 2 15 4 3 4" xfId="7944" xr:uid="{00000000-0005-0000-0000-0000A21E0000}"/>
    <cellStyle name="Normal 2 15 4 3 4 2" xfId="7945" xr:uid="{00000000-0005-0000-0000-0000A31E0000}"/>
    <cellStyle name="Normal 2 15 4 3 5" xfId="7946" xr:uid="{00000000-0005-0000-0000-0000A41E0000}"/>
    <cellStyle name="Normal 2 15 4 3 5 2" xfId="7947" xr:uid="{00000000-0005-0000-0000-0000A51E0000}"/>
    <cellStyle name="Normal 2 15 4 3 6" xfId="7948" xr:uid="{00000000-0005-0000-0000-0000A61E0000}"/>
    <cellStyle name="Normal 2 15 4 3 6 2" xfId="7949" xr:uid="{00000000-0005-0000-0000-0000A71E0000}"/>
    <cellStyle name="Normal 2 15 4 3 7" xfId="7950" xr:uid="{00000000-0005-0000-0000-0000A81E0000}"/>
    <cellStyle name="Normal 2 15 4 3 7 2" xfId="7951" xr:uid="{00000000-0005-0000-0000-0000A91E0000}"/>
    <cellStyle name="Normal 2 15 4 3 8" xfId="7952" xr:uid="{00000000-0005-0000-0000-0000AA1E0000}"/>
    <cellStyle name="Normal 2 15 4 3 8 2" xfId="7953" xr:uid="{00000000-0005-0000-0000-0000AB1E0000}"/>
    <cellStyle name="Normal 2 15 4 3 9" xfId="7954" xr:uid="{00000000-0005-0000-0000-0000AC1E0000}"/>
    <cellStyle name="Normal 2 15 4 3 9 2" xfId="7955" xr:uid="{00000000-0005-0000-0000-0000AD1E0000}"/>
    <cellStyle name="Normal 2 15 4 4" xfId="7956" xr:uid="{00000000-0005-0000-0000-0000AE1E0000}"/>
    <cellStyle name="Normal 2 15 4 4 2" xfId="7957" xr:uid="{00000000-0005-0000-0000-0000AF1E0000}"/>
    <cellStyle name="Normal 2 15 4 5" xfId="7958" xr:uid="{00000000-0005-0000-0000-0000B01E0000}"/>
    <cellStyle name="Normal 2 15 4 5 2" xfId="7959" xr:uid="{00000000-0005-0000-0000-0000B11E0000}"/>
    <cellStyle name="Normal 2 15 4 6" xfId="7960" xr:uid="{00000000-0005-0000-0000-0000B21E0000}"/>
    <cellStyle name="Normal 2 15 4 6 2" xfId="7961" xr:uid="{00000000-0005-0000-0000-0000B31E0000}"/>
    <cellStyle name="Normal 2 15 4 7" xfId="7962" xr:uid="{00000000-0005-0000-0000-0000B41E0000}"/>
    <cellStyle name="Normal 2 15 4 7 2" xfId="7963" xr:uid="{00000000-0005-0000-0000-0000B51E0000}"/>
    <cellStyle name="Normal 2 15 4 8" xfId="7964" xr:uid="{00000000-0005-0000-0000-0000B61E0000}"/>
    <cellStyle name="Normal 2 15 4 8 2" xfId="7965" xr:uid="{00000000-0005-0000-0000-0000B71E0000}"/>
    <cellStyle name="Normal 2 15 4 9" xfId="7966" xr:uid="{00000000-0005-0000-0000-0000B81E0000}"/>
    <cellStyle name="Normal 2 15 4 9 2" xfId="7967" xr:uid="{00000000-0005-0000-0000-0000B91E0000}"/>
    <cellStyle name="Normal 2 15 5" xfId="7968" xr:uid="{00000000-0005-0000-0000-0000BA1E0000}"/>
    <cellStyle name="Normal 2 15 5 10" xfId="7969" xr:uid="{00000000-0005-0000-0000-0000BB1E0000}"/>
    <cellStyle name="Normal 2 15 5 10 2" xfId="7970" xr:uid="{00000000-0005-0000-0000-0000BC1E0000}"/>
    <cellStyle name="Normal 2 15 5 11" xfId="7971" xr:uid="{00000000-0005-0000-0000-0000BD1E0000}"/>
    <cellStyle name="Normal 2 15 5 11 2" xfId="7972" xr:uid="{00000000-0005-0000-0000-0000BE1E0000}"/>
    <cellStyle name="Normal 2 15 5 12" xfId="7973" xr:uid="{00000000-0005-0000-0000-0000BF1E0000}"/>
    <cellStyle name="Normal 2 15 5 12 2" xfId="7974" xr:uid="{00000000-0005-0000-0000-0000C01E0000}"/>
    <cellStyle name="Normal 2 15 5 13" xfId="7975" xr:uid="{00000000-0005-0000-0000-0000C11E0000}"/>
    <cellStyle name="Normal 2 15 5 2" xfId="7976" xr:uid="{00000000-0005-0000-0000-0000C21E0000}"/>
    <cellStyle name="Normal 2 15 5 2 10" xfId="7977" xr:uid="{00000000-0005-0000-0000-0000C31E0000}"/>
    <cellStyle name="Normal 2 15 5 2 10 2" xfId="7978" xr:uid="{00000000-0005-0000-0000-0000C41E0000}"/>
    <cellStyle name="Normal 2 15 5 2 11" xfId="7979" xr:uid="{00000000-0005-0000-0000-0000C51E0000}"/>
    <cellStyle name="Normal 2 15 5 2 11 2" xfId="7980" xr:uid="{00000000-0005-0000-0000-0000C61E0000}"/>
    <cellStyle name="Normal 2 15 5 2 12" xfId="7981" xr:uid="{00000000-0005-0000-0000-0000C71E0000}"/>
    <cellStyle name="Normal 2 15 5 2 2" xfId="7982" xr:uid="{00000000-0005-0000-0000-0000C81E0000}"/>
    <cellStyle name="Normal 2 15 5 2 2 10" xfId="7983" xr:uid="{00000000-0005-0000-0000-0000C91E0000}"/>
    <cellStyle name="Normal 2 15 5 2 2 10 2" xfId="7984" xr:uid="{00000000-0005-0000-0000-0000CA1E0000}"/>
    <cellStyle name="Normal 2 15 5 2 2 11" xfId="7985" xr:uid="{00000000-0005-0000-0000-0000CB1E0000}"/>
    <cellStyle name="Normal 2 15 5 2 2 2" xfId="7986" xr:uid="{00000000-0005-0000-0000-0000CC1E0000}"/>
    <cellStyle name="Normal 2 15 5 2 2 2 2" xfId="7987" xr:uid="{00000000-0005-0000-0000-0000CD1E0000}"/>
    <cellStyle name="Normal 2 15 5 2 2 3" xfId="7988" xr:uid="{00000000-0005-0000-0000-0000CE1E0000}"/>
    <cellStyle name="Normal 2 15 5 2 2 3 2" xfId="7989" xr:uid="{00000000-0005-0000-0000-0000CF1E0000}"/>
    <cellStyle name="Normal 2 15 5 2 2 4" xfId="7990" xr:uid="{00000000-0005-0000-0000-0000D01E0000}"/>
    <cellStyle name="Normal 2 15 5 2 2 4 2" xfId="7991" xr:uid="{00000000-0005-0000-0000-0000D11E0000}"/>
    <cellStyle name="Normal 2 15 5 2 2 5" xfId="7992" xr:uid="{00000000-0005-0000-0000-0000D21E0000}"/>
    <cellStyle name="Normal 2 15 5 2 2 5 2" xfId="7993" xr:uid="{00000000-0005-0000-0000-0000D31E0000}"/>
    <cellStyle name="Normal 2 15 5 2 2 6" xfId="7994" xr:uid="{00000000-0005-0000-0000-0000D41E0000}"/>
    <cellStyle name="Normal 2 15 5 2 2 6 2" xfId="7995" xr:uid="{00000000-0005-0000-0000-0000D51E0000}"/>
    <cellStyle name="Normal 2 15 5 2 2 7" xfId="7996" xr:uid="{00000000-0005-0000-0000-0000D61E0000}"/>
    <cellStyle name="Normal 2 15 5 2 2 7 2" xfId="7997" xr:uid="{00000000-0005-0000-0000-0000D71E0000}"/>
    <cellStyle name="Normal 2 15 5 2 2 8" xfId="7998" xr:uid="{00000000-0005-0000-0000-0000D81E0000}"/>
    <cellStyle name="Normal 2 15 5 2 2 8 2" xfId="7999" xr:uid="{00000000-0005-0000-0000-0000D91E0000}"/>
    <cellStyle name="Normal 2 15 5 2 2 9" xfId="8000" xr:uid="{00000000-0005-0000-0000-0000DA1E0000}"/>
    <cellStyle name="Normal 2 15 5 2 2 9 2" xfId="8001" xr:uid="{00000000-0005-0000-0000-0000DB1E0000}"/>
    <cellStyle name="Normal 2 15 5 2 3" xfId="8002" xr:uid="{00000000-0005-0000-0000-0000DC1E0000}"/>
    <cellStyle name="Normal 2 15 5 2 3 2" xfId="8003" xr:uid="{00000000-0005-0000-0000-0000DD1E0000}"/>
    <cellStyle name="Normal 2 15 5 2 4" xfId="8004" xr:uid="{00000000-0005-0000-0000-0000DE1E0000}"/>
    <cellStyle name="Normal 2 15 5 2 4 2" xfId="8005" xr:uid="{00000000-0005-0000-0000-0000DF1E0000}"/>
    <cellStyle name="Normal 2 15 5 2 5" xfId="8006" xr:uid="{00000000-0005-0000-0000-0000E01E0000}"/>
    <cellStyle name="Normal 2 15 5 2 5 2" xfId="8007" xr:uid="{00000000-0005-0000-0000-0000E11E0000}"/>
    <cellStyle name="Normal 2 15 5 2 6" xfId="8008" xr:uid="{00000000-0005-0000-0000-0000E21E0000}"/>
    <cellStyle name="Normal 2 15 5 2 6 2" xfId="8009" xr:uid="{00000000-0005-0000-0000-0000E31E0000}"/>
    <cellStyle name="Normal 2 15 5 2 7" xfId="8010" xr:uid="{00000000-0005-0000-0000-0000E41E0000}"/>
    <cellStyle name="Normal 2 15 5 2 7 2" xfId="8011" xr:uid="{00000000-0005-0000-0000-0000E51E0000}"/>
    <cellStyle name="Normal 2 15 5 2 8" xfId="8012" xr:uid="{00000000-0005-0000-0000-0000E61E0000}"/>
    <cellStyle name="Normal 2 15 5 2 8 2" xfId="8013" xr:uid="{00000000-0005-0000-0000-0000E71E0000}"/>
    <cellStyle name="Normal 2 15 5 2 9" xfId="8014" xr:uid="{00000000-0005-0000-0000-0000E81E0000}"/>
    <cellStyle name="Normal 2 15 5 2 9 2" xfId="8015" xr:uid="{00000000-0005-0000-0000-0000E91E0000}"/>
    <cellStyle name="Normal 2 15 5 3" xfId="8016" xr:uid="{00000000-0005-0000-0000-0000EA1E0000}"/>
    <cellStyle name="Normal 2 15 5 3 10" xfId="8017" xr:uid="{00000000-0005-0000-0000-0000EB1E0000}"/>
    <cellStyle name="Normal 2 15 5 3 10 2" xfId="8018" xr:uid="{00000000-0005-0000-0000-0000EC1E0000}"/>
    <cellStyle name="Normal 2 15 5 3 11" xfId="8019" xr:uid="{00000000-0005-0000-0000-0000ED1E0000}"/>
    <cellStyle name="Normal 2 15 5 3 2" xfId="8020" xr:uid="{00000000-0005-0000-0000-0000EE1E0000}"/>
    <cellStyle name="Normal 2 15 5 3 2 2" xfId="8021" xr:uid="{00000000-0005-0000-0000-0000EF1E0000}"/>
    <cellStyle name="Normal 2 15 5 3 3" xfId="8022" xr:uid="{00000000-0005-0000-0000-0000F01E0000}"/>
    <cellStyle name="Normal 2 15 5 3 3 2" xfId="8023" xr:uid="{00000000-0005-0000-0000-0000F11E0000}"/>
    <cellStyle name="Normal 2 15 5 3 4" xfId="8024" xr:uid="{00000000-0005-0000-0000-0000F21E0000}"/>
    <cellStyle name="Normal 2 15 5 3 4 2" xfId="8025" xr:uid="{00000000-0005-0000-0000-0000F31E0000}"/>
    <cellStyle name="Normal 2 15 5 3 5" xfId="8026" xr:uid="{00000000-0005-0000-0000-0000F41E0000}"/>
    <cellStyle name="Normal 2 15 5 3 5 2" xfId="8027" xr:uid="{00000000-0005-0000-0000-0000F51E0000}"/>
    <cellStyle name="Normal 2 15 5 3 6" xfId="8028" xr:uid="{00000000-0005-0000-0000-0000F61E0000}"/>
    <cellStyle name="Normal 2 15 5 3 6 2" xfId="8029" xr:uid="{00000000-0005-0000-0000-0000F71E0000}"/>
    <cellStyle name="Normal 2 15 5 3 7" xfId="8030" xr:uid="{00000000-0005-0000-0000-0000F81E0000}"/>
    <cellStyle name="Normal 2 15 5 3 7 2" xfId="8031" xr:uid="{00000000-0005-0000-0000-0000F91E0000}"/>
    <cellStyle name="Normal 2 15 5 3 8" xfId="8032" xr:uid="{00000000-0005-0000-0000-0000FA1E0000}"/>
    <cellStyle name="Normal 2 15 5 3 8 2" xfId="8033" xr:uid="{00000000-0005-0000-0000-0000FB1E0000}"/>
    <cellStyle name="Normal 2 15 5 3 9" xfId="8034" xr:uid="{00000000-0005-0000-0000-0000FC1E0000}"/>
    <cellStyle name="Normal 2 15 5 3 9 2" xfId="8035" xr:uid="{00000000-0005-0000-0000-0000FD1E0000}"/>
    <cellStyle name="Normal 2 15 5 4" xfId="8036" xr:uid="{00000000-0005-0000-0000-0000FE1E0000}"/>
    <cellStyle name="Normal 2 15 5 4 2" xfId="8037" xr:uid="{00000000-0005-0000-0000-0000FF1E0000}"/>
    <cellStyle name="Normal 2 15 5 5" xfId="8038" xr:uid="{00000000-0005-0000-0000-0000001F0000}"/>
    <cellStyle name="Normal 2 15 5 5 2" xfId="8039" xr:uid="{00000000-0005-0000-0000-0000011F0000}"/>
    <cellStyle name="Normal 2 15 5 6" xfId="8040" xr:uid="{00000000-0005-0000-0000-0000021F0000}"/>
    <cellStyle name="Normal 2 15 5 6 2" xfId="8041" xr:uid="{00000000-0005-0000-0000-0000031F0000}"/>
    <cellStyle name="Normal 2 15 5 7" xfId="8042" xr:uid="{00000000-0005-0000-0000-0000041F0000}"/>
    <cellStyle name="Normal 2 15 5 7 2" xfId="8043" xr:uid="{00000000-0005-0000-0000-0000051F0000}"/>
    <cellStyle name="Normal 2 15 5 8" xfId="8044" xr:uid="{00000000-0005-0000-0000-0000061F0000}"/>
    <cellStyle name="Normal 2 15 5 8 2" xfId="8045" xr:uid="{00000000-0005-0000-0000-0000071F0000}"/>
    <cellStyle name="Normal 2 15 5 9" xfId="8046" xr:uid="{00000000-0005-0000-0000-0000081F0000}"/>
    <cellStyle name="Normal 2 15 5 9 2" xfId="8047" xr:uid="{00000000-0005-0000-0000-0000091F0000}"/>
    <cellStyle name="Normal 2 15 6" xfId="41827" xr:uid="{00000000-0005-0000-0000-00000A1F0000}"/>
    <cellStyle name="Normal 2 16" xfId="8048" xr:uid="{00000000-0005-0000-0000-00000B1F0000}"/>
    <cellStyle name="Normal 2 16 2" xfId="41828" xr:uid="{00000000-0005-0000-0000-00000C1F0000}"/>
    <cellStyle name="Normal 2 17" xfId="8049" xr:uid="{00000000-0005-0000-0000-00000D1F0000}"/>
    <cellStyle name="Normal 2 17 2" xfId="41829" xr:uid="{00000000-0005-0000-0000-00000E1F0000}"/>
    <cellStyle name="Normal 2 18" xfId="8050" xr:uid="{00000000-0005-0000-0000-00000F1F0000}"/>
    <cellStyle name="Normal 2 18 2" xfId="41830" xr:uid="{00000000-0005-0000-0000-0000101F0000}"/>
    <cellStyle name="Normal 2 19" xfId="8051" xr:uid="{00000000-0005-0000-0000-0000111F0000}"/>
    <cellStyle name="Normal 2 2" xfId="29" xr:uid="{00000000-0005-0000-0000-0000121F0000}"/>
    <cellStyle name="Normal 2 2 10" xfId="8052" xr:uid="{00000000-0005-0000-0000-0000131F0000}"/>
    <cellStyle name="Normal 2 2 10 2" xfId="41831" xr:uid="{00000000-0005-0000-0000-0000141F0000}"/>
    <cellStyle name="Normal 2 2 11" xfId="8053" xr:uid="{00000000-0005-0000-0000-0000151F0000}"/>
    <cellStyle name="Normal 2 2 11 10" xfId="8054" xr:uid="{00000000-0005-0000-0000-0000161F0000}"/>
    <cellStyle name="Normal 2 2 11 10 2" xfId="8055" xr:uid="{00000000-0005-0000-0000-0000171F0000}"/>
    <cellStyle name="Normal 2 2 11 11" xfId="8056" xr:uid="{00000000-0005-0000-0000-0000181F0000}"/>
    <cellStyle name="Normal 2 2 11 11 2" xfId="8057" xr:uid="{00000000-0005-0000-0000-0000191F0000}"/>
    <cellStyle name="Normal 2 2 11 12" xfId="8058" xr:uid="{00000000-0005-0000-0000-00001A1F0000}"/>
    <cellStyle name="Normal 2 2 11 12 2" xfId="8059" xr:uid="{00000000-0005-0000-0000-00001B1F0000}"/>
    <cellStyle name="Normal 2 2 11 13" xfId="8060" xr:uid="{00000000-0005-0000-0000-00001C1F0000}"/>
    <cellStyle name="Normal 2 2 11 13 2" xfId="8061" xr:uid="{00000000-0005-0000-0000-00001D1F0000}"/>
    <cellStyle name="Normal 2 2 11 14" xfId="8062" xr:uid="{00000000-0005-0000-0000-00001E1F0000}"/>
    <cellStyle name="Normal 2 2 11 14 2" xfId="8063" xr:uid="{00000000-0005-0000-0000-00001F1F0000}"/>
    <cellStyle name="Normal 2 2 11 15" xfId="8064" xr:uid="{00000000-0005-0000-0000-0000201F0000}"/>
    <cellStyle name="Normal 2 2 11 15 2" xfId="8065" xr:uid="{00000000-0005-0000-0000-0000211F0000}"/>
    <cellStyle name="Normal 2 2 11 16" xfId="8066" xr:uid="{00000000-0005-0000-0000-0000221F0000}"/>
    <cellStyle name="Normal 2 2 11 16 2" xfId="8067" xr:uid="{00000000-0005-0000-0000-0000231F0000}"/>
    <cellStyle name="Normal 2 2 11 17" xfId="8068" xr:uid="{00000000-0005-0000-0000-0000241F0000}"/>
    <cellStyle name="Normal 2 2 11 17 2" xfId="8069" xr:uid="{00000000-0005-0000-0000-0000251F0000}"/>
    <cellStyle name="Normal 2 2 11 18" xfId="8070" xr:uid="{00000000-0005-0000-0000-0000261F0000}"/>
    <cellStyle name="Normal 2 2 11 2" xfId="8071" xr:uid="{00000000-0005-0000-0000-0000271F0000}"/>
    <cellStyle name="Normal 2 2 11 2 2" xfId="8072" xr:uid="{00000000-0005-0000-0000-0000281F0000}"/>
    <cellStyle name="Normal 2 2 11 2 2 10" xfId="8073" xr:uid="{00000000-0005-0000-0000-0000291F0000}"/>
    <cellStyle name="Normal 2 2 11 2 2 10 2" xfId="8074" xr:uid="{00000000-0005-0000-0000-00002A1F0000}"/>
    <cellStyle name="Normal 2 2 11 2 2 11" xfId="8075" xr:uid="{00000000-0005-0000-0000-00002B1F0000}"/>
    <cellStyle name="Normal 2 2 11 2 2 11 2" xfId="8076" xr:uid="{00000000-0005-0000-0000-00002C1F0000}"/>
    <cellStyle name="Normal 2 2 11 2 2 12" xfId="8077" xr:uid="{00000000-0005-0000-0000-00002D1F0000}"/>
    <cellStyle name="Normal 2 2 11 2 2 12 2" xfId="8078" xr:uid="{00000000-0005-0000-0000-00002E1F0000}"/>
    <cellStyle name="Normal 2 2 11 2 2 13" xfId="8079" xr:uid="{00000000-0005-0000-0000-00002F1F0000}"/>
    <cellStyle name="Normal 2 2 11 2 2 13 2" xfId="8080" xr:uid="{00000000-0005-0000-0000-0000301F0000}"/>
    <cellStyle name="Normal 2 2 11 2 2 14" xfId="8081" xr:uid="{00000000-0005-0000-0000-0000311F0000}"/>
    <cellStyle name="Normal 2 2 11 2 2 14 2" xfId="8082" xr:uid="{00000000-0005-0000-0000-0000321F0000}"/>
    <cellStyle name="Normal 2 2 11 2 2 15" xfId="8083" xr:uid="{00000000-0005-0000-0000-0000331F0000}"/>
    <cellStyle name="Normal 2 2 11 2 2 15 2" xfId="8084" xr:uid="{00000000-0005-0000-0000-0000341F0000}"/>
    <cellStyle name="Normal 2 2 11 2 2 16" xfId="8085" xr:uid="{00000000-0005-0000-0000-0000351F0000}"/>
    <cellStyle name="Normal 2 2 11 2 2 16 2" xfId="8086" xr:uid="{00000000-0005-0000-0000-0000361F0000}"/>
    <cellStyle name="Normal 2 2 11 2 2 17" xfId="8087" xr:uid="{00000000-0005-0000-0000-0000371F0000}"/>
    <cellStyle name="Normal 2 2 11 2 2 2" xfId="8088" xr:uid="{00000000-0005-0000-0000-0000381F0000}"/>
    <cellStyle name="Normal 2 2 11 2 2 2 2" xfId="41832" xr:uid="{00000000-0005-0000-0000-0000391F0000}"/>
    <cellStyle name="Normal 2 2 11 2 2 3" xfId="8089" xr:uid="{00000000-0005-0000-0000-00003A1F0000}"/>
    <cellStyle name="Normal 2 2 11 2 2 3 2" xfId="41833" xr:uid="{00000000-0005-0000-0000-00003B1F0000}"/>
    <cellStyle name="Normal 2 2 11 2 2 4" xfId="8090" xr:uid="{00000000-0005-0000-0000-00003C1F0000}"/>
    <cellStyle name="Normal 2 2 11 2 2 4 2" xfId="41834" xr:uid="{00000000-0005-0000-0000-00003D1F0000}"/>
    <cellStyle name="Normal 2 2 11 2 2 5" xfId="8091" xr:uid="{00000000-0005-0000-0000-00003E1F0000}"/>
    <cellStyle name="Normal 2 2 11 2 2 5 2" xfId="41835" xr:uid="{00000000-0005-0000-0000-00003F1F0000}"/>
    <cellStyle name="Normal 2 2 11 2 2 6" xfId="8092" xr:uid="{00000000-0005-0000-0000-0000401F0000}"/>
    <cellStyle name="Normal 2 2 11 2 2 6 10" xfId="8093" xr:uid="{00000000-0005-0000-0000-0000411F0000}"/>
    <cellStyle name="Normal 2 2 11 2 2 6 10 2" xfId="8094" xr:uid="{00000000-0005-0000-0000-0000421F0000}"/>
    <cellStyle name="Normal 2 2 11 2 2 6 11" xfId="8095" xr:uid="{00000000-0005-0000-0000-0000431F0000}"/>
    <cellStyle name="Normal 2 2 11 2 2 6 11 2" xfId="8096" xr:uid="{00000000-0005-0000-0000-0000441F0000}"/>
    <cellStyle name="Normal 2 2 11 2 2 6 12" xfId="8097" xr:uid="{00000000-0005-0000-0000-0000451F0000}"/>
    <cellStyle name="Normal 2 2 11 2 2 6 2" xfId="8098" xr:uid="{00000000-0005-0000-0000-0000461F0000}"/>
    <cellStyle name="Normal 2 2 11 2 2 6 2 10" xfId="8099" xr:uid="{00000000-0005-0000-0000-0000471F0000}"/>
    <cellStyle name="Normal 2 2 11 2 2 6 2 10 2" xfId="8100" xr:uid="{00000000-0005-0000-0000-0000481F0000}"/>
    <cellStyle name="Normal 2 2 11 2 2 6 2 11" xfId="8101" xr:uid="{00000000-0005-0000-0000-0000491F0000}"/>
    <cellStyle name="Normal 2 2 11 2 2 6 2 2" xfId="8102" xr:uid="{00000000-0005-0000-0000-00004A1F0000}"/>
    <cellStyle name="Normal 2 2 11 2 2 6 2 2 2" xfId="8103" xr:uid="{00000000-0005-0000-0000-00004B1F0000}"/>
    <cellStyle name="Normal 2 2 11 2 2 6 2 3" xfId="8104" xr:uid="{00000000-0005-0000-0000-00004C1F0000}"/>
    <cellStyle name="Normal 2 2 11 2 2 6 2 3 2" xfId="8105" xr:uid="{00000000-0005-0000-0000-00004D1F0000}"/>
    <cellStyle name="Normal 2 2 11 2 2 6 2 4" xfId="8106" xr:uid="{00000000-0005-0000-0000-00004E1F0000}"/>
    <cellStyle name="Normal 2 2 11 2 2 6 2 4 2" xfId="8107" xr:uid="{00000000-0005-0000-0000-00004F1F0000}"/>
    <cellStyle name="Normal 2 2 11 2 2 6 2 5" xfId="8108" xr:uid="{00000000-0005-0000-0000-0000501F0000}"/>
    <cellStyle name="Normal 2 2 11 2 2 6 2 5 2" xfId="8109" xr:uid="{00000000-0005-0000-0000-0000511F0000}"/>
    <cellStyle name="Normal 2 2 11 2 2 6 2 6" xfId="8110" xr:uid="{00000000-0005-0000-0000-0000521F0000}"/>
    <cellStyle name="Normal 2 2 11 2 2 6 2 6 2" xfId="8111" xr:uid="{00000000-0005-0000-0000-0000531F0000}"/>
    <cellStyle name="Normal 2 2 11 2 2 6 2 7" xfId="8112" xr:uid="{00000000-0005-0000-0000-0000541F0000}"/>
    <cellStyle name="Normal 2 2 11 2 2 6 2 7 2" xfId="8113" xr:uid="{00000000-0005-0000-0000-0000551F0000}"/>
    <cellStyle name="Normal 2 2 11 2 2 6 2 8" xfId="8114" xr:uid="{00000000-0005-0000-0000-0000561F0000}"/>
    <cellStyle name="Normal 2 2 11 2 2 6 2 8 2" xfId="8115" xr:uid="{00000000-0005-0000-0000-0000571F0000}"/>
    <cellStyle name="Normal 2 2 11 2 2 6 2 9" xfId="8116" xr:uid="{00000000-0005-0000-0000-0000581F0000}"/>
    <cellStyle name="Normal 2 2 11 2 2 6 2 9 2" xfId="8117" xr:uid="{00000000-0005-0000-0000-0000591F0000}"/>
    <cellStyle name="Normal 2 2 11 2 2 6 3" xfId="8118" xr:uid="{00000000-0005-0000-0000-00005A1F0000}"/>
    <cellStyle name="Normal 2 2 11 2 2 6 3 2" xfId="8119" xr:uid="{00000000-0005-0000-0000-00005B1F0000}"/>
    <cellStyle name="Normal 2 2 11 2 2 6 4" xfId="8120" xr:uid="{00000000-0005-0000-0000-00005C1F0000}"/>
    <cellStyle name="Normal 2 2 11 2 2 6 4 2" xfId="8121" xr:uid="{00000000-0005-0000-0000-00005D1F0000}"/>
    <cellStyle name="Normal 2 2 11 2 2 6 5" xfId="8122" xr:uid="{00000000-0005-0000-0000-00005E1F0000}"/>
    <cellStyle name="Normal 2 2 11 2 2 6 5 2" xfId="8123" xr:uid="{00000000-0005-0000-0000-00005F1F0000}"/>
    <cellStyle name="Normal 2 2 11 2 2 6 6" xfId="8124" xr:uid="{00000000-0005-0000-0000-0000601F0000}"/>
    <cellStyle name="Normal 2 2 11 2 2 6 6 2" xfId="8125" xr:uid="{00000000-0005-0000-0000-0000611F0000}"/>
    <cellStyle name="Normal 2 2 11 2 2 6 7" xfId="8126" xr:uid="{00000000-0005-0000-0000-0000621F0000}"/>
    <cellStyle name="Normal 2 2 11 2 2 6 7 2" xfId="8127" xr:uid="{00000000-0005-0000-0000-0000631F0000}"/>
    <cellStyle name="Normal 2 2 11 2 2 6 8" xfId="8128" xr:uid="{00000000-0005-0000-0000-0000641F0000}"/>
    <cellStyle name="Normal 2 2 11 2 2 6 8 2" xfId="8129" xr:uid="{00000000-0005-0000-0000-0000651F0000}"/>
    <cellStyle name="Normal 2 2 11 2 2 6 9" xfId="8130" xr:uid="{00000000-0005-0000-0000-0000661F0000}"/>
    <cellStyle name="Normal 2 2 11 2 2 6 9 2" xfId="8131" xr:uid="{00000000-0005-0000-0000-0000671F0000}"/>
    <cellStyle name="Normal 2 2 11 2 2 7" xfId="8132" xr:uid="{00000000-0005-0000-0000-0000681F0000}"/>
    <cellStyle name="Normal 2 2 11 2 2 7 10" xfId="8133" xr:uid="{00000000-0005-0000-0000-0000691F0000}"/>
    <cellStyle name="Normal 2 2 11 2 2 7 10 2" xfId="8134" xr:uid="{00000000-0005-0000-0000-00006A1F0000}"/>
    <cellStyle name="Normal 2 2 11 2 2 7 11" xfId="8135" xr:uid="{00000000-0005-0000-0000-00006B1F0000}"/>
    <cellStyle name="Normal 2 2 11 2 2 7 2" xfId="8136" xr:uid="{00000000-0005-0000-0000-00006C1F0000}"/>
    <cellStyle name="Normal 2 2 11 2 2 7 2 2" xfId="8137" xr:uid="{00000000-0005-0000-0000-00006D1F0000}"/>
    <cellStyle name="Normal 2 2 11 2 2 7 3" xfId="8138" xr:uid="{00000000-0005-0000-0000-00006E1F0000}"/>
    <cellStyle name="Normal 2 2 11 2 2 7 3 2" xfId="8139" xr:uid="{00000000-0005-0000-0000-00006F1F0000}"/>
    <cellStyle name="Normal 2 2 11 2 2 7 4" xfId="8140" xr:uid="{00000000-0005-0000-0000-0000701F0000}"/>
    <cellStyle name="Normal 2 2 11 2 2 7 4 2" xfId="8141" xr:uid="{00000000-0005-0000-0000-0000711F0000}"/>
    <cellStyle name="Normal 2 2 11 2 2 7 5" xfId="8142" xr:uid="{00000000-0005-0000-0000-0000721F0000}"/>
    <cellStyle name="Normal 2 2 11 2 2 7 5 2" xfId="8143" xr:uid="{00000000-0005-0000-0000-0000731F0000}"/>
    <cellStyle name="Normal 2 2 11 2 2 7 6" xfId="8144" xr:uid="{00000000-0005-0000-0000-0000741F0000}"/>
    <cellStyle name="Normal 2 2 11 2 2 7 6 2" xfId="8145" xr:uid="{00000000-0005-0000-0000-0000751F0000}"/>
    <cellStyle name="Normal 2 2 11 2 2 7 7" xfId="8146" xr:uid="{00000000-0005-0000-0000-0000761F0000}"/>
    <cellStyle name="Normal 2 2 11 2 2 7 7 2" xfId="8147" xr:uid="{00000000-0005-0000-0000-0000771F0000}"/>
    <cellStyle name="Normal 2 2 11 2 2 7 8" xfId="8148" xr:uid="{00000000-0005-0000-0000-0000781F0000}"/>
    <cellStyle name="Normal 2 2 11 2 2 7 8 2" xfId="8149" xr:uid="{00000000-0005-0000-0000-0000791F0000}"/>
    <cellStyle name="Normal 2 2 11 2 2 7 9" xfId="8150" xr:uid="{00000000-0005-0000-0000-00007A1F0000}"/>
    <cellStyle name="Normal 2 2 11 2 2 7 9 2" xfId="8151" xr:uid="{00000000-0005-0000-0000-00007B1F0000}"/>
    <cellStyle name="Normal 2 2 11 2 2 8" xfId="8152" xr:uid="{00000000-0005-0000-0000-00007C1F0000}"/>
    <cellStyle name="Normal 2 2 11 2 2 8 2" xfId="8153" xr:uid="{00000000-0005-0000-0000-00007D1F0000}"/>
    <cellStyle name="Normal 2 2 11 2 2 9" xfId="8154" xr:uid="{00000000-0005-0000-0000-00007E1F0000}"/>
    <cellStyle name="Normal 2 2 11 2 2 9 2" xfId="8155" xr:uid="{00000000-0005-0000-0000-00007F1F0000}"/>
    <cellStyle name="Normal 2 2 11 2 3" xfId="8156" xr:uid="{00000000-0005-0000-0000-0000801F0000}"/>
    <cellStyle name="Normal 2 2 11 2 3 10" xfId="8157" xr:uid="{00000000-0005-0000-0000-0000811F0000}"/>
    <cellStyle name="Normal 2 2 11 2 3 10 2" xfId="8158" xr:uid="{00000000-0005-0000-0000-0000821F0000}"/>
    <cellStyle name="Normal 2 2 11 2 3 11" xfId="8159" xr:uid="{00000000-0005-0000-0000-0000831F0000}"/>
    <cellStyle name="Normal 2 2 11 2 3 11 2" xfId="8160" xr:uid="{00000000-0005-0000-0000-0000841F0000}"/>
    <cellStyle name="Normal 2 2 11 2 3 12" xfId="8161" xr:uid="{00000000-0005-0000-0000-0000851F0000}"/>
    <cellStyle name="Normal 2 2 11 2 3 12 2" xfId="8162" xr:uid="{00000000-0005-0000-0000-0000861F0000}"/>
    <cellStyle name="Normal 2 2 11 2 3 13" xfId="8163" xr:uid="{00000000-0005-0000-0000-0000871F0000}"/>
    <cellStyle name="Normal 2 2 11 2 3 2" xfId="8164" xr:uid="{00000000-0005-0000-0000-0000881F0000}"/>
    <cellStyle name="Normal 2 2 11 2 3 2 10" xfId="8165" xr:uid="{00000000-0005-0000-0000-0000891F0000}"/>
    <cellStyle name="Normal 2 2 11 2 3 2 10 2" xfId="8166" xr:uid="{00000000-0005-0000-0000-00008A1F0000}"/>
    <cellStyle name="Normal 2 2 11 2 3 2 11" xfId="8167" xr:uid="{00000000-0005-0000-0000-00008B1F0000}"/>
    <cellStyle name="Normal 2 2 11 2 3 2 11 2" xfId="8168" xr:uid="{00000000-0005-0000-0000-00008C1F0000}"/>
    <cellStyle name="Normal 2 2 11 2 3 2 12" xfId="8169" xr:uid="{00000000-0005-0000-0000-00008D1F0000}"/>
    <cellStyle name="Normal 2 2 11 2 3 2 2" xfId="8170" xr:uid="{00000000-0005-0000-0000-00008E1F0000}"/>
    <cellStyle name="Normal 2 2 11 2 3 2 2 10" xfId="8171" xr:uid="{00000000-0005-0000-0000-00008F1F0000}"/>
    <cellStyle name="Normal 2 2 11 2 3 2 2 10 2" xfId="8172" xr:uid="{00000000-0005-0000-0000-0000901F0000}"/>
    <cellStyle name="Normal 2 2 11 2 3 2 2 11" xfId="8173" xr:uid="{00000000-0005-0000-0000-0000911F0000}"/>
    <cellStyle name="Normal 2 2 11 2 3 2 2 2" xfId="8174" xr:uid="{00000000-0005-0000-0000-0000921F0000}"/>
    <cellStyle name="Normal 2 2 11 2 3 2 2 2 2" xfId="8175" xr:uid="{00000000-0005-0000-0000-0000931F0000}"/>
    <cellStyle name="Normal 2 2 11 2 3 2 2 3" xfId="8176" xr:uid="{00000000-0005-0000-0000-0000941F0000}"/>
    <cellStyle name="Normal 2 2 11 2 3 2 2 3 2" xfId="8177" xr:uid="{00000000-0005-0000-0000-0000951F0000}"/>
    <cellStyle name="Normal 2 2 11 2 3 2 2 4" xfId="8178" xr:uid="{00000000-0005-0000-0000-0000961F0000}"/>
    <cellStyle name="Normal 2 2 11 2 3 2 2 4 2" xfId="8179" xr:uid="{00000000-0005-0000-0000-0000971F0000}"/>
    <cellStyle name="Normal 2 2 11 2 3 2 2 5" xfId="8180" xr:uid="{00000000-0005-0000-0000-0000981F0000}"/>
    <cellStyle name="Normal 2 2 11 2 3 2 2 5 2" xfId="8181" xr:uid="{00000000-0005-0000-0000-0000991F0000}"/>
    <cellStyle name="Normal 2 2 11 2 3 2 2 6" xfId="8182" xr:uid="{00000000-0005-0000-0000-00009A1F0000}"/>
    <cellStyle name="Normal 2 2 11 2 3 2 2 6 2" xfId="8183" xr:uid="{00000000-0005-0000-0000-00009B1F0000}"/>
    <cellStyle name="Normal 2 2 11 2 3 2 2 7" xfId="8184" xr:uid="{00000000-0005-0000-0000-00009C1F0000}"/>
    <cellStyle name="Normal 2 2 11 2 3 2 2 7 2" xfId="8185" xr:uid="{00000000-0005-0000-0000-00009D1F0000}"/>
    <cellStyle name="Normal 2 2 11 2 3 2 2 8" xfId="8186" xr:uid="{00000000-0005-0000-0000-00009E1F0000}"/>
    <cellStyle name="Normal 2 2 11 2 3 2 2 8 2" xfId="8187" xr:uid="{00000000-0005-0000-0000-00009F1F0000}"/>
    <cellStyle name="Normal 2 2 11 2 3 2 2 9" xfId="8188" xr:uid="{00000000-0005-0000-0000-0000A01F0000}"/>
    <cellStyle name="Normal 2 2 11 2 3 2 2 9 2" xfId="8189" xr:uid="{00000000-0005-0000-0000-0000A11F0000}"/>
    <cellStyle name="Normal 2 2 11 2 3 2 3" xfId="8190" xr:uid="{00000000-0005-0000-0000-0000A21F0000}"/>
    <cellStyle name="Normal 2 2 11 2 3 2 3 2" xfId="8191" xr:uid="{00000000-0005-0000-0000-0000A31F0000}"/>
    <cellStyle name="Normal 2 2 11 2 3 2 4" xfId="8192" xr:uid="{00000000-0005-0000-0000-0000A41F0000}"/>
    <cellStyle name="Normal 2 2 11 2 3 2 4 2" xfId="8193" xr:uid="{00000000-0005-0000-0000-0000A51F0000}"/>
    <cellStyle name="Normal 2 2 11 2 3 2 5" xfId="8194" xr:uid="{00000000-0005-0000-0000-0000A61F0000}"/>
    <cellStyle name="Normal 2 2 11 2 3 2 5 2" xfId="8195" xr:uid="{00000000-0005-0000-0000-0000A71F0000}"/>
    <cellStyle name="Normal 2 2 11 2 3 2 6" xfId="8196" xr:uid="{00000000-0005-0000-0000-0000A81F0000}"/>
    <cellStyle name="Normal 2 2 11 2 3 2 6 2" xfId="8197" xr:uid="{00000000-0005-0000-0000-0000A91F0000}"/>
    <cellStyle name="Normal 2 2 11 2 3 2 7" xfId="8198" xr:uid="{00000000-0005-0000-0000-0000AA1F0000}"/>
    <cellStyle name="Normal 2 2 11 2 3 2 7 2" xfId="8199" xr:uid="{00000000-0005-0000-0000-0000AB1F0000}"/>
    <cellStyle name="Normal 2 2 11 2 3 2 8" xfId="8200" xr:uid="{00000000-0005-0000-0000-0000AC1F0000}"/>
    <cellStyle name="Normal 2 2 11 2 3 2 8 2" xfId="8201" xr:uid="{00000000-0005-0000-0000-0000AD1F0000}"/>
    <cellStyle name="Normal 2 2 11 2 3 2 9" xfId="8202" xr:uid="{00000000-0005-0000-0000-0000AE1F0000}"/>
    <cellStyle name="Normal 2 2 11 2 3 2 9 2" xfId="8203" xr:uid="{00000000-0005-0000-0000-0000AF1F0000}"/>
    <cellStyle name="Normal 2 2 11 2 3 3" xfId="8204" xr:uid="{00000000-0005-0000-0000-0000B01F0000}"/>
    <cellStyle name="Normal 2 2 11 2 3 3 10" xfId="8205" xr:uid="{00000000-0005-0000-0000-0000B11F0000}"/>
    <cellStyle name="Normal 2 2 11 2 3 3 10 2" xfId="8206" xr:uid="{00000000-0005-0000-0000-0000B21F0000}"/>
    <cellStyle name="Normal 2 2 11 2 3 3 11" xfId="8207" xr:uid="{00000000-0005-0000-0000-0000B31F0000}"/>
    <cellStyle name="Normal 2 2 11 2 3 3 2" xfId="8208" xr:uid="{00000000-0005-0000-0000-0000B41F0000}"/>
    <cellStyle name="Normal 2 2 11 2 3 3 2 2" xfId="8209" xr:uid="{00000000-0005-0000-0000-0000B51F0000}"/>
    <cellStyle name="Normal 2 2 11 2 3 3 3" xfId="8210" xr:uid="{00000000-0005-0000-0000-0000B61F0000}"/>
    <cellStyle name="Normal 2 2 11 2 3 3 3 2" xfId="8211" xr:uid="{00000000-0005-0000-0000-0000B71F0000}"/>
    <cellStyle name="Normal 2 2 11 2 3 3 4" xfId="8212" xr:uid="{00000000-0005-0000-0000-0000B81F0000}"/>
    <cellStyle name="Normal 2 2 11 2 3 3 4 2" xfId="8213" xr:uid="{00000000-0005-0000-0000-0000B91F0000}"/>
    <cellStyle name="Normal 2 2 11 2 3 3 5" xfId="8214" xr:uid="{00000000-0005-0000-0000-0000BA1F0000}"/>
    <cellStyle name="Normal 2 2 11 2 3 3 5 2" xfId="8215" xr:uid="{00000000-0005-0000-0000-0000BB1F0000}"/>
    <cellStyle name="Normal 2 2 11 2 3 3 6" xfId="8216" xr:uid="{00000000-0005-0000-0000-0000BC1F0000}"/>
    <cellStyle name="Normal 2 2 11 2 3 3 6 2" xfId="8217" xr:uid="{00000000-0005-0000-0000-0000BD1F0000}"/>
    <cellStyle name="Normal 2 2 11 2 3 3 7" xfId="8218" xr:uid="{00000000-0005-0000-0000-0000BE1F0000}"/>
    <cellStyle name="Normal 2 2 11 2 3 3 7 2" xfId="8219" xr:uid="{00000000-0005-0000-0000-0000BF1F0000}"/>
    <cellStyle name="Normal 2 2 11 2 3 3 8" xfId="8220" xr:uid="{00000000-0005-0000-0000-0000C01F0000}"/>
    <cellStyle name="Normal 2 2 11 2 3 3 8 2" xfId="8221" xr:uid="{00000000-0005-0000-0000-0000C11F0000}"/>
    <cellStyle name="Normal 2 2 11 2 3 3 9" xfId="8222" xr:uid="{00000000-0005-0000-0000-0000C21F0000}"/>
    <cellStyle name="Normal 2 2 11 2 3 3 9 2" xfId="8223" xr:uid="{00000000-0005-0000-0000-0000C31F0000}"/>
    <cellStyle name="Normal 2 2 11 2 3 4" xfId="8224" xr:uid="{00000000-0005-0000-0000-0000C41F0000}"/>
    <cellStyle name="Normal 2 2 11 2 3 4 2" xfId="8225" xr:uid="{00000000-0005-0000-0000-0000C51F0000}"/>
    <cellStyle name="Normal 2 2 11 2 3 5" xfId="8226" xr:uid="{00000000-0005-0000-0000-0000C61F0000}"/>
    <cellStyle name="Normal 2 2 11 2 3 5 2" xfId="8227" xr:uid="{00000000-0005-0000-0000-0000C71F0000}"/>
    <cellStyle name="Normal 2 2 11 2 3 6" xfId="8228" xr:uid="{00000000-0005-0000-0000-0000C81F0000}"/>
    <cellStyle name="Normal 2 2 11 2 3 6 2" xfId="8229" xr:uid="{00000000-0005-0000-0000-0000C91F0000}"/>
    <cellStyle name="Normal 2 2 11 2 3 7" xfId="8230" xr:uid="{00000000-0005-0000-0000-0000CA1F0000}"/>
    <cellStyle name="Normal 2 2 11 2 3 7 2" xfId="8231" xr:uid="{00000000-0005-0000-0000-0000CB1F0000}"/>
    <cellStyle name="Normal 2 2 11 2 3 8" xfId="8232" xr:uid="{00000000-0005-0000-0000-0000CC1F0000}"/>
    <cellStyle name="Normal 2 2 11 2 3 8 2" xfId="8233" xr:uid="{00000000-0005-0000-0000-0000CD1F0000}"/>
    <cellStyle name="Normal 2 2 11 2 3 9" xfId="8234" xr:uid="{00000000-0005-0000-0000-0000CE1F0000}"/>
    <cellStyle name="Normal 2 2 11 2 3 9 2" xfId="8235" xr:uid="{00000000-0005-0000-0000-0000CF1F0000}"/>
    <cellStyle name="Normal 2 2 11 2 4" xfId="8236" xr:uid="{00000000-0005-0000-0000-0000D01F0000}"/>
    <cellStyle name="Normal 2 2 11 2 4 10" xfId="8237" xr:uid="{00000000-0005-0000-0000-0000D11F0000}"/>
    <cellStyle name="Normal 2 2 11 2 4 10 2" xfId="8238" xr:uid="{00000000-0005-0000-0000-0000D21F0000}"/>
    <cellStyle name="Normal 2 2 11 2 4 11" xfId="8239" xr:uid="{00000000-0005-0000-0000-0000D31F0000}"/>
    <cellStyle name="Normal 2 2 11 2 4 11 2" xfId="8240" xr:uid="{00000000-0005-0000-0000-0000D41F0000}"/>
    <cellStyle name="Normal 2 2 11 2 4 12" xfId="8241" xr:uid="{00000000-0005-0000-0000-0000D51F0000}"/>
    <cellStyle name="Normal 2 2 11 2 4 12 2" xfId="8242" xr:uid="{00000000-0005-0000-0000-0000D61F0000}"/>
    <cellStyle name="Normal 2 2 11 2 4 13" xfId="8243" xr:uid="{00000000-0005-0000-0000-0000D71F0000}"/>
    <cellStyle name="Normal 2 2 11 2 4 2" xfId="8244" xr:uid="{00000000-0005-0000-0000-0000D81F0000}"/>
    <cellStyle name="Normal 2 2 11 2 4 2 10" xfId="8245" xr:uid="{00000000-0005-0000-0000-0000D91F0000}"/>
    <cellStyle name="Normal 2 2 11 2 4 2 10 2" xfId="8246" xr:uid="{00000000-0005-0000-0000-0000DA1F0000}"/>
    <cellStyle name="Normal 2 2 11 2 4 2 11" xfId="8247" xr:uid="{00000000-0005-0000-0000-0000DB1F0000}"/>
    <cellStyle name="Normal 2 2 11 2 4 2 11 2" xfId="8248" xr:uid="{00000000-0005-0000-0000-0000DC1F0000}"/>
    <cellStyle name="Normal 2 2 11 2 4 2 12" xfId="8249" xr:uid="{00000000-0005-0000-0000-0000DD1F0000}"/>
    <cellStyle name="Normal 2 2 11 2 4 2 2" xfId="8250" xr:uid="{00000000-0005-0000-0000-0000DE1F0000}"/>
    <cellStyle name="Normal 2 2 11 2 4 2 2 10" xfId="8251" xr:uid="{00000000-0005-0000-0000-0000DF1F0000}"/>
    <cellStyle name="Normal 2 2 11 2 4 2 2 10 2" xfId="8252" xr:uid="{00000000-0005-0000-0000-0000E01F0000}"/>
    <cellStyle name="Normal 2 2 11 2 4 2 2 11" xfId="8253" xr:uid="{00000000-0005-0000-0000-0000E11F0000}"/>
    <cellStyle name="Normal 2 2 11 2 4 2 2 2" xfId="8254" xr:uid="{00000000-0005-0000-0000-0000E21F0000}"/>
    <cellStyle name="Normal 2 2 11 2 4 2 2 2 2" xfId="8255" xr:uid="{00000000-0005-0000-0000-0000E31F0000}"/>
    <cellStyle name="Normal 2 2 11 2 4 2 2 3" xfId="8256" xr:uid="{00000000-0005-0000-0000-0000E41F0000}"/>
    <cellStyle name="Normal 2 2 11 2 4 2 2 3 2" xfId="8257" xr:uid="{00000000-0005-0000-0000-0000E51F0000}"/>
    <cellStyle name="Normal 2 2 11 2 4 2 2 4" xfId="8258" xr:uid="{00000000-0005-0000-0000-0000E61F0000}"/>
    <cellStyle name="Normal 2 2 11 2 4 2 2 4 2" xfId="8259" xr:uid="{00000000-0005-0000-0000-0000E71F0000}"/>
    <cellStyle name="Normal 2 2 11 2 4 2 2 5" xfId="8260" xr:uid="{00000000-0005-0000-0000-0000E81F0000}"/>
    <cellStyle name="Normal 2 2 11 2 4 2 2 5 2" xfId="8261" xr:uid="{00000000-0005-0000-0000-0000E91F0000}"/>
    <cellStyle name="Normal 2 2 11 2 4 2 2 6" xfId="8262" xr:uid="{00000000-0005-0000-0000-0000EA1F0000}"/>
    <cellStyle name="Normal 2 2 11 2 4 2 2 6 2" xfId="8263" xr:uid="{00000000-0005-0000-0000-0000EB1F0000}"/>
    <cellStyle name="Normal 2 2 11 2 4 2 2 7" xfId="8264" xr:uid="{00000000-0005-0000-0000-0000EC1F0000}"/>
    <cellStyle name="Normal 2 2 11 2 4 2 2 7 2" xfId="8265" xr:uid="{00000000-0005-0000-0000-0000ED1F0000}"/>
    <cellStyle name="Normal 2 2 11 2 4 2 2 8" xfId="8266" xr:uid="{00000000-0005-0000-0000-0000EE1F0000}"/>
    <cellStyle name="Normal 2 2 11 2 4 2 2 8 2" xfId="8267" xr:uid="{00000000-0005-0000-0000-0000EF1F0000}"/>
    <cellStyle name="Normal 2 2 11 2 4 2 2 9" xfId="8268" xr:uid="{00000000-0005-0000-0000-0000F01F0000}"/>
    <cellStyle name="Normal 2 2 11 2 4 2 2 9 2" xfId="8269" xr:uid="{00000000-0005-0000-0000-0000F11F0000}"/>
    <cellStyle name="Normal 2 2 11 2 4 2 3" xfId="8270" xr:uid="{00000000-0005-0000-0000-0000F21F0000}"/>
    <cellStyle name="Normal 2 2 11 2 4 2 3 2" xfId="8271" xr:uid="{00000000-0005-0000-0000-0000F31F0000}"/>
    <cellStyle name="Normal 2 2 11 2 4 2 4" xfId="8272" xr:uid="{00000000-0005-0000-0000-0000F41F0000}"/>
    <cellStyle name="Normal 2 2 11 2 4 2 4 2" xfId="8273" xr:uid="{00000000-0005-0000-0000-0000F51F0000}"/>
    <cellStyle name="Normal 2 2 11 2 4 2 5" xfId="8274" xr:uid="{00000000-0005-0000-0000-0000F61F0000}"/>
    <cellStyle name="Normal 2 2 11 2 4 2 5 2" xfId="8275" xr:uid="{00000000-0005-0000-0000-0000F71F0000}"/>
    <cellStyle name="Normal 2 2 11 2 4 2 6" xfId="8276" xr:uid="{00000000-0005-0000-0000-0000F81F0000}"/>
    <cellStyle name="Normal 2 2 11 2 4 2 6 2" xfId="8277" xr:uid="{00000000-0005-0000-0000-0000F91F0000}"/>
    <cellStyle name="Normal 2 2 11 2 4 2 7" xfId="8278" xr:uid="{00000000-0005-0000-0000-0000FA1F0000}"/>
    <cellStyle name="Normal 2 2 11 2 4 2 7 2" xfId="8279" xr:uid="{00000000-0005-0000-0000-0000FB1F0000}"/>
    <cellStyle name="Normal 2 2 11 2 4 2 8" xfId="8280" xr:uid="{00000000-0005-0000-0000-0000FC1F0000}"/>
    <cellStyle name="Normal 2 2 11 2 4 2 8 2" xfId="8281" xr:uid="{00000000-0005-0000-0000-0000FD1F0000}"/>
    <cellStyle name="Normal 2 2 11 2 4 2 9" xfId="8282" xr:uid="{00000000-0005-0000-0000-0000FE1F0000}"/>
    <cellStyle name="Normal 2 2 11 2 4 2 9 2" xfId="8283" xr:uid="{00000000-0005-0000-0000-0000FF1F0000}"/>
    <cellStyle name="Normal 2 2 11 2 4 3" xfId="8284" xr:uid="{00000000-0005-0000-0000-000000200000}"/>
    <cellStyle name="Normal 2 2 11 2 4 3 10" xfId="8285" xr:uid="{00000000-0005-0000-0000-000001200000}"/>
    <cellStyle name="Normal 2 2 11 2 4 3 10 2" xfId="8286" xr:uid="{00000000-0005-0000-0000-000002200000}"/>
    <cellStyle name="Normal 2 2 11 2 4 3 11" xfId="8287" xr:uid="{00000000-0005-0000-0000-000003200000}"/>
    <cellStyle name="Normal 2 2 11 2 4 3 2" xfId="8288" xr:uid="{00000000-0005-0000-0000-000004200000}"/>
    <cellStyle name="Normal 2 2 11 2 4 3 2 2" xfId="8289" xr:uid="{00000000-0005-0000-0000-000005200000}"/>
    <cellStyle name="Normal 2 2 11 2 4 3 3" xfId="8290" xr:uid="{00000000-0005-0000-0000-000006200000}"/>
    <cellStyle name="Normal 2 2 11 2 4 3 3 2" xfId="8291" xr:uid="{00000000-0005-0000-0000-000007200000}"/>
    <cellStyle name="Normal 2 2 11 2 4 3 4" xfId="8292" xr:uid="{00000000-0005-0000-0000-000008200000}"/>
    <cellStyle name="Normal 2 2 11 2 4 3 4 2" xfId="8293" xr:uid="{00000000-0005-0000-0000-000009200000}"/>
    <cellStyle name="Normal 2 2 11 2 4 3 5" xfId="8294" xr:uid="{00000000-0005-0000-0000-00000A200000}"/>
    <cellStyle name="Normal 2 2 11 2 4 3 5 2" xfId="8295" xr:uid="{00000000-0005-0000-0000-00000B200000}"/>
    <cellStyle name="Normal 2 2 11 2 4 3 6" xfId="8296" xr:uid="{00000000-0005-0000-0000-00000C200000}"/>
    <cellStyle name="Normal 2 2 11 2 4 3 6 2" xfId="8297" xr:uid="{00000000-0005-0000-0000-00000D200000}"/>
    <cellStyle name="Normal 2 2 11 2 4 3 7" xfId="8298" xr:uid="{00000000-0005-0000-0000-00000E200000}"/>
    <cellStyle name="Normal 2 2 11 2 4 3 7 2" xfId="8299" xr:uid="{00000000-0005-0000-0000-00000F200000}"/>
    <cellStyle name="Normal 2 2 11 2 4 3 8" xfId="8300" xr:uid="{00000000-0005-0000-0000-000010200000}"/>
    <cellStyle name="Normal 2 2 11 2 4 3 8 2" xfId="8301" xr:uid="{00000000-0005-0000-0000-000011200000}"/>
    <cellStyle name="Normal 2 2 11 2 4 3 9" xfId="8302" xr:uid="{00000000-0005-0000-0000-000012200000}"/>
    <cellStyle name="Normal 2 2 11 2 4 3 9 2" xfId="8303" xr:uid="{00000000-0005-0000-0000-000013200000}"/>
    <cellStyle name="Normal 2 2 11 2 4 4" xfId="8304" xr:uid="{00000000-0005-0000-0000-000014200000}"/>
    <cellStyle name="Normal 2 2 11 2 4 4 2" xfId="8305" xr:uid="{00000000-0005-0000-0000-000015200000}"/>
    <cellStyle name="Normal 2 2 11 2 4 5" xfId="8306" xr:uid="{00000000-0005-0000-0000-000016200000}"/>
    <cellStyle name="Normal 2 2 11 2 4 5 2" xfId="8307" xr:uid="{00000000-0005-0000-0000-000017200000}"/>
    <cellStyle name="Normal 2 2 11 2 4 6" xfId="8308" xr:uid="{00000000-0005-0000-0000-000018200000}"/>
    <cellStyle name="Normal 2 2 11 2 4 6 2" xfId="8309" xr:uid="{00000000-0005-0000-0000-000019200000}"/>
    <cellStyle name="Normal 2 2 11 2 4 7" xfId="8310" xr:uid="{00000000-0005-0000-0000-00001A200000}"/>
    <cellStyle name="Normal 2 2 11 2 4 7 2" xfId="8311" xr:uid="{00000000-0005-0000-0000-00001B200000}"/>
    <cellStyle name="Normal 2 2 11 2 4 8" xfId="8312" xr:uid="{00000000-0005-0000-0000-00001C200000}"/>
    <cellStyle name="Normal 2 2 11 2 4 8 2" xfId="8313" xr:uid="{00000000-0005-0000-0000-00001D200000}"/>
    <cellStyle name="Normal 2 2 11 2 4 9" xfId="8314" xr:uid="{00000000-0005-0000-0000-00001E200000}"/>
    <cellStyle name="Normal 2 2 11 2 4 9 2" xfId="8315" xr:uid="{00000000-0005-0000-0000-00001F200000}"/>
    <cellStyle name="Normal 2 2 11 2 5" xfId="8316" xr:uid="{00000000-0005-0000-0000-000020200000}"/>
    <cellStyle name="Normal 2 2 11 2 5 10" xfId="8317" xr:uid="{00000000-0005-0000-0000-000021200000}"/>
    <cellStyle name="Normal 2 2 11 2 5 10 2" xfId="8318" xr:uid="{00000000-0005-0000-0000-000022200000}"/>
    <cellStyle name="Normal 2 2 11 2 5 11" xfId="8319" xr:uid="{00000000-0005-0000-0000-000023200000}"/>
    <cellStyle name="Normal 2 2 11 2 5 11 2" xfId="8320" xr:uid="{00000000-0005-0000-0000-000024200000}"/>
    <cellStyle name="Normal 2 2 11 2 5 12" xfId="8321" xr:uid="{00000000-0005-0000-0000-000025200000}"/>
    <cellStyle name="Normal 2 2 11 2 5 12 2" xfId="8322" xr:uid="{00000000-0005-0000-0000-000026200000}"/>
    <cellStyle name="Normal 2 2 11 2 5 13" xfId="8323" xr:uid="{00000000-0005-0000-0000-000027200000}"/>
    <cellStyle name="Normal 2 2 11 2 5 2" xfId="8324" xr:uid="{00000000-0005-0000-0000-000028200000}"/>
    <cellStyle name="Normal 2 2 11 2 5 2 10" xfId="8325" xr:uid="{00000000-0005-0000-0000-000029200000}"/>
    <cellStyle name="Normal 2 2 11 2 5 2 10 2" xfId="8326" xr:uid="{00000000-0005-0000-0000-00002A200000}"/>
    <cellStyle name="Normal 2 2 11 2 5 2 11" xfId="8327" xr:uid="{00000000-0005-0000-0000-00002B200000}"/>
    <cellStyle name="Normal 2 2 11 2 5 2 11 2" xfId="8328" xr:uid="{00000000-0005-0000-0000-00002C200000}"/>
    <cellStyle name="Normal 2 2 11 2 5 2 12" xfId="8329" xr:uid="{00000000-0005-0000-0000-00002D200000}"/>
    <cellStyle name="Normal 2 2 11 2 5 2 2" xfId="8330" xr:uid="{00000000-0005-0000-0000-00002E200000}"/>
    <cellStyle name="Normal 2 2 11 2 5 2 2 10" xfId="8331" xr:uid="{00000000-0005-0000-0000-00002F200000}"/>
    <cellStyle name="Normal 2 2 11 2 5 2 2 10 2" xfId="8332" xr:uid="{00000000-0005-0000-0000-000030200000}"/>
    <cellStyle name="Normal 2 2 11 2 5 2 2 11" xfId="8333" xr:uid="{00000000-0005-0000-0000-000031200000}"/>
    <cellStyle name="Normal 2 2 11 2 5 2 2 2" xfId="8334" xr:uid="{00000000-0005-0000-0000-000032200000}"/>
    <cellStyle name="Normal 2 2 11 2 5 2 2 2 2" xfId="8335" xr:uid="{00000000-0005-0000-0000-000033200000}"/>
    <cellStyle name="Normal 2 2 11 2 5 2 2 3" xfId="8336" xr:uid="{00000000-0005-0000-0000-000034200000}"/>
    <cellStyle name="Normal 2 2 11 2 5 2 2 3 2" xfId="8337" xr:uid="{00000000-0005-0000-0000-000035200000}"/>
    <cellStyle name="Normal 2 2 11 2 5 2 2 4" xfId="8338" xr:uid="{00000000-0005-0000-0000-000036200000}"/>
    <cellStyle name="Normal 2 2 11 2 5 2 2 4 2" xfId="8339" xr:uid="{00000000-0005-0000-0000-000037200000}"/>
    <cellStyle name="Normal 2 2 11 2 5 2 2 5" xfId="8340" xr:uid="{00000000-0005-0000-0000-000038200000}"/>
    <cellStyle name="Normal 2 2 11 2 5 2 2 5 2" xfId="8341" xr:uid="{00000000-0005-0000-0000-000039200000}"/>
    <cellStyle name="Normal 2 2 11 2 5 2 2 6" xfId="8342" xr:uid="{00000000-0005-0000-0000-00003A200000}"/>
    <cellStyle name="Normal 2 2 11 2 5 2 2 6 2" xfId="8343" xr:uid="{00000000-0005-0000-0000-00003B200000}"/>
    <cellStyle name="Normal 2 2 11 2 5 2 2 7" xfId="8344" xr:uid="{00000000-0005-0000-0000-00003C200000}"/>
    <cellStyle name="Normal 2 2 11 2 5 2 2 7 2" xfId="8345" xr:uid="{00000000-0005-0000-0000-00003D200000}"/>
    <cellStyle name="Normal 2 2 11 2 5 2 2 8" xfId="8346" xr:uid="{00000000-0005-0000-0000-00003E200000}"/>
    <cellStyle name="Normal 2 2 11 2 5 2 2 8 2" xfId="8347" xr:uid="{00000000-0005-0000-0000-00003F200000}"/>
    <cellStyle name="Normal 2 2 11 2 5 2 2 9" xfId="8348" xr:uid="{00000000-0005-0000-0000-000040200000}"/>
    <cellStyle name="Normal 2 2 11 2 5 2 2 9 2" xfId="8349" xr:uid="{00000000-0005-0000-0000-000041200000}"/>
    <cellStyle name="Normal 2 2 11 2 5 2 3" xfId="8350" xr:uid="{00000000-0005-0000-0000-000042200000}"/>
    <cellStyle name="Normal 2 2 11 2 5 2 3 2" xfId="8351" xr:uid="{00000000-0005-0000-0000-000043200000}"/>
    <cellStyle name="Normal 2 2 11 2 5 2 4" xfId="8352" xr:uid="{00000000-0005-0000-0000-000044200000}"/>
    <cellStyle name="Normal 2 2 11 2 5 2 4 2" xfId="8353" xr:uid="{00000000-0005-0000-0000-000045200000}"/>
    <cellStyle name="Normal 2 2 11 2 5 2 5" xfId="8354" xr:uid="{00000000-0005-0000-0000-000046200000}"/>
    <cellStyle name="Normal 2 2 11 2 5 2 5 2" xfId="8355" xr:uid="{00000000-0005-0000-0000-000047200000}"/>
    <cellStyle name="Normal 2 2 11 2 5 2 6" xfId="8356" xr:uid="{00000000-0005-0000-0000-000048200000}"/>
    <cellStyle name="Normal 2 2 11 2 5 2 6 2" xfId="8357" xr:uid="{00000000-0005-0000-0000-000049200000}"/>
    <cellStyle name="Normal 2 2 11 2 5 2 7" xfId="8358" xr:uid="{00000000-0005-0000-0000-00004A200000}"/>
    <cellStyle name="Normal 2 2 11 2 5 2 7 2" xfId="8359" xr:uid="{00000000-0005-0000-0000-00004B200000}"/>
    <cellStyle name="Normal 2 2 11 2 5 2 8" xfId="8360" xr:uid="{00000000-0005-0000-0000-00004C200000}"/>
    <cellStyle name="Normal 2 2 11 2 5 2 8 2" xfId="8361" xr:uid="{00000000-0005-0000-0000-00004D200000}"/>
    <cellStyle name="Normal 2 2 11 2 5 2 9" xfId="8362" xr:uid="{00000000-0005-0000-0000-00004E200000}"/>
    <cellStyle name="Normal 2 2 11 2 5 2 9 2" xfId="8363" xr:uid="{00000000-0005-0000-0000-00004F200000}"/>
    <cellStyle name="Normal 2 2 11 2 5 3" xfId="8364" xr:uid="{00000000-0005-0000-0000-000050200000}"/>
    <cellStyle name="Normal 2 2 11 2 5 3 10" xfId="8365" xr:uid="{00000000-0005-0000-0000-000051200000}"/>
    <cellStyle name="Normal 2 2 11 2 5 3 10 2" xfId="8366" xr:uid="{00000000-0005-0000-0000-000052200000}"/>
    <cellStyle name="Normal 2 2 11 2 5 3 11" xfId="8367" xr:uid="{00000000-0005-0000-0000-000053200000}"/>
    <cellStyle name="Normal 2 2 11 2 5 3 2" xfId="8368" xr:uid="{00000000-0005-0000-0000-000054200000}"/>
    <cellStyle name="Normal 2 2 11 2 5 3 2 2" xfId="8369" xr:uid="{00000000-0005-0000-0000-000055200000}"/>
    <cellStyle name="Normal 2 2 11 2 5 3 3" xfId="8370" xr:uid="{00000000-0005-0000-0000-000056200000}"/>
    <cellStyle name="Normal 2 2 11 2 5 3 3 2" xfId="8371" xr:uid="{00000000-0005-0000-0000-000057200000}"/>
    <cellStyle name="Normal 2 2 11 2 5 3 4" xfId="8372" xr:uid="{00000000-0005-0000-0000-000058200000}"/>
    <cellStyle name="Normal 2 2 11 2 5 3 4 2" xfId="8373" xr:uid="{00000000-0005-0000-0000-000059200000}"/>
    <cellStyle name="Normal 2 2 11 2 5 3 5" xfId="8374" xr:uid="{00000000-0005-0000-0000-00005A200000}"/>
    <cellStyle name="Normal 2 2 11 2 5 3 5 2" xfId="8375" xr:uid="{00000000-0005-0000-0000-00005B200000}"/>
    <cellStyle name="Normal 2 2 11 2 5 3 6" xfId="8376" xr:uid="{00000000-0005-0000-0000-00005C200000}"/>
    <cellStyle name="Normal 2 2 11 2 5 3 6 2" xfId="8377" xr:uid="{00000000-0005-0000-0000-00005D200000}"/>
    <cellStyle name="Normal 2 2 11 2 5 3 7" xfId="8378" xr:uid="{00000000-0005-0000-0000-00005E200000}"/>
    <cellStyle name="Normal 2 2 11 2 5 3 7 2" xfId="8379" xr:uid="{00000000-0005-0000-0000-00005F200000}"/>
    <cellStyle name="Normal 2 2 11 2 5 3 8" xfId="8380" xr:uid="{00000000-0005-0000-0000-000060200000}"/>
    <cellStyle name="Normal 2 2 11 2 5 3 8 2" xfId="8381" xr:uid="{00000000-0005-0000-0000-000061200000}"/>
    <cellStyle name="Normal 2 2 11 2 5 3 9" xfId="8382" xr:uid="{00000000-0005-0000-0000-000062200000}"/>
    <cellStyle name="Normal 2 2 11 2 5 3 9 2" xfId="8383" xr:uid="{00000000-0005-0000-0000-000063200000}"/>
    <cellStyle name="Normal 2 2 11 2 5 4" xfId="8384" xr:uid="{00000000-0005-0000-0000-000064200000}"/>
    <cellStyle name="Normal 2 2 11 2 5 4 2" xfId="8385" xr:uid="{00000000-0005-0000-0000-000065200000}"/>
    <cellStyle name="Normal 2 2 11 2 5 5" xfId="8386" xr:uid="{00000000-0005-0000-0000-000066200000}"/>
    <cellStyle name="Normal 2 2 11 2 5 5 2" xfId="8387" xr:uid="{00000000-0005-0000-0000-000067200000}"/>
    <cellStyle name="Normal 2 2 11 2 5 6" xfId="8388" xr:uid="{00000000-0005-0000-0000-000068200000}"/>
    <cellStyle name="Normal 2 2 11 2 5 6 2" xfId="8389" xr:uid="{00000000-0005-0000-0000-000069200000}"/>
    <cellStyle name="Normal 2 2 11 2 5 7" xfId="8390" xr:uid="{00000000-0005-0000-0000-00006A200000}"/>
    <cellStyle name="Normal 2 2 11 2 5 7 2" xfId="8391" xr:uid="{00000000-0005-0000-0000-00006B200000}"/>
    <cellStyle name="Normal 2 2 11 2 5 8" xfId="8392" xr:uid="{00000000-0005-0000-0000-00006C200000}"/>
    <cellStyle name="Normal 2 2 11 2 5 8 2" xfId="8393" xr:uid="{00000000-0005-0000-0000-00006D200000}"/>
    <cellStyle name="Normal 2 2 11 2 5 9" xfId="8394" xr:uid="{00000000-0005-0000-0000-00006E200000}"/>
    <cellStyle name="Normal 2 2 11 2 5 9 2" xfId="8395" xr:uid="{00000000-0005-0000-0000-00006F200000}"/>
    <cellStyle name="Normal 2 2 11 2 6" xfId="41836" xr:uid="{00000000-0005-0000-0000-000070200000}"/>
    <cellStyle name="Normal 2 2 11 3" xfId="8396" xr:uid="{00000000-0005-0000-0000-000071200000}"/>
    <cellStyle name="Normal 2 2 11 3 2" xfId="41837" xr:uid="{00000000-0005-0000-0000-000072200000}"/>
    <cellStyle name="Normal 2 2 11 4" xfId="8397" xr:uid="{00000000-0005-0000-0000-000073200000}"/>
    <cellStyle name="Normal 2 2 11 4 2" xfId="41838" xr:uid="{00000000-0005-0000-0000-000074200000}"/>
    <cellStyle name="Normal 2 2 11 5" xfId="8398" xr:uid="{00000000-0005-0000-0000-000075200000}"/>
    <cellStyle name="Normal 2 2 11 5 2" xfId="41839" xr:uid="{00000000-0005-0000-0000-000076200000}"/>
    <cellStyle name="Normal 2 2 11 6" xfId="8399" xr:uid="{00000000-0005-0000-0000-000077200000}"/>
    <cellStyle name="Normal 2 2 11 6 2" xfId="41840" xr:uid="{00000000-0005-0000-0000-000078200000}"/>
    <cellStyle name="Normal 2 2 11 7" xfId="8400" xr:uid="{00000000-0005-0000-0000-000079200000}"/>
    <cellStyle name="Normal 2 2 11 7 10" xfId="8401" xr:uid="{00000000-0005-0000-0000-00007A200000}"/>
    <cellStyle name="Normal 2 2 11 7 10 2" xfId="8402" xr:uid="{00000000-0005-0000-0000-00007B200000}"/>
    <cellStyle name="Normal 2 2 11 7 11" xfId="8403" xr:uid="{00000000-0005-0000-0000-00007C200000}"/>
    <cellStyle name="Normal 2 2 11 7 11 2" xfId="8404" xr:uid="{00000000-0005-0000-0000-00007D200000}"/>
    <cellStyle name="Normal 2 2 11 7 12" xfId="8405" xr:uid="{00000000-0005-0000-0000-00007E200000}"/>
    <cellStyle name="Normal 2 2 11 7 2" xfId="8406" xr:uid="{00000000-0005-0000-0000-00007F200000}"/>
    <cellStyle name="Normal 2 2 11 7 2 10" xfId="8407" xr:uid="{00000000-0005-0000-0000-000080200000}"/>
    <cellStyle name="Normal 2 2 11 7 2 10 2" xfId="8408" xr:uid="{00000000-0005-0000-0000-000081200000}"/>
    <cellStyle name="Normal 2 2 11 7 2 11" xfId="8409" xr:uid="{00000000-0005-0000-0000-000082200000}"/>
    <cellStyle name="Normal 2 2 11 7 2 2" xfId="8410" xr:uid="{00000000-0005-0000-0000-000083200000}"/>
    <cellStyle name="Normal 2 2 11 7 2 2 2" xfId="8411" xr:uid="{00000000-0005-0000-0000-000084200000}"/>
    <cellStyle name="Normal 2 2 11 7 2 3" xfId="8412" xr:uid="{00000000-0005-0000-0000-000085200000}"/>
    <cellStyle name="Normal 2 2 11 7 2 3 2" xfId="8413" xr:uid="{00000000-0005-0000-0000-000086200000}"/>
    <cellStyle name="Normal 2 2 11 7 2 4" xfId="8414" xr:uid="{00000000-0005-0000-0000-000087200000}"/>
    <cellStyle name="Normal 2 2 11 7 2 4 2" xfId="8415" xr:uid="{00000000-0005-0000-0000-000088200000}"/>
    <cellStyle name="Normal 2 2 11 7 2 5" xfId="8416" xr:uid="{00000000-0005-0000-0000-000089200000}"/>
    <cellStyle name="Normal 2 2 11 7 2 5 2" xfId="8417" xr:uid="{00000000-0005-0000-0000-00008A200000}"/>
    <cellStyle name="Normal 2 2 11 7 2 6" xfId="8418" xr:uid="{00000000-0005-0000-0000-00008B200000}"/>
    <cellStyle name="Normal 2 2 11 7 2 6 2" xfId="8419" xr:uid="{00000000-0005-0000-0000-00008C200000}"/>
    <cellStyle name="Normal 2 2 11 7 2 7" xfId="8420" xr:uid="{00000000-0005-0000-0000-00008D200000}"/>
    <cellStyle name="Normal 2 2 11 7 2 7 2" xfId="8421" xr:uid="{00000000-0005-0000-0000-00008E200000}"/>
    <cellStyle name="Normal 2 2 11 7 2 8" xfId="8422" xr:uid="{00000000-0005-0000-0000-00008F200000}"/>
    <cellStyle name="Normal 2 2 11 7 2 8 2" xfId="8423" xr:uid="{00000000-0005-0000-0000-000090200000}"/>
    <cellStyle name="Normal 2 2 11 7 2 9" xfId="8424" xr:uid="{00000000-0005-0000-0000-000091200000}"/>
    <cellStyle name="Normal 2 2 11 7 2 9 2" xfId="8425" xr:uid="{00000000-0005-0000-0000-000092200000}"/>
    <cellStyle name="Normal 2 2 11 7 3" xfId="8426" xr:uid="{00000000-0005-0000-0000-000093200000}"/>
    <cellStyle name="Normal 2 2 11 7 3 2" xfId="8427" xr:uid="{00000000-0005-0000-0000-000094200000}"/>
    <cellStyle name="Normal 2 2 11 7 4" xfId="8428" xr:uid="{00000000-0005-0000-0000-000095200000}"/>
    <cellStyle name="Normal 2 2 11 7 4 2" xfId="8429" xr:uid="{00000000-0005-0000-0000-000096200000}"/>
    <cellStyle name="Normal 2 2 11 7 5" xfId="8430" xr:uid="{00000000-0005-0000-0000-000097200000}"/>
    <cellStyle name="Normal 2 2 11 7 5 2" xfId="8431" xr:uid="{00000000-0005-0000-0000-000098200000}"/>
    <cellStyle name="Normal 2 2 11 7 6" xfId="8432" xr:uid="{00000000-0005-0000-0000-000099200000}"/>
    <cellStyle name="Normal 2 2 11 7 6 2" xfId="8433" xr:uid="{00000000-0005-0000-0000-00009A200000}"/>
    <cellStyle name="Normal 2 2 11 7 7" xfId="8434" xr:uid="{00000000-0005-0000-0000-00009B200000}"/>
    <cellStyle name="Normal 2 2 11 7 7 2" xfId="8435" xr:uid="{00000000-0005-0000-0000-00009C200000}"/>
    <cellStyle name="Normal 2 2 11 7 8" xfId="8436" xr:uid="{00000000-0005-0000-0000-00009D200000}"/>
    <cellStyle name="Normal 2 2 11 7 8 2" xfId="8437" xr:uid="{00000000-0005-0000-0000-00009E200000}"/>
    <cellStyle name="Normal 2 2 11 7 9" xfId="8438" xr:uid="{00000000-0005-0000-0000-00009F200000}"/>
    <cellStyle name="Normal 2 2 11 7 9 2" xfId="8439" xr:uid="{00000000-0005-0000-0000-0000A0200000}"/>
    <cellStyle name="Normal 2 2 11 8" xfId="8440" xr:uid="{00000000-0005-0000-0000-0000A1200000}"/>
    <cellStyle name="Normal 2 2 11 8 10" xfId="8441" xr:uid="{00000000-0005-0000-0000-0000A2200000}"/>
    <cellStyle name="Normal 2 2 11 8 10 2" xfId="8442" xr:uid="{00000000-0005-0000-0000-0000A3200000}"/>
    <cellStyle name="Normal 2 2 11 8 11" xfId="8443" xr:uid="{00000000-0005-0000-0000-0000A4200000}"/>
    <cellStyle name="Normal 2 2 11 8 2" xfId="8444" xr:uid="{00000000-0005-0000-0000-0000A5200000}"/>
    <cellStyle name="Normal 2 2 11 8 2 2" xfId="8445" xr:uid="{00000000-0005-0000-0000-0000A6200000}"/>
    <cellStyle name="Normal 2 2 11 8 3" xfId="8446" xr:uid="{00000000-0005-0000-0000-0000A7200000}"/>
    <cellStyle name="Normal 2 2 11 8 3 2" xfId="8447" xr:uid="{00000000-0005-0000-0000-0000A8200000}"/>
    <cellStyle name="Normal 2 2 11 8 4" xfId="8448" xr:uid="{00000000-0005-0000-0000-0000A9200000}"/>
    <cellStyle name="Normal 2 2 11 8 4 2" xfId="8449" xr:uid="{00000000-0005-0000-0000-0000AA200000}"/>
    <cellStyle name="Normal 2 2 11 8 5" xfId="8450" xr:uid="{00000000-0005-0000-0000-0000AB200000}"/>
    <cellStyle name="Normal 2 2 11 8 5 2" xfId="8451" xr:uid="{00000000-0005-0000-0000-0000AC200000}"/>
    <cellStyle name="Normal 2 2 11 8 6" xfId="8452" xr:uid="{00000000-0005-0000-0000-0000AD200000}"/>
    <cellStyle name="Normal 2 2 11 8 6 2" xfId="8453" xr:uid="{00000000-0005-0000-0000-0000AE200000}"/>
    <cellStyle name="Normal 2 2 11 8 7" xfId="8454" xr:uid="{00000000-0005-0000-0000-0000AF200000}"/>
    <cellStyle name="Normal 2 2 11 8 7 2" xfId="8455" xr:uid="{00000000-0005-0000-0000-0000B0200000}"/>
    <cellStyle name="Normal 2 2 11 8 8" xfId="8456" xr:uid="{00000000-0005-0000-0000-0000B1200000}"/>
    <cellStyle name="Normal 2 2 11 8 8 2" xfId="8457" xr:uid="{00000000-0005-0000-0000-0000B2200000}"/>
    <cellStyle name="Normal 2 2 11 8 9" xfId="8458" xr:uid="{00000000-0005-0000-0000-0000B3200000}"/>
    <cellStyle name="Normal 2 2 11 8 9 2" xfId="8459" xr:uid="{00000000-0005-0000-0000-0000B4200000}"/>
    <cellStyle name="Normal 2 2 11 9" xfId="8460" xr:uid="{00000000-0005-0000-0000-0000B5200000}"/>
    <cellStyle name="Normal 2 2 11 9 2" xfId="8461" xr:uid="{00000000-0005-0000-0000-0000B6200000}"/>
    <cellStyle name="Normal 2 2 12" xfId="8462" xr:uid="{00000000-0005-0000-0000-0000B7200000}"/>
    <cellStyle name="Normal 2 2 12 2" xfId="41841" xr:uid="{00000000-0005-0000-0000-0000B8200000}"/>
    <cellStyle name="Normal 2 2 13" xfId="8463" xr:uid="{00000000-0005-0000-0000-0000B9200000}"/>
    <cellStyle name="Normal 2 2 13 2" xfId="41842" xr:uid="{00000000-0005-0000-0000-0000BA200000}"/>
    <cellStyle name="Normal 2 2 14" xfId="8464" xr:uid="{00000000-0005-0000-0000-0000BB200000}"/>
    <cellStyle name="Normal 2 2 14 2" xfId="41843" xr:uid="{00000000-0005-0000-0000-0000BC200000}"/>
    <cellStyle name="Normal 2 2 15" xfId="8465" xr:uid="{00000000-0005-0000-0000-0000BD200000}"/>
    <cellStyle name="Normal 2 2 15 10" xfId="8466" xr:uid="{00000000-0005-0000-0000-0000BE200000}"/>
    <cellStyle name="Normal 2 2 15 10 2" xfId="8467" xr:uid="{00000000-0005-0000-0000-0000BF200000}"/>
    <cellStyle name="Normal 2 2 15 11" xfId="8468" xr:uid="{00000000-0005-0000-0000-0000C0200000}"/>
    <cellStyle name="Normal 2 2 15 11 2" xfId="8469" xr:uid="{00000000-0005-0000-0000-0000C1200000}"/>
    <cellStyle name="Normal 2 2 15 12" xfId="8470" xr:uid="{00000000-0005-0000-0000-0000C2200000}"/>
    <cellStyle name="Normal 2 2 15 12 2" xfId="8471" xr:uid="{00000000-0005-0000-0000-0000C3200000}"/>
    <cellStyle name="Normal 2 2 15 13" xfId="8472" xr:uid="{00000000-0005-0000-0000-0000C4200000}"/>
    <cellStyle name="Normal 2 2 15 13 2" xfId="8473" xr:uid="{00000000-0005-0000-0000-0000C5200000}"/>
    <cellStyle name="Normal 2 2 15 14" xfId="8474" xr:uid="{00000000-0005-0000-0000-0000C6200000}"/>
    <cellStyle name="Normal 2 2 15 14 2" xfId="8475" xr:uid="{00000000-0005-0000-0000-0000C7200000}"/>
    <cellStyle name="Normal 2 2 15 15" xfId="8476" xr:uid="{00000000-0005-0000-0000-0000C8200000}"/>
    <cellStyle name="Normal 2 2 15 15 2" xfId="8477" xr:uid="{00000000-0005-0000-0000-0000C9200000}"/>
    <cellStyle name="Normal 2 2 15 16" xfId="8478" xr:uid="{00000000-0005-0000-0000-0000CA200000}"/>
    <cellStyle name="Normal 2 2 15 16 2" xfId="8479" xr:uid="{00000000-0005-0000-0000-0000CB200000}"/>
    <cellStyle name="Normal 2 2 15 17" xfId="8480" xr:uid="{00000000-0005-0000-0000-0000CC200000}"/>
    <cellStyle name="Normal 2 2 15 2" xfId="8481" xr:uid="{00000000-0005-0000-0000-0000CD200000}"/>
    <cellStyle name="Normal 2 2 15 2 2" xfId="41844" xr:uid="{00000000-0005-0000-0000-0000CE200000}"/>
    <cellStyle name="Normal 2 2 15 3" xfId="8482" xr:uid="{00000000-0005-0000-0000-0000CF200000}"/>
    <cellStyle name="Normal 2 2 15 3 2" xfId="41845" xr:uid="{00000000-0005-0000-0000-0000D0200000}"/>
    <cellStyle name="Normal 2 2 15 4" xfId="8483" xr:uid="{00000000-0005-0000-0000-0000D1200000}"/>
    <cellStyle name="Normal 2 2 15 4 2" xfId="41846" xr:uid="{00000000-0005-0000-0000-0000D2200000}"/>
    <cellStyle name="Normal 2 2 15 5" xfId="8484" xr:uid="{00000000-0005-0000-0000-0000D3200000}"/>
    <cellStyle name="Normal 2 2 15 5 2" xfId="41847" xr:uid="{00000000-0005-0000-0000-0000D4200000}"/>
    <cellStyle name="Normal 2 2 15 6" xfId="8485" xr:uid="{00000000-0005-0000-0000-0000D5200000}"/>
    <cellStyle name="Normal 2 2 15 6 10" xfId="8486" xr:uid="{00000000-0005-0000-0000-0000D6200000}"/>
    <cellStyle name="Normal 2 2 15 6 10 2" xfId="8487" xr:uid="{00000000-0005-0000-0000-0000D7200000}"/>
    <cellStyle name="Normal 2 2 15 6 11" xfId="8488" xr:uid="{00000000-0005-0000-0000-0000D8200000}"/>
    <cellStyle name="Normal 2 2 15 6 11 2" xfId="8489" xr:uid="{00000000-0005-0000-0000-0000D9200000}"/>
    <cellStyle name="Normal 2 2 15 6 12" xfId="8490" xr:uid="{00000000-0005-0000-0000-0000DA200000}"/>
    <cellStyle name="Normal 2 2 15 6 2" xfId="8491" xr:uid="{00000000-0005-0000-0000-0000DB200000}"/>
    <cellStyle name="Normal 2 2 15 6 2 10" xfId="8492" xr:uid="{00000000-0005-0000-0000-0000DC200000}"/>
    <cellStyle name="Normal 2 2 15 6 2 10 2" xfId="8493" xr:uid="{00000000-0005-0000-0000-0000DD200000}"/>
    <cellStyle name="Normal 2 2 15 6 2 11" xfId="8494" xr:uid="{00000000-0005-0000-0000-0000DE200000}"/>
    <cellStyle name="Normal 2 2 15 6 2 2" xfId="8495" xr:uid="{00000000-0005-0000-0000-0000DF200000}"/>
    <cellStyle name="Normal 2 2 15 6 2 2 2" xfId="8496" xr:uid="{00000000-0005-0000-0000-0000E0200000}"/>
    <cellStyle name="Normal 2 2 15 6 2 3" xfId="8497" xr:uid="{00000000-0005-0000-0000-0000E1200000}"/>
    <cellStyle name="Normal 2 2 15 6 2 3 2" xfId="8498" xr:uid="{00000000-0005-0000-0000-0000E2200000}"/>
    <cellStyle name="Normal 2 2 15 6 2 4" xfId="8499" xr:uid="{00000000-0005-0000-0000-0000E3200000}"/>
    <cellStyle name="Normal 2 2 15 6 2 4 2" xfId="8500" xr:uid="{00000000-0005-0000-0000-0000E4200000}"/>
    <cellStyle name="Normal 2 2 15 6 2 5" xfId="8501" xr:uid="{00000000-0005-0000-0000-0000E5200000}"/>
    <cellStyle name="Normal 2 2 15 6 2 5 2" xfId="8502" xr:uid="{00000000-0005-0000-0000-0000E6200000}"/>
    <cellStyle name="Normal 2 2 15 6 2 6" xfId="8503" xr:uid="{00000000-0005-0000-0000-0000E7200000}"/>
    <cellStyle name="Normal 2 2 15 6 2 6 2" xfId="8504" xr:uid="{00000000-0005-0000-0000-0000E8200000}"/>
    <cellStyle name="Normal 2 2 15 6 2 7" xfId="8505" xr:uid="{00000000-0005-0000-0000-0000E9200000}"/>
    <cellStyle name="Normal 2 2 15 6 2 7 2" xfId="8506" xr:uid="{00000000-0005-0000-0000-0000EA200000}"/>
    <cellStyle name="Normal 2 2 15 6 2 8" xfId="8507" xr:uid="{00000000-0005-0000-0000-0000EB200000}"/>
    <cellStyle name="Normal 2 2 15 6 2 8 2" xfId="8508" xr:uid="{00000000-0005-0000-0000-0000EC200000}"/>
    <cellStyle name="Normal 2 2 15 6 2 9" xfId="8509" xr:uid="{00000000-0005-0000-0000-0000ED200000}"/>
    <cellStyle name="Normal 2 2 15 6 2 9 2" xfId="8510" xr:uid="{00000000-0005-0000-0000-0000EE200000}"/>
    <cellStyle name="Normal 2 2 15 6 3" xfId="8511" xr:uid="{00000000-0005-0000-0000-0000EF200000}"/>
    <cellStyle name="Normal 2 2 15 6 3 2" xfId="8512" xr:uid="{00000000-0005-0000-0000-0000F0200000}"/>
    <cellStyle name="Normal 2 2 15 6 4" xfId="8513" xr:uid="{00000000-0005-0000-0000-0000F1200000}"/>
    <cellStyle name="Normal 2 2 15 6 4 2" xfId="8514" xr:uid="{00000000-0005-0000-0000-0000F2200000}"/>
    <cellStyle name="Normal 2 2 15 6 5" xfId="8515" xr:uid="{00000000-0005-0000-0000-0000F3200000}"/>
    <cellStyle name="Normal 2 2 15 6 5 2" xfId="8516" xr:uid="{00000000-0005-0000-0000-0000F4200000}"/>
    <cellStyle name="Normal 2 2 15 6 6" xfId="8517" xr:uid="{00000000-0005-0000-0000-0000F5200000}"/>
    <cellStyle name="Normal 2 2 15 6 6 2" xfId="8518" xr:uid="{00000000-0005-0000-0000-0000F6200000}"/>
    <cellStyle name="Normal 2 2 15 6 7" xfId="8519" xr:uid="{00000000-0005-0000-0000-0000F7200000}"/>
    <cellStyle name="Normal 2 2 15 6 7 2" xfId="8520" xr:uid="{00000000-0005-0000-0000-0000F8200000}"/>
    <cellStyle name="Normal 2 2 15 6 8" xfId="8521" xr:uid="{00000000-0005-0000-0000-0000F9200000}"/>
    <cellStyle name="Normal 2 2 15 6 8 2" xfId="8522" xr:uid="{00000000-0005-0000-0000-0000FA200000}"/>
    <cellStyle name="Normal 2 2 15 6 9" xfId="8523" xr:uid="{00000000-0005-0000-0000-0000FB200000}"/>
    <cellStyle name="Normal 2 2 15 6 9 2" xfId="8524" xr:uid="{00000000-0005-0000-0000-0000FC200000}"/>
    <cellStyle name="Normal 2 2 15 7" xfId="8525" xr:uid="{00000000-0005-0000-0000-0000FD200000}"/>
    <cellStyle name="Normal 2 2 15 7 10" xfId="8526" xr:uid="{00000000-0005-0000-0000-0000FE200000}"/>
    <cellStyle name="Normal 2 2 15 7 10 2" xfId="8527" xr:uid="{00000000-0005-0000-0000-0000FF200000}"/>
    <cellStyle name="Normal 2 2 15 7 11" xfId="8528" xr:uid="{00000000-0005-0000-0000-000000210000}"/>
    <cellStyle name="Normal 2 2 15 7 2" xfId="8529" xr:uid="{00000000-0005-0000-0000-000001210000}"/>
    <cellStyle name="Normal 2 2 15 7 2 2" xfId="8530" xr:uid="{00000000-0005-0000-0000-000002210000}"/>
    <cellStyle name="Normal 2 2 15 7 3" xfId="8531" xr:uid="{00000000-0005-0000-0000-000003210000}"/>
    <cellStyle name="Normal 2 2 15 7 3 2" xfId="8532" xr:uid="{00000000-0005-0000-0000-000004210000}"/>
    <cellStyle name="Normal 2 2 15 7 4" xfId="8533" xr:uid="{00000000-0005-0000-0000-000005210000}"/>
    <cellStyle name="Normal 2 2 15 7 4 2" xfId="8534" xr:uid="{00000000-0005-0000-0000-000006210000}"/>
    <cellStyle name="Normal 2 2 15 7 5" xfId="8535" xr:uid="{00000000-0005-0000-0000-000007210000}"/>
    <cellStyle name="Normal 2 2 15 7 5 2" xfId="8536" xr:uid="{00000000-0005-0000-0000-000008210000}"/>
    <cellStyle name="Normal 2 2 15 7 6" xfId="8537" xr:uid="{00000000-0005-0000-0000-000009210000}"/>
    <cellStyle name="Normal 2 2 15 7 6 2" xfId="8538" xr:uid="{00000000-0005-0000-0000-00000A210000}"/>
    <cellStyle name="Normal 2 2 15 7 7" xfId="8539" xr:uid="{00000000-0005-0000-0000-00000B210000}"/>
    <cellStyle name="Normal 2 2 15 7 7 2" xfId="8540" xr:uid="{00000000-0005-0000-0000-00000C210000}"/>
    <cellStyle name="Normal 2 2 15 7 8" xfId="8541" xr:uid="{00000000-0005-0000-0000-00000D210000}"/>
    <cellStyle name="Normal 2 2 15 7 8 2" xfId="8542" xr:uid="{00000000-0005-0000-0000-00000E210000}"/>
    <cellStyle name="Normal 2 2 15 7 9" xfId="8543" xr:uid="{00000000-0005-0000-0000-00000F210000}"/>
    <cellStyle name="Normal 2 2 15 7 9 2" xfId="8544" xr:uid="{00000000-0005-0000-0000-000010210000}"/>
    <cellStyle name="Normal 2 2 15 8" xfId="8545" xr:uid="{00000000-0005-0000-0000-000011210000}"/>
    <cellStyle name="Normal 2 2 15 8 2" xfId="8546" xr:uid="{00000000-0005-0000-0000-000012210000}"/>
    <cellStyle name="Normal 2 2 15 9" xfId="8547" xr:uid="{00000000-0005-0000-0000-000013210000}"/>
    <cellStyle name="Normal 2 2 15 9 2" xfId="8548" xr:uid="{00000000-0005-0000-0000-000014210000}"/>
    <cellStyle name="Normal 2 2 16" xfId="8549" xr:uid="{00000000-0005-0000-0000-000015210000}"/>
    <cellStyle name="Normal 2 2 16 10" xfId="8550" xr:uid="{00000000-0005-0000-0000-000016210000}"/>
    <cellStyle name="Normal 2 2 16 10 2" xfId="8551" xr:uid="{00000000-0005-0000-0000-000017210000}"/>
    <cellStyle name="Normal 2 2 16 11" xfId="8552" xr:uid="{00000000-0005-0000-0000-000018210000}"/>
    <cellStyle name="Normal 2 2 16 11 2" xfId="8553" xr:uid="{00000000-0005-0000-0000-000019210000}"/>
    <cellStyle name="Normal 2 2 16 12" xfId="8554" xr:uid="{00000000-0005-0000-0000-00001A210000}"/>
    <cellStyle name="Normal 2 2 16 12 2" xfId="8555" xr:uid="{00000000-0005-0000-0000-00001B210000}"/>
    <cellStyle name="Normal 2 2 16 13" xfId="8556" xr:uid="{00000000-0005-0000-0000-00001C210000}"/>
    <cellStyle name="Normal 2 2 16 2" xfId="8557" xr:uid="{00000000-0005-0000-0000-00001D210000}"/>
    <cellStyle name="Normal 2 2 16 2 10" xfId="8558" xr:uid="{00000000-0005-0000-0000-00001E210000}"/>
    <cellStyle name="Normal 2 2 16 2 10 2" xfId="8559" xr:uid="{00000000-0005-0000-0000-00001F210000}"/>
    <cellStyle name="Normal 2 2 16 2 11" xfId="8560" xr:uid="{00000000-0005-0000-0000-000020210000}"/>
    <cellStyle name="Normal 2 2 16 2 11 2" xfId="8561" xr:uid="{00000000-0005-0000-0000-000021210000}"/>
    <cellStyle name="Normal 2 2 16 2 12" xfId="8562" xr:uid="{00000000-0005-0000-0000-000022210000}"/>
    <cellStyle name="Normal 2 2 16 2 2" xfId="8563" xr:uid="{00000000-0005-0000-0000-000023210000}"/>
    <cellStyle name="Normal 2 2 16 2 2 10" xfId="8564" xr:uid="{00000000-0005-0000-0000-000024210000}"/>
    <cellStyle name="Normal 2 2 16 2 2 10 2" xfId="8565" xr:uid="{00000000-0005-0000-0000-000025210000}"/>
    <cellStyle name="Normal 2 2 16 2 2 11" xfId="8566" xr:uid="{00000000-0005-0000-0000-000026210000}"/>
    <cellStyle name="Normal 2 2 16 2 2 2" xfId="8567" xr:uid="{00000000-0005-0000-0000-000027210000}"/>
    <cellStyle name="Normal 2 2 16 2 2 2 2" xfId="8568" xr:uid="{00000000-0005-0000-0000-000028210000}"/>
    <cellStyle name="Normal 2 2 16 2 2 3" xfId="8569" xr:uid="{00000000-0005-0000-0000-000029210000}"/>
    <cellStyle name="Normal 2 2 16 2 2 3 2" xfId="8570" xr:uid="{00000000-0005-0000-0000-00002A210000}"/>
    <cellStyle name="Normal 2 2 16 2 2 4" xfId="8571" xr:uid="{00000000-0005-0000-0000-00002B210000}"/>
    <cellStyle name="Normal 2 2 16 2 2 4 2" xfId="8572" xr:uid="{00000000-0005-0000-0000-00002C210000}"/>
    <cellStyle name="Normal 2 2 16 2 2 5" xfId="8573" xr:uid="{00000000-0005-0000-0000-00002D210000}"/>
    <cellStyle name="Normal 2 2 16 2 2 5 2" xfId="8574" xr:uid="{00000000-0005-0000-0000-00002E210000}"/>
    <cellStyle name="Normal 2 2 16 2 2 6" xfId="8575" xr:uid="{00000000-0005-0000-0000-00002F210000}"/>
    <cellStyle name="Normal 2 2 16 2 2 6 2" xfId="8576" xr:uid="{00000000-0005-0000-0000-000030210000}"/>
    <cellStyle name="Normal 2 2 16 2 2 7" xfId="8577" xr:uid="{00000000-0005-0000-0000-000031210000}"/>
    <cellStyle name="Normal 2 2 16 2 2 7 2" xfId="8578" xr:uid="{00000000-0005-0000-0000-000032210000}"/>
    <cellStyle name="Normal 2 2 16 2 2 8" xfId="8579" xr:uid="{00000000-0005-0000-0000-000033210000}"/>
    <cellStyle name="Normal 2 2 16 2 2 8 2" xfId="8580" xr:uid="{00000000-0005-0000-0000-000034210000}"/>
    <cellStyle name="Normal 2 2 16 2 2 9" xfId="8581" xr:uid="{00000000-0005-0000-0000-000035210000}"/>
    <cellStyle name="Normal 2 2 16 2 2 9 2" xfId="8582" xr:uid="{00000000-0005-0000-0000-000036210000}"/>
    <cellStyle name="Normal 2 2 16 2 3" xfId="8583" xr:uid="{00000000-0005-0000-0000-000037210000}"/>
    <cellStyle name="Normal 2 2 16 2 3 2" xfId="8584" xr:uid="{00000000-0005-0000-0000-000038210000}"/>
    <cellStyle name="Normal 2 2 16 2 4" xfId="8585" xr:uid="{00000000-0005-0000-0000-000039210000}"/>
    <cellStyle name="Normal 2 2 16 2 4 2" xfId="8586" xr:uid="{00000000-0005-0000-0000-00003A210000}"/>
    <cellStyle name="Normal 2 2 16 2 5" xfId="8587" xr:uid="{00000000-0005-0000-0000-00003B210000}"/>
    <cellStyle name="Normal 2 2 16 2 5 2" xfId="8588" xr:uid="{00000000-0005-0000-0000-00003C210000}"/>
    <cellStyle name="Normal 2 2 16 2 6" xfId="8589" xr:uid="{00000000-0005-0000-0000-00003D210000}"/>
    <cellStyle name="Normal 2 2 16 2 6 2" xfId="8590" xr:uid="{00000000-0005-0000-0000-00003E210000}"/>
    <cellStyle name="Normal 2 2 16 2 7" xfId="8591" xr:uid="{00000000-0005-0000-0000-00003F210000}"/>
    <cellStyle name="Normal 2 2 16 2 7 2" xfId="8592" xr:uid="{00000000-0005-0000-0000-000040210000}"/>
    <cellStyle name="Normal 2 2 16 2 8" xfId="8593" xr:uid="{00000000-0005-0000-0000-000041210000}"/>
    <cellStyle name="Normal 2 2 16 2 8 2" xfId="8594" xr:uid="{00000000-0005-0000-0000-000042210000}"/>
    <cellStyle name="Normal 2 2 16 2 9" xfId="8595" xr:uid="{00000000-0005-0000-0000-000043210000}"/>
    <cellStyle name="Normal 2 2 16 2 9 2" xfId="8596" xr:uid="{00000000-0005-0000-0000-000044210000}"/>
    <cellStyle name="Normal 2 2 16 3" xfId="8597" xr:uid="{00000000-0005-0000-0000-000045210000}"/>
    <cellStyle name="Normal 2 2 16 3 10" xfId="8598" xr:uid="{00000000-0005-0000-0000-000046210000}"/>
    <cellStyle name="Normal 2 2 16 3 10 2" xfId="8599" xr:uid="{00000000-0005-0000-0000-000047210000}"/>
    <cellStyle name="Normal 2 2 16 3 11" xfId="8600" xr:uid="{00000000-0005-0000-0000-000048210000}"/>
    <cellStyle name="Normal 2 2 16 3 2" xfId="8601" xr:uid="{00000000-0005-0000-0000-000049210000}"/>
    <cellStyle name="Normal 2 2 16 3 2 2" xfId="8602" xr:uid="{00000000-0005-0000-0000-00004A210000}"/>
    <cellStyle name="Normal 2 2 16 3 3" xfId="8603" xr:uid="{00000000-0005-0000-0000-00004B210000}"/>
    <cellStyle name="Normal 2 2 16 3 3 2" xfId="8604" xr:uid="{00000000-0005-0000-0000-00004C210000}"/>
    <cellStyle name="Normal 2 2 16 3 4" xfId="8605" xr:uid="{00000000-0005-0000-0000-00004D210000}"/>
    <cellStyle name="Normal 2 2 16 3 4 2" xfId="8606" xr:uid="{00000000-0005-0000-0000-00004E210000}"/>
    <cellStyle name="Normal 2 2 16 3 5" xfId="8607" xr:uid="{00000000-0005-0000-0000-00004F210000}"/>
    <cellStyle name="Normal 2 2 16 3 5 2" xfId="8608" xr:uid="{00000000-0005-0000-0000-000050210000}"/>
    <cellStyle name="Normal 2 2 16 3 6" xfId="8609" xr:uid="{00000000-0005-0000-0000-000051210000}"/>
    <cellStyle name="Normal 2 2 16 3 6 2" xfId="8610" xr:uid="{00000000-0005-0000-0000-000052210000}"/>
    <cellStyle name="Normal 2 2 16 3 7" xfId="8611" xr:uid="{00000000-0005-0000-0000-000053210000}"/>
    <cellStyle name="Normal 2 2 16 3 7 2" xfId="8612" xr:uid="{00000000-0005-0000-0000-000054210000}"/>
    <cellStyle name="Normal 2 2 16 3 8" xfId="8613" xr:uid="{00000000-0005-0000-0000-000055210000}"/>
    <cellStyle name="Normal 2 2 16 3 8 2" xfId="8614" xr:uid="{00000000-0005-0000-0000-000056210000}"/>
    <cellStyle name="Normal 2 2 16 3 9" xfId="8615" xr:uid="{00000000-0005-0000-0000-000057210000}"/>
    <cellStyle name="Normal 2 2 16 3 9 2" xfId="8616" xr:uid="{00000000-0005-0000-0000-000058210000}"/>
    <cellStyle name="Normal 2 2 16 4" xfId="8617" xr:uid="{00000000-0005-0000-0000-000059210000}"/>
    <cellStyle name="Normal 2 2 16 4 2" xfId="8618" xr:uid="{00000000-0005-0000-0000-00005A210000}"/>
    <cellStyle name="Normal 2 2 16 5" xfId="8619" xr:uid="{00000000-0005-0000-0000-00005B210000}"/>
    <cellStyle name="Normal 2 2 16 5 2" xfId="8620" xr:uid="{00000000-0005-0000-0000-00005C210000}"/>
    <cellStyle name="Normal 2 2 16 6" xfId="8621" xr:uid="{00000000-0005-0000-0000-00005D210000}"/>
    <cellStyle name="Normal 2 2 16 6 2" xfId="8622" xr:uid="{00000000-0005-0000-0000-00005E210000}"/>
    <cellStyle name="Normal 2 2 16 7" xfId="8623" xr:uid="{00000000-0005-0000-0000-00005F210000}"/>
    <cellStyle name="Normal 2 2 16 7 2" xfId="8624" xr:uid="{00000000-0005-0000-0000-000060210000}"/>
    <cellStyle name="Normal 2 2 16 8" xfId="8625" xr:uid="{00000000-0005-0000-0000-000061210000}"/>
    <cellStyle name="Normal 2 2 16 8 2" xfId="8626" xr:uid="{00000000-0005-0000-0000-000062210000}"/>
    <cellStyle name="Normal 2 2 16 9" xfId="8627" xr:uid="{00000000-0005-0000-0000-000063210000}"/>
    <cellStyle name="Normal 2 2 16 9 2" xfId="8628" xr:uid="{00000000-0005-0000-0000-000064210000}"/>
    <cellStyle name="Normal 2 2 17" xfId="8629" xr:uid="{00000000-0005-0000-0000-000065210000}"/>
    <cellStyle name="Normal 2 2 17 10" xfId="8630" xr:uid="{00000000-0005-0000-0000-000066210000}"/>
    <cellStyle name="Normal 2 2 17 10 2" xfId="8631" xr:uid="{00000000-0005-0000-0000-000067210000}"/>
    <cellStyle name="Normal 2 2 17 11" xfId="8632" xr:uid="{00000000-0005-0000-0000-000068210000}"/>
    <cellStyle name="Normal 2 2 17 11 2" xfId="8633" xr:uid="{00000000-0005-0000-0000-000069210000}"/>
    <cellStyle name="Normal 2 2 17 12" xfId="8634" xr:uid="{00000000-0005-0000-0000-00006A210000}"/>
    <cellStyle name="Normal 2 2 17 12 2" xfId="8635" xr:uid="{00000000-0005-0000-0000-00006B210000}"/>
    <cellStyle name="Normal 2 2 17 13" xfId="8636" xr:uid="{00000000-0005-0000-0000-00006C210000}"/>
    <cellStyle name="Normal 2 2 17 2" xfId="8637" xr:uid="{00000000-0005-0000-0000-00006D210000}"/>
    <cellStyle name="Normal 2 2 17 2 10" xfId="8638" xr:uid="{00000000-0005-0000-0000-00006E210000}"/>
    <cellStyle name="Normal 2 2 17 2 10 2" xfId="8639" xr:uid="{00000000-0005-0000-0000-00006F210000}"/>
    <cellStyle name="Normal 2 2 17 2 11" xfId="8640" xr:uid="{00000000-0005-0000-0000-000070210000}"/>
    <cellStyle name="Normal 2 2 17 2 11 2" xfId="8641" xr:uid="{00000000-0005-0000-0000-000071210000}"/>
    <cellStyle name="Normal 2 2 17 2 12" xfId="8642" xr:uid="{00000000-0005-0000-0000-000072210000}"/>
    <cellStyle name="Normal 2 2 17 2 2" xfId="8643" xr:uid="{00000000-0005-0000-0000-000073210000}"/>
    <cellStyle name="Normal 2 2 17 2 2 10" xfId="8644" xr:uid="{00000000-0005-0000-0000-000074210000}"/>
    <cellStyle name="Normal 2 2 17 2 2 10 2" xfId="8645" xr:uid="{00000000-0005-0000-0000-000075210000}"/>
    <cellStyle name="Normal 2 2 17 2 2 11" xfId="8646" xr:uid="{00000000-0005-0000-0000-000076210000}"/>
    <cellStyle name="Normal 2 2 17 2 2 2" xfId="8647" xr:uid="{00000000-0005-0000-0000-000077210000}"/>
    <cellStyle name="Normal 2 2 17 2 2 2 2" xfId="8648" xr:uid="{00000000-0005-0000-0000-000078210000}"/>
    <cellStyle name="Normal 2 2 17 2 2 3" xfId="8649" xr:uid="{00000000-0005-0000-0000-000079210000}"/>
    <cellStyle name="Normal 2 2 17 2 2 3 2" xfId="8650" xr:uid="{00000000-0005-0000-0000-00007A210000}"/>
    <cellStyle name="Normal 2 2 17 2 2 4" xfId="8651" xr:uid="{00000000-0005-0000-0000-00007B210000}"/>
    <cellStyle name="Normal 2 2 17 2 2 4 2" xfId="8652" xr:uid="{00000000-0005-0000-0000-00007C210000}"/>
    <cellStyle name="Normal 2 2 17 2 2 5" xfId="8653" xr:uid="{00000000-0005-0000-0000-00007D210000}"/>
    <cellStyle name="Normal 2 2 17 2 2 5 2" xfId="8654" xr:uid="{00000000-0005-0000-0000-00007E210000}"/>
    <cellStyle name="Normal 2 2 17 2 2 6" xfId="8655" xr:uid="{00000000-0005-0000-0000-00007F210000}"/>
    <cellStyle name="Normal 2 2 17 2 2 6 2" xfId="8656" xr:uid="{00000000-0005-0000-0000-000080210000}"/>
    <cellStyle name="Normal 2 2 17 2 2 7" xfId="8657" xr:uid="{00000000-0005-0000-0000-000081210000}"/>
    <cellStyle name="Normal 2 2 17 2 2 7 2" xfId="8658" xr:uid="{00000000-0005-0000-0000-000082210000}"/>
    <cellStyle name="Normal 2 2 17 2 2 8" xfId="8659" xr:uid="{00000000-0005-0000-0000-000083210000}"/>
    <cellStyle name="Normal 2 2 17 2 2 8 2" xfId="8660" xr:uid="{00000000-0005-0000-0000-000084210000}"/>
    <cellStyle name="Normal 2 2 17 2 2 9" xfId="8661" xr:uid="{00000000-0005-0000-0000-000085210000}"/>
    <cellStyle name="Normal 2 2 17 2 2 9 2" xfId="8662" xr:uid="{00000000-0005-0000-0000-000086210000}"/>
    <cellStyle name="Normal 2 2 17 2 3" xfId="8663" xr:uid="{00000000-0005-0000-0000-000087210000}"/>
    <cellStyle name="Normal 2 2 17 2 3 2" xfId="8664" xr:uid="{00000000-0005-0000-0000-000088210000}"/>
    <cellStyle name="Normal 2 2 17 2 4" xfId="8665" xr:uid="{00000000-0005-0000-0000-000089210000}"/>
    <cellStyle name="Normal 2 2 17 2 4 2" xfId="8666" xr:uid="{00000000-0005-0000-0000-00008A210000}"/>
    <cellStyle name="Normal 2 2 17 2 5" xfId="8667" xr:uid="{00000000-0005-0000-0000-00008B210000}"/>
    <cellStyle name="Normal 2 2 17 2 5 2" xfId="8668" xr:uid="{00000000-0005-0000-0000-00008C210000}"/>
    <cellStyle name="Normal 2 2 17 2 6" xfId="8669" xr:uid="{00000000-0005-0000-0000-00008D210000}"/>
    <cellStyle name="Normal 2 2 17 2 6 2" xfId="8670" xr:uid="{00000000-0005-0000-0000-00008E210000}"/>
    <cellStyle name="Normal 2 2 17 2 7" xfId="8671" xr:uid="{00000000-0005-0000-0000-00008F210000}"/>
    <cellStyle name="Normal 2 2 17 2 7 2" xfId="8672" xr:uid="{00000000-0005-0000-0000-000090210000}"/>
    <cellStyle name="Normal 2 2 17 2 8" xfId="8673" xr:uid="{00000000-0005-0000-0000-000091210000}"/>
    <cellStyle name="Normal 2 2 17 2 8 2" xfId="8674" xr:uid="{00000000-0005-0000-0000-000092210000}"/>
    <cellStyle name="Normal 2 2 17 2 9" xfId="8675" xr:uid="{00000000-0005-0000-0000-000093210000}"/>
    <cellStyle name="Normal 2 2 17 2 9 2" xfId="8676" xr:uid="{00000000-0005-0000-0000-000094210000}"/>
    <cellStyle name="Normal 2 2 17 3" xfId="8677" xr:uid="{00000000-0005-0000-0000-000095210000}"/>
    <cellStyle name="Normal 2 2 17 3 10" xfId="8678" xr:uid="{00000000-0005-0000-0000-000096210000}"/>
    <cellStyle name="Normal 2 2 17 3 10 2" xfId="8679" xr:uid="{00000000-0005-0000-0000-000097210000}"/>
    <cellStyle name="Normal 2 2 17 3 11" xfId="8680" xr:uid="{00000000-0005-0000-0000-000098210000}"/>
    <cellStyle name="Normal 2 2 17 3 2" xfId="8681" xr:uid="{00000000-0005-0000-0000-000099210000}"/>
    <cellStyle name="Normal 2 2 17 3 2 2" xfId="8682" xr:uid="{00000000-0005-0000-0000-00009A210000}"/>
    <cellStyle name="Normal 2 2 17 3 3" xfId="8683" xr:uid="{00000000-0005-0000-0000-00009B210000}"/>
    <cellStyle name="Normal 2 2 17 3 3 2" xfId="8684" xr:uid="{00000000-0005-0000-0000-00009C210000}"/>
    <cellStyle name="Normal 2 2 17 3 4" xfId="8685" xr:uid="{00000000-0005-0000-0000-00009D210000}"/>
    <cellStyle name="Normal 2 2 17 3 4 2" xfId="8686" xr:uid="{00000000-0005-0000-0000-00009E210000}"/>
    <cellStyle name="Normal 2 2 17 3 5" xfId="8687" xr:uid="{00000000-0005-0000-0000-00009F210000}"/>
    <cellStyle name="Normal 2 2 17 3 5 2" xfId="8688" xr:uid="{00000000-0005-0000-0000-0000A0210000}"/>
    <cellStyle name="Normal 2 2 17 3 6" xfId="8689" xr:uid="{00000000-0005-0000-0000-0000A1210000}"/>
    <cellStyle name="Normal 2 2 17 3 6 2" xfId="8690" xr:uid="{00000000-0005-0000-0000-0000A2210000}"/>
    <cellStyle name="Normal 2 2 17 3 7" xfId="8691" xr:uid="{00000000-0005-0000-0000-0000A3210000}"/>
    <cellStyle name="Normal 2 2 17 3 7 2" xfId="8692" xr:uid="{00000000-0005-0000-0000-0000A4210000}"/>
    <cellStyle name="Normal 2 2 17 3 8" xfId="8693" xr:uid="{00000000-0005-0000-0000-0000A5210000}"/>
    <cellStyle name="Normal 2 2 17 3 8 2" xfId="8694" xr:uid="{00000000-0005-0000-0000-0000A6210000}"/>
    <cellStyle name="Normal 2 2 17 3 9" xfId="8695" xr:uid="{00000000-0005-0000-0000-0000A7210000}"/>
    <cellStyle name="Normal 2 2 17 3 9 2" xfId="8696" xr:uid="{00000000-0005-0000-0000-0000A8210000}"/>
    <cellStyle name="Normal 2 2 17 4" xfId="8697" xr:uid="{00000000-0005-0000-0000-0000A9210000}"/>
    <cellStyle name="Normal 2 2 17 4 2" xfId="8698" xr:uid="{00000000-0005-0000-0000-0000AA210000}"/>
    <cellStyle name="Normal 2 2 17 5" xfId="8699" xr:uid="{00000000-0005-0000-0000-0000AB210000}"/>
    <cellStyle name="Normal 2 2 17 5 2" xfId="8700" xr:uid="{00000000-0005-0000-0000-0000AC210000}"/>
    <cellStyle name="Normal 2 2 17 6" xfId="8701" xr:uid="{00000000-0005-0000-0000-0000AD210000}"/>
    <cellStyle name="Normal 2 2 17 6 2" xfId="8702" xr:uid="{00000000-0005-0000-0000-0000AE210000}"/>
    <cellStyle name="Normal 2 2 17 7" xfId="8703" xr:uid="{00000000-0005-0000-0000-0000AF210000}"/>
    <cellStyle name="Normal 2 2 17 7 2" xfId="8704" xr:uid="{00000000-0005-0000-0000-0000B0210000}"/>
    <cellStyle name="Normal 2 2 17 8" xfId="8705" xr:uid="{00000000-0005-0000-0000-0000B1210000}"/>
    <cellStyle name="Normal 2 2 17 8 2" xfId="8706" xr:uid="{00000000-0005-0000-0000-0000B2210000}"/>
    <cellStyle name="Normal 2 2 17 9" xfId="8707" xr:uid="{00000000-0005-0000-0000-0000B3210000}"/>
    <cellStyle name="Normal 2 2 17 9 2" xfId="8708" xr:uid="{00000000-0005-0000-0000-0000B4210000}"/>
    <cellStyle name="Normal 2 2 18" xfId="8709" xr:uid="{00000000-0005-0000-0000-0000B5210000}"/>
    <cellStyle name="Normal 2 2 18 10" xfId="8710" xr:uid="{00000000-0005-0000-0000-0000B6210000}"/>
    <cellStyle name="Normal 2 2 18 10 2" xfId="8711" xr:uid="{00000000-0005-0000-0000-0000B7210000}"/>
    <cellStyle name="Normal 2 2 18 11" xfId="8712" xr:uid="{00000000-0005-0000-0000-0000B8210000}"/>
    <cellStyle name="Normal 2 2 18 11 2" xfId="8713" xr:uid="{00000000-0005-0000-0000-0000B9210000}"/>
    <cellStyle name="Normal 2 2 18 12" xfId="8714" xr:uid="{00000000-0005-0000-0000-0000BA210000}"/>
    <cellStyle name="Normal 2 2 18 12 2" xfId="8715" xr:uid="{00000000-0005-0000-0000-0000BB210000}"/>
    <cellStyle name="Normal 2 2 18 13" xfId="8716" xr:uid="{00000000-0005-0000-0000-0000BC210000}"/>
    <cellStyle name="Normal 2 2 18 2" xfId="8717" xr:uid="{00000000-0005-0000-0000-0000BD210000}"/>
    <cellStyle name="Normal 2 2 18 2 10" xfId="8718" xr:uid="{00000000-0005-0000-0000-0000BE210000}"/>
    <cellStyle name="Normal 2 2 18 2 10 2" xfId="8719" xr:uid="{00000000-0005-0000-0000-0000BF210000}"/>
    <cellStyle name="Normal 2 2 18 2 11" xfId="8720" xr:uid="{00000000-0005-0000-0000-0000C0210000}"/>
    <cellStyle name="Normal 2 2 18 2 11 2" xfId="8721" xr:uid="{00000000-0005-0000-0000-0000C1210000}"/>
    <cellStyle name="Normal 2 2 18 2 12" xfId="8722" xr:uid="{00000000-0005-0000-0000-0000C2210000}"/>
    <cellStyle name="Normal 2 2 18 2 2" xfId="8723" xr:uid="{00000000-0005-0000-0000-0000C3210000}"/>
    <cellStyle name="Normal 2 2 18 2 2 10" xfId="8724" xr:uid="{00000000-0005-0000-0000-0000C4210000}"/>
    <cellStyle name="Normal 2 2 18 2 2 10 2" xfId="8725" xr:uid="{00000000-0005-0000-0000-0000C5210000}"/>
    <cellStyle name="Normal 2 2 18 2 2 11" xfId="8726" xr:uid="{00000000-0005-0000-0000-0000C6210000}"/>
    <cellStyle name="Normal 2 2 18 2 2 2" xfId="8727" xr:uid="{00000000-0005-0000-0000-0000C7210000}"/>
    <cellStyle name="Normal 2 2 18 2 2 2 2" xfId="8728" xr:uid="{00000000-0005-0000-0000-0000C8210000}"/>
    <cellStyle name="Normal 2 2 18 2 2 3" xfId="8729" xr:uid="{00000000-0005-0000-0000-0000C9210000}"/>
    <cellStyle name="Normal 2 2 18 2 2 3 2" xfId="8730" xr:uid="{00000000-0005-0000-0000-0000CA210000}"/>
    <cellStyle name="Normal 2 2 18 2 2 4" xfId="8731" xr:uid="{00000000-0005-0000-0000-0000CB210000}"/>
    <cellStyle name="Normal 2 2 18 2 2 4 2" xfId="8732" xr:uid="{00000000-0005-0000-0000-0000CC210000}"/>
    <cellStyle name="Normal 2 2 18 2 2 5" xfId="8733" xr:uid="{00000000-0005-0000-0000-0000CD210000}"/>
    <cellStyle name="Normal 2 2 18 2 2 5 2" xfId="8734" xr:uid="{00000000-0005-0000-0000-0000CE210000}"/>
    <cellStyle name="Normal 2 2 18 2 2 6" xfId="8735" xr:uid="{00000000-0005-0000-0000-0000CF210000}"/>
    <cellStyle name="Normal 2 2 18 2 2 6 2" xfId="8736" xr:uid="{00000000-0005-0000-0000-0000D0210000}"/>
    <cellStyle name="Normal 2 2 18 2 2 7" xfId="8737" xr:uid="{00000000-0005-0000-0000-0000D1210000}"/>
    <cellStyle name="Normal 2 2 18 2 2 7 2" xfId="8738" xr:uid="{00000000-0005-0000-0000-0000D2210000}"/>
    <cellStyle name="Normal 2 2 18 2 2 8" xfId="8739" xr:uid="{00000000-0005-0000-0000-0000D3210000}"/>
    <cellStyle name="Normal 2 2 18 2 2 8 2" xfId="8740" xr:uid="{00000000-0005-0000-0000-0000D4210000}"/>
    <cellStyle name="Normal 2 2 18 2 2 9" xfId="8741" xr:uid="{00000000-0005-0000-0000-0000D5210000}"/>
    <cellStyle name="Normal 2 2 18 2 2 9 2" xfId="8742" xr:uid="{00000000-0005-0000-0000-0000D6210000}"/>
    <cellStyle name="Normal 2 2 18 2 3" xfId="8743" xr:uid="{00000000-0005-0000-0000-0000D7210000}"/>
    <cellStyle name="Normal 2 2 18 2 3 2" xfId="8744" xr:uid="{00000000-0005-0000-0000-0000D8210000}"/>
    <cellStyle name="Normal 2 2 18 2 4" xfId="8745" xr:uid="{00000000-0005-0000-0000-0000D9210000}"/>
    <cellStyle name="Normal 2 2 18 2 4 2" xfId="8746" xr:uid="{00000000-0005-0000-0000-0000DA210000}"/>
    <cellStyle name="Normal 2 2 18 2 5" xfId="8747" xr:uid="{00000000-0005-0000-0000-0000DB210000}"/>
    <cellStyle name="Normal 2 2 18 2 5 2" xfId="8748" xr:uid="{00000000-0005-0000-0000-0000DC210000}"/>
    <cellStyle name="Normal 2 2 18 2 6" xfId="8749" xr:uid="{00000000-0005-0000-0000-0000DD210000}"/>
    <cellStyle name="Normal 2 2 18 2 6 2" xfId="8750" xr:uid="{00000000-0005-0000-0000-0000DE210000}"/>
    <cellStyle name="Normal 2 2 18 2 7" xfId="8751" xr:uid="{00000000-0005-0000-0000-0000DF210000}"/>
    <cellStyle name="Normal 2 2 18 2 7 2" xfId="8752" xr:uid="{00000000-0005-0000-0000-0000E0210000}"/>
    <cellStyle name="Normal 2 2 18 2 8" xfId="8753" xr:uid="{00000000-0005-0000-0000-0000E1210000}"/>
    <cellStyle name="Normal 2 2 18 2 8 2" xfId="8754" xr:uid="{00000000-0005-0000-0000-0000E2210000}"/>
    <cellStyle name="Normal 2 2 18 2 9" xfId="8755" xr:uid="{00000000-0005-0000-0000-0000E3210000}"/>
    <cellStyle name="Normal 2 2 18 2 9 2" xfId="8756" xr:uid="{00000000-0005-0000-0000-0000E4210000}"/>
    <cellStyle name="Normal 2 2 18 3" xfId="8757" xr:uid="{00000000-0005-0000-0000-0000E5210000}"/>
    <cellStyle name="Normal 2 2 18 3 10" xfId="8758" xr:uid="{00000000-0005-0000-0000-0000E6210000}"/>
    <cellStyle name="Normal 2 2 18 3 10 2" xfId="8759" xr:uid="{00000000-0005-0000-0000-0000E7210000}"/>
    <cellStyle name="Normal 2 2 18 3 11" xfId="8760" xr:uid="{00000000-0005-0000-0000-0000E8210000}"/>
    <cellStyle name="Normal 2 2 18 3 2" xfId="8761" xr:uid="{00000000-0005-0000-0000-0000E9210000}"/>
    <cellStyle name="Normal 2 2 18 3 2 2" xfId="8762" xr:uid="{00000000-0005-0000-0000-0000EA210000}"/>
    <cellStyle name="Normal 2 2 18 3 3" xfId="8763" xr:uid="{00000000-0005-0000-0000-0000EB210000}"/>
    <cellStyle name="Normal 2 2 18 3 3 2" xfId="8764" xr:uid="{00000000-0005-0000-0000-0000EC210000}"/>
    <cellStyle name="Normal 2 2 18 3 4" xfId="8765" xr:uid="{00000000-0005-0000-0000-0000ED210000}"/>
    <cellStyle name="Normal 2 2 18 3 4 2" xfId="8766" xr:uid="{00000000-0005-0000-0000-0000EE210000}"/>
    <cellStyle name="Normal 2 2 18 3 5" xfId="8767" xr:uid="{00000000-0005-0000-0000-0000EF210000}"/>
    <cellStyle name="Normal 2 2 18 3 5 2" xfId="8768" xr:uid="{00000000-0005-0000-0000-0000F0210000}"/>
    <cellStyle name="Normal 2 2 18 3 6" xfId="8769" xr:uid="{00000000-0005-0000-0000-0000F1210000}"/>
    <cellStyle name="Normal 2 2 18 3 6 2" xfId="8770" xr:uid="{00000000-0005-0000-0000-0000F2210000}"/>
    <cellStyle name="Normal 2 2 18 3 7" xfId="8771" xr:uid="{00000000-0005-0000-0000-0000F3210000}"/>
    <cellStyle name="Normal 2 2 18 3 7 2" xfId="8772" xr:uid="{00000000-0005-0000-0000-0000F4210000}"/>
    <cellStyle name="Normal 2 2 18 3 8" xfId="8773" xr:uid="{00000000-0005-0000-0000-0000F5210000}"/>
    <cellStyle name="Normal 2 2 18 3 8 2" xfId="8774" xr:uid="{00000000-0005-0000-0000-0000F6210000}"/>
    <cellStyle name="Normal 2 2 18 3 9" xfId="8775" xr:uid="{00000000-0005-0000-0000-0000F7210000}"/>
    <cellStyle name="Normal 2 2 18 3 9 2" xfId="8776" xr:uid="{00000000-0005-0000-0000-0000F8210000}"/>
    <cellStyle name="Normal 2 2 18 4" xfId="8777" xr:uid="{00000000-0005-0000-0000-0000F9210000}"/>
    <cellStyle name="Normal 2 2 18 4 2" xfId="8778" xr:uid="{00000000-0005-0000-0000-0000FA210000}"/>
    <cellStyle name="Normal 2 2 18 5" xfId="8779" xr:uid="{00000000-0005-0000-0000-0000FB210000}"/>
    <cellStyle name="Normal 2 2 18 5 2" xfId="8780" xr:uid="{00000000-0005-0000-0000-0000FC210000}"/>
    <cellStyle name="Normal 2 2 18 6" xfId="8781" xr:uid="{00000000-0005-0000-0000-0000FD210000}"/>
    <cellStyle name="Normal 2 2 18 6 2" xfId="8782" xr:uid="{00000000-0005-0000-0000-0000FE210000}"/>
    <cellStyle name="Normal 2 2 18 7" xfId="8783" xr:uid="{00000000-0005-0000-0000-0000FF210000}"/>
    <cellStyle name="Normal 2 2 18 7 2" xfId="8784" xr:uid="{00000000-0005-0000-0000-000000220000}"/>
    <cellStyle name="Normal 2 2 18 8" xfId="8785" xr:uid="{00000000-0005-0000-0000-000001220000}"/>
    <cellStyle name="Normal 2 2 18 8 2" xfId="8786" xr:uid="{00000000-0005-0000-0000-000002220000}"/>
    <cellStyle name="Normal 2 2 18 9" xfId="8787" xr:uid="{00000000-0005-0000-0000-000003220000}"/>
    <cellStyle name="Normal 2 2 18 9 2" xfId="8788" xr:uid="{00000000-0005-0000-0000-000004220000}"/>
    <cellStyle name="Normal 2 2 19" xfId="8789" xr:uid="{00000000-0005-0000-0000-000005220000}"/>
    <cellStyle name="Normal 2 2 2" xfId="227" xr:uid="{00000000-0005-0000-0000-000006220000}"/>
    <cellStyle name="Normal 2 2 2 10" xfId="8790" xr:uid="{00000000-0005-0000-0000-000007220000}"/>
    <cellStyle name="Normal 2 2 2 10 10" xfId="8791" xr:uid="{00000000-0005-0000-0000-000008220000}"/>
    <cellStyle name="Normal 2 2 2 10 10 2" xfId="8792" xr:uid="{00000000-0005-0000-0000-000009220000}"/>
    <cellStyle name="Normal 2 2 2 10 11" xfId="8793" xr:uid="{00000000-0005-0000-0000-00000A220000}"/>
    <cellStyle name="Normal 2 2 2 10 11 2" xfId="8794" xr:uid="{00000000-0005-0000-0000-00000B220000}"/>
    <cellStyle name="Normal 2 2 2 10 12" xfId="8795" xr:uid="{00000000-0005-0000-0000-00000C220000}"/>
    <cellStyle name="Normal 2 2 2 10 12 2" xfId="8796" xr:uid="{00000000-0005-0000-0000-00000D220000}"/>
    <cellStyle name="Normal 2 2 2 10 13" xfId="8797" xr:uid="{00000000-0005-0000-0000-00000E220000}"/>
    <cellStyle name="Normal 2 2 2 10 2" xfId="8798" xr:uid="{00000000-0005-0000-0000-00000F220000}"/>
    <cellStyle name="Normal 2 2 2 10 2 10" xfId="8799" xr:uid="{00000000-0005-0000-0000-000010220000}"/>
    <cellStyle name="Normal 2 2 2 10 2 10 2" xfId="8800" xr:uid="{00000000-0005-0000-0000-000011220000}"/>
    <cellStyle name="Normal 2 2 2 10 2 11" xfId="8801" xr:uid="{00000000-0005-0000-0000-000012220000}"/>
    <cellStyle name="Normal 2 2 2 10 2 11 2" xfId="8802" xr:uid="{00000000-0005-0000-0000-000013220000}"/>
    <cellStyle name="Normal 2 2 2 10 2 12" xfId="8803" xr:uid="{00000000-0005-0000-0000-000014220000}"/>
    <cellStyle name="Normal 2 2 2 10 2 2" xfId="8804" xr:uid="{00000000-0005-0000-0000-000015220000}"/>
    <cellStyle name="Normal 2 2 2 10 2 2 10" xfId="8805" xr:uid="{00000000-0005-0000-0000-000016220000}"/>
    <cellStyle name="Normal 2 2 2 10 2 2 10 2" xfId="8806" xr:uid="{00000000-0005-0000-0000-000017220000}"/>
    <cellStyle name="Normal 2 2 2 10 2 2 11" xfId="8807" xr:uid="{00000000-0005-0000-0000-000018220000}"/>
    <cellStyle name="Normal 2 2 2 10 2 2 2" xfId="8808" xr:uid="{00000000-0005-0000-0000-000019220000}"/>
    <cellStyle name="Normal 2 2 2 10 2 2 2 2" xfId="8809" xr:uid="{00000000-0005-0000-0000-00001A220000}"/>
    <cellStyle name="Normal 2 2 2 10 2 2 3" xfId="8810" xr:uid="{00000000-0005-0000-0000-00001B220000}"/>
    <cellStyle name="Normal 2 2 2 10 2 2 3 2" xfId="8811" xr:uid="{00000000-0005-0000-0000-00001C220000}"/>
    <cellStyle name="Normal 2 2 2 10 2 2 4" xfId="8812" xr:uid="{00000000-0005-0000-0000-00001D220000}"/>
    <cellStyle name="Normal 2 2 2 10 2 2 4 2" xfId="8813" xr:uid="{00000000-0005-0000-0000-00001E220000}"/>
    <cellStyle name="Normal 2 2 2 10 2 2 5" xfId="8814" xr:uid="{00000000-0005-0000-0000-00001F220000}"/>
    <cellStyle name="Normal 2 2 2 10 2 2 5 2" xfId="8815" xr:uid="{00000000-0005-0000-0000-000020220000}"/>
    <cellStyle name="Normal 2 2 2 10 2 2 6" xfId="8816" xr:uid="{00000000-0005-0000-0000-000021220000}"/>
    <cellStyle name="Normal 2 2 2 10 2 2 6 2" xfId="8817" xr:uid="{00000000-0005-0000-0000-000022220000}"/>
    <cellStyle name="Normal 2 2 2 10 2 2 7" xfId="8818" xr:uid="{00000000-0005-0000-0000-000023220000}"/>
    <cellStyle name="Normal 2 2 2 10 2 2 7 2" xfId="8819" xr:uid="{00000000-0005-0000-0000-000024220000}"/>
    <cellStyle name="Normal 2 2 2 10 2 2 8" xfId="8820" xr:uid="{00000000-0005-0000-0000-000025220000}"/>
    <cellStyle name="Normal 2 2 2 10 2 2 8 2" xfId="8821" xr:uid="{00000000-0005-0000-0000-000026220000}"/>
    <cellStyle name="Normal 2 2 2 10 2 2 9" xfId="8822" xr:uid="{00000000-0005-0000-0000-000027220000}"/>
    <cellStyle name="Normal 2 2 2 10 2 2 9 2" xfId="8823" xr:uid="{00000000-0005-0000-0000-000028220000}"/>
    <cellStyle name="Normal 2 2 2 10 2 3" xfId="8824" xr:uid="{00000000-0005-0000-0000-000029220000}"/>
    <cellStyle name="Normal 2 2 2 10 2 3 2" xfId="8825" xr:uid="{00000000-0005-0000-0000-00002A220000}"/>
    <cellStyle name="Normal 2 2 2 10 2 4" xfId="8826" xr:uid="{00000000-0005-0000-0000-00002B220000}"/>
    <cellStyle name="Normal 2 2 2 10 2 4 2" xfId="8827" xr:uid="{00000000-0005-0000-0000-00002C220000}"/>
    <cellStyle name="Normal 2 2 2 10 2 5" xfId="8828" xr:uid="{00000000-0005-0000-0000-00002D220000}"/>
    <cellStyle name="Normal 2 2 2 10 2 5 2" xfId="8829" xr:uid="{00000000-0005-0000-0000-00002E220000}"/>
    <cellStyle name="Normal 2 2 2 10 2 6" xfId="8830" xr:uid="{00000000-0005-0000-0000-00002F220000}"/>
    <cellStyle name="Normal 2 2 2 10 2 6 2" xfId="8831" xr:uid="{00000000-0005-0000-0000-000030220000}"/>
    <cellStyle name="Normal 2 2 2 10 2 7" xfId="8832" xr:uid="{00000000-0005-0000-0000-000031220000}"/>
    <cellStyle name="Normal 2 2 2 10 2 7 2" xfId="8833" xr:uid="{00000000-0005-0000-0000-000032220000}"/>
    <cellStyle name="Normal 2 2 2 10 2 8" xfId="8834" xr:uid="{00000000-0005-0000-0000-000033220000}"/>
    <cellStyle name="Normal 2 2 2 10 2 8 2" xfId="8835" xr:uid="{00000000-0005-0000-0000-000034220000}"/>
    <cellStyle name="Normal 2 2 2 10 2 9" xfId="8836" xr:uid="{00000000-0005-0000-0000-000035220000}"/>
    <cellStyle name="Normal 2 2 2 10 2 9 2" xfId="8837" xr:uid="{00000000-0005-0000-0000-000036220000}"/>
    <cellStyle name="Normal 2 2 2 10 3" xfId="8838" xr:uid="{00000000-0005-0000-0000-000037220000}"/>
    <cellStyle name="Normal 2 2 2 10 3 10" xfId="8839" xr:uid="{00000000-0005-0000-0000-000038220000}"/>
    <cellStyle name="Normal 2 2 2 10 3 10 2" xfId="8840" xr:uid="{00000000-0005-0000-0000-000039220000}"/>
    <cellStyle name="Normal 2 2 2 10 3 11" xfId="8841" xr:uid="{00000000-0005-0000-0000-00003A220000}"/>
    <cellStyle name="Normal 2 2 2 10 3 2" xfId="8842" xr:uid="{00000000-0005-0000-0000-00003B220000}"/>
    <cellStyle name="Normal 2 2 2 10 3 2 2" xfId="8843" xr:uid="{00000000-0005-0000-0000-00003C220000}"/>
    <cellStyle name="Normal 2 2 2 10 3 3" xfId="8844" xr:uid="{00000000-0005-0000-0000-00003D220000}"/>
    <cellStyle name="Normal 2 2 2 10 3 3 2" xfId="8845" xr:uid="{00000000-0005-0000-0000-00003E220000}"/>
    <cellStyle name="Normal 2 2 2 10 3 4" xfId="8846" xr:uid="{00000000-0005-0000-0000-00003F220000}"/>
    <cellStyle name="Normal 2 2 2 10 3 4 2" xfId="8847" xr:uid="{00000000-0005-0000-0000-000040220000}"/>
    <cellStyle name="Normal 2 2 2 10 3 5" xfId="8848" xr:uid="{00000000-0005-0000-0000-000041220000}"/>
    <cellStyle name="Normal 2 2 2 10 3 5 2" xfId="8849" xr:uid="{00000000-0005-0000-0000-000042220000}"/>
    <cellStyle name="Normal 2 2 2 10 3 6" xfId="8850" xr:uid="{00000000-0005-0000-0000-000043220000}"/>
    <cellStyle name="Normal 2 2 2 10 3 6 2" xfId="8851" xr:uid="{00000000-0005-0000-0000-000044220000}"/>
    <cellStyle name="Normal 2 2 2 10 3 7" xfId="8852" xr:uid="{00000000-0005-0000-0000-000045220000}"/>
    <cellStyle name="Normal 2 2 2 10 3 7 2" xfId="8853" xr:uid="{00000000-0005-0000-0000-000046220000}"/>
    <cellStyle name="Normal 2 2 2 10 3 8" xfId="8854" xr:uid="{00000000-0005-0000-0000-000047220000}"/>
    <cellStyle name="Normal 2 2 2 10 3 8 2" xfId="8855" xr:uid="{00000000-0005-0000-0000-000048220000}"/>
    <cellStyle name="Normal 2 2 2 10 3 9" xfId="8856" xr:uid="{00000000-0005-0000-0000-000049220000}"/>
    <cellStyle name="Normal 2 2 2 10 3 9 2" xfId="8857" xr:uid="{00000000-0005-0000-0000-00004A220000}"/>
    <cellStyle name="Normal 2 2 2 10 4" xfId="8858" xr:uid="{00000000-0005-0000-0000-00004B220000}"/>
    <cellStyle name="Normal 2 2 2 10 4 2" xfId="8859" xr:uid="{00000000-0005-0000-0000-00004C220000}"/>
    <cellStyle name="Normal 2 2 2 10 5" xfId="8860" xr:uid="{00000000-0005-0000-0000-00004D220000}"/>
    <cellStyle name="Normal 2 2 2 10 5 2" xfId="8861" xr:uid="{00000000-0005-0000-0000-00004E220000}"/>
    <cellStyle name="Normal 2 2 2 10 6" xfId="8862" xr:uid="{00000000-0005-0000-0000-00004F220000}"/>
    <cellStyle name="Normal 2 2 2 10 6 2" xfId="8863" xr:uid="{00000000-0005-0000-0000-000050220000}"/>
    <cellStyle name="Normal 2 2 2 10 7" xfId="8864" xr:uid="{00000000-0005-0000-0000-000051220000}"/>
    <cellStyle name="Normal 2 2 2 10 7 2" xfId="8865" xr:uid="{00000000-0005-0000-0000-000052220000}"/>
    <cellStyle name="Normal 2 2 2 10 8" xfId="8866" xr:uid="{00000000-0005-0000-0000-000053220000}"/>
    <cellStyle name="Normal 2 2 2 10 8 2" xfId="8867" xr:uid="{00000000-0005-0000-0000-000054220000}"/>
    <cellStyle name="Normal 2 2 2 10 9" xfId="8868" xr:uid="{00000000-0005-0000-0000-000055220000}"/>
    <cellStyle name="Normal 2 2 2 10 9 2" xfId="8869" xr:uid="{00000000-0005-0000-0000-000056220000}"/>
    <cellStyle name="Normal 2 2 2 11" xfId="8870" xr:uid="{00000000-0005-0000-0000-000057220000}"/>
    <cellStyle name="Normal 2 2 2 11 10" xfId="8871" xr:uid="{00000000-0005-0000-0000-000058220000}"/>
    <cellStyle name="Normal 2 2 2 11 10 2" xfId="8872" xr:uid="{00000000-0005-0000-0000-000059220000}"/>
    <cellStyle name="Normal 2 2 2 11 11" xfId="8873" xr:uid="{00000000-0005-0000-0000-00005A220000}"/>
    <cellStyle name="Normal 2 2 2 11 11 2" xfId="8874" xr:uid="{00000000-0005-0000-0000-00005B220000}"/>
    <cellStyle name="Normal 2 2 2 11 12" xfId="8875" xr:uid="{00000000-0005-0000-0000-00005C220000}"/>
    <cellStyle name="Normal 2 2 2 11 12 2" xfId="8876" xr:uid="{00000000-0005-0000-0000-00005D220000}"/>
    <cellStyle name="Normal 2 2 2 11 13" xfId="8877" xr:uid="{00000000-0005-0000-0000-00005E220000}"/>
    <cellStyle name="Normal 2 2 2 11 2" xfId="8878" xr:uid="{00000000-0005-0000-0000-00005F220000}"/>
    <cellStyle name="Normal 2 2 2 11 2 10" xfId="8879" xr:uid="{00000000-0005-0000-0000-000060220000}"/>
    <cellStyle name="Normal 2 2 2 11 2 10 2" xfId="8880" xr:uid="{00000000-0005-0000-0000-000061220000}"/>
    <cellStyle name="Normal 2 2 2 11 2 11" xfId="8881" xr:uid="{00000000-0005-0000-0000-000062220000}"/>
    <cellStyle name="Normal 2 2 2 11 2 11 2" xfId="8882" xr:uid="{00000000-0005-0000-0000-000063220000}"/>
    <cellStyle name="Normal 2 2 2 11 2 12" xfId="8883" xr:uid="{00000000-0005-0000-0000-000064220000}"/>
    <cellStyle name="Normal 2 2 2 11 2 2" xfId="8884" xr:uid="{00000000-0005-0000-0000-000065220000}"/>
    <cellStyle name="Normal 2 2 2 11 2 2 10" xfId="8885" xr:uid="{00000000-0005-0000-0000-000066220000}"/>
    <cellStyle name="Normal 2 2 2 11 2 2 10 2" xfId="8886" xr:uid="{00000000-0005-0000-0000-000067220000}"/>
    <cellStyle name="Normal 2 2 2 11 2 2 11" xfId="8887" xr:uid="{00000000-0005-0000-0000-000068220000}"/>
    <cellStyle name="Normal 2 2 2 11 2 2 2" xfId="8888" xr:uid="{00000000-0005-0000-0000-000069220000}"/>
    <cellStyle name="Normal 2 2 2 11 2 2 2 2" xfId="8889" xr:uid="{00000000-0005-0000-0000-00006A220000}"/>
    <cellStyle name="Normal 2 2 2 11 2 2 3" xfId="8890" xr:uid="{00000000-0005-0000-0000-00006B220000}"/>
    <cellStyle name="Normal 2 2 2 11 2 2 3 2" xfId="8891" xr:uid="{00000000-0005-0000-0000-00006C220000}"/>
    <cellStyle name="Normal 2 2 2 11 2 2 4" xfId="8892" xr:uid="{00000000-0005-0000-0000-00006D220000}"/>
    <cellStyle name="Normal 2 2 2 11 2 2 4 2" xfId="8893" xr:uid="{00000000-0005-0000-0000-00006E220000}"/>
    <cellStyle name="Normal 2 2 2 11 2 2 5" xfId="8894" xr:uid="{00000000-0005-0000-0000-00006F220000}"/>
    <cellStyle name="Normal 2 2 2 11 2 2 5 2" xfId="8895" xr:uid="{00000000-0005-0000-0000-000070220000}"/>
    <cellStyle name="Normal 2 2 2 11 2 2 6" xfId="8896" xr:uid="{00000000-0005-0000-0000-000071220000}"/>
    <cellStyle name="Normal 2 2 2 11 2 2 6 2" xfId="8897" xr:uid="{00000000-0005-0000-0000-000072220000}"/>
    <cellStyle name="Normal 2 2 2 11 2 2 7" xfId="8898" xr:uid="{00000000-0005-0000-0000-000073220000}"/>
    <cellStyle name="Normal 2 2 2 11 2 2 7 2" xfId="8899" xr:uid="{00000000-0005-0000-0000-000074220000}"/>
    <cellStyle name="Normal 2 2 2 11 2 2 8" xfId="8900" xr:uid="{00000000-0005-0000-0000-000075220000}"/>
    <cellStyle name="Normal 2 2 2 11 2 2 8 2" xfId="8901" xr:uid="{00000000-0005-0000-0000-000076220000}"/>
    <cellStyle name="Normal 2 2 2 11 2 2 9" xfId="8902" xr:uid="{00000000-0005-0000-0000-000077220000}"/>
    <cellStyle name="Normal 2 2 2 11 2 2 9 2" xfId="8903" xr:uid="{00000000-0005-0000-0000-000078220000}"/>
    <cellStyle name="Normal 2 2 2 11 2 3" xfId="8904" xr:uid="{00000000-0005-0000-0000-000079220000}"/>
    <cellStyle name="Normal 2 2 2 11 2 3 2" xfId="8905" xr:uid="{00000000-0005-0000-0000-00007A220000}"/>
    <cellStyle name="Normal 2 2 2 11 2 4" xfId="8906" xr:uid="{00000000-0005-0000-0000-00007B220000}"/>
    <cellStyle name="Normal 2 2 2 11 2 4 2" xfId="8907" xr:uid="{00000000-0005-0000-0000-00007C220000}"/>
    <cellStyle name="Normal 2 2 2 11 2 5" xfId="8908" xr:uid="{00000000-0005-0000-0000-00007D220000}"/>
    <cellStyle name="Normal 2 2 2 11 2 5 2" xfId="8909" xr:uid="{00000000-0005-0000-0000-00007E220000}"/>
    <cellStyle name="Normal 2 2 2 11 2 6" xfId="8910" xr:uid="{00000000-0005-0000-0000-00007F220000}"/>
    <cellStyle name="Normal 2 2 2 11 2 6 2" xfId="8911" xr:uid="{00000000-0005-0000-0000-000080220000}"/>
    <cellStyle name="Normal 2 2 2 11 2 7" xfId="8912" xr:uid="{00000000-0005-0000-0000-000081220000}"/>
    <cellStyle name="Normal 2 2 2 11 2 7 2" xfId="8913" xr:uid="{00000000-0005-0000-0000-000082220000}"/>
    <cellStyle name="Normal 2 2 2 11 2 8" xfId="8914" xr:uid="{00000000-0005-0000-0000-000083220000}"/>
    <cellStyle name="Normal 2 2 2 11 2 8 2" xfId="8915" xr:uid="{00000000-0005-0000-0000-000084220000}"/>
    <cellStyle name="Normal 2 2 2 11 2 9" xfId="8916" xr:uid="{00000000-0005-0000-0000-000085220000}"/>
    <cellStyle name="Normal 2 2 2 11 2 9 2" xfId="8917" xr:uid="{00000000-0005-0000-0000-000086220000}"/>
    <cellStyle name="Normal 2 2 2 11 3" xfId="8918" xr:uid="{00000000-0005-0000-0000-000087220000}"/>
    <cellStyle name="Normal 2 2 2 11 3 10" xfId="8919" xr:uid="{00000000-0005-0000-0000-000088220000}"/>
    <cellStyle name="Normal 2 2 2 11 3 10 2" xfId="8920" xr:uid="{00000000-0005-0000-0000-000089220000}"/>
    <cellStyle name="Normal 2 2 2 11 3 11" xfId="8921" xr:uid="{00000000-0005-0000-0000-00008A220000}"/>
    <cellStyle name="Normal 2 2 2 11 3 2" xfId="8922" xr:uid="{00000000-0005-0000-0000-00008B220000}"/>
    <cellStyle name="Normal 2 2 2 11 3 2 2" xfId="8923" xr:uid="{00000000-0005-0000-0000-00008C220000}"/>
    <cellStyle name="Normal 2 2 2 11 3 3" xfId="8924" xr:uid="{00000000-0005-0000-0000-00008D220000}"/>
    <cellStyle name="Normal 2 2 2 11 3 3 2" xfId="8925" xr:uid="{00000000-0005-0000-0000-00008E220000}"/>
    <cellStyle name="Normal 2 2 2 11 3 4" xfId="8926" xr:uid="{00000000-0005-0000-0000-00008F220000}"/>
    <cellStyle name="Normal 2 2 2 11 3 4 2" xfId="8927" xr:uid="{00000000-0005-0000-0000-000090220000}"/>
    <cellStyle name="Normal 2 2 2 11 3 5" xfId="8928" xr:uid="{00000000-0005-0000-0000-000091220000}"/>
    <cellStyle name="Normal 2 2 2 11 3 5 2" xfId="8929" xr:uid="{00000000-0005-0000-0000-000092220000}"/>
    <cellStyle name="Normal 2 2 2 11 3 6" xfId="8930" xr:uid="{00000000-0005-0000-0000-000093220000}"/>
    <cellStyle name="Normal 2 2 2 11 3 6 2" xfId="8931" xr:uid="{00000000-0005-0000-0000-000094220000}"/>
    <cellStyle name="Normal 2 2 2 11 3 7" xfId="8932" xr:uid="{00000000-0005-0000-0000-000095220000}"/>
    <cellStyle name="Normal 2 2 2 11 3 7 2" xfId="8933" xr:uid="{00000000-0005-0000-0000-000096220000}"/>
    <cellStyle name="Normal 2 2 2 11 3 8" xfId="8934" xr:uid="{00000000-0005-0000-0000-000097220000}"/>
    <cellStyle name="Normal 2 2 2 11 3 8 2" xfId="8935" xr:uid="{00000000-0005-0000-0000-000098220000}"/>
    <cellStyle name="Normal 2 2 2 11 3 9" xfId="8936" xr:uid="{00000000-0005-0000-0000-000099220000}"/>
    <cellStyle name="Normal 2 2 2 11 3 9 2" xfId="8937" xr:uid="{00000000-0005-0000-0000-00009A220000}"/>
    <cellStyle name="Normal 2 2 2 11 4" xfId="8938" xr:uid="{00000000-0005-0000-0000-00009B220000}"/>
    <cellStyle name="Normal 2 2 2 11 4 2" xfId="8939" xr:uid="{00000000-0005-0000-0000-00009C220000}"/>
    <cellStyle name="Normal 2 2 2 11 5" xfId="8940" xr:uid="{00000000-0005-0000-0000-00009D220000}"/>
    <cellStyle name="Normal 2 2 2 11 5 2" xfId="8941" xr:uid="{00000000-0005-0000-0000-00009E220000}"/>
    <cellStyle name="Normal 2 2 2 11 6" xfId="8942" xr:uid="{00000000-0005-0000-0000-00009F220000}"/>
    <cellStyle name="Normal 2 2 2 11 6 2" xfId="8943" xr:uid="{00000000-0005-0000-0000-0000A0220000}"/>
    <cellStyle name="Normal 2 2 2 11 7" xfId="8944" xr:uid="{00000000-0005-0000-0000-0000A1220000}"/>
    <cellStyle name="Normal 2 2 2 11 7 2" xfId="8945" xr:uid="{00000000-0005-0000-0000-0000A2220000}"/>
    <cellStyle name="Normal 2 2 2 11 8" xfId="8946" xr:uid="{00000000-0005-0000-0000-0000A3220000}"/>
    <cellStyle name="Normal 2 2 2 11 8 2" xfId="8947" xr:uid="{00000000-0005-0000-0000-0000A4220000}"/>
    <cellStyle name="Normal 2 2 2 11 9" xfId="8948" xr:uid="{00000000-0005-0000-0000-0000A5220000}"/>
    <cellStyle name="Normal 2 2 2 11 9 2" xfId="8949" xr:uid="{00000000-0005-0000-0000-0000A6220000}"/>
    <cellStyle name="Normal 2 2 2 12" xfId="8950" xr:uid="{00000000-0005-0000-0000-0000A7220000}"/>
    <cellStyle name="Normal 2 2 2 12 10" xfId="8951" xr:uid="{00000000-0005-0000-0000-0000A8220000}"/>
    <cellStyle name="Normal 2 2 2 12 10 2" xfId="8952" xr:uid="{00000000-0005-0000-0000-0000A9220000}"/>
    <cellStyle name="Normal 2 2 2 12 11" xfId="8953" xr:uid="{00000000-0005-0000-0000-0000AA220000}"/>
    <cellStyle name="Normal 2 2 2 12 11 2" xfId="8954" xr:uid="{00000000-0005-0000-0000-0000AB220000}"/>
    <cellStyle name="Normal 2 2 2 12 12" xfId="8955" xr:uid="{00000000-0005-0000-0000-0000AC220000}"/>
    <cellStyle name="Normal 2 2 2 12 12 2" xfId="8956" xr:uid="{00000000-0005-0000-0000-0000AD220000}"/>
    <cellStyle name="Normal 2 2 2 12 13" xfId="8957" xr:uid="{00000000-0005-0000-0000-0000AE220000}"/>
    <cellStyle name="Normal 2 2 2 12 2" xfId="8958" xr:uid="{00000000-0005-0000-0000-0000AF220000}"/>
    <cellStyle name="Normal 2 2 2 12 2 10" xfId="8959" xr:uid="{00000000-0005-0000-0000-0000B0220000}"/>
    <cellStyle name="Normal 2 2 2 12 2 10 2" xfId="8960" xr:uid="{00000000-0005-0000-0000-0000B1220000}"/>
    <cellStyle name="Normal 2 2 2 12 2 11" xfId="8961" xr:uid="{00000000-0005-0000-0000-0000B2220000}"/>
    <cellStyle name="Normal 2 2 2 12 2 11 2" xfId="8962" xr:uid="{00000000-0005-0000-0000-0000B3220000}"/>
    <cellStyle name="Normal 2 2 2 12 2 12" xfId="8963" xr:uid="{00000000-0005-0000-0000-0000B4220000}"/>
    <cellStyle name="Normal 2 2 2 12 2 2" xfId="8964" xr:uid="{00000000-0005-0000-0000-0000B5220000}"/>
    <cellStyle name="Normal 2 2 2 12 2 2 10" xfId="8965" xr:uid="{00000000-0005-0000-0000-0000B6220000}"/>
    <cellStyle name="Normal 2 2 2 12 2 2 10 2" xfId="8966" xr:uid="{00000000-0005-0000-0000-0000B7220000}"/>
    <cellStyle name="Normal 2 2 2 12 2 2 11" xfId="8967" xr:uid="{00000000-0005-0000-0000-0000B8220000}"/>
    <cellStyle name="Normal 2 2 2 12 2 2 2" xfId="8968" xr:uid="{00000000-0005-0000-0000-0000B9220000}"/>
    <cellStyle name="Normal 2 2 2 12 2 2 2 2" xfId="8969" xr:uid="{00000000-0005-0000-0000-0000BA220000}"/>
    <cellStyle name="Normal 2 2 2 12 2 2 3" xfId="8970" xr:uid="{00000000-0005-0000-0000-0000BB220000}"/>
    <cellStyle name="Normal 2 2 2 12 2 2 3 2" xfId="8971" xr:uid="{00000000-0005-0000-0000-0000BC220000}"/>
    <cellStyle name="Normal 2 2 2 12 2 2 4" xfId="8972" xr:uid="{00000000-0005-0000-0000-0000BD220000}"/>
    <cellStyle name="Normal 2 2 2 12 2 2 4 2" xfId="8973" xr:uid="{00000000-0005-0000-0000-0000BE220000}"/>
    <cellStyle name="Normal 2 2 2 12 2 2 5" xfId="8974" xr:uid="{00000000-0005-0000-0000-0000BF220000}"/>
    <cellStyle name="Normal 2 2 2 12 2 2 5 2" xfId="8975" xr:uid="{00000000-0005-0000-0000-0000C0220000}"/>
    <cellStyle name="Normal 2 2 2 12 2 2 6" xfId="8976" xr:uid="{00000000-0005-0000-0000-0000C1220000}"/>
    <cellStyle name="Normal 2 2 2 12 2 2 6 2" xfId="8977" xr:uid="{00000000-0005-0000-0000-0000C2220000}"/>
    <cellStyle name="Normal 2 2 2 12 2 2 7" xfId="8978" xr:uid="{00000000-0005-0000-0000-0000C3220000}"/>
    <cellStyle name="Normal 2 2 2 12 2 2 7 2" xfId="8979" xr:uid="{00000000-0005-0000-0000-0000C4220000}"/>
    <cellStyle name="Normal 2 2 2 12 2 2 8" xfId="8980" xr:uid="{00000000-0005-0000-0000-0000C5220000}"/>
    <cellStyle name="Normal 2 2 2 12 2 2 8 2" xfId="8981" xr:uid="{00000000-0005-0000-0000-0000C6220000}"/>
    <cellStyle name="Normal 2 2 2 12 2 2 9" xfId="8982" xr:uid="{00000000-0005-0000-0000-0000C7220000}"/>
    <cellStyle name="Normal 2 2 2 12 2 2 9 2" xfId="8983" xr:uid="{00000000-0005-0000-0000-0000C8220000}"/>
    <cellStyle name="Normal 2 2 2 12 2 3" xfId="8984" xr:uid="{00000000-0005-0000-0000-0000C9220000}"/>
    <cellStyle name="Normal 2 2 2 12 2 3 2" xfId="8985" xr:uid="{00000000-0005-0000-0000-0000CA220000}"/>
    <cellStyle name="Normal 2 2 2 12 2 4" xfId="8986" xr:uid="{00000000-0005-0000-0000-0000CB220000}"/>
    <cellStyle name="Normal 2 2 2 12 2 4 2" xfId="8987" xr:uid="{00000000-0005-0000-0000-0000CC220000}"/>
    <cellStyle name="Normal 2 2 2 12 2 5" xfId="8988" xr:uid="{00000000-0005-0000-0000-0000CD220000}"/>
    <cellStyle name="Normal 2 2 2 12 2 5 2" xfId="8989" xr:uid="{00000000-0005-0000-0000-0000CE220000}"/>
    <cellStyle name="Normal 2 2 2 12 2 6" xfId="8990" xr:uid="{00000000-0005-0000-0000-0000CF220000}"/>
    <cellStyle name="Normal 2 2 2 12 2 6 2" xfId="8991" xr:uid="{00000000-0005-0000-0000-0000D0220000}"/>
    <cellStyle name="Normal 2 2 2 12 2 7" xfId="8992" xr:uid="{00000000-0005-0000-0000-0000D1220000}"/>
    <cellStyle name="Normal 2 2 2 12 2 7 2" xfId="8993" xr:uid="{00000000-0005-0000-0000-0000D2220000}"/>
    <cellStyle name="Normal 2 2 2 12 2 8" xfId="8994" xr:uid="{00000000-0005-0000-0000-0000D3220000}"/>
    <cellStyle name="Normal 2 2 2 12 2 8 2" xfId="8995" xr:uid="{00000000-0005-0000-0000-0000D4220000}"/>
    <cellStyle name="Normal 2 2 2 12 2 9" xfId="8996" xr:uid="{00000000-0005-0000-0000-0000D5220000}"/>
    <cellStyle name="Normal 2 2 2 12 2 9 2" xfId="8997" xr:uid="{00000000-0005-0000-0000-0000D6220000}"/>
    <cellStyle name="Normal 2 2 2 12 3" xfId="8998" xr:uid="{00000000-0005-0000-0000-0000D7220000}"/>
    <cellStyle name="Normal 2 2 2 12 3 10" xfId="8999" xr:uid="{00000000-0005-0000-0000-0000D8220000}"/>
    <cellStyle name="Normal 2 2 2 12 3 10 2" xfId="9000" xr:uid="{00000000-0005-0000-0000-0000D9220000}"/>
    <cellStyle name="Normal 2 2 2 12 3 11" xfId="9001" xr:uid="{00000000-0005-0000-0000-0000DA220000}"/>
    <cellStyle name="Normal 2 2 2 12 3 2" xfId="9002" xr:uid="{00000000-0005-0000-0000-0000DB220000}"/>
    <cellStyle name="Normal 2 2 2 12 3 2 2" xfId="9003" xr:uid="{00000000-0005-0000-0000-0000DC220000}"/>
    <cellStyle name="Normal 2 2 2 12 3 3" xfId="9004" xr:uid="{00000000-0005-0000-0000-0000DD220000}"/>
    <cellStyle name="Normal 2 2 2 12 3 3 2" xfId="9005" xr:uid="{00000000-0005-0000-0000-0000DE220000}"/>
    <cellStyle name="Normal 2 2 2 12 3 4" xfId="9006" xr:uid="{00000000-0005-0000-0000-0000DF220000}"/>
    <cellStyle name="Normal 2 2 2 12 3 4 2" xfId="9007" xr:uid="{00000000-0005-0000-0000-0000E0220000}"/>
    <cellStyle name="Normal 2 2 2 12 3 5" xfId="9008" xr:uid="{00000000-0005-0000-0000-0000E1220000}"/>
    <cellStyle name="Normal 2 2 2 12 3 5 2" xfId="9009" xr:uid="{00000000-0005-0000-0000-0000E2220000}"/>
    <cellStyle name="Normal 2 2 2 12 3 6" xfId="9010" xr:uid="{00000000-0005-0000-0000-0000E3220000}"/>
    <cellStyle name="Normal 2 2 2 12 3 6 2" xfId="9011" xr:uid="{00000000-0005-0000-0000-0000E4220000}"/>
    <cellStyle name="Normal 2 2 2 12 3 7" xfId="9012" xr:uid="{00000000-0005-0000-0000-0000E5220000}"/>
    <cellStyle name="Normal 2 2 2 12 3 7 2" xfId="9013" xr:uid="{00000000-0005-0000-0000-0000E6220000}"/>
    <cellStyle name="Normal 2 2 2 12 3 8" xfId="9014" xr:uid="{00000000-0005-0000-0000-0000E7220000}"/>
    <cellStyle name="Normal 2 2 2 12 3 8 2" xfId="9015" xr:uid="{00000000-0005-0000-0000-0000E8220000}"/>
    <cellStyle name="Normal 2 2 2 12 3 9" xfId="9016" xr:uid="{00000000-0005-0000-0000-0000E9220000}"/>
    <cellStyle name="Normal 2 2 2 12 3 9 2" xfId="9017" xr:uid="{00000000-0005-0000-0000-0000EA220000}"/>
    <cellStyle name="Normal 2 2 2 12 4" xfId="9018" xr:uid="{00000000-0005-0000-0000-0000EB220000}"/>
    <cellStyle name="Normal 2 2 2 12 4 2" xfId="9019" xr:uid="{00000000-0005-0000-0000-0000EC220000}"/>
    <cellStyle name="Normal 2 2 2 12 5" xfId="9020" xr:uid="{00000000-0005-0000-0000-0000ED220000}"/>
    <cellStyle name="Normal 2 2 2 12 5 2" xfId="9021" xr:uid="{00000000-0005-0000-0000-0000EE220000}"/>
    <cellStyle name="Normal 2 2 2 12 6" xfId="9022" xr:uid="{00000000-0005-0000-0000-0000EF220000}"/>
    <cellStyle name="Normal 2 2 2 12 6 2" xfId="9023" xr:uid="{00000000-0005-0000-0000-0000F0220000}"/>
    <cellStyle name="Normal 2 2 2 12 7" xfId="9024" xr:uid="{00000000-0005-0000-0000-0000F1220000}"/>
    <cellStyle name="Normal 2 2 2 12 7 2" xfId="9025" xr:uid="{00000000-0005-0000-0000-0000F2220000}"/>
    <cellStyle name="Normal 2 2 2 12 8" xfId="9026" xr:uid="{00000000-0005-0000-0000-0000F3220000}"/>
    <cellStyle name="Normal 2 2 2 12 8 2" xfId="9027" xr:uid="{00000000-0005-0000-0000-0000F4220000}"/>
    <cellStyle name="Normal 2 2 2 12 9" xfId="9028" xr:uid="{00000000-0005-0000-0000-0000F5220000}"/>
    <cellStyle name="Normal 2 2 2 12 9 2" xfId="9029" xr:uid="{00000000-0005-0000-0000-0000F6220000}"/>
    <cellStyle name="Normal 2 2 2 13" xfId="9030" xr:uid="{00000000-0005-0000-0000-0000F7220000}"/>
    <cellStyle name="Normal 2 2 2 13 2" xfId="9031" xr:uid="{00000000-0005-0000-0000-0000F8220000}"/>
    <cellStyle name="Normal 2 2 2 13 2 10" xfId="9032" xr:uid="{00000000-0005-0000-0000-0000F9220000}"/>
    <cellStyle name="Normal 2 2 2 13 2 10 2" xfId="9033" xr:uid="{00000000-0005-0000-0000-0000FA220000}"/>
    <cellStyle name="Normal 2 2 2 13 2 11" xfId="9034" xr:uid="{00000000-0005-0000-0000-0000FB220000}"/>
    <cellStyle name="Normal 2 2 2 13 2 11 2" xfId="9035" xr:uid="{00000000-0005-0000-0000-0000FC220000}"/>
    <cellStyle name="Normal 2 2 2 13 2 12" xfId="9036" xr:uid="{00000000-0005-0000-0000-0000FD220000}"/>
    <cellStyle name="Normal 2 2 2 13 2 12 2" xfId="9037" xr:uid="{00000000-0005-0000-0000-0000FE220000}"/>
    <cellStyle name="Normal 2 2 2 13 2 13" xfId="9038" xr:uid="{00000000-0005-0000-0000-0000FF220000}"/>
    <cellStyle name="Normal 2 2 2 13 2 2" xfId="9039" xr:uid="{00000000-0005-0000-0000-000000230000}"/>
    <cellStyle name="Normal 2 2 2 13 2 2 10" xfId="9040" xr:uid="{00000000-0005-0000-0000-000001230000}"/>
    <cellStyle name="Normal 2 2 2 13 2 2 10 2" xfId="9041" xr:uid="{00000000-0005-0000-0000-000002230000}"/>
    <cellStyle name="Normal 2 2 2 13 2 2 11" xfId="9042" xr:uid="{00000000-0005-0000-0000-000003230000}"/>
    <cellStyle name="Normal 2 2 2 13 2 2 11 2" xfId="9043" xr:uid="{00000000-0005-0000-0000-000004230000}"/>
    <cellStyle name="Normal 2 2 2 13 2 2 12" xfId="9044" xr:uid="{00000000-0005-0000-0000-000005230000}"/>
    <cellStyle name="Normal 2 2 2 13 2 2 2" xfId="9045" xr:uid="{00000000-0005-0000-0000-000006230000}"/>
    <cellStyle name="Normal 2 2 2 13 2 2 2 10" xfId="9046" xr:uid="{00000000-0005-0000-0000-000007230000}"/>
    <cellStyle name="Normal 2 2 2 13 2 2 2 10 2" xfId="9047" xr:uid="{00000000-0005-0000-0000-000008230000}"/>
    <cellStyle name="Normal 2 2 2 13 2 2 2 11" xfId="9048" xr:uid="{00000000-0005-0000-0000-000009230000}"/>
    <cellStyle name="Normal 2 2 2 13 2 2 2 2" xfId="9049" xr:uid="{00000000-0005-0000-0000-00000A230000}"/>
    <cellStyle name="Normal 2 2 2 13 2 2 2 2 2" xfId="9050" xr:uid="{00000000-0005-0000-0000-00000B230000}"/>
    <cellStyle name="Normal 2 2 2 13 2 2 2 3" xfId="9051" xr:uid="{00000000-0005-0000-0000-00000C230000}"/>
    <cellStyle name="Normal 2 2 2 13 2 2 2 3 2" xfId="9052" xr:uid="{00000000-0005-0000-0000-00000D230000}"/>
    <cellStyle name="Normal 2 2 2 13 2 2 2 4" xfId="9053" xr:uid="{00000000-0005-0000-0000-00000E230000}"/>
    <cellStyle name="Normal 2 2 2 13 2 2 2 4 2" xfId="9054" xr:uid="{00000000-0005-0000-0000-00000F230000}"/>
    <cellStyle name="Normal 2 2 2 13 2 2 2 5" xfId="9055" xr:uid="{00000000-0005-0000-0000-000010230000}"/>
    <cellStyle name="Normal 2 2 2 13 2 2 2 5 2" xfId="9056" xr:uid="{00000000-0005-0000-0000-000011230000}"/>
    <cellStyle name="Normal 2 2 2 13 2 2 2 6" xfId="9057" xr:uid="{00000000-0005-0000-0000-000012230000}"/>
    <cellStyle name="Normal 2 2 2 13 2 2 2 6 2" xfId="9058" xr:uid="{00000000-0005-0000-0000-000013230000}"/>
    <cellStyle name="Normal 2 2 2 13 2 2 2 7" xfId="9059" xr:uid="{00000000-0005-0000-0000-000014230000}"/>
    <cellStyle name="Normal 2 2 2 13 2 2 2 7 2" xfId="9060" xr:uid="{00000000-0005-0000-0000-000015230000}"/>
    <cellStyle name="Normal 2 2 2 13 2 2 2 8" xfId="9061" xr:uid="{00000000-0005-0000-0000-000016230000}"/>
    <cellStyle name="Normal 2 2 2 13 2 2 2 8 2" xfId="9062" xr:uid="{00000000-0005-0000-0000-000017230000}"/>
    <cellStyle name="Normal 2 2 2 13 2 2 2 9" xfId="9063" xr:uid="{00000000-0005-0000-0000-000018230000}"/>
    <cellStyle name="Normal 2 2 2 13 2 2 2 9 2" xfId="9064" xr:uid="{00000000-0005-0000-0000-000019230000}"/>
    <cellStyle name="Normal 2 2 2 13 2 2 3" xfId="9065" xr:uid="{00000000-0005-0000-0000-00001A230000}"/>
    <cellStyle name="Normal 2 2 2 13 2 2 3 2" xfId="9066" xr:uid="{00000000-0005-0000-0000-00001B230000}"/>
    <cellStyle name="Normal 2 2 2 13 2 2 4" xfId="9067" xr:uid="{00000000-0005-0000-0000-00001C230000}"/>
    <cellStyle name="Normal 2 2 2 13 2 2 4 2" xfId="9068" xr:uid="{00000000-0005-0000-0000-00001D230000}"/>
    <cellStyle name="Normal 2 2 2 13 2 2 5" xfId="9069" xr:uid="{00000000-0005-0000-0000-00001E230000}"/>
    <cellStyle name="Normal 2 2 2 13 2 2 5 2" xfId="9070" xr:uid="{00000000-0005-0000-0000-00001F230000}"/>
    <cellStyle name="Normal 2 2 2 13 2 2 6" xfId="9071" xr:uid="{00000000-0005-0000-0000-000020230000}"/>
    <cellStyle name="Normal 2 2 2 13 2 2 6 2" xfId="9072" xr:uid="{00000000-0005-0000-0000-000021230000}"/>
    <cellStyle name="Normal 2 2 2 13 2 2 7" xfId="9073" xr:uid="{00000000-0005-0000-0000-000022230000}"/>
    <cellStyle name="Normal 2 2 2 13 2 2 7 2" xfId="9074" xr:uid="{00000000-0005-0000-0000-000023230000}"/>
    <cellStyle name="Normal 2 2 2 13 2 2 8" xfId="9075" xr:uid="{00000000-0005-0000-0000-000024230000}"/>
    <cellStyle name="Normal 2 2 2 13 2 2 8 2" xfId="9076" xr:uid="{00000000-0005-0000-0000-000025230000}"/>
    <cellStyle name="Normal 2 2 2 13 2 2 9" xfId="9077" xr:uid="{00000000-0005-0000-0000-000026230000}"/>
    <cellStyle name="Normal 2 2 2 13 2 2 9 2" xfId="9078" xr:uid="{00000000-0005-0000-0000-000027230000}"/>
    <cellStyle name="Normal 2 2 2 13 2 3" xfId="9079" xr:uid="{00000000-0005-0000-0000-000028230000}"/>
    <cellStyle name="Normal 2 2 2 13 2 3 10" xfId="9080" xr:uid="{00000000-0005-0000-0000-000029230000}"/>
    <cellStyle name="Normal 2 2 2 13 2 3 10 2" xfId="9081" xr:uid="{00000000-0005-0000-0000-00002A230000}"/>
    <cellStyle name="Normal 2 2 2 13 2 3 11" xfId="9082" xr:uid="{00000000-0005-0000-0000-00002B230000}"/>
    <cellStyle name="Normal 2 2 2 13 2 3 2" xfId="9083" xr:uid="{00000000-0005-0000-0000-00002C230000}"/>
    <cellStyle name="Normal 2 2 2 13 2 3 2 2" xfId="9084" xr:uid="{00000000-0005-0000-0000-00002D230000}"/>
    <cellStyle name="Normal 2 2 2 13 2 3 3" xfId="9085" xr:uid="{00000000-0005-0000-0000-00002E230000}"/>
    <cellStyle name="Normal 2 2 2 13 2 3 3 2" xfId="9086" xr:uid="{00000000-0005-0000-0000-00002F230000}"/>
    <cellStyle name="Normal 2 2 2 13 2 3 4" xfId="9087" xr:uid="{00000000-0005-0000-0000-000030230000}"/>
    <cellStyle name="Normal 2 2 2 13 2 3 4 2" xfId="9088" xr:uid="{00000000-0005-0000-0000-000031230000}"/>
    <cellStyle name="Normal 2 2 2 13 2 3 5" xfId="9089" xr:uid="{00000000-0005-0000-0000-000032230000}"/>
    <cellStyle name="Normal 2 2 2 13 2 3 5 2" xfId="9090" xr:uid="{00000000-0005-0000-0000-000033230000}"/>
    <cellStyle name="Normal 2 2 2 13 2 3 6" xfId="9091" xr:uid="{00000000-0005-0000-0000-000034230000}"/>
    <cellStyle name="Normal 2 2 2 13 2 3 6 2" xfId="9092" xr:uid="{00000000-0005-0000-0000-000035230000}"/>
    <cellStyle name="Normal 2 2 2 13 2 3 7" xfId="9093" xr:uid="{00000000-0005-0000-0000-000036230000}"/>
    <cellStyle name="Normal 2 2 2 13 2 3 7 2" xfId="9094" xr:uid="{00000000-0005-0000-0000-000037230000}"/>
    <cellStyle name="Normal 2 2 2 13 2 3 8" xfId="9095" xr:uid="{00000000-0005-0000-0000-000038230000}"/>
    <cellStyle name="Normal 2 2 2 13 2 3 8 2" xfId="9096" xr:uid="{00000000-0005-0000-0000-000039230000}"/>
    <cellStyle name="Normal 2 2 2 13 2 3 9" xfId="9097" xr:uid="{00000000-0005-0000-0000-00003A230000}"/>
    <cellStyle name="Normal 2 2 2 13 2 3 9 2" xfId="9098" xr:uid="{00000000-0005-0000-0000-00003B230000}"/>
    <cellStyle name="Normal 2 2 2 13 2 4" xfId="9099" xr:uid="{00000000-0005-0000-0000-00003C230000}"/>
    <cellStyle name="Normal 2 2 2 13 2 4 2" xfId="9100" xr:uid="{00000000-0005-0000-0000-00003D230000}"/>
    <cellStyle name="Normal 2 2 2 13 2 5" xfId="9101" xr:uid="{00000000-0005-0000-0000-00003E230000}"/>
    <cellStyle name="Normal 2 2 2 13 2 5 2" xfId="9102" xr:uid="{00000000-0005-0000-0000-00003F230000}"/>
    <cellStyle name="Normal 2 2 2 13 2 6" xfId="9103" xr:uid="{00000000-0005-0000-0000-000040230000}"/>
    <cellStyle name="Normal 2 2 2 13 2 6 2" xfId="9104" xr:uid="{00000000-0005-0000-0000-000041230000}"/>
    <cellStyle name="Normal 2 2 2 13 2 7" xfId="9105" xr:uid="{00000000-0005-0000-0000-000042230000}"/>
    <cellStyle name="Normal 2 2 2 13 2 7 2" xfId="9106" xr:uid="{00000000-0005-0000-0000-000043230000}"/>
    <cellStyle name="Normal 2 2 2 13 2 8" xfId="9107" xr:uid="{00000000-0005-0000-0000-000044230000}"/>
    <cellStyle name="Normal 2 2 2 13 2 8 2" xfId="9108" xr:uid="{00000000-0005-0000-0000-000045230000}"/>
    <cellStyle name="Normal 2 2 2 13 2 9" xfId="9109" xr:uid="{00000000-0005-0000-0000-000046230000}"/>
    <cellStyle name="Normal 2 2 2 13 2 9 2" xfId="9110" xr:uid="{00000000-0005-0000-0000-000047230000}"/>
    <cellStyle name="Normal 2 2 2 13 3" xfId="9111" xr:uid="{00000000-0005-0000-0000-000048230000}"/>
    <cellStyle name="Normal 2 2 2 13 3 10" xfId="9112" xr:uid="{00000000-0005-0000-0000-000049230000}"/>
    <cellStyle name="Normal 2 2 2 13 3 10 2" xfId="9113" xr:uid="{00000000-0005-0000-0000-00004A230000}"/>
    <cellStyle name="Normal 2 2 2 13 3 11" xfId="9114" xr:uid="{00000000-0005-0000-0000-00004B230000}"/>
    <cellStyle name="Normal 2 2 2 13 3 11 2" xfId="9115" xr:uid="{00000000-0005-0000-0000-00004C230000}"/>
    <cellStyle name="Normal 2 2 2 13 3 12" xfId="9116" xr:uid="{00000000-0005-0000-0000-00004D230000}"/>
    <cellStyle name="Normal 2 2 2 13 3 12 2" xfId="9117" xr:uid="{00000000-0005-0000-0000-00004E230000}"/>
    <cellStyle name="Normal 2 2 2 13 3 13" xfId="9118" xr:uid="{00000000-0005-0000-0000-00004F230000}"/>
    <cellStyle name="Normal 2 2 2 13 3 2" xfId="9119" xr:uid="{00000000-0005-0000-0000-000050230000}"/>
    <cellStyle name="Normal 2 2 2 13 3 2 10" xfId="9120" xr:uid="{00000000-0005-0000-0000-000051230000}"/>
    <cellStyle name="Normal 2 2 2 13 3 2 10 2" xfId="9121" xr:uid="{00000000-0005-0000-0000-000052230000}"/>
    <cellStyle name="Normal 2 2 2 13 3 2 11" xfId="9122" xr:uid="{00000000-0005-0000-0000-000053230000}"/>
    <cellStyle name="Normal 2 2 2 13 3 2 11 2" xfId="9123" xr:uid="{00000000-0005-0000-0000-000054230000}"/>
    <cellStyle name="Normal 2 2 2 13 3 2 12" xfId="9124" xr:uid="{00000000-0005-0000-0000-000055230000}"/>
    <cellStyle name="Normal 2 2 2 13 3 2 2" xfId="9125" xr:uid="{00000000-0005-0000-0000-000056230000}"/>
    <cellStyle name="Normal 2 2 2 13 3 2 2 10" xfId="9126" xr:uid="{00000000-0005-0000-0000-000057230000}"/>
    <cellStyle name="Normal 2 2 2 13 3 2 2 10 2" xfId="9127" xr:uid="{00000000-0005-0000-0000-000058230000}"/>
    <cellStyle name="Normal 2 2 2 13 3 2 2 11" xfId="9128" xr:uid="{00000000-0005-0000-0000-000059230000}"/>
    <cellStyle name="Normal 2 2 2 13 3 2 2 2" xfId="9129" xr:uid="{00000000-0005-0000-0000-00005A230000}"/>
    <cellStyle name="Normal 2 2 2 13 3 2 2 2 2" xfId="9130" xr:uid="{00000000-0005-0000-0000-00005B230000}"/>
    <cellStyle name="Normal 2 2 2 13 3 2 2 3" xfId="9131" xr:uid="{00000000-0005-0000-0000-00005C230000}"/>
    <cellStyle name="Normal 2 2 2 13 3 2 2 3 2" xfId="9132" xr:uid="{00000000-0005-0000-0000-00005D230000}"/>
    <cellStyle name="Normal 2 2 2 13 3 2 2 4" xfId="9133" xr:uid="{00000000-0005-0000-0000-00005E230000}"/>
    <cellStyle name="Normal 2 2 2 13 3 2 2 4 2" xfId="9134" xr:uid="{00000000-0005-0000-0000-00005F230000}"/>
    <cellStyle name="Normal 2 2 2 13 3 2 2 5" xfId="9135" xr:uid="{00000000-0005-0000-0000-000060230000}"/>
    <cellStyle name="Normal 2 2 2 13 3 2 2 5 2" xfId="9136" xr:uid="{00000000-0005-0000-0000-000061230000}"/>
    <cellStyle name="Normal 2 2 2 13 3 2 2 6" xfId="9137" xr:uid="{00000000-0005-0000-0000-000062230000}"/>
    <cellStyle name="Normal 2 2 2 13 3 2 2 6 2" xfId="9138" xr:uid="{00000000-0005-0000-0000-000063230000}"/>
    <cellStyle name="Normal 2 2 2 13 3 2 2 7" xfId="9139" xr:uid="{00000000-0005-0000-0000-000064230000}"/>
    <cellStyle name="Normal 2 2 2 13 3 2 2 7 2" xfId="9140" xr:uid="{00000000-0005-0000-0000-000065230000}"/>
    <cellStyle name="Normal 2 2 2 13 3 2 2 8" xfId="9141" xr:uid="{00000000-0005-0000-0000-000066230000}"/>
    <cellStyle name="Normal 2 2 2 13 3 2 2 8 2" xfId="9142" xr:uid="{00000000-0005-0000-0000-000067230000}"/>
    <cellStyle name="Normal 2 2 2 13 3 2 2 9" xfId="9143" xr:uid="{00000000-0005-0000-0000-000068230000}"/>
    <cellStyle name="Normal 2 2 2 13 3 2 2 9 2" xfId="9144" xr:uid="{00000000-0005-0000-0000-000069230000}"/>
    <cellStyle name="Normal 2 2 2 13 3 2 3" xfId="9145" xr:uid="{00000000-0005-0000-0000-00006A230000}"/>
    <cellStyle name="Normal 2 2 2 13 3 2 3 2" xfId="9146" xr:uid="{00000000-0005-0000-0000-00006B230000}"/>
    <cellStyle name="Normal 2 2 2 13 3 2 4" xfId="9147" xr:uid="{00000000-0005-0000-0000-00006C230000}"/>
    <cellStyle name="Normal 2 2 2 13 3 2 4 2" xfId="9148" xr:uid="{00000000-0005-0000-0000-00006D230000}"/>
    <cellStyle name="Normal 2 2 2 13 3 2 5" xfId="9149" xr:uid="{00000000-0005-0000-0000-00006E230000}"/>
    <cellStyle name="Normal 2 2 2 13 3 2 5 2" xfId="9150" xr:uid="{00000000-0005-0000-0000-00006F230000}"/>
    <cellStyle name="Normal 2 2 2 13 3 2 6" xfId="9151" xr:uid="{00000000-0005-0000-0000-000070230000}"/>
    <cellStyle name="Normal 2 2 2 13 3 2 6 2" xfId="9152" xr:uid="{00000000-0005-0000-0000-000071230000}"/>
    <cellStyle name="Normal 2 2 2 13 3 2 7" xfId="9153" xr:uid="{00000000-0005-0000-0000-000072230000}"/>
    <cellStyle name="Normal 2 2 2 13 3 2 7 2" xfId="9154" xr:uid="{00000000-0005-0000-0000-000073230000}"/>
    <cellStyle name="Normal 2 2 2 13 3 2 8" xfId="9155" xr:uid="{00000000-0005-0000-0000-000074230000}"/>
    <cellStyle name="Normal 2 2 2 13 3 2 8 2" xfId="9156" xr:uid="{00000000-0005-0000-0000-000075230000}"/>
    <cellStyle name="Normal 2 2 2 13 3 2 9" xfId="9157" xr:uid="{00000000-0005-0000-0000-000076230000}"/>
    <cellStyle name="Normal 2 2 2 13 3 2 9 2" xfId="9158" xr:uid="{00000000-0005-0000-0000-000077230000}"/>
    <cellStyle name="Normal 2 2 2 13 3 3" xfId="9159" xr:uid="{00000000-0005-0000-0000-000078230000}"/>
    <cellStyle name="Normal 2 2 2 13 3 3 10" xfId="9160" xr:uid="{00000000-0005-0000-0000-000079230000}"/>
    <cellStyle name="Normal 2 2 2 13 3 3 10 2" xfId="9161" xr:uid="{00000000-0005-0000-0000-00007A230000}"/>
    <cellStyle name="Normal 2 2 2 13 3 3 11" xfId="9162" xr:uid="{00000000-0005-0000-0000-00007B230000}"/>
    <cellStyle name="Normal 2 2 2 13 3 3 2" xfId="9163" xr:uid="{00000000-0005-0000-0000-00007C230000}"/>
    <cellStyle name="Normal 2 2 2 13 3 3 2 2" xfId="9164" xr:uid="{00000000-0005-0000-0000-00007D230000}"/>
    <cellStyle name="Normal 2 2 2 13 3 3 3" xfId="9165" xr:uid="{00000000-0005-0000-0000-00007E230000}"/>
    <cellStyle name="Normal 2 2 2 13 3 3 3 2" xfId="9166" xr:uid="{00000000-0005-0000-0000-00007F230000}"/>
    <cellStyle name="Normal 2 2 2 13 3 3 4" xfId="9167" xr:uid="{00000000-0005-0000-0000-000080230000}"/>
    <cellStyle name="Normal 2 2 2 13 3 3 4 2" xfId="9168" xr:uid="{00000000-0005-0000-0000-000081230000}"/>
    <cellStyle name="Normal 2 2 2 13 3 3 5" xfId="9169" xr:uid="{00000000-0005-0000-0000-000082230000}"/>
    <cellStyle name="Normal 2 2 2 13 3 3 5 2" xfId="9170" xr:uid="{00000000-0005-0000-0000-000083230000}"/>
    <cellStyle name="Normal 2 2 2 13 3 3 6" xfId="9171" xr:uid="{00000000-0005-0000-0000-000084230000}"/>
    <cellStyle name="Normal 2 2 2 13 3 3 6 2" xfId="9172" xr:uid="{00000000-0005-0000-0000-000085230000}"/>
    <cellStyle name="Normal 2 2 2 13 3 3 7" xfId="9173" xr:uid="{00000000-0005-0000-0000-000086230000}"/>
    <cellStyle name="Normal 2 2 2 13 3 3 7 2" xfId="9174" xr:uid="{00000000-0005-0000-0000-000087230000}"/>
    <cellStyle name="Normal 2 2 2 13 3 3 8" xfId="9175" xr:uid="{00000000-0005-0000-0000-000088230000}"/>
    <cellStyle name="Normal 2 2 2 13 3 3 8 2" xfId="9176" xr:uid="{00000000-0005-0000-0000-000089230000}"/>
    <cellStyle name="Normal 2 2 2 13 3 3 9" xfId="9177" xr:uid="{00000000-0005-0000-0000-00008A230000}"/>
    <cellStyle name="Normal 2 2 2 13 3 3 9 2" xfId="9178" xr:uid="{00000000-0005-0000-0000-00008B230000}"/>
    <cellStyle name="Normal 2 2 2 13 3 4" xfId="9179" xr:uid="{00000000-0005-0000-0000-00008C230000}"/>
    <cellStyle name="Normal 2 2 2 13 3 4 2" xfId="9180" xr:uid="{00000000-0005-0000-0000-00008D230000}"/>
    <cellStyle name="Normal 2 2 2 13 3 5" xfId="9181" xr:uid="{00000000-0005-0000-0000-00008E230000}"/>
    <cellStyle name="Normal 2 2 2 13 3 5 2" xfId="9182" xr:uid="{00000000-0005-0000-0000-00008F230000}"/>
    <cellStyle name="Normal 2 2 2 13 3 6" xfId="9183" xr:uid="{00000000-0005-0000-0000-000090230000}"/>
    <cellStyle name="Normal 2 2 2 13 3 6 2" xfId="9184" xr:uid="{00000000-0005-0000-0000-000091230000}"/>
    <cellStyle name="Normal 2 2 2 13 3 7" xfId="9185" xr:uid="{00000000-0005-0000-0000-000092230000}"/>
    <cellStyle name="Normal 2 2 2 13 3 7 2" xfId="9186" xr:uid="{00000000-0005-0000-0000-000093230000}"/>
    <cellStyle name="Normal 2 2 2 13 3 8" xfId="9187" xr:uid="{00000000-0005-0000-0000-000094230000}"/>
    <cellStyle name="Normal 2 2 2 13 3 8 2" xfId="9188" xr:uid="{00000000-0005-0000-0000-000095230000}"/>
    <cellStyle name="Normal 2 2 2 13 3 9" xfId="9189" xr:uid="{00000000-0005-0000-0000-000096230000}"/>
    <cellStyle name="Normal 2 2 2 13 3 9 2" xfId="9190" xr:uid="{00000000-0005-0000-0000-000097230000}"/>
    <cellStyle name="Normal 2 2 2 13 4" xfId="9191" xr:uid="{00000000-0005-0000-0000-000098230000}"/>
    <cellStyle name="Normal 2 2 2 13 4 10" xfId="9192" xr:uid="{00000000-0005-0000-0000-000099230000}"/>
    <cellStyle name="Normal 2 2 2 13 4 10 2" xfId="9193" xr:uid="{00000000-0005-0000-0000-00009A230000}"/>
    <cellStyle name="Normal 2 2 2 13 4 11" xfId="9194" xr:uid="{00000000-0005-0000-0000-00009B230000}"/>
    <cellStyle name="Normal 2 2 2 13 4 11 2" xfId="9195" xr:uid="{00000000-0005-0000-0000-00009C230000}"/>
    <cellStyle name="Normal 2 2 2 13 4 12" xfId="9196" xr:uid="{00000000-0005-0000-0000-00009D230000}"/>
    <cellStyle name="Normal 2 2 2 13 4 12 2" xfId="9197" xr:uid="{00000000-0005-0000-0000-00009E230000}"/>
    <cellStyle name="Normal 2 2 2 13 4 13" xfId="9198" xr:uid="{00000000-0005-0000-0000-00009F230000}"/>
    <cellStyle name="Normal 2 2 2 13 4 2" xfId="9199" xr:uid="{00000000-0005-0000-0000-0000A0230000}"/>
    <cellStyle name="Normal 2 2 2 13 4 2 10" xfId="9200" xr:uid="{00000000-0005-0000-0000-0000A1230000}"/>
    <cellStyle name="Normal 2 2 2 13 4 2 10 2" xfId="9201" xr:uid="{00000000-0005-0000-0000-0000A2230000}"/>
    <cellStyle name="Normal 2 2 2 13 4 2 11" xfId="9202" xr:uid="{00000000-0005-0000-0000-0000A3230000}"/>
    <cellStyle name="Normal 2 2 2 13 4 2 11 2" xfId="9203" xr:uid="{00000000-0005-0000-0000-0000A4230000}"/>
    <cellStyle name="Normal 2 2 2 13 4 2 12" xfId="9204" xr:uid="{00000000-0005-0000-0000-0000A5230000}"/>
    <cellStyle name="Normal 2 2 2 13 4 2 2" xfId="9205" xr:uid="{00000000-0005-0000-0000-0000A6230000}"/>
    <cellStyle name="Normal 2 2 2 13 4 2 2 10" xfId="9206" xr:uid="{00000000-0005-0000-0000-0000A7230000}"/>
    <cellStyle name="Normal 2 2 2 13 4 2 2 10 2" xfId="9207" xr:uid="{00000000-0005-0000-0000-0000A8230000}"/>
    <cellStyle name="Normal 2 2 2 13 4 2 2 11" xfId="9208" xr:uid="{00000000-0005-0000-0000-0000A9230000}"/>
    <cellStyle name="Normal 2 2 2 13 4 2 2 2" xfId="9209" xr:uid="{00000000-0005-0000-0000-0000AA230000}"/>
    <cellStyle name="Normal 2 2 2 13 4 2 2 2 2" xfId="9210" xr:uid="{00000000-0005-0000-0000-0000AB230000}"/>
    <cellStyle name="Normal 2 2 2 13 4 2 2 3" xfId="9211" xr:uid="{00000000-0005-0000-0000-0000AC230000}"/>
    <cellStyle name="Normal 2 2 2 13 4 2 2 3 2" xfId="9212" xr:uid="{00000000-0005-0000-0000-0000AD230000}"/>
    <cellStyle name="Normal 2 2 2 13 4 2 2 4" xfId="9213" xr:uid="{00000000-0005-0000-0000-0000AE230000}"/>
    <cellStyle name="Normal 2 2 2 13 4 2 2 4 2" xfId="9214" xr:uid="{00000000-0005-0000-0000-0000AF230000}"/>
    <cellStyle name="Normal 2 2 2 13 4 2 2 5" xfId="9215" xr:uid="{00000000-0005-0000-0000-0000B0230000}"/>
    <cellStyle name="Normal 2 2 2 13 4 2 2 5 2" xfId="9216" xr:uid="{00000000-0005-0000-0000-0000B1230000}"/>
    <cellStyle name="Normal 2 2 2 13 4 2 2 6" xfId="9217" xr:uid="{00000000-0005-0000-0000-0000B2230000}"/>
    <cellStyle name="Normal 2 2 2 13 4 2 2 6 2" xfId="9218" xr:uid="{00000000-0005-0000-0000-0000B3230000}"/>
    <cellStyle name="Normal 2 2 2 13 4 2 2 7" xfId="9219" xr:uid="{00000000-0005-0000-0000-0000B4230000}"/>
    <cellStyle name="Normal 2 2 2 13 4 2 2 7 2" xfId="9220" xr:uid="{00000000-0005-0000-0000-0000B5230000}"/>
    <cellStyle name="Normal 2 2 2 13 4 2 2 8" xfId="9221" xr:uid="{00000000-0005-0000-0000-0000B6230000}"/>
    <cellStyle name="Normal 2 2 2 13 4 2 2 8 2" xfId="9222" xr:uid="{00000000-0005-0000-0000-0000B7230000}"/>
    <cellStyle name="Normal 2 2 2 13 4 2 2 9" xfId="9223" xr:uid="{00000000-0005-0000-0000-0000B8230000}"/>
    <cellStyle name="Normal 2 2 2 13 4 2 2 9 2" xfId="9224" xr:uid="{00000000-0005-0000-0000-0000B9230000}"/>
    <cellStyle name="Normal 2 2 2 13 4 2 3" xfId="9225" xr:uid="{00000000-0005-0000-0000-0000BA230000}"/>
    <cellStyle name="Normal 2 2 2 13 4 2 3 2" xfId="9226" xr:uid="{00000000-0005-0000-0000-0000BB230000}"/>
    <cellStyle name="Normal 2 2 2 13 4 2 4" xfId="9227" xr:uid="{00000000-0005-0000-0000-0000BC230000}"/>
    <cellStyle name="Normal 2 2 2 13 4 2 4 2" xfId="9228" xr:uid="{00000000-0005-0000-0000-0000BD230000}"/>
    <cellStyle name="Normal 2 2 2 13 4 2 5" xfId="9229" xr:uid="{00000000-0005-0000-0000-0000BE230000}"/>
    <cellStyle name="Normal 2 2 2 13 4 2 5 2" xfId="9230" xr:uid="{00000000-0005-0000-0000-0000BF230000}"/>
    <cellStyle name="Normal 2 2 2 13 4 2 6" xfId="9231" xr:uid="{00000000-0005-0000-0000-0000C0230000}"/>
    <cellStyle name="Normal 2 2 2 13 4 2 6 2" xfId="9232" xr:uid="{00000000-0005-0000-0000-0000C1230000}"/>
    <cellStyle name="Normal 2 2 2 13 4 2 7" xfId="9233" xr:uid="{00000000-0005-0000-0000-0000C2230000}"/>
    <cellStyle name="Normal 2 2 2 13 4 2 7 2" xfId="9234" xr:uid="{00000000-0005-0000-0000-0000C3230000}"/>
    <cellStyle name="Normal 2 2 2 13 4 2 8" xfId="9235" xr:uid="{00000000-0005-0000-0000-0000C4230000}"/>
    <cellStyle name="Normal 2 2 2 13 4 2 8 2" xfId="9236" xr:uid="{00000000-0005-0000-0000-0000C5230000}"/>
    <cellStyle name="Normal 2 2 2 13 4 2 9" xfId="9237" xr:uid="{00000000-0005-0000-0000-0000C6230000}"/>
    <cellStyle name="Normal 2 2 2 13 4 2 9 2" xfId="9238" xr:uid="{00000000-0005-0000-0000-0000C7230000}"/>
    <cellStyle name="Normal 2 2 2 13 4 3" xfId="9239" xr:uid="{00000000-0005-0000-0000-0000C8230000}"/>
    <cellStyle name="Normal 2 2 2 13 4 3 10" xfId="9240" xr:uid="{00000000-0005-0000-0000-0000C9230000}"/>
    <cellStyle name="Normal 2 2 2 13 4 3 10 2" xfId="9241" xr:uid="{00000000-0005-0000-0000-0000CA230000}"/>
    <cellStyle name="Normal 2 2 2 13 4 3 11" xfId="9242" xr:uid="{00000000-0005-0000-0000-0000CB230000}"/>
    <cellStyle name="Normal 2 2 2 13 4 3 2" xfId="9243" xr:uid="{00000000-0005-0000-0000-0000CC230000}"/>
    <cellStyle name="Normal 2 2 2 13 4 3 2 2" xfId="9244" xr:uid="{00000000-0005-0000-0000-0000CD230000}"/>
    <cellStyle name="Normal 2 2 2 13 4 3 3" xfId="9245" xr:uid="{00000000-0005-0000-0000-0000CE230000}"/>
    <cellStyle name="Normal 2 2 2 13 4 3 3 2" xfId="9246" xr:uid="{00000000-0005-0000-0000-0000CF230000}"/>
    <cellStyle name="Normal 2 2 2 13 4 3 4" xfId="9247" xr:uid="{00000000-0005-0000-0000-0000D0230000}"/>
    <cellStyle name="Normal 2 2 2 13 4 3 4 2" xfId="9248" xr:uid="{00000000-0005-0000-0000-0000D1230000}"/>
    <cellStyle name="Normal 2 2 2 13 4 3 5" xfId="9249" xr:uid="{00000000-0005-0000-0000-0000D2230000}"/>
    <cellStyle name="Normal 2 2 2 13 4 3 5 2" xfId="9250" xr:uid="{00000000-0005-0000-0000-0000D3230000}"/>
    <cellStyle name="Normal 2 2 2 13 4 3 6" xfId="9251" xr:uid="{00000000-0005-0000-0000-0000D4230000}"/>
    <cellStyle name="Normal 2 2 2 13 4 3 6 2" xfId="9252" xr:uid="{00000000-0005-0000-0000-0000D5230000}"/>
    <cellStyle name="Normal 2 2 2 13 4 3 7" xfId="9253" xr:uid="{00000000-0005-0000-0000-0000D6230000}"/>
    <cellStyle name="Normal 2 2 2 13 4 3 7 2" xfId="9254" xr:uid="{00000000-0005-0000-0000-0000D7230000}"/>
    <cellStyle name="Normal 2 2 2 13 4 3 8" xfId="9255" xr:uid="{00000000-0005-0000-0000-0000D8230000}"/>
    <cellStyle name="Normal 2 2 2 13 4 3 8 2" xfId="9256" xr:uid="{00000000-0005-0000-0000-0000D9230000}"/>
    <cellStyle name="Normal 2 2 2 13 4 3 9" xfId="9257" xr:uid="{00000000-0005-0000-0000-0000DA230000}"/>
    <cellStyle name="Normal 2 2 2 13 4 3 9 2" xfId="9258" xr:uid="{00000000-0005-0000-0000-0000DB230000}"/>
    <cellStyle name="Normal 2 2 2 13 4 4" xfId="9259" xr:uid="{00000000-0005-0000-0000-0000DC230000}"/>
    <cellStyle name="Normal 2 2 2 13 4 4 2" xfId="9260" xr:uid="{00000000-0005-0000-0000-0000DD230000}"/>
    <cellStyle name="Normal 2 2 2 13 4 5" xfId="9261" xr:uid="{00000000-0005-0000-0000-0000DE230000}"/>
    <cellStyle name="Normal 2 2 2 13 4 5 2" xfId="9262" xr:uid="{00000000-0005-0000-0000-0000DF230000}"/>
    <cellStyle name="Normal 2 2 2 13 4 6" xfId="9263" xr:uid="{00000000-0005-0000-0000-0000E0230000}"/>
    <cellStyle name="Normal 2 2 2 13 4 6 2" xfId="9264" xr:uid="{00000000-0005-0000-0000-0000E1230000}"/>
    <cellStyle name="Normal 2 2 2 13 4 7" xfId="9265" xr:uid="{00000000-0005-0000-0000-0000E2230000}"/>
    <cellStyle name="Normal 2 2 2 13 4 7 2" xfId="9266" xr:uid="{00000000-0005-0000-0000-0000E3230000}"/>
    <cellStyle name="Normal 2 2 2 13 4 8" xfId="9267" xr:uid="{00000000-0005-0000-0000-0000E4230000}"/>
    <cellStyle name="Normal 2 2 2 13 4 8 2" xfId="9268" xr:uid="{00000000-0005-0000-0000-0000E5230000}"/>
    <cellStyle name="Normal 2 2 2 13 4 9" xfId="9269" xr:uid="{00000000-0005-0000-0000-0000E6230000}"/>
    <cellStyle name="Normal 2 2 2 13 4 9 2" xfId="9270" xr:uid="{00000000-0005-0000-0000-0000E7230000}"/>
    <cellStyle name="Normal 2 2 2 13 5" xfId="9271" xr:uid="{00000000-0005-0000-0000-0000E8230000}"/>
    <cellStyle name="Normal 2 2 2 13 5 10" xfId="9272" xr:uid="{00000000-0005-0000-0000-0000E9230000}"/>
    <cellStyle name="Normal 2 2 2 13 5 10 2" xfId="9273" xr:uid="{00000000-0005-0000-0000-0000EA230000}"/>
    <cellStyle name="Normal 2 2 2 13 5 11" xfId="9274" xr:uid="{00000000-0005-0000-0000-0000EB230000}"/>
    <cellStyle name="Normal 2 2 2 13 5 11 2" xfId="9275" xr:uid="{00000000-0005-0000-0000-0000EC230000}"/>
    <cellStyle name="Normal 2 2 2 13 5 12" xfId="9276" xr:uid="{00000000-0005-0000-0000-0000ED230000}"/>
    <cellStyle name="Normal 2 2 2 13 5 12 2" xfId="9277" xr:uid="{00000000-0005-0000-0000-0000EE230000}"/>
    <cellStyle name="Normal 2 2 2 13 5 13" xfId="9278" xr:uid="{00000000-0005-0000-0000-0000EF230000}"/>
    <cellStyle name="Normal 2 2 2 13 5 2" xfId="9279" xr:uid="{00000000-0005-0000-0000-0000F0230000}"/>
    <cellStyle name="Normal 2 2 2 13 5 2 10" xfId="9280" xr:uid="{00000000-0005-0000-0000-0000F1230000}"/>
    <cellStyle name="Normal 2 2 2 13 5 2 10 2" xfId="9281" xr:uid="{00000000-0005-0000-0000-0000F2230000}"/>
    <cellStyle name="Normal 2 2 2 13 5 2 11" xfId="9282" xr:uid="{00000000-0005-0000-0000-0000F3230000}"/>
    <cellStyle name="Normal 2 2 2 13 5 2 11 2" xfId="9283" xr:uid="{00000000-0005-0000-0000-0000F4230000}"/>
    <cellStyle name="Normal 2 2 2 13 5 2 12" xfId="9284" xr:uid="{00000000-0005-0000-0000-0000F5230000}"/>
    <cellStyle name="Normal 2 2 2 13 5 2 2" xfId="9285" xr:uid="{00000000-0005-0000-0000-0000F6230000}"/>
    <cellStyle name="Normal 2 2 2 13 5 2 2 10" xfId="9286" xr:uid="{00000000-0005-0000-0000-0000F7230000}"/>
    <cellStyle name="Normal 2 2 2 13 5 2 2 10 2" xfId="9287" xr:uid="{00000000-0005-0000-0000-0000F8230000}"/>
    <cellStyle name="Normal 2 2 2 13 5 2 2 11" xfId="9288" xr:uid="{00000000-0005-0000-0000-0000F9230000}"/>
    <cellStyle name="Normal 2 2 2 13 5 2 2 2" xfId="9289" xr:uid="{00000000-0005-0000-0000-0000FA230000}"/>
    <cellStyle name="Normal 2 2 2 13 5 2 2 2 2" xfId="9290" xr:uid="{00000000-0005-0000-0000-0000FB230000}"/>
    <cellStyle name="Normal 2 2 2 13 5 2 2 3" xfId="9291" xr:uid="{00000000-0005-0000-0000-0000FC230000}"/>
    <cellStyle name="Normal 2 2 2 13 5 2 2 3 2" xfId="9292" xr:uid="{00000000-0005-0000-0000-0000FD230000}"/>
    <cellStyle name="Normal 2 2 2 13 5 2 2 4" xfId="9293" xr:uid="{00000000-0005-0000-0000-0000FE230000}"/>
    <cellStyle name="Normal 2 2 2 13 5 2 2 4 2" xfId="9294" xr:uid="{00000000-0005-0000-0000-0000FF230000}"/>
    <cellStyle name="Normal 2 2 2 13 5 2 2 5" xfId="9295" xr:uid="{00000000-0005-0000-0000-000000240000}"/>
    <cellStyle name="Normal 2 2 2 13 5 2 2 5 2" xfId="9296" xr:uid="{00000000-0005-0000-0000-000001240000}"/>
    <cellStyle name="Normal 2 2 2 13 5 2 2 6" xfId="9297" xr:uid="{00000000-0005-0000-0000-000002240000}"/>
    <cellStyle name="Normal 2 2 2 13 5 2 2 6 2" xfId="9298" xr:uid="{00000000-0005-0000-0000-000003240000}"/>
    <cellStyle name="Normal 2 2 2 13 5 2 2 7" xfId="9299" xr:uid="{00000000-0005-0000-0000-000004240000}"/>
    <cellStyle name="Normal 2 2 2 13 5 2 2 7 2" xfId="9300" xr:uid="{00000000-0005-0000-0000-000005240000}"/>
    <cellStyle name="Normal 2 2 2 13 5 2 2 8" xfId="9301" xr:uid="{00000000-0005-0000-0000-000006240000}"/>
    <cellStyle name="Normal 2 2 2 13 5 2 2 8 2" xfId="9302" xr:uid="{00000000-0005-0000-0000-000007240000}"/>
    <cellStyle name="Normal 2 2 2 13 5 2 2 9" xfId="9303" xr:uid="{00000000-0005-0000-0000-000008240000}"/>
    <cellStyle name="Normal 2 2 2 13 5 2 2 9 2" xfId="9304" xr:uid="{00000000-0005-0000-0000-000009240000}"/>
    <cellStyle name="Normal 2 2 2 13 5 2 3" xfId="9305" xr:uid="{00000000-0005-0000-0000-00000A240000}"/>
    <cellStyle name="Normal 2 2 2 13 5 2 3 2" xfId="9306" xr:uid="{00000000-0005-0000-0000-00000B240000}"/>
    <cellStyle name="Normal 2 2 2 13 5 2 4" xfId="9307" xr:uid="{00000000-0005-0000-0000-00000C240000}"/>
    <cellStyle name="Normal 2 2 2 13 5 2 4 2" xfId="9308" xr:uid="{00000000-0005-0000-0000-00000D240000}"/>
    <cellStyle name="Normal 2 2 2 13 5 2 5" xfId="9309" xr:uid="{00000000-0005-0000-0000-00000E240000}"/>
    <cellStyle name="Normal 2 2 2 13 5 2 5 2" xfId="9310" xr:uid="{00000000-0005-0000-0000-00000F240000}"/>
    <cellStyle name="Normal 2 2 2 13 5 2 6" xfId="9311" xr:uid="{00000000-0005-0000-0000-000010240000}"/>
    <cellStyle name="Normal 2 2 2 13 5 2 6 2" xfId="9312" xr:uid="{00000000-0005-0000-0000-000011240000}"/>
    <cellStyle name="Normal 2 2 2 13 5 2 7" xfId="9313" xr:uid="{00000000-0005-0000-0000-000012240000}"/>
    <cellStyle name="Normal 2 2 2 13 5 2 7 2" xfId="9314" xr:uid="{00000000-0005-0000-0000-000013240000}"/>
    <cellStyle name="Normal 2 2 2 13 5 2 8" xfId="9315" xr:uid="{00000000-0005-0000-0000-000014240000}"/>
    <cellStyle name="Normal 2 2 2 13 5 2 8 2" xfId="9316" xr:uid="{00000000-0005-0000-0000-000015240000}"/>
    <cellStyle name="Normal 2 2 2 13 5 2 9" xfId="9317" xr:uid="{00000000-0005-0000-0000-000016240000}"/>
    <cellStyle name="Normal 2 2 2 13 5 2 9 2" xfId="9318" xr:uid="{00000000-0005-0000-0000-000017240000}"/>
    <cellStyle name="Normal 2 2 2 13 5 3" xfId="9319" xr:uid="{00000000-0005-0000-0000-000018240000}"/>
    <cellStyle name="Normal 2 2 2 13 5 3 10" xfId="9320" xr:uid="{00000000-0005-0000-0000-000019240000}"/>
    <cellStyle name="Normal 2 2 2 13 5 3 10 2" xfId="9321" xr:uid="{00000000-0005-0000-0000-00001A240000}"/>
    <cellStyle name="Normal 2 2 2 13 5 3 11" xfId="9322" xr:uid="{00000000-0005-0000-0000-00001B240000}"/>
    <cellStyle name="Normal 2 2 2 13 5 3 2" xfId="9323" xr:uid="{00000000-0005-0000-0000-00001C240000}"/>
    <cellStyle name="Normal 2 2 2 13 5 3 2 2" xfId="9324" xr:uid="{00000000-0005-0000-0000-00001D240000}"/>
    <cellStyle name="Normal 2 2 2 13 5 3 3" xfId="9325" xr:uid="{00000000-0005-0000-0000-00001E240000}"/>
    <cellStyle name="Normal 2 2 2 13 5 3 3 2" xfId="9326" xr:uid="{00000000-0005-0000-0000-00001F240000}"/>
    <cellStyle name="Normal 2 2 2 13 5 3 4" xfId="9327" xr:uid="{00000000-0005-0000-0000-000020240000}"/>
    <cellStyle name="Normal 2 2 2 13 5 3 4 2" xfId="9328" xr:uid="{00000000-0005-0000-0000-000021240000}"/>
    <cellStyle name="Normal 2 2 2 13 5 3 5" xfId="9329" xr:uid="{00000000-0005-0000-0000-000022240000}"/>
    <cellStyle name="Normal 2 2 2 13 5 3 5 2" xfId="9330" xr:uid="{00000000-0005-0000-0000-000023240000}"/>
    <cellStyle name="Normal 2 2 2 13 5 3 6" xfId="9331" xr:uid="{00000000-0005-0000-0000-000024240000}"/>
    <cellStyle name="Normal 2 2 2 13 5 3 6 2" xfId="9332" xr:uid="{00000000-0005-0000-0000-000025240000}"/>
    <cellStyle name="Normal 2 2 2 13 5 3 7" xfId="9333" xr:uid="{00000000-0005-0000-0000-000026240000}"/>
    <cellStyle name="Normal 2 2 2 13 5 3 7 2" xfId="9334" xr:uid="{00000000-0005-0000-0000-000027240000}"/>
    <cellStyle name="Normal 2 2 2 13 5 3 8" xfId="9335" xr:uid="{00000000-0005-0000-0000-000028240000}"/>
    <cellStyle name="Normal 2 2 2 13 5 3 8 2" xfId="9336" xr:uid="{00000000-0005-0000-0000-000029240000}"/>
    <cellStyle name="Normal 2 2 2 13 5 3 9" xfId="9337" xr:uid="{00000000-0005-0000-0000-00002A240000}"/>
    <cellStyle name="Normal 2 2 2 13 5 3 9 2" xfId="9338" xr:uid="{00000000-0005-0000-0000-00002B240000}"/>
    <cellStyle name="Normal 2 2 2 13 5 4" xfId="9339" xr:uid="{00000000-0005-0000-0000-00002C240000}"/>
    <cellStyle name="Normal 2 2 2 13 5 4 2" xfId="9340" xr:uid="{00000000-0005-0000-0000-00002D240000}"/>
    <cellStyle name="Normal 2 2 2 13 5 5" xfId="9341" xr:uid="{00000000-0005-0000-0000-00002E240000}"/>
    <cellStyle name="Normal 2 2 2 13 5 5 2" xfId="9342" xr:uid="{00000000-0005-0000-0000-00002F240000}"/>
    <cellStyle name="Normal 2 2 2 13 5 6" xfId="9343" xr:uid="{00000000-0005-0000-0000-000030240000}"/>
    <cellStyle name="Normal 2 2 2 13 5 6 2" xfId="9344" xr:uid="{00000000-0005-0000-0000-000031240000}"/>
    <cellStyle name="Normal 2 2 2 13 5 7" xfId="9345" xr:uid="{00000000-0005-0000-0000-000032240000}"/>
    <cellStyle name="Normal 2 2 2 13 5 7 2" xfId="9346" xr:uid="{00000000-0005-0000-0000-000033240000}"/>
    <cellStyle name="Normal 2 2 2 13 5 8" xfId="9347" xr:uid="{00000000-0005-0000-0000-000034240000}"/>
    <cellStyle name="Normal 2 2 2 13 5 8 2" xfId="9348" xr:uid="{00000000-0005-0000-0000-000035240000}"/>
    <cellStyle name="Normal 2 2 2 13 5 9" xfId="9349" xr:uid="{00000000-0005-0000-0000-000036240000}"/>
    <cellStyle name="Normal 2 2 2 13 5 9 2" xfId="9350" xr:uid="{00000000-0005-0000-0000-000037240000}"/>
    <cellStyle name="Normal 2 2 2 13 6" xfId="41848" xr:uid="{00000000-0005-0000-0000-000038240000}"/>
    <cellStyle name="Normal 2 2 2 14" xfId="9351" xr:uid="{00000000-0005-0000-0000-000039240000}"/>
    <cellStyle name="Normal 2 2 2 14 2" xfId="41849" xr:uid="{00000000-0005-0000-0000-00003A240000}"/>
    <cellStyle name="Normal 2 2 2 15" xfId="9352" xr:uid="{00000000-0005-0000-0000-00003B240000}"/>
    <cellStyle name="Normal 2 2 2 15 2" xfId="41850" xr:uid="{00000000-0005-0000-0000-00003C240000}"/>
    <cellStyle name="Normal 2 2 2 16" xfId="9353" xr:uid="{00000000-0005-0000-0000-00003D240000}"/>
    <cellStyle name="Normal 2 2 2 16 2" xfId="41851" xr:uid="{00000000-0005-0000-0000-00003E240000}"/>
    <cellStyle name="Normal 2 2 2 17" xfId="9354" xr:uid="{00000000-0005-0000-0000-00003F240000}"/>
    <cellStyle name="Normal 2 2 2 17 10" xfId="9355" xr:uid="{00000000-0005-0000-0000-000040240000}"/>
    <cellStyle name="Normal 2 2 2 17 10 2" xfId="9356" xr:uid="{00000000-0005-0000-0000-000041240000}"/>
    <cellStyle name="Normal 2 2 2 17 11" xfId="9357" xr:uid="{00000000-0005-0000-0000-000042240000}"/>
    <cellStyle name="Normal 2 2 2 17 11 2" xfId="9358" xr:uid="{00000000-0005-0000-0000-000043240000}"/>
    <cellStyle name="Normal 2 2 2 17 12" xfId="9359" xr:uid="{00000000-0005-0000-0000-000044240000}"/>
    <cellStyle name="Normal 2 2 2 17 12 2" xfId="9360" xr:uid="{00000000-0005-0000-0000-000045240000}"/>
    <cellStyle name="Normal 2 2 2 17 13" xfId="9361" xr:uid="{00000000-0005-0000-0000-000046240000}"/>
    <cellStyle name="Normal 2 2 2 17 2" xfId="9362" xr:uid="{00000000-0005-0000-0000-000047240000}"/>
    <cellStyle name="Normal 2 2 2 17 2 10" xfId="9363" xr:uid="{00000000-0005-0000-0000-000048240000}"/>
    <cellStyle name="Normal 2 2 2 17 2 10 2" xfId="9364" xr:uid="{00000000-0005-0000-0000-000049240000}"/>
    <cellStyle name="Normal 2 2 2 17 2 11" xfId="9365" xr:uid="{00000000-0005-0000-0000-00004A240000}"/>
    <cellStyle name="Normal 2 2 2 17 2 11 2" xfId="9366" xr:uid="{00000000-0005-0000-0000-00004B240000}"/>
    <cellStyle name="Normal 2 2 2 17 2 12" xfId="9367" xr:uid="{00000000-0005-0000-0000-00004C240000}"/>
    <cellStyle name="Normal 2 2 2 17 2 2" xfId="9368" xr:uid="{00000000-0005-0000-0000-00004D240000}"/>
    <cellStyle name="Normal 2 2 2 17 2 2 10" xfId="9369" xr:uid="{00000000-0005-0000-0000-00004E240000}"/>
    <cellStyle name="Normal 2 2 2 17 2 2 10 2" xfId="9370" xr:uid="{00000000-0005-0000-0000-00004F240000}"/>
    <cellStyle name="Normal 2 2 2 17 2 2 11" xfId="9371" xr:uid="{00000000-0005-0000-0000-000050240000}"/>
    <cellStyle name="Normal 2 2 2 17 2 2 2" xfId="9372" xr:uid="{00000000-0005-0000-0000-000051240000}"/>
    <cellStyle name="Normal 2 2 2 17 2 2 2 2" xfId="9373" xr:uid="{00000000-0005-0000-0000-000052240000}"/>
    <cellStyle name="Normal 2 2 2 17 2 2 3" xfId="9374" xr:uid="{00000000-0005-0000-0000-000053240000}"/>
    <cellStyle name="Normal 2 2 2 17 2 2 3 2" xfId="9375" xr:uid="{00000000-0005-0000-0000-000054240000}"/>
    <cellStyle name="Normal 2 2 2 17 2 2 4" xfId="9376" xr:uid="{00000000-0005-0000-0000-000055240000}"/>
    <cellStyle name="Normal 2 2 2 17 2 2 4 2" xfId="9377" xr:uid="{00000000-0005-0000-0000-000056240000}"/>
    <cellStyle name="Normal 2 2 2 17 2 2 5" xfId="9378" xr:uid="{00000000-0005-0000-0000-000057240000}"/>
    <cellStyle name="Normal 2 2 2 17 2 2 5 2" xfId="9379" xr:uid="{00000000-0005-0000-0000-000058240000}"/>
    <cellStyle name="Normal 2 2 2 17 2 2 6" xfId="9380" xr:uid="{00000000-0005-0000-0000-000059240000}"/>
    <cellStyle name="Normal 2 2 2 17 2 2 6 2" xfId="9381" xr:uid="{00000000-0005-0000-0000-00005A240000}"/>
    <cellStyle name="Normal 2 2 2 17 2 2 7" xfId="9382" xr:uid="{00000000-0005-0000-0000-00005B240000}"/>
    <cellStyle name="Normal 2 2 2 17 2 2 7 2" xfId="9383" xr:uid="{00000000-0005-0000-0000-00005C240000}"/>
    <cellStyle name="Normal 2 2 2 17 2 2 8" xfId="9384" xr:uid="{00000000-0005-0000-0000-00005D240000}"/>
    <cellStyle name="Normal 2 2 2 17 2 2 8 2" xfId="9385" xr:uid="{00000000-0005-0000-0000-00005E240000}"/>
    <cellStyle name="Normal 2 2 2 17 2 2 9" xfId="9386" xr:uid="{00000000-0005-0000-0000-00005F240000}"/>
    <cellStyle name="Normal 2 2 2 17 2 2 9 2" xfId="9387" xr:uid="{00000000-0005-0000-0000-000060240000}"/>
    <cellStyle name="Normal 2 2 2 17 2 3" xfId="9388" xr:uid="{00000000-0005-0000-0000-000061240000}"/>
    <cellStyle name="Normal 2 2 2 17 2 3 2" xfId="9389" xr:uid="{00000000-0005-0000-0000-000062240000}"/>
    <cellStyle name="Normal 2 2 2 17 2 4" xfId="9390" xr:uid="{00000000-0005-0000-0000-000063240000}"/>
    <cellStyle name="Normal 2 2 2 17 2 4 2" xfId="9391" xr:uid="{00000000-0005-0000-0000-000064240000}"/>
    <cellStyle name="Normal 2 2 2 17 2 5" xfId="9392" xr:uid="{00000000-0005-0000-0000-000065240000}"/>
    <cellStyle name="Normal 2 2 2 17 2 5 2" xfId="9393" xr:uid="{00000000-0005-0000-0000-000066240000}"/>
    <cellStyle name="Normal 2 2 2 17 2 6" xfId="9394" xr:uid="{00000000-0005-0000-0000-000067240000}"/>
    <cellStyle name="Normal 2 2 2 17 2 6 2" xfId="9395" xr:uid="{00000000-0005-0000-0000-000068240000}"/>
    <cellStyle name="Normal 2 2 2 17 2 7" xfId="9396" xr:uid="{00000000-0005-0000-0000-000069240000}"/>
    <cellStyle name="Normal 2 2 2 17 2 7 2" xfId="9397" xr:uid="{00000000-0005-0000-0000-00006A240000}"/>
    <cellStyle name="Normal 2 2 2 17 2 8" xfId="9398" xr:uid="{00000000-0005-0000-0000-00006B240000}"/>
    <cellStyle name="Normal 2 2 2 17 2 8 2" xfId="9399" xr:uid="{00000000-0005-0000-0000-00006C240000}"/>
    <cellStyle name="Normal 2 2 2 17 2 9" xfId="9400" xr:uid="{00000000-0005-0000-0000-00006D240000}"/>
    <cellStyle name="Normal 2 2 2 17 2 9 2" xfId="9401" xr:uid="{00000000-0005-0000-0000-00006E240000}"/>
    <cellStyle name="Normal 2 2 2 17 3" xfId="9402" xr:uid="{00000000-0005-0000-0000-00006F240000}"/>
    <cellStyle name="Normal 2 2 2 17 3 10" xfId="9403" xr:uid="{00000000-0005-0000-0000-000070240000}"/>
    <cellStyle name="Normal 2 2 2 17 3 10 2" xfId="9404" xr:uid="{00000000-0005-0000-0000-000071240000}"/>
    <cellStyle name="Normal 2 2 2 17 3 11" xfId="9405" xr:uid="{00000000-0005-0000-0000-000072240000}"/>
    <cellStyle name="Normal 2 2 2 17 3 2" xfId="9406" xr:uid="{00000000-0005-0000-0000-000073240000}"/>
    <cellStyle name="Normal 2 2 2 17 3 2 2" xfId="9407" xr:uid="{00000000-0005-0000-0000-000074240000}"/>
    <cellStyle name="Normal 2 2 2 17 3 3" xfId="9408" xr:uid="{00000000-0005-0000-0000-000075240000}"/>
    <cellStyle name="Normal 2 2 2 17 3 3 2" xfId="9409" xr:uid="{00000000-0005-0000-0000-000076240000}"/>
    <cellStyle name="Normal 2 2 2 17 3 4" xfId="9410" xr:uid="{00000000-0005-0000-0000-000077240000}"/>
    <cellStyle name="Normal 2 2 2 17 3 4 2" xfId="9411" xr:uid="{00000000-0005-0000-0000-000078240000}"/>
    <cellStyle name="Normal 2 2 2 17 3 5" xfId="9412" xr:uid="{00000000-0005-0000-0000-000079240000}"/>
    <cellStyle name="Normal 2 2 2 17 3 5 2" xfId="9413" xr:uid="{00000000-0005-0000-0000-00007A240000}"/>
    <cellStyle name="Normal 2 2 2 17 3 6" xfId="9414" xr:uid="{00000000-0005-0000-0000-00007B240000}"/>
    <cellStyle name="Normal 2 2 2 17 3 6 2" xfId="9415" xr:uid="{00000000-0005-0000-0000-00007C240000}"/>
    <cellStyle name="Normal 2 2 2 17 3 7" xfId="9416" xr:uid="{00000000-0005-0000-0000-00007D240000}"/>
    <cellStyle name="Normal 2 2 2 17 3 7 2" xfId="9417" xr:uid="{00000000-0005-0000-0000-00007E240000}"/>
    <cellStyle name="Normal 2 2 2 17 3 8" xfId="9418" xr:uid="{00000000-0005-0000-0000-00007F240000}"/>
    <cellStyle name="Normal 2 2 2 17 3 8 2" xfId="9419" xr:uid="{00000000-0005-0000-0000-000080240000}"/>
    <cellStyle name="Normal 2 2 2 17 3 9" xfId="9420" xr:uid="{00000000-0005-0000-0000-000081240000}"/>
    <cellStyle name="Normal 2 2 2 17 3 9 2" xfId="9421" xr:uid="{00000000-0005-0000-0000-000082240000}"/>
    <cellStyle name="Normal 2 2 2 17 4" xfId="9422" xr:uid="{00000000-0005-0000-0000-000083240000}"/>
    <cellStyle name="Normal 2 2 2 17 4 2" xfId="9423" xr:uid="{00000000-0005-0000-0000-000084240000}"/>
    <cellStyle name="Normal 2 2 2 17 5" xfId="9424" xr:uid="{00000000-0005-0000-0000-000085240000}"/>
    <cellStyle name="Normal 2 2 2 17 5 2" xfId="9425" xr:uid="{00000000-0005-0000-0000-000086240000}"/>
    <cellStyle name="Normal 2 2 2 17 6" xfId="9426" xr:uid="{00000000-0005-0000-0000-000087240000}"/>
    <cellStyle name="Normal 2 2 2 17 6 2" xfId="9427" xr:uid="{00000000-0005-0000-0000-000088240000}"/>
    <cellStyle name="Normal 2 2 2 17 7" xfId="9428" xr:uid="{00000000-0005-0000-0000-000089240000}"/>
    <cellStyle name="Normal 2 2 2 17 7 2" xfId="9429" xr:uid="{00000000-0005-0000-0000-00008A240000}"/>
    <cellStyle name="Normal 2 2 2 17 8" xfId="9430" xr:uid="{00000000-0005-0000-0000-00008B240000}"/>
    <cellStyle name="Normal 2 2 2 17 8 2" xfId="9431" xr:uid="{00000000-0005-0000-0000-00008C240000}"/>
    <cellStyle name="Normal 2 2 2 17 9" xfId="9432" xr:uid="{00000000-0005-0000-0000-00008D240000}"/>
    <cellStyle name="Normal 2 2 2 17 9 2" xfId="9433" xr:uid="{00000000-0005-0000-0000-00008E240000}"/>
    <cellStyle name="Normal 2 2 2 2" xfId="9434" xr:uid="{00000000-0005-0000-0000-00008F240000}"/>
    <cellStyle name="Normal 2 2 2 2 10" xfId="9435" xr:uid="{00000000-0005-0000-0000-000090240000}"/>
    <cellStyle name="Normal 2 2 2 2 10 2" xfId="41852" xr:uid="{00000000-0005-0000-0000-000091240000}"/>
    <cellStyle name="Normal 2 2 2 2 11" xfId="9436" xr:uid="{00000000-0005-0000-0000-000092240000}"/>
    <cellStyle name="Normal 2 2 2 2 11 2" xfId="41853" xr:uid="{00000000-0005-0000-0000-000093240000}"/>
    <cellStyle name="Normal 2 2 2 2 12" xfId="9437" xr:uid="{00000000-0005-0000-0000-000094240000}"/>
    <cellStyle name="Normal 2 2 2 2 12 2" xfId="41854" xr:uid="{00000000-0005-0000-0000-000095240000}"/>
    <cellStyle name="Normal 2 2 2 2 13" xfId="9438" xr:uid="{00000000-0005-0000-0000-000096240000}"/>
    <cellStyle name="Normal 2 2 2 2 13 10" xfId="9439" xr:uid="{00000000-0005-0000-0000-000097240000}"/>
    <cellStyle name="Normal 2 2 2 2 13 10 2" xfId="9440" xr:uid="{00000000-0005-0000-0000-000098240000}"/>
    <cellStyle name="Normal 2 2 2 2 13 11" xfId="9441" xr:uid="{00000000-0005-0000-0000-000099240000}"/>
    <cellStyle name="Normal 2 2 2 2 13 11 2" xfId="9442" xr:uid="{00000000-0005-0000-0000-00009A240000}"/>
    <cellStyle name="Normal 2 2 2 2 13 12" xfId="9443" xr:uid="{00000000-0005-0000-0000-00009B240000}"/>
    <cellStyle name="Normal 2 2 2 2 13 12 2" xfId="9444" xr:uid="{00000000-0005-0000-0000-00009C240000}"/>
    <cellStyle name="Normal 2 2 2 2 13 13" xfId="9445" xr:uid="{00000000-0005-0000-0000-00009D240000}"/>
    <cellStyle name="Normal 2 2 2 2 13 13 2" xfId="9446" xr:uid="{00000000-0005-0000-0000-00009E240000}"/>
    <cellStyle name="Normal 2 2 2 2 13 14" xfId="9447" xr:uid="{00000000-0005-0000-0000-00009F240000}"/>
    <cellStyle name="Normal 2 2 2 2 13 14 2" xfId="9448" xr:uid="{00000000-0005-0000-0000-0000A0240000}"/>
    <cellStyle name="Normal 2 2 2 2 13 15" xfId="9449" xr:uid="{00000000-0005-0000-0000-0000A1240000}"/>
    <cellStyle name="Normal 2 2 2 2 13 15 2" xfId="9450" xr:uid="{00000000-0005-0000-0000-0000A2240000}"/>
    <cellStyle name="Normal 2 2 2 2 13 16" xfId="9451" xr:uid="{00000000-0005-0000-0000-0000A3240000}"/>
    <cellStyle name="Normal 2 2 2 2 13 16 2" xfId="9452" xr:uid="{00000000-0005-0000-0000-0000A4240000}"/>
    <cellStyle name="Normal 2 2 2 2 13 17" xfId="9453" xr:uid="{00000000-0005-0000-0000-0000A5240000}"/>
    <cellStyle name="Normal 2 2 2 2 13 2" xfId="9454" xr:uid="{00000000-0005-0000-0000-0000A6240000}"/>
    <cellStyle name="Normal 2 2 2 2 13 2 2" xfId="41855" xr:uid="{00000000-0005-0000-0000-0000A7240000}"/>
    <cellStyle name="Normal 2 2 2 2 13 3" xfId="9455" xr:uid="{00000000-0005-0000-0000-0000A8240000}"/>
    <cellStyle name="Normal 2 2 2 2 13 3 2" xfId="41856" xr:uid="{00000000-0005-0000-0000-0000A9240000}"/>
    <cellStyle name="Normal 2 2 2 2 13 4" xfId="9456" xr:uid="{00000000-0005-0000-0000-0000AA240000}"/>
    <cellStyle name="Normal 2 2 2 2 13 4 2" xfId="41857" xr:uid="{00000000-0005-0000-0000-0000AB240000}"/>
    <cellStyle name="Normal 2 2 2 2 13 5" xfId="9457" xr:uid="{00000000-0005-0000-0000-0000AC240000}"/>
    <cellStyle name="Normal 2 2 2 2 13 5 2" xfId="41858" xr:uid="{00000000-0005-0000-0000-0000AD240000}"/>
    <cellStyle name="Normal 2 2 2 2 13 6" xfId="9458" xr:uid="{00000000-0005-0000-0000-0000AE240000}"/>
    <cellStyle name="Normal 2 2 2 2 13 6 10" xfId="9459" xr:uid="{00000000-0005-0000-0000-0000AF240000}"/>
    <cellStyle name="Normal 2 2 2 2 13 6 10 2" xfId="9460" xr:uid="{00000000-0005-0000-0000-0000B0240000}"/>
    <cellStyle name="Normal 2 2 2 2 13 6 11" xfId="9461" xr:uid="{00000000-0005-0000-0000-0000B1240000}"/>
    <cellStyle name="Normal 2 2 2 2 13 6 11 2" xfId="9462" xr:uid="{00000000-0005-0000-0000-0000B2240000}"/>
    <cellStyle name="Normal 2 2 2 2 13 6 12" xfId="9463" xr:uid="{00000000-0005-0000-0000-0000B3240000}"/>
    <cellStyle name="Normal 2 2 2 2 13 6 2" xfId="9464" xr:uid="{00000000-0005-0000-0000-0000B4240000}"/>
    <cellStyle name="Normal 2 2 2 2 13 6 2 10" xfId="9465" xr:uid="{00000000-0005-0000-0000-0000B5240000}"/>
    <cellStyle name="Normal 2 2 2 2 13 6 2 10 2" xfId="9466" xr:uid="{00000000-0005-0000-0000-0000B6240000}"/>
    <cellStyle name="Normal 2 2 2 2 13 6 2 11" xfId="9467" xr:uid="{00000000-0005-0000-0000-0000B7240000}"/>
    <cellStyle name="Normal 2 2 2 2 13 6 2 2" xfId="9468" xr:uid="{00000000-0005-0000-0000-0000B8240000}"/>
    <cellStyle name="Normal 2 2 2 2 13 6 2 2 2" xfId="9469" xr:uid="{00000000-0005-0000-0000-0000B9240000}"/>
    <cellStyle name="Normal 2 2 2 2 13 6 2 3" xfId="9470" xr:uid="{00000000-0005-0000-0000-0000BA240000}"/>
    <cellStyle name="Normal 2 2 2 2 13 6 2 3 2" xfId="9471" xr:uid="{00000000-0005-0000-0000-0000BB240000}"/>
    <cellStyle name="Normal 2 2 2 2 13 6 2 4" xfId="9472" xr:uid="{00000000-0005-0000-0000-0000BC240000}"/>
    <cellStyle name="Normal 2 2 2 2 13 6 2 4 2" xfId="9473" xr:uid="{00000000-0005-0000-0000-0000BD240000}"/>
    <cellStyle name="Normal 2 2 2 2 13 6 2 5" xfId="9474" xr:uid="{00000000-0005-0000-0000-0000BE240000}"/>
    <cellStyle name="Normal 2 2 2 2 13 6 2 5 2" xfId="9475" xr:uid="{00000000-0005-0000-0000-0000BF240000}"/>
    <cellStyle name="Normal 2 2 2 2 13 6 2 6" xfId="9476" xr:uid="{00000000-0005-0000-0000-0000C0240000}"/>
    <cellStyle name="Normal 2 2 2 2 13 6 2 6 2" xfId="9477" xr:uid="{00000000-0005-0000-0000-0000C1240000}"/>
    <cellStyle name="Normal 2 2 2 2 13 6 2 7" xfId="9478" xr:uid="{00000000-0005-0000-0000-0000C2240000}"/>
    <cellStyle name="Normal 2 2 2 2 13 6 2 7 2" xfId="9479" xr:uid="{00000000-0005-0000-0000-0000C3240000}"/>
    <cellStyle name="Normal 2 2 2 2 13 6 2 8" xfId="9480" xr:uid="{00000000-0005-0000-0000-0000C4240000}"/>
    <cellStyle name="Normal 2 2 2 2 13 6 2 8 2" xfId="9481" xr:uid="{00000000-0005-0000-0000-0000C5240000}"/>
    <cellStyle name="Normal 2 2 2 2 13 6 2 9" xfId="9482" xr:uid="{00000000-0005-0000-0000-0000C6240000}"/>
    <cellStyle name="Normal 2 2 2 2 13 6 2 9 2" xfId="9483" xr:uid="{00000000-0005-0000-0000-0000C7240000}"/>
    <cellStyle name="Normal 2 2 2 2 13 6 3" xfId="9484" xr:uid="{00000000-0005-0000-0000-0000C8240000}"/>
    <cellStyle name="Normal 2 2 2 2 13 6 3 2" xfId="9485" xr:uid="{00000000-0005-0000-0000-0000C9240000}"/>
    <cellStyle name="Normal 2 2 2 2 13 6 4" xfId="9486" xr:uid="{00000000-0005-0000-0000-0000CA240000}"/>
    <cellStyle name="Normal 2 2 2 2 13 6 4 2" xfId="9487" xr:uid="{00000000-0005-0000-0000-0000CB240000}"/>
    <cellStyle name="Normal 2 2 2 2 13 6 5" xfId="9488" xr:uid="{00000000-0005-0000-0000-0000CC240000}"/>
    <cellStyle name="Normal 2 2 2 2 13 6 5 2" xfId="9489" xr:uid="{00000000-0005-0000-0000-0000CD240000}"/>
    <cellStyle name="Normal 2 2 2 2 13 6 6" xfId="9490" xr:uid="{00000000-0005-0000-0000-0000CE240000}"/>
    <cellStyle name="Normal 2 2 2 2 13 6 6 2" xfId="9491" xr:uid="{00000000-0005-0000-0000-0000CF240000}"/>
    <cellStyle name="Normal 2 2 2 2 13 6 7" xfId="9492" xr:uid="{00000000-0005-0000-0000-0000D0240000}"/>
    <cellStyle name="Normal 2 2 2 2 13 6 7 2" xfId="9493" xr:uid="{00000000-0005-0000-0000-0000D1240000}"/>
    <cellStyle name="Normal 2 2 2 2 13 6 8" xfId="9494" xr:uid="{00000000-0005-0000-0000-0000D2240000}"/>
    <cellStyle name="Normal 2 2 2 2 13 6 8 2" xfId="9495" xr:uid="{00000000-0005-0000-0000-0000D3240000}"/>
    <cellStyle name="Normal 2 2 2 2 13 6 9" xfId="9496" xr:uid="{00000000-0005-0000-0000-0000D4240000}"/>
    <cellStyle name="Normal 2 2 2 2 13 6 9 2" xfId="9497" xr:uid="{00000000-0005-0000-0000-0000D5240000}"/>
    <cellStyle name="Normal 2 2 2 2 13 7" xfId="9498" xr:uid="{00000000-0005-0000-0000-0000D6240000}"/>
    <cellStyle name="Normal 2 2 2 2 13 7 10" xfId="9499" xr:uid="{00000000-0005-0000-0000-0000D7240000}"/>
    <cellStyle name="Normal 2 2 2 2 13 7 10 2" xfId="9500" xr:uid="{00000000-0005-0000-0000-0000D8240000}"/>
    <cellStyle name="Normal 2 2 2 2 13 7 11" xfId="9501" xr:uid="{00000000-0005-0000-0000-0000D9240000}"/>
    <cellStyle name="Normal 2 2 2 2 13 7 2" xfId="9502" xr:uid="{00000000-0005-0000-0000-0000DA240000}"/>
    <cellStyle name="Normal 2 2 2 2 13 7 2 2" xfId="9503" xr:uid="{00000000-0005-0000-0000-0000DB240000}"/>
    <cellStyle name="Normal 2 2 2 2 13 7 3" xfId="9504" xr:uid="{00000000-0005-0000-0000-0000DC240000}"/>
    <cellStyle name="Normal 2 2 2 2 13 7 3 2" xfId="9505" xr:uid="{00000000-0005-0000-0000-0000DD240000}"/>
    <cellStyle name="Normal 2 2 2 2 13 7 4" xfId="9506" xr:uid="{00000000-0005-0000-0000-0000DE240000}"/>
    <cellStyle name="Normal 2 2 2 2 13 7 4 2" xfId="9507" xr:uid="{00000000-0005-0000-0000-0000DF240000}"/>
    <cellStyle name="Normal 2 2 2 2 13 7 5" xfId="9508" xr:uid="{00000000-0005-0000-0000-0000E0240000}"/>
    <cellStyle name="Normal 2 2 2 2 13 7 5 2" xfId="9509" xr:uid="{00000000-0005-0000-0000-0000E1240000}"/>
    <cellStyle name="Normal 2 2 2 2 13 7 6" xfId="9510" xr:uid="{00000000-0005-0000-0000-0000E2240000}"/>
    <cellStyle name="Normal 2 2 2 2 13 7 6 2" xfId="9511" xr:uid="{00000000-0005-0000-0000-0000E3240000}"/>
    <cellStyle name="Normal 2 2 2 2 13 7 7" xfId="9512" xr:uid="{00000000-0005-0000-0000-0000E4240000}"/>
    <cellStyle name="Normal 2 2 2 2 13 7 7 2" xfId="9513" xr:uid="{00000000-0005-0000-0000-0000E5240000}"/>
    <cellStyle name="Normal 2 2 2 2 13 7 8" xfId="9514" xr:uid="{00000000-0005-0000-0000-0000E6240000}"/>
    <cellStyle name="Normal 2 2 2 2 13 7 8 2" xfId="9515" xr:uid="{00000000-0005-0000-0000-0000E7240000}"/>
    <cellStyle name="Normal 2 2 2 2 13 7 9" xfId="9516" xr:uid="{00000000-0005-0000-0000-0000E8240000}"/>
    <cellStyle name="Normal 2 2 2 2 13 7 9 2" xfId="9517" xr:uid="{00000000-0005-0000-0000-0000E9240000}"/>
    <cellStyle name="Normal 2 2 2 2 13 8" xfId="9518" xr:uid="{00000000-0005-0000-0000-0000EA240000}"/>
    <cellStyle name="Normal 2 2 2 2 13 8 2" xfId="9519" xr:uid="{00000000-0005-0000-0000-0000EB240000}"/>
    <cellStyle name="Normal 2 2 2 2 13 9" xfId="9520" xr:uid="{00000000-0005-0000-0000-0000EC240000}"/>
    <cellStyle name="Normal 2 2 2 2 13 9 2" xfId="9521" xr:uid="{00000000-0005-0000-0000-0000ED240000}"/>
    <cellStyle name="Normal 2 2 2 2 14" xfId="9522" xr:uid="{00000000-0005-0000-0000-0000EE240000}"/>
    <cellStyle name="Normal 2 2 2 2 14 10" xfId="9523" xr:uid="{00000000-0005-0000-0000-0000EF240000}"/>
    <cellStyle name="Normal 2 2 2 2 14 10 2" xfId="9524" xr:uid="{00000000-0005-0000-0000-0000F0240000}"/>
    <cellStyle name="Normal 2 2 2 2 14 11" xfId="9525" xr:uid="{00000000-0005-0000-0000-0000F1240000}"/>
    <cellStyle name="Normal 2 2 2 2 14 11 2" xfId="9526" xr:uid="{00000000-0005-0000-0000-0000F2240000}"/>
    <cellStyle name="Normal 2 2 2 2 14 12" xfId="9527" xr:uid="{00000000-0005-0000-0000-0000F3240000}"/>
    <cellStyle name="Normal 2 2 2 2 14 12 2" xfId="9528" xr:uid="{00000000-0005-0000-0000-0000F4240000}"/>
    <cellStyle name="Normal 2 2 2 2 14 13" xfId="9529" xr:uid="{00000000-0005-0000-0000-0000F5240000}"/>
    <cellStyle name="Normal 2 2 2 2 14 2" xfId="9530" xr:uid="{00000000-0005-0000-0000-0000F6240000}"/>
    <cellStyle name="Normal 2 2 2 2 14 2 10" xfId="9531" xr:uid="{00000000-0005-0000-0000-0000F7240000}"/>
    <cellStyle name="Normal 2 2 2 2 14 2 10 2" xfId="9532" xr:uid="{00000000-0005-0000-0000-0000F8240000}"/>
    <cellStyle name="Normal 2 2 2 2 14 2 11" xfId="9533" xr:uid="{00000000-0005-0000-0000-0000F9240000}"/>
    <cellStyle name="Normal 2 2 2 2 14 2 11 2" xfId="9534" xr:uid="{00000000-0005-0000-0000-0000FA240000}"/>
    <cellStyle name="Normal 2 2 2 2 14 2 12" xfId="9535" xr:uid="{00000000-0005-0000-0000-0000FB240000}"/>
    <cellStyle name="Normal 2 2 2 2 14 2 2" xfId="9536" xr:uid="{00000000-0005-0000-0000-0000FC240000}"/>
    <cellStyle name="Normal 2 2 2 2 14 2 2 10" xfId="9537" xr:uid="{00000000-0005-0000-0000-0000FD240000}"/>
    <cellStyle name="Normal 2 2 2 2 14 2 2 10 2" xfId="9538" xr:uid="{00000000-0005-0000-0000-0000FE240000}"/>
    <cellStyle name="Normal 2 2 2 2 14 2 2 11" xfId="9539" xr:uid="{00000000-0005-0000-0000-0000FF240000}"/>
    <cellStyle name="Normal 2 2 2 2 14 2 2 2" xfId="9540" xr:uid="{00000000-0005-0000-0000-000000250000}"/>
    <cellStyle name="Normal 2 2 2 2 14 2 2 2 2" xfId="9541" xr:uid="{00000000-0005-0000-0000-000001250000}"/>
    <cellStyle name="Normal 2 2 2 2 14 2 2 3" xfId="9542" xr:uid="{00000000-0005-0000-0000-000002250000}"/>
    <cellStyle name="Normal 2 2 2 2 14 2 2 3 2" xfId="9543" xr:uid="{00000000-0005-0000-0000-000003250000}"/>
    <cellStyle name="Normal 2 2 2 2 14 2 2 4" xfId="9544" xr:uid="{00000000-0005-0000-0000-000004250000}"/>
    <cellStyle name="Normal 2 2 2 2 14 2 2 4 2" xfId="9545" xr:uid="{00000000-0005-0000-0000-000005250000}"/>
    <cellStyle name="Normal 2 2 2 2 14 2 2 5" xfId="9546" xr:uid="{00000000-0005-0000-0000-000006250000}"/>
    <cellStyle name="Normal 2 2 2 2 14 2 2 5 2" xfId="9547" xr:uid="{00000000-0005-0000-0000-000007250000}"/>
    <cellStyle name="Normal 2 2 2 2 14 2 2 6" xfId="9548" xr:uid="{00000000-0005-0000-0000-000008250000}"/>
    <cellStyle name="Normal 2 2 2 2 14 2 2 6 2" xfId="9549" xr:uid="{00000000-0005-0000-0000-000009250000}"/>
    <cellStyle name="Normal 2 2 2 2 14 2 2 7" xfId="9550" xr:uid="{00000000-0005-0000-0000-00000A250000}"/>
    <cellStyle name="Normal 2 2 2 2 14 2 2 7 2" xfId="9551" xr:uid="{00000000-0005-0000-0000-00000B250000}"/>
    <cellStyle name="Normal 2 2 2 2 14 2 2 8" xfId="9552" xr:uid="{00000000-0005-0000-0000-00000C250000}"/>
    <cellStyle name="Normal 2 2 2 2 14 2 2 8 2" xfId="9553" xr:uid="{00000000-0005-0000-0000-00000D250000}"/>
    <cellStyle name="Normal 2 2 2 2 14 2 2 9" xfId="9554" xr:uid="{00000000-0005-0000-0000-00000E250000}"/>
    <cellStyle name="Normal 2 2 2 2 14 2 2 9 2" xfId="9555" xr:uid="{00000000-0005-0000-0000-00000F250000}"/>
    <cellStyle name="Normal 2 2 2 2 14 2 3" xfId="9556" xr:uid="{00000000-0005-0000-0000-000010250000}"/>
    <cellStyle name="Normal 2 2 2 2 14 2 3 2" xfId="9557" xr:uid="{00000000-0005-0000-0000-000011250000}"/>
    <cellStyle name="Normal 2 2 2 2 14 2 4" xfId="9558" xr:uid="{00000000-0005-0000-0000-000012250000}"/>
    <cellStyle name="Normal 2 2 2 2 14 2 4 2" xfId="9559" xr:uid="{00000000-0005-0000-0000-000013250000}"/>
    <cellStyle name="Normal 2 2 2 2 14 2 5" xfId="9560" xr:uid="{00000000-0005-0000-0000-000014250000}"/>
    <cellStyle name="Normal 2 2 2 2 14 2 5 2" xfId="9561" xr:uid="{00000000-0005-0000-0000-000015250000}"/>
    <cellStyle name="Normal 2 2 2 2 14 2 6" xfId="9562" xr:uid="{00000000-0005-0000-0000-000016250000}"/>
    <cellStyle name="Normal 2 2 2 2 14 2 6 2" xfId="9563" xr:uid="{00000000-0005-0000-0000-000017250000}"/>
    <cellStyle name="Normal 2 2 2 2 14 2 7" xfId="9564" xr:uid="{00000000-0005-0000-0000-000018250000}"/>
    <cellStyle name="Normal 2 2 2 2 14 2 7 2" xfId="9565" xr:uid="{00000000-0005-0000-0000-000019250000}"/>
    <cellStyle name="Normal 2 2 2 2 14 2 8" xfId="9566" xr:uid="{00000000-0005-0000-0000-00001A250000}"/>
    <cellStyle name="Normal 2 2 2 2 14 2 8 2" xfId="9567" xr:uid="{00000000-0005-0000-0000-00001B250000}"/>
    <cellStyle name="Normal 2 2 2 2 14 2 9" xfId="9568" xr:uid="{00000000-0005-0000-0000-00001C250000}"/>
    <cellStyle name="Normal 2 2 2 2 14 2 9 2" xfId="9569" xr:uid="{00000000-0005-0000-0000-00001D250000}"/>
    <cellStyle name="Normal 2 2 2 2 14 3" xfId="9570" xr:uid="{00000000-0005-0000-0000-00001E250000}"/>
    <cellStyle name="Normal 2 2 2 2 14 3 10" xfId="9571" xr:uid="{00000000-0005-0000-0000-00001F250000}"/>
    <cellStyle name="Normal 2 2 2 2 14 3 10 2" xfId="9572" xr:uid="{00000000-0005-0000-0000-000020250000}"/>
    <cellStyle name="Normal 2 2 2 2 14 3 11" xfId="9573" xr:uid="{00000000-0005-0000-0000-000021250000}"/>
    <cellStyle name="Normal 2 2 2 2 14 3 2" xfId="9574" xr:uid="{00000000-0005-0000-0000-000022250000}"/>
    <cellStyle name="Normal 2 2 2 2 14 3 2 2" xfId="9575" xr:uid="{00000000-0005-0000-0000-000023250000}"/>
    <cellStyle name="Normal 2 2 2 2 14 3 3" xfId="9576" xr:uid="{00000000-0005-0000-0000-000024250000}"/>
    <cellStyle name="Normal 2 2 2 2 14 3 3 2" xfId="9577" xr:uid="{00000000-0005-0000-0000-000025250000}"/>
    <cellStyle name="Normal 2 2 2 2 14 3 4" xfId="9578" xr:uid="{00000000-0005-0000-0000-000026250000}"/>
    <cellStyle name="Normal 2 2 2 2 14 3 4 2" xfId="9579" xr:uid="{00000000-0005-0000-0000-000027250000}"/>
    <cellStyle name="Normal 2 2 2 2 14 3 5" xfId="9580" xr:uid="{00000000-0005-0000-0000-000028250000}"/>
    <cellStyle name="Normal 2 2 2 2 14 3 5 2" xfId="9581" xr:uid="{00000000-0005-0000-0000-000029250000}"/>
    <cellStyle name="Normal 2 2 2 2 14 3 6" xfId="9582" xr:uid="{00000000-0005-0000-0000-00002A250000}"/>
    <cellStyle name="Normal 2 2 2 2 14 3 6 2" xfId="9583" xr:uid="{00000000-0005-0000-0000-00002B250000}"/>
    <cellStyle name="Normal 2 2 2 2 14 3 7" xfId="9584" xr:uid="{00000000-0005-0000-0000-00002C250000}"/>
    <cellStyle name="Normal 2 2 2 2 14 3 7 2" xfId="9585" xr:uid="{00000000-0005-0000-0000-00002D250000}"/>
    <cellStyle name="Normal 2 2 2 2 14 3 8" xfId="9586" xr:uid="{00000000-0005-0000-0000-00002E250000}"/>
    <cellStyle name="Normal 2 2 2 2 14 3 8 2" xfId="9587" xr:uid="{00000000-0005-0000-0000-00002F250000}"/>
    <cellStyle name="Normal 2 2 2 2 14 3 9" xfId="9588" xr:uid="{00000000-0005-0000-0000-000030250000}"/>
    <cellStyle name="Normal 2 2 2 2 14 3 9 2" xfId="9589" xr:uid="{00000000-0005-0000-0000-000031250000}"/>
    <cellStyle name="Normal 2 2 2 2 14 4" xfId="9590" xr:uid="{00000000-0005-0000-0000-000032250000}"/>
    <cellStyle name="Normal 2 2 2 2 14 4 2" xfId="9591" xr:uid="{00000000-0005-0000-0000-000033250000}"/>
    <cellStyle name="Normal 2 2 2 2 14 5" xfId="9592" xr:uid="{00000000-0005-0000-0000-000034250000}"/>
    <cellStyle name="Normal 2 2 2 2 14 5 2" xfId="9593" xr:uid="{00000000-0005-0000-0000-000035250000}"/>
    <cellStyle name="Normal 2 2 2 2 14 6" xfId="9594" xr:uid="{00000000-0005-0000-0000-000036250000}"/>
    <cellStyle name="Normal 2 2 2 2 14 6 2" xfId="9595" xr:uid="{00000000-0005-0000-0000-000037250000}"/>
    <cellStyle name="Normal 2 2 2 2 14 7" xfId="9596" xr:uid="{00000000-0005-0000-0000-000038250000}"/>
    <cellStyle name="Normal 2 2 2 2 14 7 2" xfId="9597" xr:uid="{00000000-0005-0000-0000-000039250000}"/>
    <cellStyle name="Normal 2 2 2 2 14 8" xfId="9598" xr:uid="{00000000-0005-0000-0000-00003A250000}"/>
    <cellStyle name="Normal 2 2 2 2 14 8 2" xfId="9599" xr:uid="{00000000-0005-0000-0000-00003B250000}"/>
    <cellStyle name="Normal 2 2 2 2 14 9" xfId="9600" xr:uid="{00000000-0005-0000-0000-00003C250000}"/>
    <cellStyle name="Normal 2 2 2 2 14 9 2" xfId="9601" xr:uid="{00000000-0005-0000-0000-00003D250000}"/>
    <cellStyle name="Normal 2 2 2 2 15" xfId="9602" xr:uid="{00000000-0005-0000-0000-00003E250000}"/>
    <cellStyle name="Normal 2 2 2 2 15 10" xfId="9603" xr:uid="{00000000-0005-0000-0000-00003F250000}"/>
    <cellStyle name="Normal 2 2 2 2 15 10 2" xfId="9604" xr:uid="{00000000-0005-0000-0000-000040250000}"/>
    <cellStyle name="Normal 2 2 2 2 15 11" xfId="9605" xr:uid="{00000000-0005-0000-0000-000041250000}"/>
    <cellStyle name="Normal 2 2 2 2 15 11 2" xfId="9606" xr:uid="{00000000-0005-0000-0000-000042250000}"/>
    <cellStyle name="Normal 2 2 2 2 15 12" xfId="9607" xr:uid="{00000000-0005-0000-0000-000043250000}"/>
    <cellStyle name="Normal 2 2 2 2 15 12 2" xfId="9608" xr:uid="{00000000-0005-0000-0000-000044250000}"/>
    <cellStyle name="Normal 2 2 2 2 15 13" xfId="9609" xr:uid="{00000000-0005-0000-0000-000045250000}"/>
    <cellStyle name="Normal 2 2 2 2 15 2" xfId="9610" xr:uid="{00000000-0005-0000-0000-000046250000}"/>
    <cellStyle name="Normal 2 2 2 2 15 2 10" xfId="9611" xr:uid="{00000000-0005-0000-0000-000047250000}"/>
    <cellStyle name="Normal 2 2 2 2 15 2 10 2" xfId="9612" xr:uid="{00000000-0005-0000-0000-000048250000}"/>
    <cellStyle name="Normal 2 2 2 2 15 2 11" xfId="9613" xr:uid="{00000000-0005-0000-0000-000049250000}"/>
    <cellStyle name="Normal 2 2 2 2 15 2 11 2" xfId="9614" xr:uid="{00000000-0005-0000-0000-00004A250000}"/>
    <cellStyle name="Normal 2 2 2 2 15 2 12" xfId="9615" xr:uid="{00000000-0005-0000-0000-00004B250000}"/>
    <cellStyle name="Normal 2 2 2 2 15 2 2" xfId="9616" xr:uid="{00000000-0005-0000-0000-00004C250000}"/>
    <cellStyle name="Normal 2 2 2 2 15 2 2 10" xfId="9617" xr:uid="{00000000-0005-0000-0000-00004D250000}"/>
    <cellStyle name="Normal 2 2 2 2 15 2 2 10 2" xfId="9618" xr:uid="{00000000-0005-0000-0000-00004E250000}"/>
    <cellStyle name="Normal 2 2 2 2 15 2 2 11" xfId="9619" xr:uid="{00000000-0005-0000-0000-00004F250000}"/>
    <cellStyle name="Normal 2 2 2 2 15 2 2 2" xfId="9620" xr:uid="{00000000-0005-0000-0000-000050250000}"/>
    <cellStyle name="Normal 2 2 2 2 15 2 2 2 2" xfId="9621" xr:uid="{00000000-0005-0000-0000-000051250000}"/>
    <cellStyle name="Normal 2 2 2 2 15 2 2 3" xfId="9622" xr:uid="{00000000-0005-0000-0000-000052250000}"/>
    <cellStyle name="Normal 2 2 2 2 15 2 2 3 2" xfId="9623" xr:uid="{00000000-0005-0000-0000-000053250000}"/>
    <cellStyle name="Normal 2 2 2 2 15 2 2 4" xfId="9624" xr:uid="{00000000-0005-0000-0000-000054250000}"/>
    <cellStyle name="Normal 2 2 2 2 15 2 2 4 2" xfId="9625" xr:uid="{00000000-0005-0000-0000-000055250000}"/>
    <cellStyle name="Normal 2 2 2 2 15 2 2 5" xfId="9626" xr:uid="{00000000-0005-0000-0000-000056250000}"/>
    <cellStyle name="Normal 2 2 2 2 15 2 2 5 2" xfId="9627" xr:uid="{00000000-0005-0000-0000-000057250000}"/>
    <cellStyle name="Normal 2 2 2 2 15 2 2 6" xfId="9628" xr:uid="{00000000-0005-0000-0000-000058250000}"/>
    <cellStyle name="Normal 2 2 2 2 15 2 2 6 2" xfId="9629" xr:uid="{00000000-0005-0000-0000-000059250000}"/>
    <cellStyle name="Normal 2 2 2 2 15 2 2 7" xfId="9630" xr:uid="{00000000-0005-0000-0000-00005A250000}"/>
    <cellStyle name="Normal 2 2 2 2 15 2 2 7 2" xfId="9631" xr:uid="{00000000-0005-0000-0000-00005B250000}"/>
    <cellStyle name="Normal 2 2 2 2 15 2 2 8" xfId="9632" xr:uid="{00000000-0005-0000-0000-00005C250000}"/>
    <cellStyle name="Normal 2 2 2 2 15 2 2 8 2" xfId="9633" xr:uid="{00000000-0005-0000-0000-00005D250000}"/>
    <cellStyle name="Normal 2 2 2 2 15 2 2 9" xfId="9634" xr:uid="{00000000-0005-0000-0000-00005E250000}"/>
    <cellStyle name="Normal 2 2 2 2 15 2 2 9 2" xfId="9635" xr:uid="{00000000-0005-0000-0000-00005F250000}"/>
    <cellStyle name="Normal 2 2 2 2 15 2 3" xfId="9636" xr:uid="{00000000-0005-0000-0000-000060250000}"/>
    <cellStyle name="Normal 2 2 2 2 15 2 3 2" xfId="9637" xr:uid="{00000000-0005-0000-0000-000061250000}"/>
    <cellStyle name="Normal 2 2 2 2 15 2 4" xfId="9638" xr:uid="{00000000-0005-0000-0000-000062250000}"/>
    <cellStyle name="Normal 2 2 2 2 15 2 4 2" xfId="9639" xr:uid="{00000000-0005-0000-0000-000063250000}"/>
    <cellStyle name="Normal 2 2 2 2 15 2 5" xfId="9640" xr:uid="{00000000-0005-0000-0000-000064250000}"/>
    <cellStyle name="Normal 2 2 2 2 15 2 5 2" xfId="9641" xr:uid="{00000000-0005-0000-0000-000065250000}"/>
    <cellStyle name="Normal 2 2 2 2 15 2 6" xfId="9642" xr:uid="{00000000-0005-0000-0000-000066250000}"/>
    <cellStyle name="Normal 2 2 2 2 15 2 6 2" xfId="9643" xr:uid="{00000000-0005-0000-0000-000067250000}"/>
    <cellStyle name="Normal 2 2 2 2 15 2 7" xfId="9644" xr:uid="{00000000-0005-0000-0000-000068250000}"/>
    <cellStyle name="Normal 2 2 2 2 15 2 7 2" xfId="9645" xr:uid="{00000000-0005-0000-0000-000069250000}"/>
    <cellStyle name="Normal 2 2 2 2 15 2 8" xfId="9646" xr:uid="{00000000-0005-0000-0000-00006A250000}"/>
    <cellStyle name="Normal 2 2 2 2 15 2 8 2" xfId="9647" xr:uid="{00000000-0005-0000-0000-00006B250000}"/>
    <cellStyle name="Normal 2 2 2 2 15 2 9" xfId="9648" xr:uid="{00000000-0005-0000-0000-00006C250000}"/>
    <cellStyle name="Normal 2 2 2 2 15 2 9 2" xfId="9649" xr:uid="{00000000-0005-0000-0000-00006D250000}"/>
    <cellStyle name="Normal 2 2 2 2 15 3" xfId="9650" xr:uid="{00000000-0005-0000-0000-00006E250000}"/>
    <cellStyle name="Normal 2 2 2 2 15 3 10" xfId="9651" xr:uid="{00000000-0005-0000-0000-00006F250000}"/>
    <cellStyle name="Normal 2 2 2 2 15 3 10 2" xfId="9652" xr:uid="{00000000-0005-0000-0000-000070250000}"/>
    <cellStyle name="Normal 2 2 2 2 15 3 11" xfId="9653" xr:uid="{00000000-0005-0000-0000-000071250000}"/>
    <cellStyle name="Normal 2 2 2 2 15 3 2" xfId="9654" xr:uid="{00000000-0005-0000-0000-000072250000}"/>
    <cellStyle name="Normal 2 2 2 2 15 3 2 2" xfId="9655" xr:uid="{00000000-0005-0000-0000-000073250000}"/>
    <cellStyle name="Normal 2 2 2 2 15 3 3" xfId="9656" xr:uid="{00000000-0005-0000-0000-000074250000}"/>
    <cellStyle name="Normal 2 2 2 2 15 3 3 2" xfId="9657" xr:uid="{00000000-0005-0000-0000-000075250000}"/>
    <cellStyle name="Normal 2 2 2 2 15 3 4" xfId="9658" xr:uid="{00000000-0005-0000-0000-000076250000}"/>
    <cellStyle name="Normal 2 2 2 2 15 3 4 2" xfId="9659" xr:uid="{00000000-0005-0000-0000-000077250000}"/>
    <cellStyle name="Normal 2 2 2 2 15 3 5" xfId="9660" xr:uid="{00000000-0005-0000-0000-000078250000}"/>
    <cellStyle name="Normal 2 2 2 2 15 3 5 2" xfId="9661" xr:uid="{00000000-0005-0000-0000-000079250000}"/>
    <cellStyle name="Normal 2 2 2 2 15 3 6" xfId="9662" xr:uid="{00000000-0005-0000-0000-00007A250000}"/>
    <cellStyle name="Normal 2 2 2 2 15 3 6 2" xfId="9663" xr:uid="{00000000-0005-0000-0000-00007B250000}"/>
    <cellStyle name="Normal 2 2 2 2 15 3 7" xfId="9664" xr:uid="{00000000-0005-0000-0000-00007C250000}"/>
    <cellStyle name="Normal 2 2 2 2 15 3 7 2" xfId="9665" xr:uid="{00000000-0005-0000-0000-00007D250000}"/>
    <cellStyle name="Normal 2 2 2 2 15 3 8" xfId="9666" xr:uid="{00000000-0005-0000-0000-00007E250000}"/>
    <cellStyle name="Normal 2 2 2 2 15 3 8 2" xfId="9667" xr:uid="{00000000-0005-0000-0000-00007F250000}"/>
    <cellStyle name="Normal 2 2 2 2 15 3 9" xfId="9668" xr:uid="{00000000-0005-0000-0000-000080250000}"/>
    <cellStyle name="Normal 2 2 2 2 15 3 9 2" xfId="9669" xr:uid="{00000000-0005-0000-0000-000081250000}"/>
    <cellStyle name="Normal 2 2 2 2 15 4" xfId="9670" xr:uid="{00000000-0005-0000-0000-000082250000}"/>
    <cellStyle name="Normal 2 2 2 2 15 4 2" xfId="9671" xr:uid="{00000000-0005-0000-0000-000083250000}"/>
    <cellStyle name="Normal 2 2 2 2 15 5" xfId="9672" xr:uid="{00000000-0005-0000-0000-000084250000}"/>
    <cellStyle name="Normal 2 2 2 2 15 5 2" xfId="9673" xr:uid="{00000000-0005-0000-0000-000085250000}"/>
    <cellStyle name="Normal 2 2 2 2 15 6" xfId="9674" xr:uid="{00000000-0005-0000-0000-000086250000}"/>
    <cellStyle name="Normal 2 2 2 2 15 6 2" xfId="9675" xr:uid="{00000000-0005-0000-0000-000087250000}"/>
    <cellStyle name="Normal 2 2 2 2 15 7" xfId="9676" xr:uid="{00000000-0005-0000-0000-000088250000}"/>
    <cellStyle name="Normal 2 2 2 2 15 7 2" xfId="9677" xr:uid="{00000000-0005-0000-0000-000089250000}"/>
    <cellStyle name="Normal 2 2 2 2 15 8" xfId="9678" xr:uid="{00000000-0005-0000-0000-00008A250000}"/>
    <cellStyle name="Normal 2 2 2 2 15 8 2" xfId="9679" xr:uid="{00000000-0005-0000-0000-00008B250000}"/>
    <cellStyle name="Normal 2 2 2 2 15 9" xfId="9680" xr:uid="{00000000-0005-0000-0000-00008C250000}"/>
    <cellStyle name="Normal 2 2 2 2 15 9 2" xfId="9681" xr:uid="{00000000-0005-0000-0000-00008D250000}"/>
    <cellStyle name="Normal 2 2 2 2 16" xfId="9682" xr:uid="{00000000-0005-0000-0000-00008E250000}"/>
    <cellStyle name="Normal 2 2 2 2 16 10" xfId="9683" xr:uid="{00000000-0005-0000-0000-00008F250000}"/>
    <cellStyle name="Normal 2 2 2 2 16 10 2" xfId="9684" xr:uid="{00000000-0005-0000-0000-000090250000}"/>
    <cellStyle name="Normal 2 2 2 2 16 11" xfId="9685" xr:uid="{00000000-0005-0000-0000-000091250000}"/>
    <cellStyle name="Normal 2 2 2 2 16 11 2" xfId="9686" xr:uid="{00000000-0005-0000-0000-000092250000}"/>
    <cellStyle name="Normal 2 2 2 2 16 12" xfId="9687" xr:uid="{00000000-0005-0000-0000-000093250000}"/>
    <cellStyle name="Normal 2 2 2 2 16 12 2" xfId="9688" xr:uid="{00000000-0005-0000-0000-000094250000}"/>
    <cellStyle name="Normal 2 2 2 2 16 13" xfId="9689" xr:uid="{00000000-0005-0000-0000-000095250000}"/>
    <cellStyle name="Normal 2 2 2 2 16 2" xfId="9690" xr:uid="{00000000-0005-0000-0000-000096250000}"/>
    <cellStyle name="Normal 2 2 2 2 16 2 10" xfId="9691" xr:uid="{00000000-0005-0000-0000-000097250000}"/>
    <cellStyle name="Normal 2 2 2 2 16 2 10 2" xfId="9692" xr:uid="{00000000-0005-0000-0000-000098250000}"/>
    <cellStyle name="Normal 2 2 2 2 16 2 11" xfId="9693" xr:uid="{00000000-0005-0000-0000-000099250000}"/>
    <cellStyle name="Normal 2 2 2 2 16 2 11 2" xfId="9694" xr:uid="{00000000-0005-0000-0000-00009A250000}"/>
    <cellStyle name="Normal 2 2 2 2 16 2 12" xfId="9695" xr:uid="{00000000-0005-0000-0000-00009B250000}"/>
    <cellStyle name="Normal 2 2 2 2 16 2 2" xfId="9696" xr:uid="{00000000-0005-0000-0000-00009C250000}"/>
    <cellStyle name="Normal 2 2 2 2 16 2 2 10" xfId="9697" xr:uid="{00000000-0005-0000-0000-00009D250000}"/>
    <cellStyle name="Normal 2 2 2 2 16 2 2 10 2" xfId="9698" xr:uid="{00000000-0005-0000-0000-00009E250000}"/>
    <cellStyle name="Normal 2 2 2 2 16 2 2 11" xfId="9699" xr:uid="{00000000-0005-0000-0000-00009F250000}"/>
    <cellStyle name="Normal 2 2 2 2 16 2 2 2" xfId="9700" xr:uid="{00000000-0005-0000-0000-0000A0250000}"/>
    <cellStyle name="Normal 2 2 2 2 16 2 2 2 2" xfId="9701" xr:uid="{00000000-0005-0000-0000-0000A1250000}"/>
    <cellStyle name="Normal 2 2 2 2 16 2 2 3" xfId="9702" xr:uid="{00000000-0005-0000-0000-0000A2250000}"/>
    <cellStyle name="Normal 2 2 2 2 16 2 2 3 2" xfId="9703" xr:uid="{00000000-0005-0000-0000-0000A3250000}"/>
    <cellStyle name="Normal 2 2 2 2 16 2 2 4" xfId="9704" xr:uid="{00000000-0005-0000-0000-0000A4250000}"/>
    <cellStyle name="Normal 2 2 2 2 16 2 2 4 2" xfId="9705" xr:uid="{00000000-0005-0000-0000-0000A5250000}"/>
    <cellStyle name="Normal 2 2 2 2 16 2 2 5" xfId="9706" xr:uid="{00000000-0005-0000-0000-0000A6250000}"/>
    <cellStyle name="Normal 2 2 2 2 16 2 2 5 2" xfId="9707" xr:uid="{00000000-0005-0000-0000-0000A7250000}"/>
    <cellStyle name="Normal 2 2 2 2 16 2 2 6" xfId="9708" xr:uid="{00000000-0005-0000-0000-0000A8250000}"/>
    <cellStyle name="Normal 2 2 2 2 16 2 2 6 2" xfId="9709" xr:uid="{00000000-0005-0000-0000-0000A9250000}"/>
    <cellStyle name="Normal 2 2 2 2 16 2 2 7" xfId="9710" xr:uid="{00000000-0005-0000-0000-0000AA250000}"/>
    <cellStyle name="Normal 2 2 2 2 16 2 2 7 2" xfId="9711" xr:uid="{00000000-0005-0000-0000-0000AB250000}"/>
    <cellStyle name="Normal 2 2 2 2 16 2 2 8" xfId="9712" xr:uid="{00000000-0005-0000-0000-0000AC250000}"/>
    <cellStyle name="Normal 2 2 2 2 16 2 2 8 2" xfId="9713" xr:uid="{00000000-0005-0000-0000-0000AD250000}"/>
    <cellStyle name="Normal 2 2 2 2 16 2 2 9" xfId="9714" xr:uid="{00000000-0005-0000-0000-0000AE250000}"/>
    <cellStyle name="Normal 2 2 2 2 16 2 2 9 2" xfId="9715" xr:uid="{00000000-0005-0000-0000-0000AF250000}"/>
    <cellStyle name="Normal 2 2 2 2 16 2 3" xfId="9716" xr:uid="{00000000-0005-0000-0000-0000B0250000}"/>
    <cellStyle name="Normal 2 2 2 2 16 2 3 2" xfId="9717" xr:uid="{00000000-0005-0000-0000-0000B1250000}"/>
    <cellStyle name="Normal 2 2 2 2 16 2 4" xfId="9718" xr:uid="{00000000-0005-0000-0000-0000B2250000}"/>
    <cellStyle name="Normal 2 2 2 2 16 2 4 2" xfId="9719" xr:uid="{00000000-0005-0000-0000-0000B3250000}"/>
    <cellStyle name="Normal 2 2 2 2 16 2 5" xfId="9720" xr:uid="{00000000-0005-0000-0000-0000B4250000}"/>
    <cellStyle name="Normal 2 2 2 2 16 2 5 2" xfId="9721" xr:uid="{00000000-0005-0000-0000-0000B5250000}"/>
    <cellStyle name="Normal 2 2 2 2 16 2 6" xfId="9722" xr:uid="{00000000-0005-0000-0000-0000B6250000}"/>
    <cellStyle name="Normal 2 2 2 2 16 2 6 2" xfId="9723" xr:uid="{00000000-0005-0000-0000-0000B7250000}"/>
    <cellStyle name="Normal 2 2 2 2 16 2 7" xfId="9724" xr:uid="{00000000-0005-0000-0000-0000B8250000}"/>
    <cellStyle name="Normal 2 2 2 2 16 2 7 2" xfId="9725" xr:uid="{00000000-0005-0000-0000-0000B9250000}"/>
    <cellStyle name="Normal 2 2 2 2 16 2 8" xfId="9726" xr:uid="{00000000-0005-0000-0000-0000BA250000}"/>
    <cellStyle name="Normal 2 2 2 2 16 2 8 2" xfId="9727" xr:uid="{00000000-0005-0000-0000-0000BB250000}"/>
    <cellStyle name="Normal 2 2 2 2 16 2 9" xfId="9728" xr:uid="{00000000-0005-0000-0000-0000BC250000}"/>
    <cellStyle name="Normal 2 2 2 2 16 2 9 2" xfId="9729" xr:uid="{00000000-0005-0000-0000-0000BD250000}"/>
    <cellStyle name="Normal 2 2 2 2 16 3" xfId="9730" xr:uid="{00000000-0005-0000-0000-0000BE250000}"/>
    <cellStyle name="Normal 2 2 2 2 16 3 10" xfId="9731" xr:uid="{00000000-0005-0000-0000-0000BF250000}"/>
    <cellStyle name="Normal 2 2 2 2 16 3 10 2" xfId="9732" xr:uid="{00000000-0005-0000-0000-0000C0250000}"/>
    <cellStyle name="Normal 2 2 2 2 16 3 11" xfId="9733" xr:uid="{00000000-0005-0000-0000-0000C1250000}"/>
    <cellStyle name="Normal 2 2 2 2 16 3 2" xfId="9734" xr:uid="{00000000-0005-0000-0000-0000C2250000}"/>
    <cellStyle name="Normal 2 2 2 2 16 3 2 2" xfId="9735" xr:uid="{00000000-0005-0000-0000-0000C3250000}"/>
    <cellStyle name="Normal 2 2 2 2 16 3 3" xfId="9736" xr:uid="{00000000-0005-0000-0000-0000C4250000}"/>
    <cellStyle name="Normal 2 2 2 2 16 3 3 2" xfId="9737" xr:uid="{00000000-0005-0000-0000-0000C5250000}"/>
    <cellStyle name="Normal 2 2 2 2 16 3 4" xfId="9738" xr:uid="{00000000-0005-0000-0000-0000C6250000}"/>
    <cellStyle name="Normal 2 2 2 2 16 3 4 2" xfId="9739" xr:uid="{00000000-0005-0000-0000-0000C7250000}"/>
    <cellStyle name="Normal 2 2 2 2 16 3 5" xfId="9740" xr:uid="{00000000-0005-0000-0000-0000C8250000}"/>
    <cellStyle name="Normal 2 2 2 2 16 3 5 2" xfId="9741" xr:uid="{00000000-0005-0000-0000-0000C9250000}"/>
    <cellStyle name="Normal 2 2 2 2 16 3 6" xfId="9742" xr:uid="{00000000-0005-0000-0000-0000CA250000}"/>
    <cellStyle name="Normal 2 2 2 2 16 3 6 2" xfId="9743" xr:uid="{00000000-0005-0000-0000-0000CB250000}"/>
    <cellStyle name="Normal 2 2 2 2 16 3 7" xfId="9744" xr:uid="{00000000-0005-0000-0000-0000CC250000}"/>
    <cellStyle name="Normal 2 2 2 2 16 3 7 2" xfId="9745" xr:uid="{00000000-0005-0000-0000-0000CD250000}"/>
    <cellStyle name="Normal 2 2 2 2 16 3 8" xfId="9746" xr:uid="{00000000-0005-0000-0000-0000CE250000}"/>
    <cellStyle name="Normal 2 2 2 2 16 3 8 2" xfId="9747" xr:uid="{00000000-0005-0000-0000-0000CF250000}"/>
    <cellStyle name="Normal 2 2 2 2 16 3 9" xfId="9748" xr:uid="{00000000-0005-0000-0000-0000D0250000}"/>
    <cellStyle name="Normal 2 2 2 2 16 3 9 2" xfId="9749" xr:uid="{00000000-0005-0000-0000-0000D1250000}"/>
    <cellStyle name="Normal 2 2 2 2 16 4" xfId="9750" xr:uid="{00000000-0005-0000-0000-0000D2250000}"/>
    <cellStyle name="Normal 2 2 2 2 16 4 2" xfId="9751" xr:uid="{00000000-0005-0000-0000-0000D3250000}"/>
    <cellStyle name="Normal 2 2 2 2 16 5" xfId="9752" xr:uid="{00000000-0005-0000-0000-0000D4250000}"/>
    <cellStyle name="Normal 2 2 2 2 16 5 2" xfId="9753" xr:uid="{00000000-0005-0000-0000-0000D5250000}"/>
    <cellStyle name="Normal 2 2 2 2 16 6" xfId="9754" xr:uid="{00000000-0005-0000-0000-0000D6250000}"/>
    <cellStyle name="Normal 2 2 2 2 16 6 2" xfId="9755" xr:uid="{00000000-0005-0000-0000-0000D7250000}"/>
    <cellStyle name="Normal 2 2 2 2 16 7" xfId="9756" xr:uid="{00000000-0005-0000-0000-0000D8250000}"/>
    <cellStyle name="Normal 2 2 2 2 16 7 2" xfId="9757" xr:uid="{00000000-0005-0000-0000-0000D9250000}"/>
    <cellStyle name="Normal 2 2 2 2 16 8" xfId="9758" xr:uid="{00000000-0005-0000-0000-0000DA250000}"/>
    <cellStyle name="Normal 2 2 2 2 16 8 2" xfId="9759" xr:uid="{00000000-0005-0000-0000-0000DB250000}"/>
    <cellStyle name="Normal 2 2 2 2 16 9" xfId="9760" xr:uid="{00000000-0005-0000-0000-0000DC250000}"/>
    <cellStyle name="Normal 2 2 2 2 16 9 2" xfId="9761" xr:uid="{00000000-0005-0000-0000-0000DD250000}"/>
    <cellStyle name="Normal 2 2 2 2 17" xfId="41859" xr:uid="{00000000-0005-0000-0000-0000DE250000}"/>
    <cellStyle name="Normal 2 2 2 2 2" xfId="9762" xr:uid="{00000000-0005-0000-0000-0000DF250000}"/>
    <cellStyle name="Normal 2 2 2 2 2 10" xfId="9763" xr:uid="{00000000-0005-0000-0000-0000E0250000}"/>
    <cellStyle name="Normal 2 2 2 2 2 10 10" xfId="9764" xr:uid="{00000000-0005-0000-0000-0000E1250000}"/>
    <cellStyle name="Normal 2 2 2 2 2 10 10 2" xfId="9765" xr:uid="{00000000-0005-0000-0000-0000E2250000}"/>
    <cellStyle name="Normal 2 2 2 2 2 10 11" xfId="9766" xr:uid="{00000000-0005-0000-0000-0000E3250000}"/>
    <cellStyle name="Normal 2 2 2 2 2 10 11 2" xfId="9767" xr:uid="{00000000-0005-0000-0000-0000E4250000}"/>
    <cellStyle name="Normal 2 2 2 2 2 10 12" xfId="9768" xr:uid="{00000000-0005-0000-0000-0000E5250000}"/>
    <cellStyle name="Normal 2 2 2 2 2 10 2" xfId="9769" xr:uid="{00000000-0005-0000-0000-0000E6250000}"/>
    <cellStyle name="Normal 2 2 2 2 2 10 2 10" xfId="9770" xr:uid="{00000000-0005-0000-0000-0000E7250000}"/>
    <cellStyle name="Normal 2 2 2 2 2 10 2 10 2" xfId="9771" xr:uid="{00000000-0005-0000-0000-0000E8250000}"/>
    <cellStyle name="Normal 2 2 2 2 2 10 2 11" xfId="9772" xr:uid="{00000000-0005-0000-0000-0000E9250000}"/>
    <cellStyle name="Normal 2 2 2 2 2 10 2 2" xfId="9773" xr:uid="{00000000-0005-0000-0000-0000EA250000}"/>
    <cellStyle name="Normal 2 2 2 2 2 10 2 2 2" xfId="9774" xr:uid="{00000000-0005-0000-0000-0000EB250000}"/>
    <cellStyle name="Normal 2 2 2 2 2 10 2 3" xfId="9775" xr:uid="{00000000-0005-0000-0000-0000EC250000}"/>
    <cellStyle name="Normal 2 2 2 2 2 10 2 3 2" xfId="9776" xr:uid="{00000000-0005-0000-0000-0000ED250000}"/>
    <cellStyle name="Normal 2 2 2 2 2 10 2 4" xfId="9777" xr:uid="{00000000-0005-0000-0000-0000EE250000}"/>
    <cellStyle name="Normal 2 2 2 2 2 10 2 4 2" xfId="9778" xr:uid="{00000000-0005-0000-0000-0000EF250000}"/>
    <cellStyle name="Normal 2 2 2 2 2 10 2 5" xfId="9779" xr:uid="{00000000-0005-0000-0000-0000F0250000}"/>
    <cellStyle name="Normal 2 2 2 2 2 10 2 5 2" xfId="9780" xr:uid="{00000000-0005-0000-0000-0000F1250000}"/>
    <cellStyle name="Normal 2 2 2 2 2 10 2 6" xfId="9781" xr:uid="{00000000-0005-0000-0000-0000F2250000}"/>
    <cellStyle name="Normal 2 2 2 2 2 10 2 6 2" xfId="9782" xr:uid="{00000000-0005-0000-0000-0000F3250000}"/>
    <cellStyle name="Normal 2 2 2 2 2 10 2 7" xfId="9783" xr:uid="{00000000-0005-0000-0000-0000F4250000}"/>
    <cellStyle name="Normal 2 2 2 2 2 10 2 7 2" xfId="9784" xr:uid="{00000000-0005-0000-0000-0000F5250000}"/>
    <cellStyle name="Normal 2 2 2 2 2 10 2 8" xfId="9785" xr:uid="{00000000-0005-0000-0000-0000F6250000}"/>
    <cellStyle name="Normal 2 2 2 2 2 10 2 8 2" xfId="9786" xr:uid="{00000000-0005-0000-0000-0000F7250000}"/>
    <cellStyle name="Normal 2 2 2 2 2 10 2 9" xfId="9787" xr:uid="{00000000-0005-0000-0000-0000F8250000}"/>
    <cellStyle name="Normal 2 2 2 2 2 10 2 9 2" xfId="9788" xr:uid="{00000000-0005-0000-0000-0000F9250000}"/>
    <cellStyle name="Normal 2 2 2 2 2 10 3" xfId="9789" xr:uid="{00000000-0005-0000-0000-0000FA250000}"/>
    <cellStyle name="Normal 2 2 2 2 2 10 3 2" xfId="9790" xr:uid="{00000000-0005-0000-0000-0000FB250000}"/>
    <cellStyle name="Normal 2 2 2 2 2 10 4" xfId="9791" xr:uid="{00000000-0005-0000-0000-0000FC250000}"/>
    <cellStyle name="Normal 2 2 2 2 2 10 4 2" xfId="9792" xr:uid="{00000000-0005-0000-0000-0000FD250000}"/>
    <cellStyle name="Normal 2 2 2 2 2 10 5" xfId="9793" xr:uid="{00000000-0005-0000-0000-0000FE250000}"/>
    <cellStyle name="Normal 2 2 2 2 2 10 5 2" xfId="9794" xr:uid="{00000000-0005-0000-0000-0000FF250000}"/>
    <cellStyle name="Normal 2 2 2 2 2 10 6" xfId="9795" xr:uid="{00000000-0005-0000-0000-000000260000}"/>
    <cellStyle name="Normal 2 2 2 2 2 10 6 2" xfId="9796" xr:uid="{00000000-0005-0000-0000-000001260000}"/>
    <cellStyle name="Normal 2 2 2 2 2 10 7" xfId="9797" xr:uid="{00000000-0005-0000-0000-000002260000}"/>
    <cellStyle name="Normal 2 2 2 2 2 10 7 2" xfId="9798" xr:uid="{00000000-0005-0000-0000-000003260000}"/>
    <cellStyle name="Normal 2 2 2 2 2 10 8" xfId="9799" xr:uid="{00000000-0005-0000-0000-000004260000}"/>
    <cellStyle name="Normal 2 2 2 2 2 10 8 2" xfId="9800" xr:uid="{00000000-0005-0000-0000-000005260000}"/>
    <cellStyle name="Normal 2 2 2 2 2 10 9" xfId="9801" xr:uid="{00000000-0005-0000-0000-000006260000}"/>
    <cellStyle name="Normal 2 2 2 2 2 10 9 2" xfId="9802" xr:uid="{00000000-0005-0000-0000-000007260000}"/>
    <cellStyle name="Normal 2 2 2 2 2 11" xfId="9803" xr:uid="{00000000-0005-0000-0000-000008260000}"/>
    <cellStyle name="Normal 2 2 2 2 2 11 10" xfId="9804" xr:uid="{00000000-0005-0000-0000-000009260000}"/>
    <cellStyle name="Normal 2 2 2 2 2 11 10 2" xfId="9805" xr:uid="{00000000-0005-0000-0000-00000A260000}"/>
    <cellStyle name="Normal 2 2 2 2 2 11 11" xfId="9806" xr:uid="{00000000-0005-0000-0000-00000B260000}"/>
    <cellStyle name="Normal 2 2 2 2 2 11 2" xfId="9807" xr:uid="{00000000-0005-0000-0000-00000C260000}"/>
    <cellStyle name="Normal 2 2 2 2 2 11 2 2" xfId="9808" xr:uid="{00000000-0005-0000-0000-00000D260000}"/>
    <cellStyle name="Normal 2 2 2 2 2 11 3" xfId="9809" xr:uid="{00000000-0005-0000-0000-00000E260000}"/>
    <cellStyle name="Normal 2 2 2 2 2 11 3 2" xfId="9810" xr:uid="{00000000-0005-0000-0000-00000F260000}"/>
    <cellStyle name="Normal 2 2 2 2 2 11 4" xfId="9811" xr:uid="{00000000-0005-0000-0000-000010260000}"/>
    <cellStyle name="Normal 2 2 2 2 2 11 4 2" xfId="9812" xr:uid="{00000000-0005-0000-0000-000011260000}"/>
    <cellStyle name="Normal 2 2 2 2 2 11 5" xfId="9813" xr:uid="{00000000-0005-0000-0000-000012260000}"/>
    <cellStyle name="Normal 2 2 2 2 2 11 5 2" xfId="9814" xr:uid="{00000000-0005-0000-0000-000013260000}"/>
    <cellStyle name="Normal 2 2 2 2 2 11 6" xfId="9815" xr:uid="{00000000-0005-0000-0000-000014260000}"/>
    <cellStyle name="Normal 2 2 2 2 2 11 6 2" xfId="9816" xr:uid="{00000000-0005-0000-0000-000015260000}"/>
    <cellStyle name="Normal 2 2 2 2 2 11 7" xfId="9817" xr:uid="{00000000-0005-0000-0000-000016260000}"/>
    <cellStyle name="Normal 2 2 2 2 2 11 7 2" xfId="9818" xr:uid="{00000000-0005-0000-0000-000017260000}"/>
    <cellStyle name="Normal 2 2 2 2 2 11 8" xfId="9819" xr:uid="{00000000-0005-0000-0000-000018260000}"/>
    <cellStyle name="Normal 2 2 2 2 2 11 8 2" xfId="9820" xr:uid="{00000000-0005-0000-0000-000019260000}"/>
    <cellStyle name="Normal 2 2 2 2 2 11 9" xfId="9821" xr:uid="{00000000-0005-0000-0000-00001A260000}"/>
    <cellStyle name="Normal 2 2 2 2 2 11 9 2" xfId="9822" xr:uid="{00000000-0005-0000-0000-00001B260000}"/>
    <cellStyle name="Normal 2 2 2 2 2 12" xfId="9823" xr:uid="{00000000-0005-0000-0000-00001C260000}"/>
    <cellStyle name="Normal 2 2 2 2 2 12 2" xfId="9824" xr:uid="{00000000-0005-0000-0000-00001D260000}"/>
    <cellStyle name="Normal 2 2 2 2 2 13" xfId="9825" xr:uid="{00000000-0005-0000-0000-00001E260000}"/>
    <cellStyle name="Normal 2 2 2 2 2 13 2" xfId="9826" xr:uid="{00000000-0005-0000-0000-00001F260000}"/>
    <cellStyle name="Normal 2 2 2 2 2 14" xfId="9827" xr:uid="{00000000-0005-0000-0000-000020260000}"/>
    <cellStyle name="Normal 2 2 2 2 2 14 2" xfId="9828" xr:uid="{00000000-0005-0000-0000-000021260000}"/>
    <cellStyle name="Normal 2 2 2 2 2 15" xfId="9829" xr:uid="{00000000-0005-0000-0000-000022260000}"/>
    <cellStyle name="Normal 2 2 2 2 2 15 2" xfId="9830" xr:uid="{00000000-0005-0000-0000-000023260000}"/>
    <cellStyle name="Normal 2 2 2 2 2 16" xfId="9831" xr:uid="{00000000-0005-0000-0000-000024260000}"/>
    <cellStyle name="Normal 2 2 2 2 2 16 2" xfId="9832" xr:uid="{00000000-0005-0000-0000-000025260000}"/>
    <cellStyle name="Normal 2 2 2 2 2 17" xfId="9833" xr:uid="{00000000-0005-0000-0000-000026260000}"/>
    <cellStyle name="Normal 2 2 2 2 2 17 2" xfId="9834" xr:uid="{00000000-0005-0000-0000-000027260000}"/>
    <cellStyle name="Normal 2 2 2 2 2 18" xfId="9835" xr:uid="{00000000-0005-0000-0000-000028260000}"/>
    <cellStyle name="Normal 2 2 2 2 2 18 2" xfId="9836" xr:uid="{00000000-0005-0000-0000-000029260000}"/>
    <cellStyle name="Normal 2 2 2 2 2 19" xfId="9837" xr:uid="{00000000-0005-0000-0000-00002A260000}"/>
    <cellStyle name="Normal 2 2 2 2 2 19 2" xfId="9838" xr:uid="{00000000-0005-0000-0000-00002B260000}"/>
    <cellStyle name="Normal 2 2 2 2 2 2" xfId="9839" xr:uid="{00000000-0005-0000-0000-00002C260000}"/>
    <cellStyle name="Normal 2 2 2 2 2 2 10" xfId="41860" xr:uid="{00000000-0005-0000-0000-00002D260000}"/>
    <cellStyle name="Normal 2 2 2 2 2 2 2" xfId="9840" xr:uid="{00000000-0005-0000-0000-00002E260000}"/>
    <cellStyle name="Normal 2 2 2 2 2 2 2 10" xfId="9841" xr:uid="{00000000-0005-0000-0000-00002F260000}"/>
    <cellStyle name="Normal 2 2 2 2 2 2 2 10 2" xfId="9842" xr:uid="{00000000-0005-0000-0000-000030260000}"/>
    <cellStyle name="Normal 2 2 2 2 2 2 2 11" xfId="9843" xr:uid="{00000000-0005-0000-0000-000031260000}"/>
    <cellStyle name="Normal 2 2 2 2 2 2 2 11 2" xfId="9844" xr:uid="{00000000-0005-0000-0000-000032260000}"/>
    <cellStyle name="Normal 2 2 2 2 2 2 2 12" xfId="9845" xr:uid="{00000000-0005-0000-0000-000033260000}"/>
    <cellStyle name="Normal 2 2 2 2 2 2 2 12 2" xfId="9846" xr:uid="{00000000-0005-0000-0000-000034260000}"/>
    <cellStyle name="Normal 2 2 2 2 2 2 2 13" xfId="9847" xr:uid="{00000000-0005-0000-0000-000035260000}"/>
    <cellStyle name="Normal 2 2 2 2 2 2 2 13 2" xfId="9848" xr:uid="{00000000-0005-0000-0000-000036260000}"/>
    <cellStyle name="Normal 2 2 2 2 2 2 2 14" xfId="9849" xr:uid="{00000000-0005-0000-0000-000037260000}"/>
    <cellStyle name="Normal 2 2 2 2 2 2 2 14 2" xfId="9850" xr:uid="{00000000-0005-0000-0000-000038260000}"/>
    <cellStyle name="Normal 2 2 2 2 2 2 2 15" xfId="9851" xr:uid="{00000000-0005-0000-0000-000039260000}"/>
    <cellStyle name="Normal 2 2 2 2 2 2 2 15 2" xfId="9852" xr:uid="{00000000-0005-0000-0000-00003A260000}"/>
    <cellStyle name="Normal 2 2 2 2 2 2 2 16" xfId="9853" xr:uid="{00000000-0005-0000-0000-00003B260000}"/>
    <cellStyle name="Normal 2 2 2 2 2 2 2 16 2" xfId="9854" xr:uid="{00000000-0005-0000-0000-00003C260000}"/>
    <cellStyle name="Normal 2 2 2 2 2 2 2 17" xfId="9855" xr:uid="{00000000-0005-0000-0000-00003D260000}"/>
    <cellStyle name="Normal 2 2 2 2 2 2 2 17 2" xfId="9856" xr:uid="{00000000-0005-0000-0000-00003E260000}"/>
    <cellStyle name="Normal 2 2 2 2 2 2 2 18" xfId="9857" xr:uid="{00000000-0005-0000-0000-00003F260000}"/>
    <cellStyle name="Normal 2 2 2 2 2 2 2 2" xfId="9858" xr:uid="{00000000-0005-0000-0000-000040260000}"/>
    <cellStyle name="Normal 2 2 2 2 2 2 2 2 2" xfId="9859" xr:uid="{00000000-0005-0000-0000-000041260000}"/>
    <cellStyle name="Normal 2 2 2 2 2 2 2 2 2 10" xfId="9860" xr:uid="{00000000-0005-0000-0000-000042260000}"/>
    <cellStyle name="Normal 2 2 2 2 2 2 2 2 2 10 2" xfId="9861" xr:uid="{00000000-0005-0000-0000-000043260000}"/>
    <cellStyle name="Normal 2 2 2 2 2 2 2 2 2 11" xfId="9862" xr:uid="{00000000-0005-0000-0000-000044260000}"/>
    <cellStyle name="Normal 2 2 2 2 2 2 2 2 2 11 2" xfId="9863" xr:uid="{00000000-0005-0000-0000-000045260000}"/>
    <cellStyle name="Normal 2 2 2 2 2 2 2 2 2 12" xfId="9864" xr:uid="{00000000-0005-0000-0000-000046260000}"/>
    <cellStyle name="Normal 2 2 2 2 2 2 2 2 2 12 2" xfId="9865" xr:uid="{00000000-0005-0000-0000-000047260000}"/>
    <cellStyle name="Normal 2 2 2 2 2 2 2 2 2 13" xfId="9866" xr:uid="{00000000-0005-0000-0000-000048260000}"/>
    <cellStyle name="Normal 2 2 2 2 2 2 2 2 2 13 2" xfId="9867" xr:uid="{00000000-0005-0000-0000-000049260000}"/>
    <cellStyle name="Normal 2 2 2 2 2 2 2 2 2 14" xfId="9868" xr:uid="{00000000-0005-0000-0000-00004A260000}"/>
    <cellStyle name="Normal 2 2 2 2 2 2 2 2 2 14 2" xfId="9869" xr:uid="{00000000-0005-0000-0000-00004B260000}"/>
    <cellStyle name="Normal 2 2 2 2 2 2 2 2 2 15" xfId="9870" xr:uid="{00000000-0005-0000-0000-00004C260000}"/>
    <cellStyle name="Normal 2 2 2 2 2 2 2 2 2 15 2" xfId="9871" xr:uid="{00000000-0005-0000-0000-00004D260000}"/>
    <cellStyle name="Normal 2 2 2 2 2 2 2 2 2 16" xfId="9872" xr:uid="{00000000-0005-0000-0000-00004E260000}"/>
    <cellStyle name="Normal 2 2 2 2 2 2 2 2 2 16 2" xfId="9873" xr:uid="{00000000-0005-0000-0000-00004F260000}"/>
    <cellStyle name="Normal 2 2 2 2 2 2 2 2 2 17" xfId="9874" xr:uid="{00000000-0005-0000-0000-000050260000}"/>
    <cellStyle name="Normal 2 2 2 2 2 2 2 2 2 2" xfId="9875" xr:uid="{00000000-0005-0000-0000-000051260000}"/>
    <cellStyle name="Normal 2 2 2 2 2 2 2 2 2 2 2" xfId="41861" xr:uid="{00000000-0005-0000-0000-000052260000}"/>
    <cellStyle name="Normal 2 2 2 2 2 2 2 2 2 3" xfId="9876" xr:uid="{00000000-0005-0000-0000-000053260000}"/>
    <cellStyle name="Normal 2 2 2 2 2 2 2 2 2 3 2" xfId="41862" xr:uid="{00000000-0005-0000-0000-000054260000}"/>
    <cellStyle name="Normal 2 2 2 2 2 2 2 2 2 4" xfId="9877" xr:uid="{00000000-0005-0000-0000-000055260000}"/>
    <cellStyle name="Normal 2 2 2 2 2 2 2 2 2 4 2" xfId="41863" xr:uid="{00000000-0005-0000-0000-000056260000}"/>
    <cellStyle name="Normal 2 2 2 2 2 2 2 2 2 5" xfId="9878" xr:uid="{00000000-0005-0000-0000-000057260000}"/>
    <cellStyle name="Normal 2 2 2 2 2 2 2 2 2 5 2" xfId="41864" xr:uid="{00000000-0005-0000-0000-000058260000}"/>
    <cellStyle name="Normal 2 2 2 2 2 2 2 2 2 6" xfId="9879" xr:uid="{00000000-0005-0000-0000-000059260000}"/>
    <cellStyle name="Normal 2 2 2 2 2 2 2 2 2 6 10" xfId="9880" xr:uid="{00000000-0005-0000-0000-00005A260000}"/>
    <cellStyle name="Normal 2 2 2 2 2 2 2 2 2 6 10 2" xfId="9881" xr:uid="{00000000-0005-0000-0000-00005B260000}"/>
    <cellStyle name="Normal 2 2 2 2 2 2 2 2 2 6 11" xfId="9882" xr:uid="{00000000-0005-0000-0000-00005C260000}"/>
    <cellStyle name="Normal 2 2 2 2 2 2 2 2 2 6 11 2" xfId="9883" xr:uid="{00000000-0005-0000-0000-00005D260000}"/>
    <cellStyle name="Normal 2 2 2 2 2 2 2 2 2 6 12" xfId="9884" xr:uid="{00000000-0005-0000-0000-00005E260000}"/>
    <cellStyle name="Normal 2 2 2 2 2 2 2 2 2 6 2" xfId="9885" xr:uid="{00000000-0005-0000-0000-00005F260000}"/>
    <cellStyle name="Normal 2 2 2 2 2 2 2 2 2 6 2 10" xfId="9886" xr:uid="{00000000-0005-0000-0000-000060260000}"/>
    <cellStyle name="Normal 2 2 2 2 2 2 2 2 2 6 2 10 2" xfId="9887" xr:uid="{00000000-0005-0000-0000-000061260000}"/>
    <cellStyle name="Normal 2 2 2 2 2 2 2 2 2 6 2 11" xfId="9888" xr:uid="{00000000-0005-0000-0000-000062260000}"/>
    <cellStyle name="Normal 2 2 2 2 2 2 2 2 2 6 2 2" xfId="9889" xr:uid="{00000000-0005-0000-0000-000063260000}"/>
    <cellStyle name="Normal 2 2 2 2 2 2 2 2 2 6 2 2 2" xfId="9890" xr:uid="{00000000-0005-0000-0000-000064260000}"/>
    <cellStyle name="Normal 2 2 2 2 2 2 2 2 2 6 2 3" xfId="9891" xr:uid="{00000000-0005-0000-0000-000065260000}"/>
    <cellStyle name="Normal 2 2 2 2 2 2 2 2 2 6 2 3 2" xfId="9892" xr:uid="{00000000-0005-0000-0000-000066260000}"/>
    <cellStyle name="Normal 2 2 2 2 2 2 2 2 2 6 2 4" xfId="9893" xr:uid="{00000000-0005-0000-0000-000067260000}"/>
    <cellStyle name="Normal 2 2 2 2 2 2 2 2 2 6 2 4 2" xfId="9894" xr:uid="{00000000-0005-0000-0000-000068260000}"/>
    <cellStyle name="Normal 2 2 2 2 2 2 2 2 2 6 2 5" xfId="9895" xr:uid="{00000000-0005-0000-0000-000069260000}"/>
    <cellStyle name="Normal 2 2 2 2 2 2 2 2 2 6 2 5 2" xfId="9896" xr:uid="{00000000-0005-0000-0000-00006A260000}"/>
    <cellStyle name="Normal 2 2 2 2 2 2 2 2 2 6 2 6" xfId="9897" xr:uid="{00000000-0005-0000-0000-00006B260000}"/>
    <cellStyle name="Normal 2 2 2 2 2 2 2 2 2 6 2 6 2" xfId="9898" xr:uid="{00000000-0005-0000-0000-00006C260000}"/>
    <cellStyle name="Normal 2 2 2 2 2 2 2 2 2 6 2 7" xfId="9899" xr:uid="{00000000-0005-0000-0000-00006D260000}"/>
    <cellStyle name="Normal 2 2 2 2 2 2 2 2 2 6 2 7 2" xfId="9900" xr:uid="{00000000-0005-0000-0000-00006E260000}"/>
    <cellStyle name="Normal 2 2 2 2 2 2 2 2 2 6 2 8" xfId="9901" xr:uid="{00000000-0005-0000-0000-00006F260000}"/>
    <cellStyle name="Normal 2 2 2 2 2 2 2 2 2 6 2 8 2" xfId="9902" xr:uid="{00000000-0005-0000-0000-000070260000}"/>
    <cellStyle name="Normal 2 2 2 2 2 2 2 2 2 6 2 9" xfId="9903" xr:uid="{00000000-0005-0000-0000-000071260000}"/>
    <cellStyle name="Normal 2 2 2 2 2 2 2 2 2 6 2 9 2" xfId="9904" xr:uid="{00000000-0005-0000-0000-000072260000}"/>
    <cellStyle name="Normal 2 2 2 2 2 2 2 2 2 6 3" xfId="9905" xr:uid="{00000000-0005-0000-0000-000073260000}"/>
    <cellStyle name="Normal 2 2 2 2 2 2 2 2 2 6 3 2" xfId="9906" xr:uid="{00000000-0005-0000-0000-000074260000}"/>
    <cellStyle name="Normal 2 2 2 2 2 2 2 2 2 6 4" xfId="9907" xr:uid="{00000000-0005-0000-0000-000075260000}"/>
    <cellStyle name="Normal 2 2 2 2 2 2 2 2 2 6 4 2" xfId="9908" xr:uid="{00000000-0005-0000-0000-000076260000}"/>
    <cellStyle name="Normal 2 2 2 2 2 2 2 2 2 6 5" xfId="9909" xr:uid="{00000000-0005-0000-0000-000077260000}"/>
    <cellStyle name="Normal 2 2 2 2 2 2 2 2 2 6 5 2" xfId="9910" xr:uid="{00000000-0005-0000-0000-000078260000}"/>
    <cellStyle name="Normal 2 2 2 2 2 2 2 2 2 6 6" xfId="9911" xr:uid="{00000000-0005-0000-0000-000079260000}"/>
    <cellStyle name="Normal 2 2 2 2 2 2 2 2 2 6 6 2" xfId="9912" xr:uid="{00000000-0005-0000-0000-00007A260000}"/>
    <cellStyle name="Normal 2 2 2 2 2 2 2 2 2 6 7" xfId="9913" xr:uid="{00000000-0005-0000-0000-00007B260000}"/>
    <cellStyle name="Normal 2 2 2 2 2 2 2 2 2 6 7 2" xfId="9914" xr:uid="{00000000-0005-0000-0000-00007C260000}"/>
    <cellStyle name="Normal 2 2 2 2 2 2 2 2 2 6 8" xfId="9915" xr:uid="{00000000-0005-0000-0000-00007D260000}"/>
    <cellStyle name="Normal 2 2 2 2 2 2 2 2 2 6 8 2" xfId="9916" xr:uid="{00000000-0005-0000-0000-00007E260000}"/>
    <cellStyle name="Normal 2 2 2 2 2 2 2 2 2 6 9" xfId="9917" xr:uid="{00000000-0005-0000-0000-00007F260000}"/>
    <cellStyle name="Normal 2 2 2 2 2 2 2 2 2 6 9 2" xfId="9918" xr:uid="{00000000-0005-0000-0000-000080260000}"/>
    <cellStyle name="Normal 2 2 2 2 2 2 2 2 2 7" xfId="9919" xr:uid="{00000000-0005-0000-0000-000081260000}"/>
    <cellStyle name="Normal 2 2 2 2 2 2 2 2 2 7 10" xfId="9920" xr:uid="{00000000-0005-0000-0000-000082260000}"/>
    <cellStyle name="Normal 2 2 2 2 2 2 2 2 2 7 10 2" xfId="9921" xr:uid="{00000000-0005-0000-0000-000083260000}"/>
    <cellStyle name="Normal 2 2 2 2 2 2 2 2 2 7 11" xfId="9922" xr:uid="{00000000-0005-0000-0000-000084260000}"/>
    <cellStyle name="Normal 2 2 2 2 2 2 2 2 2 7 2" xfId="9923" xr:uid="{00000000-0005-0000-0000-000085260000}"/>
    <cellStyle name="Normal 2 2 2 2 2 2 2 2 2 7 2 2" xfId="9924" xr:uid="{00000000-0005-0000-0000-000086260000}"/>
    <cellStyle name="Normal 2 2 2 2 2 2 2 2 2 7 3" xfId="9925" xr:uid="{00000000-0005-0000-0000-000087260000}"/>
    <cellStyle name="Normal 2 2 2 2 2 2 2 2 2 7 3 2" xfId="9926" xr:uid="{00000000-0005-0000-0000-000088260000}"/>
    <cellStyle name="Normal 2 2 2 2 2 2 2 2 2 7 4" xfId="9927" xr:uid="{00000000-0005-0000-0000-000089260000}"/>
    <cellStyle name="Normal 2 2 2 2 2 2 2 2 2 7 4 2" xfId="9928" xr:uid="{00000000-0005-0000-0000-00008A260000}"/>
    <cellStyle name="Normal 2 2 2 2 2 2 2 2 2 7 5" xfId="9929" xr:uid="{00000000-0005-0000-0000-00008B260000}"/>
    <cellStyle name="Normal 2 2 2 2 2 2 2 2 2 7 5 2" xfId="9930" xr:uid="{00000000-0005-0000-0000-00008C260000}"/>
    <cellStyle name="Normal 2 2 2 2 2 2 2 2 2 7 6" xfId="9931" xr:uid="{00000000-0005-0000-0000-00008D260000}"/>
    <cellStyle name="Normal 2 2 2 2 2 2 2 2 2 7 6 2" xfId="9932" xr:uid="{00000000-0005-0000-0000-00008E260000}"/>
    <cellStyle name="Normal 2 2 2 2 2 2 2 2 2 7 7" xfId="9933" xr:uid="{00000000-0005-0000-0000-00008F260000}"/>
    <cellStyle name="Normal 2 2 2 2 2 2 2 2 2 7 7 2" xfId="9934" xr:uid="{00000000-0005-0000-0000-000090260000}"/>
    <cellStyle name="Normal 2 2 2 2 2 2 2 2 2 7 8" xfId="9935" xr:uid="{00000000-0005-0000-0000-000091260000}"/>
    <cellStyle name="Normal 2 2 2 2 2 2 2 2 2 7 8 2" xfId="9936" xr:uid="{00000000-0005-0000-0000-000092260000}"/>
    <cellStyle name="Normal 2 2 2 2 2 2 2 2 2 7 9" xfId="9937" xr:uid="{00000000-0005-0000-0000-000093260000}"/>
    <cellStyle name="Normal 2 2 2 2 2 2 2 2 2 7 9 2" xfId="9938" xr:uid="{00000000-0005-0000-0000-000094260000}"/>
    <cellStyle name="Normal 2 2 2 2 2 2 2 2 2 8" xfId="9939" xr:uid="{00000000-0005-0000-0000-000095260000}"/>
    <cellStyle name="Normal 2 2 2 2 2 2 2 2 2 8 2" xfId="9940" xr:uid="{00000000-0005-0000-0000-000096260000}"/>
    <cellStyle name="Normal 2 2 2 2 2 2 2 2 2 9" xfId="9941" xr:uid="{00000000-0005-0000-0000-000097260000}"/>
    <cellStyle name="Normal 2 2 2 2 2 2 2 2 2 9 2" xfId="9942" xr:uid="{00000000-0005-0000-0000-000098260000}"/>
    <cellStyle name="Normal 2 2 2 2 2 2 2 2 3" xfId="9943" xr:uid="{00000000-0005-0000-0000-000099260000}"/>
    <cellStyle name="Normal 2 2 2 2 2 2 2 2 3 10" xfId="9944" xr:uid="{00000000-0005-0000-0000-00009A260000}"/>
    <cellStyle name="Normal 2 2 2 2 2 2 2 2 3 10 2" xfId="9945" xr:uid="{00000000-0005-0000-0000-00009B260000}"/>
    <cellStyle name="Normal 2 2 2 2 2 2 2 2 3 11" xfId="9946" xr:uid="{00000000-0005-0000-0000-00009C260000}"/>
    <cellStyle name="Normal 2 2 2 2 2 2 2 2 3 11 2" xfId="9947" xr:uid="{00000000-0005-0000-0000-00009D260000}"/>
    <cellStyle name="Normal 2 2 2 2 2 2 2 2 3 12" xfId="9948" xr:uid="{00000000-0005-0000-0000-00009E260000}"/>
    <cellStyle name="Normal 2 2 2 2 2 2 2 2 3 12 2" xfId="9949" xr:uid="{00000000-0005-0000-0000-00009F260000}"/>
    <cellStyle name="Normal 2 2 2 2 2 2 2 2 3 13" xfId="9950" xr:uid="{00000000-0005-0000-0000-0000A0260000}"/>
    <cellStyle name="Normal 2 2 2 2 2 2 2 2 3 2" xfId="9951" xr:uid="{00000000-0005-0000-0000-0000A1260000}"/>
    <cellStyle name="Normal 2 2 2 2 2 2 2 2 3 2 10" xfId="9952" xr:uid="{00000000-0005-0000-0000-0000A2260000}"/>
    <cellStyle name="Normal 2 2 2 2 2 2 2 2 3 2 10 2" xfId="9953" xr:uid="{00000000-0005-0000-0000-0000A3260000}"/>
    <cellStyle name="Normal 2 2 2 2 2 2 2 2 3 2 11" xfId="9954" xr:uid="{00000000-0005-0000-0000-0000A4260000}"/>
    <cellStyle name="Normal 2 2 2 2 2 2 2 2 3 2 11 2" xfId="9955" xr:uid="{00000000-0005-0000-0000-0000A5260000}"/>
    <cellStyle name="Normal 2 2 2 2 2 2 2 2 3 2 12" xfId="9956" xr:uid="{00000000-0005-0000-0000-0000A6260000}"/>
    <cellStyle name="Normal 2 2 2 2 2 2 2 2 3 2 2" xfId="9957" xr:uid="{00000000-0005-0000-0000-0000A7260000}"/>
    <cellStyle name="Normal 2 2 2 2 2 2 2 2 3 2 2 10" xfId="9958" xr:uid="{00000000-0005-0000-0000-0000A8260000}"/>
    <cellStyle name="Normal 2 2 2 2 2 2 2 2 3 2 2 10 2" xfId="9959" xr:uid="{00000000-0005-0000-0000-0000A9260000}"/>
    <cellStyle name="Normal 2 2 2 2 2 2 2 2 3 2 2 11" xfId="9960" xr:uid="{00000000-0005-0000-0000-0000AA260000}"/>
    <cellStyle name="Normal 2 2 2 2 2 2 2 2 3 2 2 2" xfId="9961" xr:uid="{00000000-0005-0000-0000-0000AB260000}"/>
    <cellStyle name="Normal 2 2 2 2 2 2 2 2 3 2 2 2 2" xfId="9962" xr:uid="{00000000-0005-0000-0000-0000AC260000}"/>
    <cellStyle name="Normal 2 2 2 2 2 2 2 2 3 2 2 3" xfId="9963" xr:uid="{00000000-0005-0000-0000-0000AD260000}"/>
    <cellStyle name="Normal 2 2 2 2 2 2 2 2 3 2 2 3 2" xfId="9964" xr:uid="{00000000-0005-0000-0000-0000AE260000}"/>
    <cellStyle name="Normal 2 2 2 2 2 2 2 2 3 2 2 4" xfId="9965" xr:uid="{00000000-0005-0000-0000-0000AF260000}"/>
    <cellStyle name="Normal 2 2 2 2 2 2 2 2 3 2 2 4 2" xfId="9966" xr:uid="{00000000-0005-0000-0000-0000B0260000}"/>
    <cellStyle name="Normal 2 2 2 2 2 2 2 2 3 2 2 5" xfId="9967" xr:uid="{00000000-0005-0000-0000-0000B1260000}"/>
    <cellStyle name="Normal 2 2 2 2 2 2 2 2 3 2 2 5 2" xfId="9968" xr:uid="{00000000-0005-0000-0000-0000B2260000}"/>
    <cellStyle name="Normal 2 2 2 2 2 2 2 2 3 2 2 6" xfId="9969" xr:uid="{00000000-0005-0000-0000-0000B3260000}"/>
    <cellStyle name="Normal 2 2 2 2 2 2 2 2 3 2 2 6 2" xfId="9970" xr:uid="{00000000-0005-0000-0000-0000B4260000}"/>
    <cellStyle name="Normal 2 2 2 2 2 2 2 2 3 2 2 7" xfId="9971" xr:uid="{00000000-0005-0000-0000-0000B5260000}"/>
    <cellStyle name="Normal 2 2 2 2 2 2 2 2 3 2 2 7 2" xfId="9972" xr:uid="{00000000-0005-0000-0000-0000B6260000}"/>
    <cellStyle name="Normal 2 2 2 2 2 2 2 2 3 2 2 8" xfId="9973" xr:uid="{00000000-0005-0000-0000-0000B7260000}"/>
    <cellStyle name="Normal 2 2 2 2 2 2 2 2 3 2 2 8 2" xfId="9974" xr:uid="{00000000-0005-0000-0000-0000B8260000}"/>
    <cellStyle name="Normal 2 2 2 2 2 2 2 2 3 2 2 9" xfId="9975" xr:uid="{00000000-0005-0000-0000-0000B9260000}"/>
    <cellStyle name="Normal 2 2 2 2 2 2 2 2 3 2 2 9 2" xfId="9976" xr:uid="{00000000-0005-0000-0000-0000BA260000}"/>
    <cellStyle name="Normal 2 2 2 2 2 2 2 2 3 2 3" xfId="9977" xr:uid="{00000000-0005-0000-0000-0000BB260000}"/>
    <cellStyle name="Normal 2 2 2 2 2 2 2 2 3 2 3 2" xfId="9978" xr:uid="{00000000-0005-0000-0000-0000BC260000}"/>
    <cellStyle name="Normal 2 2 2 2 2 2 2 2 3 2 4" xfId="9979" xr:uid="{00000000-0005-0000-0000-0000BD260000}"/>
    <cellStyle name="Normal 2 2 2 2 2 2 2 2 3 2 4 2" xfId="9980" xr:uid="{00000000-0005-0000-0000-0000BE260000}"/>
    <cellStyle name="Normal 2 2 2 2 2 2 2 2 3 2 5" xfId="9981" xr:uid="{00000000-0005-0000-0000-0000BF260000}"/>
    <cellStyle name="Normal 2 2 2 2 2 2 2 2 3 2 5 2" xfId="9982" xr:uid="{00000000-0005-0000-0000-0000C0260000}"/>
    <cellStyle name="Normal 2 2 2 2 2 2 2 2 3 2 6" xfId="9983" xr:uid="{00000000-0005-0000-0000-0000C1260000}"/>
    <cellStyle name="Normal 2 2 2 2 2 2 2 2 3 2 6 2" xfId="9984" xr:uid="{00000000-0005-0000-0000-0000C2260000}"/>
    <cellStyle name="Normal 2 2 2 2 2 2 2 2 3 2 7" xfId="9985" xr:uid="{00000000-0005-0000-0000-0000C3260000}"/>
    <cellStyle name="Normal 2 2 2 2 2 2 2 2 3 2 7 2" xfId="9986" xr:uid="{00000000-0005-0000-0000-0000C4260000}"/>
    <cellStyle name="Normal 2 2 2 2 2 2 2 2 3 2 8" xfId="9987" xr:uid="{00000000-0005-0000-0000-0000C5260000}"/>
    <cellStyle name="Normal 2 2 2 2 2 2 2 2 3 2 8 2" xfId="9988" xr:uid="{00000000-0005-0000-0000-0000C6260000}"/>
    <cellStyle name="Normal 2 2 2 2 2 2 2 2 3 2 9" xfId="9989" xr:uid="{00000000-0005-0000-0000-0000C7260000}"/>
    <cellStyle name="Normal 2 2 2 2 2 2 2 2 3 2 9 2" xfId="9990" xr:uid="{00000000-0005-0000-0000-0000C8260000}"/>
    <cellStyle name="Normal 2 2 2 2 2 2 2 2 3 3" xfId="9991" xr:uid="{00000000-0005-0000-0000-0000C9260000}"/>
    <cellStyle name="Normal 2 2 2 2 2 2 2 2 3 3 10" xfId="9992" xr:uid="{00000000-0005-0000-0000-0000CA260000}"/>
    <cellStyle name="Normal 2 2 2 2 2 2 2 2 3 3 10 2" xfId="9993" xr:uid="{00000000-0005-0000-0000-0000CB260000}"/>
    <cellStyle name="Normal 2 2 2 2 2 2 2 2 3 3 11" xfId="9994" xr:uid="{00000000-0005-0000-0000-0000CC260000}"/>
    <cellStyle name="Normal 2 2 2 2 2 2 2 2 3 3 2" xfId="9995" xr:uid="{00000000-0005-0000-0000-0000CD260000}"/>
    <cellStyle name="Normal 2 2 2 2 2 2 2 2 3 3 2 2" xfId="9996" xr:uid="{00000000-0005-0000-0000-0000CE260000}"/>
    <cellStyle name="Normal 2 2 2 2 2 2 2 2 3 3 3" xfId="9997" xr:uid="{00000000-0005-0000-0000-0000CF260000}"/>
    <cellStyle name="Normal 2 2 2 2 2 2 2 2 3 3 3 2" xfId="9998" xr:uid="{00000000-0005-0000-0000-0000D0260000}"/>
    <cellStyle name="Normal 2 2 2 2 2 2 2 2 3 3 4" xfId="9999" xr:uid="{00000000-0005-0000-0000-0000D1260000}"/>
    <cellStyle name="Normal 2 2 2 2 2 2 2 2 3 3 4 2" xfId="10000" xr:uid="{00000000-0005-0000-0000-0000D2260000}"/>
    <cellStyle name="Normal 2 2 2 2 2 2 2 2 3 3 5" xfId="10001" xr:uid="{00000000-0005-0000-0000-0000D3260000}"/>
    <cellStyle name="Normal 2 2 2 2 2 2 2 2 3 3 5 2" xfId="10002" xr:uid="{00000000-0005-0000-0000-0000D4260000}"/>
    <cellStyle name="Normal 2 2 2 2 2 2 2 2 3 3 6" xfId="10003" xr:uid="{00000000-0005-0000-0000-0000D5260000}"/>
    <cellStyle name="Normal 2 2 2 2 2 2 2 2 3 3 6 2" xfId="10004" xr:uid="{00000000-0005-0000-0000-0000D6260000}"/>
    <cellStyle name="Normal 2 2 2 2 2 2 2 2 3 3 7" xfId="10005" xr:uid="{00000000-0005-0000-0000-0000D7260000}"/>
    <cellStyle name="Normal 2 2 2 2 2 2 2 2 3 3 7 2" xfId="10006" xr:uid="{00000000-0005-0000-0000-0000D8260000}"/>
    <cellStyle name="Normal 2 2 2 2 2 2 2 2 3 3 8" xfId="10007" xr:uid="{00000000-0005-0000-0000-0000D9260000}"/>
    <cellStyle name="Normal 2 2 2 2 2 2 2 2 3 3 8 2" xfId="10008" xr:uid="{00000000-0005-0000-0000-0000DA260000}"/>
    <cellStyle name="Normal 2 2 2 2 2 2 2 2 3 3 9" xfId="10009" xr:uid="{00000000-0005-0000-0000-0000DB260000}"/>
    <cellStyle name="Normal 2 2 2 2 2 2 2 2 3 3 9 2" xfId="10010" xr:uid="{00000000-0005-0000-0000-0000DC260000}"/>
    <cellStyle name="Normal 2 2 2 2 2 2 2 2 3 4" xfId="10011" xr:uid="{00000000-0005-0000-0000-0000DD260000}"/>
    <cellStyle name="Normal 2 2 2 2 2 2 2 2 3 4 2" xfId="10012" xr:uid="{00000000-0005-0000-0000-0000DE260000}"/>
    <cellStyle name="Normal 2 2 2 2 2 2 2 2 3 5" xfId="10013" xr:uid="{00000000-0005-0000-0000-0000DF260000}"/>
    <cellStyle name="Normal 2 2 2 2 2 2 2 2 3 5 2" xfId="10014" xr:uid="{00000000-0005-0000-0000-0000E0260000}"/>
    <cellStyle name="Normal 2 2 2 2 2 2 2 2 3 6" xfId="10015" xr:uid="{00000000-0005-0000-0000-0000E1260000}"/>
    <cellStyle name="Normal 2 2 2 2 2 2 2 2 3 6 2" xfId="10016" xr:uid="{00000000-0005-0000-0000-0000E2260000}"/>
    <cellStyle name="Normal 2 2 2 2 2 2 2 2 3 7" xfId="10017" xr:uid="{00000000-0005-0000-0000-0000E3260000}"/>
    <cellStyle name="Normal 2 2 2 2 2 2 2 2 3 7 2" xfId="10018" xr:uid="{00000000-0005-0000-0000-0000E4260000}"/>
    <cellStyle name="Normal 2 2 2 2 2 2 2 2 3 8" xfId="10019" xr:uid="{00000000-0005-0000-0000-0000E5260000}"/>
    <cellStyle name="Normal 2 2 2 2 2 2 2 2 3 8 2" xfId="10020" xr:uid="{00000000-0005-0000-0000-0000E6260000}"/>
    <cellStyle name="Normal 2 2 2 2 2 2 2 2 3 9" xfId="10021" xr:uid="{00000000-0005-0000-0000-0000E7260000}"/>
    <cellStyle name="Normal 2 2 2 2 2 2 2 2 3 9 2" xfId="10022" xr:uid="{00000000-0005-0000-0000-0000E8260000}"/>
    <cellStyle name="Normal 2 2 2 2 2 2 2 2 4" xfId="10023" xr:uid="{00000000-0005-0000-0000-0000E9260000}"/>
    <cellStyle name="Normal 2 2 2 2 2 2 2 2 4 10" xfId="10024" xr:uid="{00000000-0005-0000-0000-0000EA260000}"/>
    <cellStyle name="Normal 2 2 2 2 2 2 2 2 4 10 2" xfId="10025" xr:uid="{00000000-0005-0000-0000-0000EB260000}"/>
    <cellStyle name="Normal 2 2 2 2 2 2 2 2 4 11" xfId="10026" xr:uid="{00000000-0005-0000-0000-0000EC260000}"/>
    <cellStyle name="Normal 2 2 2 2 2 2 2 2 4 11 2" xfId="10027" xr:uid="{00000000-0005-0000-0000-0000ED260000}"/>
    <cellStyle name="Normal 2 2 2 2 2 2 2 2 4 12" xfId="10028" xr:uid="{00000000-0005-0000-0000-0000EE260000}"/>
    <cellStyle name="Normal 2 2 2 2 2 2 2 2 4 12 2" xfId="10029" xr:uid="{00000000-0005-0000-0000-0000EF260000}"/>
    <cellStyle name="Normal 2 2 2 2 2 2 2 2 4 13" xfId="10030" xr:uid="{00000000-0005-0000-0000-0000F0260000}"/>
    <cellStyle name="Normal 2 2 2 2 2 2 2 2 4 2" xfId="10031" xr:uid="{00000000-0005-0000-0000-0000F1260000}"/>
    <cellStyle name="Normal 2 2 2 2 2 2 2 2 4 2 10" xfId="10032" xr:uid="{00000000-0005-0000-0000-0000F2260000}"/>
    <cellStyle name="Normal 2 2 2 2 2 2 2 2 4 2 10 2" xfId="10033" xr:uid="{00000000-0005-0000-0000-0000F3260000}"/>
    <cellStyle name="Normal 2 2 2 2 2 2 2 2 4 2 11" xfId="10034" xr:uid="{00000000-0005-0000-0000-0000F4260000}"/>
    <cellStyle name="Normal 2 2 2 2 2 2 2 2 4 2 11 2" xfId="10035" xr:uid="{00000000-0005-0000-0000-0000F5260000}"/>
    <cellStyle name="Normal 2 2 2 2 2 2 2 2 4 2 12" xfId="10036" xr:uid="{00000000-0005-0000-0000-0000F6260000}"/>
    <cellStyle name="Normal 2 2 2 2 2 2 2 2 4 2 2" xfId="10037" xr:uid="{00000000-0005-0000-0000-0000F7260000}"/>
    <cellStyle name="Normal 2 2 2 2 2 2 2 2 4 2 2 10" xfId="10038" xr:uid="{00000000-0005-0000-0000-0000F8260000}"/>
    <cellStyle name="Normal 2 2 2 2 2 2 2 2 4 2 2 10 2" xfId="10039" xr:uid="{00000000-0005-0000-0000-0000F9260000}"/>
    <cellStyle name="Normal 2 2 2 2 2 2 2 2 4 2 2 11" xfId="10040" xr:uid="{00000000-0005-0000-0000-0000FA260000}"/>
    <cellStyle name="Normal 2 2 2 2 2 2 2 2 4 2 2 2" xfId="10041" xr:uid="{00000000-0005-0000-0000-0000FB260000}"/>
    <cellStyle name="Normal 2 2 2 2 2 2 2 2 4 2 2 2 2" xfId="10042" xr:uid="{00000000-0005-0000-0000-0000FC260000}"/>
    <cellStyle name="Normal 2 2 2 2 2 2 2 2 4 2 2 3" xfId="10043" xr:uid="{00000000-0005-0000-0000-0000FD260000}"/>
    <cellStyle name="Normal 2 2 2 2 2 2 2 2 4 2 2 3 2" xfId="10044" xr:uid="{00000000-0005-0000-0000-0000FE260000}"/>
    <cellStyle name="Normal 2 2 2 2 2 2 2 2 4 2 2 4" xfId="10045" xr:uid="{00000000-0005-0000-0000-0000FF260000}"/>
    <cellStyle name="Normal 2 2 2 2 2 2 2 2 4 2 2 4 2" xfId="10046" xr:uid="{00000000-0005-0000-0000-000000270000}"/>
    <cellStyle name="Normal 2 2 2 2 2 2 2 2 4 2 2 5" xfId="10047" xr:uid="{00000000-0005-0000-0000-000001270000}"/>
    <cellStyle name="Normal 2 2 2 2 2 2 2 2 4 2 2 5 2" xfId="10048" xr:uid="{00000000-0005-0000-0000-000002270000}"/>
    <cellStyle name="Normal 2 2 2 2 2 2 2 2 4 2 2 6" xfId="10049" xr:uid="{00000000-0005-0000-0000-000003270000}"/>
    <cellStyle name="Normal 2 2 2 2 2 2 2 2 4 2 2 6 2" xfId="10050" xr:uid="{00000000-0005-0000-0000-000004270000}"/>
    <cellStyle name="Normal 2 2 2 2 2 2 2 2 4 2 2 7" xfId="10051" xr:uid="{00000000-0005-0000-0000-000005270000}"/>
    <cellStyle name="Normal 2 2 2 2 2 2 2 2 4 2 2 7 2" xfId="10052" xr:uid="{00000000-0005-0000-0000-000006270000}"/>
    <cellStyle name="Normal 2 2 2 2 2 2 2 2 4 2 2 8" xfId="10053" xr:uid="{00000000-0005-0000-0000-000007270000}"/>
    <cellStyle name="Normal 2 2 2 2 2 2 2 2 4 2 2 8 2" xfId="10054" xr:uid="{00000000-0005-0000-0000-000008270000}"/>
    <cellStyle name="Normal 2 2 2 2 2 2 2 2 4 2 2 9" xfId="10055" xr:uid="{00000000-0005-0000-0000-000009270000}"/>
    <cellStyle name="Normal 2 2 2 2 2 2 2 2 4 2 2 9 2" xfId="10056" xr:uid="{00000000-0005-0000-0000-00000A270000}"/>
    <cellStyle name="Normal 2 2 2 2 2 2 2 2 4 2 3" xfId="10057" xr:uid="{00000000-0005-0000-0000-00000B270000}"/>
    <cellStyle name="Normal 2 2 2 2 2 2 2 2 4 2 3 2" xfId="10058" xr:uid="{00000000-0005-0000-0000-00000C270000}"/>
    <cellStyle name="Normal 2 2 2 2 2 2 2 2 4 2 4" xfId="10059" xr:uid="{00000000-0005-0000-0000-00000D270000}"/>
    <cellStyle name="Normal 2 2 2 2 2 2 2 2 4 2 4 2" xfId="10060" xr:uid="{00000000-0005-0000-0000-00000E270000}"/>
    <cellStyle name="Normal 2 2 2 2 2 2 2 2 4 2 5" xfId="10061" xr:uid="{00000000-0005-0000-0000-00000F270000}"/>
    <cellStyle name="Normal 2 2 2 2 2 2 2 2 4 2 5 2" xfId="10062" xr:uid="{00000000-0005-0000-0000-000010270000}"/>
    <cellStyle name="Normal 2 2 2 2 2 2 2 2 4 2 6" xfId="10063" xr:uid="{00000000-0005-0000-0000-000011270000}"/>
    <cellStyle name="Normal 2 2 2 2 2 2 2 2 4 2 6 2" xfId="10064" xr:uid="{00000000-0005-0000-0000-000012270000}"/>
    <cellStyle name="Normal 2 2 2 2 2 2 2 2 4 2 7" xfId="10065" xr:uid="{00000000-0005-0000-0000-000013270000}"/>
    <cellStyle name="Normal 2 2 2 2 2 2 2 2 4 2 7 2" xfId="10066" xr:uid="{00000000-0005-0000-0000-000014270000}"/>
    <cellStyle name="Normal 2 2 2 2 2 2 2 2 4 2 8" xfId="10067" xr:uid="{00000000-0005-0000-0000-000015270000}"/>
    <cellStyle name="Normal 2 2 2 2 2 2 2 2 4 2 8 2" xfId="10068" xr:uid="{00000000-0005-0000-0000-000016270000}"/>
    <cellStyle name="Normal 2 2 2 2 2 2 2 2 4 2 9" xfId="10069" xr:uid="{00000000-0005-0000-0000-000017270000}"/>
    <cellStyle name="Normal 2 2 2 2 2 2 2 2 4 2 9 2" xfId="10070" xr:uid="{00000000-0005-0000-0000-000018270000}"/>
    <cellStyle name="Normal 2 2 2 2 2 2 2 2 4 3" xfId="10071" xr:uid="{00000000-0005-0000-0000-000019270000}"/>
    <cellStyle name="Normal 2 2 2 2 2 2 2 2 4 3 10" xfId="10072" xr:uid="{00000000-0005-0000-0000-00001A270000}"/>
    <cellStyle name="Normal 2 2 2 2 2 2 2 2 4 3 10 2" xfId="10073" xr:uid="{00000000-0005-0000-0000-00001B270000}"/>
    <cellStyle name="Normal 2 2 2 2 2 2 2 2 4 3 11" xfId="10074" xr:uid="{00000000-0005-0000-0000-00001C270000}"/>
    <cellStyle name="Normal 2 2 2 2 2 2 2 2 4 3 2" xfId="10075" xr:uid="{00000000-0005-0000-0000-00001D270000}"/>
    <cellStyle name="Normal 2 2 2 2 2 2 2 2 4 3 2 2" xfId="10076" xr:uid="{00000000-0005-0000-0000-00001E270000}"/>
    <cellStyle name="Normal 2 2 2 2 2 2 2 2 4 3 3" xfId="10077" xr:uid="{00000000-0005-0000-0000-00001F270000}"/>
    <cellStyle name="Normal 2 2 2 2 2 2 2 2 4 3 3 2" xfId="10078" xr:uid="{00000000-0005-0000-0000-000020270000}"/>
    <cellStyle name="Normal 2 2 2 2 2 2 2 2 4 3 4" xfId="10079" xr:uid="{00000000-0005-0000-0000-000021270000}"/>
    <cellStyle name="Normal 2 2 2 2 2 2 2 2 4 3 4 2" xfId="10080" xr:uid="{00000000-0005-0000-0000-000022270000}"/>
    <cellStyle name="Normal 2 2 2 2 2 2 2 2 4 3 5" xfId="10081" xr:uid="{00000000-0005-0000-0000-000023270000}"/>
    <cellStyle name="Normal 2 2 2 2 2 2 2 2 4 3 5 2" xfId="10082" xr:uid="{00000000-0005-0000-0000-000024270000}"/>
    <cellStyle name="Normal 2 2 2 2 2 2 2 2 4 3 6" xfId="10083" xr:uid="{00000000-0005-0000-0000-000025270000}"/>
    <cellStyle name="Normal 2 2 2 2 2 2 2 2 4 3 6 2" xfId="10084" xr:uid="{00000000-0005-0000-0000-000026270000}"/>
    <cellStyle name="Normal 2 2 2 2 2 2 2 2 4 3 7" xfId="10085" xr:uid="{00000000-0005-0000-0000-000027270000}"/>
    <cellStyle name="Normal 2 2 2 2 2 2 2 2 4 3 7 2" xfId="10086" xr:uid="{00000000-0005-0000-0000-000028270000}"/>
    <cellStyle name="Normal 2 2 2 2 2 2 2 2 4 3 8" xfId="10087" xr:uid="{00000000-0005-0000-0000-000029270000}"/>
    <cellStyle name="Normal 2 2 2 2 2 2 2 2 4 3 8 2" xfId="10088" xr:uid="{00000000-0005-0000-0000-00002A270000}"/>
    <cellStyle name="Normal 2 2 2 2 2 2 2 2 4 3 9" xfId="10089" xr:uid="{00000000-0005-0000-0000-00002B270000}"/>
    <cellStyle name="Normal 2 2 2 2 2 2 2 2 4 3 9 2" xfId="10090" xr:uid="{00000000-0005-0000-0000-00002C270000}"/>
    <cellStyle name="Normal 2 2 2 2 2 2 2 2 4 4" xfId="10091" xr:uid="{00000000-0005-0000-0000-00002D270000}"/>
    <cellStyle name="Normal 2 2 2 2 2 2 2 2 4 4 2" xfId="10092" xr:uid="{00000000-0005-0000-0000-00002E270000}"/>
    <cellStyle name="Normal 2 2 2 2 2 2 2 2 4 5" xfId="10093" xr:uid="{00000000-0005-0000-0000-00002F270000}"/>
    <cellStyle name="Normal 2 2 2 2 2 2 2 2 4 5 2" xfId="10094" xr:uid="{00000000-0005-0000-0000-000030270000}"/>
    <cellStyle name="Normal 2 2 2 2 2 2 2 2 4 6" xfId="10095" xr:uid="{00000000-0005-0000-0000-000031270000}"/>
    <cellStyle name="Normal 2 2 2 2 2 2 2 2 4 6 2" xfId="10096" xr:uid="{00000000-0005-0000-0000-000032270000}"/>
    <cellStyle name="Normal 2 2 2 2 2 2 2 2 4 7" xfId="10097" xr:uid="{00000000-0005-0000-0000-000033270000}"/>
    <cellStyle name="Normal 2 2 2 2 2 2 2 2 4 7 2" xfId="10098" xr:uid="{00000000-0005-0000-0000-000034270000}"/>
    <cellStyle name="Normal 2 2 2 2 2 2 2 2 4 8" xfId="10099" xr:uid="{00000000-0005-0000-0000-000035270000}"/>
    <cellStyle name="Normal 2 2 2 2 2 2 2 2 4 8 2" xfId="10100" xr:uid="{00000000-0005-0000-0000-000036270000}"/>
    <cellStyle name="Normal 2 2 2 2 2 2 2 2 4 9" xfId="10101" xr:uid="{00000000-0005-0000-0000-000037270000}"/>
    <cellStyle name="Normal 2 2 2 2 2 2 2 2 4 9 2" xfId="10102" xr:uid="{00000000-0005-0000-0000-000038270000}"/>
    <cellStyle name="Normal 2 2 2 2 2 2 2 2 5" xfId="10103" xr:uid="{00000000-0005-0000-0000-000039270000}"/>
    <cellStyle name="Normal 2 2 2 2 2 2 2 2 5 10" xfId="10104" xr:uid="{00000000-0005-0000-0000-00003A270000}"/>
    <cellStyle name="Normal 2 2 2 2 2 2 2 2 5 10 2" xfId="10105" xr:uid="{00000000-0005-0000-0000-00003B270000}"/>
    <cellStyle name="Normal 2 2 2 2 2 2 2 2 5 11" xfId="10106" xr:uid="{00000000-0005-0000-0000-00003C270000}"/>
    <cellStyle name="Normal 2 2 2 2 2 2 2 2 5 11 2" xfId="10107" xr:uid="{00000000-0005-0000-0000-00003D270000}"/>
    <cellStyle name="Normal 2 2 2 2 2 2 2 2 5 12" xfId="10108" xr:uid="{00000000-0005-0000-0000-00003E270000}"/>
    <cellStyle name="Normal 2 2 2 2 2 2 2 2 5 12 2" xfId="10109" xr:uid="{00000000-0005-0000-0000-00003F270000}"/>
    <cellStyle name="Normal 2 2 2 2 2 2 2 2 5 13" xfId="10110" xr:uid="{00000000-0005-0000-0000-000040270000}"/>
    <cellStyle name="Normal 2 2 2 2 2 2 2 2 5 2" xfId="10111" xr:uid="{00000000-0005-0000-0000-000041270000}"/>
    <cellStyle name="Normal 2 2 2 2 2 2 2 2 5 2 10" xfId="10112" xr:uid="{00000000-0005-0000-0000-000042270000}"/>
    <cellStyle name="Normal 2 2 2 2 2 2 2 2 5 2 10 2" xfId="10113" xr:uid="{00000000-0005-0000-0000-000043270000}"/>
    <cellStyle name="Normal 2 2 2 2 2 2 2 2 5 2 11" xfId="10114" xr:uid="{00000000-0005-0000-0000-000044270000}"/>
    <cellStyle name="Normal 2 2 2 2 2 2 2 2 5 2 11 2" xfId="10115" xr:uid="{00000000-0005-0000-0000-000045270000}"/>
    <cellStyle name="Normal 2 2 2 2 2 2 2 2 5 2 12" xfId="10116" xr:uid="{00000000-0005-0000-0000-000046270000}"/>
    <cellStyle name="Normal 2 2 2 2 2 2 2 2 5 2 2" xfId="10117" xr:uid="{00000000-0005-0000-0000-000047270000}"/>
    <cellStyle name="Normal 2 2 2 2 2 2 2 2 5 2 2 10" xfId="10118" xr:uid="{00000000-0005-0000-0000-000048270000}"/>
    <cellStyle name="Normal 2 2 2 2 2 2 2 2 5 2 2 10 2" xfId="10119" xr:uid="{00000000-0005-0000-0000-000049270000}"/>
    <cellStyle name="Normal 2 2 2 2 2 2 2 2 5 2 2 11" xfId="10120" xr:uid="{00000000-0005-0000-0000-00004A270000}"/>
    <cellStyle name="Normal 2 2 2 2 2 2 2 2 5 2 2 2" xfId="10121" xr:uid="{00000000-0005-0000-0000-00004B270000}"/>
    <cellStyle name="Normal 2 2 2 2 2 2 2 2 5 2 2 2 2" xfId="10122" xr:uid="{00000000-0005-0000-0000-00004C270000}"/>
    <cellStyle name="Normal 2 2 2 2 2 2 2 2 5 2 2 3" xfId="10123" xr:uid="{00000000-0005-0000-0000-00004D270000}"/>
    <cellStyle name="Normal 2 2 2 2 2 2 2 2 5 2 2 3 2" xfId="10124" xr:uid="{00000000-0005-0000-0000-00004E270000}"/>
    <cellStyle name="Normal 2 2 2 2 2 2 2 2 5 2 2 4" xfId="10125" xr:uid="{00000000-0005-0000-0000-00004F270000}"/>
    <cellStyle name="Normal 2 2 2 2 2 2 2 2 5 2 2 4 2" xfId="10126" xr:uid="{00000000-0005-0000-0000-000050270000}"/>
    <cellStyle name="Normal 2 2 2 2 2 2 2 2 5 2 2 5" xfId="10127" xr:uid="{00000000-0005-0000-0000-000051270000}"/>
    <cellStyle name="Normal 2 2 2 2 2 2 2 2 5 2 2 5 2" xfId="10128" xr:uid="{00000000-0005-0000-0000-000052270000}"/>
    <cellStyle name="Normal 2 2 2 2 2 2 2 2 5 2 2 6" xfId="10129" xr:uid="{00000000-0005-0000-0000-000053270000}"/>
    <cellStyle name="Normal 2 2 2 2 2 2 2 2 5 2 2 6 2" xfId="10130" xr:uid="{00000000-0005-0000-0000-000054270000}"/>
    <cellStyle name="Normal 2 2 2 2 2 2 2 2 5 2 2 7" xfId="10131" xr:uid="{00000000-0005-0000-0000-000055270000}"/>
    <cellStyle name="Normal 2 2 2 2 2 2 2 2 5 2 2 7 2" xfId="10132" xr:uid="{00000000-0005-0000-0000-000056270000}"/>
    <cellStyle name="Normal 2 2 2 2 2 2 2 2 5 2 2 8" xfId="10133" xr:uid="{00000000-0005-0000-0000-000057270000}"/>
    <cellStyle name="Normal 2 2 2 2 2 2 2 2 5 2 2 8 2" xfId="10134" xr:uid="{00000000-0005-0000-0000-000058270000}"/>
    <cellStyle name="Normal 2 2 2 2 2 2 2 2 5 2 2 9" xfId="10135" xr:uid="{00000000-0005-0000-0000-000059270000}"/>
    <cellStyle name="Normal 2 2 2 2 2 2 2 2 5 2 2 9 2" xfId="10136" xr:uid="{00000000-0005-0000-0000-00005A270000}"/>
    <cellStyle name="Normal 2 2 2 2 2 2 2 2 5 2 3" xfId="10137" xr:uid="{00000000-0005-0000-0000-00005B270000}"/>
    <cellStyle name="Normal 2 2 2 2 2 2 2 2 5 2 3 2" xfId="10138" xr:uid="{00000000-0005-0000-0000-00005C270000}"/>
    <cellStyle name="Normal 2 2 2 2 2 2 2 2 5 2 4" xfId="10139" xr:uid="{00000000-0005-0000-0000-00005D270000}"/>
    <cellStyle name="Normal 2 2 2 2 2 2 2 2 5 2 4 2" xfId="10140" xr:uid="{00000000-0005-0000-0000-00005E270000}"/>
    <cellStyle name="Normal 2 2 2 2 2 2 2 2 5 2 5" xfId="10141" xr:uid="{00000000-0005-0000-0000-00005F270000}"/>
    <cellStyle name="Normal 2 2 2 2 2 2 2 2 5 2 5 2" xfId="10142" xr:uid="{00000000-0005-0000-0000-000060270000}"/>
    <cellStyle name="Normal 2 2 2 2 2 2 2 2 5 2 6" xfId="10143" xr:uid="{00000000-0005-0000-0000-000061270000}"/>
    <cellStyle name="Normal 2 2 2 2 2 2 2 2 5 2 6 2" xfId="10144" xr:uid="{00000000-0005-0000-0000-000062270000}"/>
    <cellStyle name="Normal 2 2 2 2 2 2 2 2 5 2 7" xfId="10145" xr:uid="{00000000-0005-0000-0000-000063270000}"/>
    <cellStyle name="Normal 2 2 2 2 2 2 2 2 5 2 7 2" xfId="10146" xr:uid="{00000000-0005-0000-0000-000064270000}"/>
    <cellStyle name="Normal 2 2 2 2 2 2 2 2 5 2 8" xfId="10147" xr:uid="{00000000-0005-0000-0000-000065270000}"/>
    <cellStyle name="Normal 2 2 2 2 2 2 2 2 5 2 8 2" xfId="10148" xr:uid="{00000000-0005-0000-0000-000066270000}"/>
    <cellStyle name="Normal 2 2 2 2 2 2 2 2 5 2 9" xfId="10149" xr:uid="{00000000-0005-0000-0000-000067270000}"/>
    <cellStyle name="Normal 2 2 2 2 2 2 2 2 5 2 9 2" xfId="10150" xr:uid="{00000000-0005-0000-0000-000068270000}"/>
    <cellStyle name="Normal 2 2 2 2 2 2 2 2 5 3" xfId="10151" xr:uid="{00000000-0005-0000-0000-000069270000}"/>
    <cellStyle name="Normal 2 2 2 2 2 2 2 2 5 3 10" xfId="10152" xr:uid="{00000000-0005-0000-0000-00006A270000}"/>
    <cellStyle name="Normal 2 2 2 2 2 2 2 2 5 3 10 2" xfId="10153" xr:uid="{00000000-0005-0000-0000-00006B270000}"/>
    <cellStyle name="Normal 2 2 2 2 2 2 2 2 5 3 11" xfId="10154" xr:uid="{00000000-0005-0000-0000-00006C270000}"/>
    <cellStyle name="Normal 2 2 2 2 2 2 2 2 5 3 2" xfId="10155" xr:uid="{00000000-0005-0000-0000-00006D270000}"/>
    <cellStyle name="Normal 2 2 2 2 2 2 2 2 5 3 2 2" xfId="10156" xr:uid="{00000000-0005-0000-0000-00006E270000}"/>
    <cellStyle name="Normal 2 2 2 2 2 2 2 2 5 3 3" xfId="10157" xr:uid="{00000000-0005-0000-0000-00006F270000}"/>
    <cellStyle name="Normal 2 2 2 2 2 2 2 2 5 3 3 2" xfId="10158" xr:uid="{00000000-0005-0000-0000-000070270000}"/>
    <cellStyle name="Normal 2 2 2 2 2 2 2 2 5 3 4" xfId="10159" xr:uid="{00000000-0005-0000-0000-000071270000}"/>
    <cellStyle name="Normal 2 2 2 2 2 2 2 2 5 3 4 2" xfId="10160" xr:uid="{00000000-0005-0000-0000-000072270000}"/>
    <cellStyle name="Normal 2 2 2 2 2 2 2 2 5 3 5" xfId="10161" xr:uid="{00000000-0005-0000-0000-000073270000}"/>
    <cellStyle name="Normal 2 2 2 2 2 2 2 2 5 3 5 2" xfId="10162" xr:uid="{00000000-0005-0000-0000-000074270000}"/>
    <cellStyle name="Normal 2 2 2 2 2 2 2 2 5 3 6" xfId="10163" xr:uid="{00000000-0005-0000-0000-000075270000}"/>
    <cellStyle name="Normal 2 2 2 2 2 2 2 2 5 3 6 2" xfId="10164" xr:uid="{00000000-0005-0000-0000-000076270000}"/>
    <cellStyle name="Normal 2 2 2 2 2 2 2 2 5 3 7" xfId="10165" xr:uid="{00000000-0005-0000-0000-000077270000}"/>
    <cellStyle name="Normal 2 2 2 2 2 2 2 2 5 3 7 2" xfId="10166" xr:uid="{00000000-0005-0000-0000-000078270000}"/>
    <cellStyle name="Normal 2 2 2 2 2 2 2 2 5 3 8" xfId="10167" xr:uid="{00000000-0005-0000-0000-000079270000}"/>
    <cellStyle name="Normal 2 2 2 2 2 2 2 2 5 3 8 2" xfId="10168" xr:uid="{00000000-0005-0000-0000-00007A270000}"/>
    <cellStyle name="Normal 2 2 2 2 2 2 2 2 5 3 9" xfId="10169" xr:uid="{00000000-0005-0000-0000-00007B270000}"/>
    <cellStyle name="Normal 2 2 2 2 2 2 2 2 5 3 9 2" xfId="10170" xr:uid="{00000000-0005-0000-0000-00007C270000}"/>
    <cellStyle name="Normal 2 2 2 2 2 2 2 2 5 4" xfId="10171" xr:uid="{00000000-0005-0000-0000-00007D270000}"/>
    <cellStyle name="Normal 2 2 2 2 2 2 2 2 5 4 2" xfId="10172" xr:uid="{00000000-0005-0000-0000-00007E270000}"/>
    <cellStyle name="Normal 2 2 2 2 2 2 2 2 5 5" xfId="10173" xr:uid="{00000000-0005-0000-0000-00007F270000}"/>
    <cellStyle name="Normal 2 2 2 2 2 2 2 2 5 5 2" xfId="10174" xr:uid="{00000000-0005-0000-0000-000080270000}"/>
    <cellStyle name="Normal 2 2 2 2 2 2 2 2 5 6" xfId="10175" xr:uid="{00000000-0005-0000-0000-000081270000}"/>
    <cellStyle name="Normal 2 2 2 2 2 2 2 2 5 6 2" xfId="10176" xr:uid="{00000000-0005-0000-0000-000082270000}"/>
    <cellStyle name="Normal 2 2 2 2 2 2 2 2 5 7" xfId="10177" xr:uid="{00000000-0005-0000-0000-000083270000}"/>
    <cellStyle name="Normal 2 2 2 2 2 2 2 2 5 7 2" xfId="10178" xr:uid="{00000000-0005-0000-0000-000084270000}"/>
    <cellStyle name="Normal 2 2 2 2 2 2 2 2 5 8" xfId="10179" xr:uid="{00000000-0005-0000-0000-000085270000}"/>
    <cellStyle name="Normal 2 2 2 2 2 2 2 2 5 8 2" xfId="10180" xr:uid="{00000000-0005-0000-0000-000086270000}"/>
    <cellStyle name="Normal 2 2 2 2 2 2 2 2 5 9" xfId="10181" xr:uid="{00000000-0005-0000-0000-000087270000}"/>
    <cellStyle name="Normal 2 2 2 2 2 2 2 2 5 9 2" xfId="10182" xr:uid="{00000000-0005-0000-0000-000088270000}"/>
    <cellStyle name="Normal 2 2 2 2 2 2 2 2 6" xfId="41865" xr:uid="{00000000-0005-0000-0000-000089270000}"/>
    <cellStyle name="Normal 2 2 2 2 2 2 2 3" xfId="10183" xr:uid="{00000000-0005-0000-0000-00008A270000}"/>
    <cellStyle name="Normal 2 2 2 2 2 2 2 3 2" xfId="41866" xr:uid="{00000000-0005-0000-0000-00008B270000}"/>
    <cellStyle name="Normal 2 2 2 2 2 2 2 4" xfId="10184" xr:uid="{00000000-0005-0000-0000-00008C270000}"/>
    <cellStyle name="Normal 2 2 2 2 2 2 2 4 2" xfId="41867" xr:uid="{00000000-0005-0000-0000-00008D270000}"/>
    <cellStyle name="Normal 2 2 2 2 2 2 2 5" xfId="10185" xr:uid="{00000000-0005-0000-0000-00008E270000}"/>
    <cellStyle name="Normal 2 2 2 2 2 2 2 5 2" xfId="41868" xr:uid="{00000000-0005-0000-0000-00008F270000}"/>
    <cellStyle name="Normal 2 2 2 2 2 2 2 6" xfId="10186" xr:uid="{00000000-0005-0000-0000-000090270000}"/>
    <cellStyle name="Normal 2 2 2 2 2 2 2 6 2" xfId="41869" xr:uid="{00000000-0005-0000-0000-000091270000}"/>
    <cellStyle name="Normal 2 2 2 2 2 2 2 7" xfId="10187" xr:uid="{00000000-0005-0000-0000-000092270000}"/>
    <cellStyle name="Normal 2 2 2 2 2 2 2 7 10" xfId="10188" xr:uid="{00000000-0005-0000-0000-000093270000}"/>
    <cellStyle name="Normal 2 2 2 2 2 2 2 7 10 2" xfId="10189" xr:uid="{00000000-0005-0000-0000-000094270000}"/>
    <cellStyle name="Normal 2 2 2 2 2 2 2 7 11" xfId="10190" xr:uid="{00000000-0005-0000-0000-000095270000}"/>
    <cellStyle name="Normal 2 2 2 2 2 2 2 7 11 2" xfId="10191" xr:uid="{00000000-0005-0000-0000-000096270000}"/>
    <cellStyle name="Normal 2 2 2 2 2 2 2 7 12" xfId="10192" xr:uid="{00000000-0005-0000-0000-000097270000}"/>
    <cellStyle name="Normal 2 2 2 2 2 2 2 7 2" xfId="10193" xr:uid="{00000000-0005-0000-0000-000098270000}"/>
    <cellStyle name="Normal 2 2 2 2 2 2 2 7 2 10" xfId="10194" xr:uid="{00000000-0005-0000-0000-000099270000}"/>
    <cellStyle name="Normal 2 2 2 2 2 2 2 7 2 10 2" xfId="10195" xr:uid="{00000000-0005-0000-0000-00009A270000}"/>
    <cellStyle name="Normal 2 2 2 2 2 2 2 7 2 11" xfId="10196" xr:uid="{00000000-0005-0000-0000-00009B270000}"/>
    <cellStyle name="Normal 2 2 2 2 2 2 2 7 2 2" xfId="10197" xr:uid="{00000000-0005-0000-0000-00009C270000}"/>
    <cellStyle name="Normal 2 2 2 2 2 2 2 7 2 2 2" xfId="10198" xr:uid="{00000000-0005-0000-0000-00009D270000}"/>
    <cellStyle name="Normal 2 2 2 2 2 2 2 7 2 3" xfId="10199" xr:uid="{00000000-0005-0000-0000-00009E270000}"/>
    <cellStyle name="Normal 2 2 2 2 2 2 2 7 2 3 2" xfId="10200" xr:uid="{00000000-0005-0000-0000-00009F270000}"/>
    <cellStyle name="Normal 2 2 2 2 2 2 2 7 2 4" xfId="10201" xr:uid="{00000000-0005-0000-0000-0000A0270000}"/>
    <cellStyle name="Normal 2 2 2 2 2 2 2 7 2 4 2" xfId="10202" xr:uid="{00000000-0005-0000-0000-0000A1270000}"/>
    <cellStyle name="Normal 2 2 2 2 2 2 2 7 2 5" xfId="10203" xr:uid="{00000000-0005-0000-0000-0000A2270000}"/>
    <cellStyle name="Normal 2 2 2 2 2 2 2 7 2 5 2" xfId="10204" xr:uid="{00000000-0005-0000-0000-0000A3270000}"/>
    <cellStyle name="Normal 2 2 2 2 2 2 2 7 2 6" xfId="10205" xr:uid="{00000000-0005-0000-0000-0000A4270000}"/>
    <cellStyle name="Normal 2 2 2 2 2 2 2 7 2 6 2" xfId="10206" xr:uid="{00000000-0005-0000-0000-0000A5270000}"/>
    <cellStyle name="Normal 2 2 2 2 2 2 2 7 2 7" xfId="10207" xr:uid="{00000000-0005-0000-0000-0000A6270000}"/>
    <cellStyle name="Normal 2 2 2 2 2 2 2 7 2 7 2" xfId="10208" xr:uid="{00000000-0005-0000-0000-0000A7270000}"/>
    <cellStyle name="Normal 2 2 2 2 2 2 2 7 2 8" xfId="10209" xr:uid="{00000000-0005-0000-0000-0000A8270000}"/>
    <cellStyle name="Normal 2 2 2 2 2 2 2 7 2 8 2" xfId="10210" xr:uid="{00000000-0005-0000-0000-0000A9270000}"/>
    <cellStyle name="Normal 2 2 2 2 2 2 2 7 2 9" xfId="10211" xr:uid="{00000000-0005-0000-0000-0000AA270000}"/>
    <cellStyle name="Normal 2 2 2 2 2 2 2 7 2 9 2" xfId="10212" xr:uid="{00000000-0005-0000-0000-0000AB270000}"/>
    <cellStyle name="Normal 2 2 2 2 2 2 2 7 3" xfId="10213" xr:uid="{00000000-0005-0000-0000-0000AC270000}"/>
    <cellStyle name="Normal 2 2 2 2 2 2 2 7 3 2" xfId="10214" xr:uid="{00000000-0005-0000-0000-0000AD270000}"/>
    <cellStyle name="Normal 2 2 2 2 2 2 2 7 4" xfId="10215" xr:uid="{00000000-0005-0000-0000-0000AE270000}"/>
    <cellStyle name="Normal 2 2 2 2 2 2 2 7 4 2" xfId="10216" xr:uid="{00000000-0005-0000-0000-0000AF270000}"/>
    <cellStyle name="Normal 2 2 2 2 2 2 2 7 5" xfId="10217" xr:uid="{00000000-0005-0000-0000-0000B0270000}"/>
    <cellStyle name="Normal 2 2 2 2 2 2 2 7 5 2" xfId="10218" xr:uid="{00000000-0005-0000-0000-0000B1270000}"/>
    <cellStyle name="Normal 2 2 2 2 2 2 2 7 6" xfId="10219" xr:uid="{00000000-0005-0000-0000-0000B2270000}"/>
    <cellStyle name="Normal 2 2 2 2 2 2 2 7 6 2" xfId="10220" xr:uid="{00000000-0005-0000-0000-0000B3270000}"/>
    <cellStyle name="Normal 2 2 2 2 2 2 2 7 7" xfId="10221" xr:uid="{00000000-0005-0000-0000-0000B4270000}"/>
    <cellStyle name="Normal 2 2 2 2 2 2 2 7 7 2" xfId="10222" xr:uid="{00000000-0005-0000-0000-0000B5270000}"/>
    <cellStyle name="Normal 2 2 2 2 2 2 2 7 8" xfId="10223" xr:uid="{00000000-0005-0000-0000-0000B6270000}"/>
    <cellStyle name="Normal 2 2 2 2 2 2 2 7 8 2" xfId="10224" xr:uid="{00000000-0005-0000-0000-0000B7270000}"/>
    <cellStyle name="Normal 2 2 2 2 2 2 2 7 9" xfId="10225" xr:uid="{00000000-0005-0000-0000-0000B8270000}"/>
    <cellStyle name="Normal 2 2 2 2 2 2 2 7 9 2" xfId="10226" xr:uid="{00000000-0005-0000-0000-0000B9270000}"/>
    <cellStyle name="Normal 2 2 2 2 2 2 2 8" xfId="10227" xr:uid="{00000000-0005-0000-0000-0000BA270000}"/>
    <cellStyle name="Normal 2 2 2 2 2 2 2 8 10" xfId="10228" xr:uid="{00000000-0005-0000-0000-0000BB270000}"/>
    <cellStyle name="Normal 2 2 2 2 2 2 2 8 10 2" xfId="10229" xr:uid="{00000000-0005-0000-0000-0000BC270000}"/>
    <cellStyle name="Normal 2 2 2 2 2 2 2 8 11" xfId="10230" xr:uid="{00000000-0005-0000-0000-0000BD270000}"/>
    <cellStyle name="Normal 2 2 2 2 2 2 2 8 2" xfId="10231" xr:uid="{00000000-0005-0000-0000-0000BE270000}"/>
    <cellStyle name="Normal 2 2 2 2 2 2 2 8 2 2" xfId="10232" xr:uid="{00000000-0005-0000-0000-0000BF270000}"/>
    <cellStyle name="Normal 2 2 2 2 2 2 2 8 3" xfId="10233" xr:uid="{00000000-0005-0000-0000-0000C0270000}"/>
    <cellStyle name="Normal 2 2 2 2 2 2 2 8 3 2" xfId="10234" xr:uid="{00000000-0005-0000-0000-0000C1270000}"/>
    <cellStyle name="Normal 2 2 2 2 2 2 2 8 4" xfId="10235" xr:uid="{00000000-0005-0000-0000-0000C2270000}"/>
    <cellStyle name="Normal 2 2 2 2 2 2 2 8 4 2" xfId="10236" xr:uid="{00000000-0005-0000-0000-0000C3270000}"/>
    <cellStyle name="Normal 2 2 2 2 2 2 2 8 5" xfId="10237" xr:uid="{00000000-0005-0000-0000-0000C4270000}"/>
    <cellStyle name="Normal 2 2 2 2 2 2 2 8 5 2" xfId="10238" xr:uid="{00000000-0005-0000-0000-0000C5270000}"/>
    <cellStyle name="Normal 2 2 2 2 2 2 2 8 6" xfId="10239" xr:uid="{00000000-0005-0000-0000-0000C6270000}"/>
    <cellStyle name="Normal 2 2 2 2 2 2 2 8 6 2" xfId="10240" xr:uid="{00000000-0005-0000-0000-0000C7270000}"/>
    <cellStyle name="Normal 2 2 2 2 2 2 2 8 7" xfId="10241" xr:uid="{00000000-0005-0000-0000-0000C8270000}"/>
    <cellStyle name="Normal 2 2 2 2 2 2 2 8 7 2" xfId="10242" xr:uid="{00000000-0005-0000-0000-0000C9270000}"/>
    <cellStyle name="Normal 2 2 2 2 2 2 2 8 8" xfId="10243" xr:uid="{00000000-0005-0000-0000-0000CA270000}"/>
    <cellStyle name="Normal 2 2 2 2 2 2 2 8 8 2" xfId="10244" xr:uid="{00000000-0005-0000-0000-0000CB270000}"/>
    <cellStyle name="Normal 2 2 2 2 2 2 2 8 9" xfId="10245" xr:uid="{00000000-0005-0000-0000-0000CC270000}"/>
    <cellStyle name="Normal 2 2 2 2 2 2 2 8 9 2" xfId="10246" xr:uid="{00000000-0005-0000-0000-0000CD270000}"/>
    <cellStyle name="Normal 2 2 2 2 2 2 2 9" xfId="10247" xr:uid="{00000000-0005-0000-0000-0000CE270000}"/>
    <cellStyle name="Normal 2 2 2 2 2 2 2 9 2" xfId="10248" xr:uid="{00000000-0005-0000-0000-0000CF270000}"/>
    <cellStyle name="Normal 2 2 2 2 2 2 3" xfId="10249" xr:uid="{00000000-0005-0000-0000-0000D0270000}"/>
    <cellStyle name="Normal 2 2 2 2 2 2 3 2" xfId="41870" xr:uid="{00000000-0005-0000-0000-0000D1270000}"/>
    <cellStyle name="Normal 2 2 2 2 2 2 4" xfId="10250" xr:uid="{00000000-0005-0000-0000-0000D2270000}"/>
    <cellStyle name="Normal 2 2 2 2 2 2 4 2" xfId="41871" xr:uid="{00000000-0005-0000-0000-0000D3270000}"/>
    <cellStyle name="Normal 2 2 2 2 2 2 5" xfId="10251" xr:uid="{00000000-0005-0000-0000-0000D4270000}"/>
    <cellStyle name="Normal 2 2 2 2 2 2 5 2" xfId="41872" xr:uid="{00000000-0005-0000-0000-0000D5270000}"/>
    <cellStyle name="Normal 2 2 2 2 2 2 6" xfId="10252" xr:uid="{00000000-0005-0000-0000-0000D6270000}"/>
    <cellStyle name="Normal 2 2 2 2 2 2 6 10" xfId="10253" xr:uid="{00000000-0005-0000-0000-0000D7270000}"/>
    <cellStyle name="Normal 2 2 2 2 2 2 6 10 2" xfId="10254" xr:uid="{00000000-0005-0000-0000-0000D8270000}"/>
    <cellStyle name="Normal 2 2 2 2 2 2 6 11" xfId="10255" xr:uid="{00000000-0005-0000-0000-0000D9270000}"/>
    <cellStyle name="Normal 2 2 2 2 2 2 6 11 2" xfId="10256" xr:uid="{00000000-0005-0000-0000-0000DA270000}"/>
    <cellStyle name="Normal 2 2 2 2 2 2 6 12" xfId="10257" xr:uid="{00000000-0005-0000-0000-0000DB270000}"/>
    <cellStyle name="Normal 2 2 2 2 2 2 6 12 2" xfId="10258" xr:uid="{00000000-0005-0000-0000-0000DC270000}"/>
    <cellStyle name="Normal 2 2 2 2 2 2 6 13" xfId="10259" xr:uid="{00000000-0005-0000-0000-0000DD270000}"/>
    <cellStyle name="Normal 2 2 2 2 2 2 6 13 2" xfId="10260" xr:uid="{00000000-0005-0000-0000-0000DE270000}"/>
    <cellStyle name="Normal 2 2 2 2 2 2 6 14" xfId="10261" xr:uid="{00000000-0005-0000-0000-0000DF270000}"/>
    <cellStyle name="Normal 2 2 2 2 2 2 6 14 2" xfId="10262" xr:uid="{00000000-0005-0000-0000-0000E0270000}"/>
    <cellStyle name="Normal 2 2 2 2 2 2 6 15" xfId="10263" xr:uid="{00000000-0005-0000-0000-0000E1270000}"/>
    <cellStyle name="Normal 2 2 2 2 2 2 6 15 2" xfId="10264" xr:uid="{00000000-0005-0000-0000-0000E2270000}"/>
    <cellStyle name="Normal 2 2 2 2 2 2 6 16" xfId="10265" xr:uid="{00000000-0005-0000-0000-0000E3270000}"/>
    <cellStyle name="Normal 2 2 2 2 2 2 6 16 2" xfId="10266" xr:uid="{00000000-0005-0000-0000-0000E4270000}"/>
    <cellStyle name="Normal 2 2 2 2 2 2 6 17" xfId="10267" xr:uid="{00000000-0005-0000-0000-0000E5270000}"/>
    <cellStyle name="Normal 2 2 2 2 2 2 6 2" xfId="10268" xr:uid="{00000000-0005-0000-0000-0000E6270000}"/>
    <cellStyle name="Normal 2 2 2 2 2 2 6 2 2" xfId="41873" xr:uid="{00000000-0005-0000-0000-0000E7270000}"/>
    <cellStyle name="Normal 2 2 2 2 2 2 6 3" xfId="10269" xr:uid="{00000000-0005-0000-0000-0000E8270000}"/>
    <cellStyle name="Normal 2 2 2 2 2 2 6 3 2" xfId="41874" xr:uid="{00000000-0005-0000-0000-0000E9270000}"/>
    <cellStyle name="Normal 2 2 2 2 2 2 6 4" xfId="10270" xr:uid="{00000000-0005-0000-0000-0000EA270000}"/>
    <cellStyle name="Normal 2 2 2 2 2 2 6 4 2" xfId="41875" xr:uid="{00000000-0005-0000-0000-0000EB270000}"/>
    <cellStyle name="Normal 2 2 2 2 2 2 6 5" xfId="10271" xr:uid="{00000000-0005-0000-0000-0000EC270000}"/>
    <cellStyle name="Normal 2 2 2 2 2 2 6 5 2" xfId="41876" xr:uid="{00000000-0005-0000-0000-0000ED270000}"/>
    <cellStyle name="Normal 2 2 2 2 2 2 6 6" xfId="10272" xr:uid="{00000000-0005-0000-0000-0000EE270000}"/>
    <cellStyle name="Normal 2 2 2 2 2 2 6 6 10" xfId="10273" xr:uid="{00000000-0005-0000-0000-0000EF270000}"/>
    <cellStyle name="Normal 2 2 2 2 2 2 6 6 10 2" xfId="10274" xr:uid="{00000000-0005-0000-0000-0000F0270000}"/>
    <cellStyle name="Normal 2 2 2 2 2 2 6 6 11" xfId="10275" xr:uid="{00000000-0005-0000-0000-0000F1270000}"/>
    <cellStyle name="Normal 2 2 2 2 2 2 6 6 11 2" xfId="10276" xr:uid="{00000000-0005-0000-0000-0000F2270000}"/>
    <cellStyle name="Normal 2 2 2 2 2 2 6 6 12" xfId="10277" xr:uid="{00000000-0005-0000-0000-0000F3270000}"/>
    <cellStyle name="Normal 2 2 2 2 2 2 6 6 2" xfId="10278" xr:uid="{00000000-0005-0000-0000-0000F4270000}"/>
    <cellStyle name="Normal 2 2 2 2 2 2 6 6 2 10" xfId="10279" xr:uid="{00000000-0005-0000-0000-0000F5270000}"/>
    <cellStyle name="Normal 2 2 2 2 2 2 6 6 2 10 2" xfId="10280" xr:uid="{00000000-0005-0000-0000-0000F6270000}"/>
    <cellStyle name="Normal 2 2 2 2 2 2 6 6 2 11" xfId="10281" xr:uid="{00000000-0005-0000-0000-0000F7270000}"/>
    <cellStyle name="Normal 2 2 2 2 2 2 6 6 2 2" xfId="10282" xr:uid="{00000000-0005-0000-0000-0000F8270000}"/>
    <cellStyle name="Normal 2 2 2 2 2 2 6 6 2 2 2" xfId="10283" xr:uid="{00000000-0005-0000-0000-0000F9270000}"/>
    <cellStyle name="Normal 2 2 2 2 2 2 6 6 2 3" xfId="10284" xr:uid="{00000000-0005-0000-0000-0000FA270000}"/>
    <cellStyle name="Normal 2 2 2 2 2 2 6 6 2 3 2" xfId="10285" xr:uid="{00000000-0005-0000-0000-0000FB270000}"/>
    <cellStyle name="Normal 2 2 2 2 2 2 6 6 2 4" xfId="10286" xr:uid="{00000000-0005-0000-0000-0000FC270000}"/>
    <cellStyle name="Normal 2 2 2 2 2 2 6 6 2 4 2" xfId="10287" xr:uid="{00000000-0005-0000-0000-0000FD270000}"/>
    <cellStyle name="Normal 2 2 2 2 2 2 6 6 2 5" xfId="10288" xr:uid="{00000000-0005-0000-0000-0000FE270000}"/>
    <cellStyle name="Normal 2 2 2 2 2 2 6 6 2 5 2" xfId="10289" xr:uid="{00000000-0005-0000-0000-0000FF270000}"/>
    <cellStyle name="Normal 2 2 2 2 2 2 6 6 2 6" xfId="10290" xr:uid="{00000000-0005-0000-0000-000000280000}"/>
    <cellStyle name="Normal 2 2 2 2 2 2 6 6 2 6 2" xfId="10291" xr:uid="{00000000-0005-0000-0000-000001280000}"/>
    <cellStyle name="Normal 2 2 2 2 2 2 6 6 2 7" xfId="10292" xr:uid="{00000000-0005-0000-0000-000002280000}"/>
    <cellStyle name="Normal 2 2 2 2 2 2 6 6 2 7 2" xfId="10293" xr:uid="{00000000-0005-0000-0000-000003280000}"/>
    <cellStyle name="Normal 2 2 2 2 2 2 6 6 2 8" xfId="10294" xr:uid="{00000000-0005-0000-0000-000004280000}"/>
    <cellStyle name="Normal 2 2 2 2 2 2 6 6 2 8 2" xfId="10295" xr:uid="{00000000-0005-0000-0000-000005280000}"/>
    <cellStyle name="Normal 2 2 2 2 2 2 6 6 2 9" xfId="10296" xr:uid="{00000000-0005-0000-0000-000006280000}"/>
    <cellStyle name="Normal 2 2 2 2 2 2 6 6 2 9 2" xfId="10297" xr:uid="{00000000-0005-0000-0000-000007280000}"/>
    <cellStyle name="Normal 2 2 2 2 2 2 6 6 3" xfId="10298" xr:uid="{00000000-0005-0000-0000-000008280000}"/>
    <cellStyle name="Normal 2 2 2 2 2 2 6 6 3 2" xfId="10299" xr:uid="{00000000-0005-0000-0000-000009280000}"/>
    <cellStyle name="Normal 2 2 2 2 2 2 6 6 4" xfId="10300" xr:uid="{00000000-0005-0000-0000-00000A280000}"/>
    <cellStyle name="Normal 2 2 2 2 2 2 6 6 4 2" xfId="10301" xr:uid="{00000000-0005-0000-0000-00000B280000}"/>
    <cellStyle name="Normal 2 2 2 2 2 2 6 6 5" xfId="10302" xr:uid="{00000000-0005-0000-0000-00000C280000}"/>
    <cellStyle name="Normal 2 2 2 2 2 2 6 6 5 2" xfId="10303" xr:uid="{00000000-0005-0000-0000-00000D280000}"/>
    <cellStyle name="Normal 2 2 2 2 2 2 6 6 6" xfId="10304" xr:uid="{00000000-0005-0000-0000-00000E280000}"/>
    <cellStyle name="Normal 2 2 2 2 2 2 6 6 6 2" xfId="10305" xr:uid="{00000000-0005-0000-0000-00000F280000}"/>
    <cellStyle name="Normal 2 2 2 2 2 2 6 6 7" xfId="10306" xr:uid="{00000000-0005-0000-0000-000010280000}"/>
    <cellStyle name="Normal 2 2 2 2 2 2 6 6 7 2" xfId="10307" xr:uid="{00000000-0005-0000-0000-000011280000}"/>
    <cellStyle name="Normal 2 2 2 2 2 2 6 6 8" xfId="10308" xr:uid="{00000000-0005-0000-0000-000012280000}"/>
    <cellStyle name="Normal 2 2 2 2 2 2 6 6 8 2" xfId="10309" xr:uid="{00000000-0005-0000-0000-000013280000}"/>
    <cellStyle name="Normal 2 2 2 2 2 2 6 6 9" xfId="10310" xr:uid="{00000000-0005-0000-0000-000014280000}"/>
    <cellStyle name="Normal 2 2 2 2 2 2 6 6 9 2" xfId="10311" xr:uid="{00000000-0005-0000-0000-000015280000}"/>
    <cellStyle name="Normal 2 2 2 2 2 2 6 7" xfId="10312" xr:uid="{00000000-0005-0000-0000-000016280000}"/>
    <cellStyle name="Normal 2 2 2 2 2 2 6 7 10" xfId="10313" xr:uid="{00000000-0005-0000-0000-000017280000}"/>
    <cellStyle name="Normal 2 2 2 2 2 2 6 7 10 2" xfId="10314" xr:uid="{00000000-0005-0000-0000-000018280000}"/>
    <cellStyle name="Normal 2 2 2 2 2 2 6 7 11" xfId="10315" xr:uid="{00000000-0005-0000-0000-000019280000}"/>
    <cellStyle name="Normal 2 2 2 2 2 2 6 7 2" xfId="10316" xr:uid="{00000000-0005-0000-0000-00001A280000}"/>
    <cellStyle name="Normal 2 2 2 2 2 2 6 7 2 2" xfId="10317" xr:uid="{00000000-0005-0000-0000-00001B280000}"/>
    <cellStyle name="Normal 2 2 2 2 2 2 6 7 3" xfId="10318" xr:uid="{00000000-0005-0000-0000-00001C280000}"/>
    <cellStyle name="Normal 2 2 2 2 2 2 6 7 3 2" xfId="10319" xr:uid="{00000000-0005-0000-0000-00001D280000}"/>
    <cellStyle name="Normal 2 2 2 2 2 2 6 7 4" xfId="10320" xr:uid="{00000000-0005-0000-0000-00001E280000}"/>
    <cellStyle name="Normal 2 2 2 2 2 2 6 7 4 2" xfId="10321" xr:uid="{00000000-0005-0000-0000-00001F280000}"/>
    <cellStyle name="Normal 2 2 2 2 2 2 6 7 5" xfId="10322" xr:uid="{00000000-0005-0000-0000-000020280000}"/>
    <cellStyle name="Normal 2 2 2 2 2 2 6 7 5 2" xfId="10323" xr:uid="{00000000-0005-0000-0000-000021280000}"/>
    <cellStyle name="Normal 2 2 2 2 2 2 6 7 6" xfId="10324" xr:uid="{00000000-0005-0000-0000-000022280000}"/>
    <cellStyle name="Normal 2 2 2 2 2 2 6 7 6 2" xfId="10325" xr:uid="{00000000-0005-0000-0000-000023280000}"/>
    <cellStyle name="Normal 2 2 2 2 2 2 6 7 7" xfId="10326" xr:uid="{00000000-0005-0000-0000-000024280000}"/>
    <cellStyle name="Normal 2 2 2 2 2 2 6 7 7 2" xfId="10327" xr:uid="{00000000-0005-0000-0000-000025280000}"/>
    <cellStyle name="Normal 2 2 2 2 2 2 6 7 8" xfId="10328" xr:uid="{00000000-0005-0000-0000-000026280000}"/>
    <cellStyle name="Normal 2 2 2 2 2 2 6 7 8 2" xfId="10329" xr:uid="{00000000-0005-0000-0000-000027280000}"/>
    <cellStyle name="Normal 2 2 2 2 2 2 6 7 9" xfId="10330" xr:uid="{00000000-0005-0000-0000-000028280000}"/>
    <cellStyle name="Normal 2 2 2 2 2 2 6 7 9 2" xfId="10331" xr:uid="{00000000-0005-0000-0000-000029280000}"/>
    <cellStyle name="Normal 2 2 2 2 2 2 6 8" xfId="10332" xr:uid="{00000000-0005-0000-0000-00002A280000}"/>
    <cellStyle name="Normal 2 2 2 2 2 2 6 8 2" xfId="10333" xr:uid="{00000000-0005-0000-0000-00002B280000}"/>
    <cellStyle name="Normal 2 2 2 2 2 2 6 9" xfId="10334" xr:uid="{00000000-0005-0000-0000-00002C280000}"/>
    <cellStyle name="Normal 2 2 2 2 2 2 6 9 2" xfId="10335" xr:uid="{00000000-0005-0000-0000-00002D280000}"/>
    <cellStyle name="Normal 2 2 2 2 2 2 7" xfId="10336" xr:uid="{00000000-0005-0000-0000-00002E280000}"/>
    <cellStyle name="Normal 2 2 2 2 2 2 7 10" xfId="10337" xr:uid="{00000000-0005-0000-0000-00002F280000}"/>
    <cellStyle name="Normal 2 2 2 2 2 2 7 10 2" xfId="10338" xr:uid="{00000000-0005-0000-0000-000030280000}"/>
    <cellStyle name="Normal 2 2 2 2 2 2 7 11" xfId="10339" xr:uid="{00000000-0005-0000-0000-000031280000}"/>
    <cellStyle name="Normal 2 2 2 2 2 2 7 11 2" xfId="10340" xr:uid="{00000000-0005-0000-0000-000032280000}"/>
    <cellStyle name="Normal 2 2 2 2 2 2 7 12" xfId="10341" xr:uid="{00000000-0005-0000-0000-000033280000}"/>
    <cellStyle name="Normal 2 2 2 2 2 2 7 12 2" xfId="10342" xr:uid="{00000000-0005-0000-0000-000034280000}"/>
    <cellStyle name="Normal 2 2 2 2 2 2 7 13" xfId="10343" xr:uid="{00000000-0005-0000-0000-000035280000}"/>
    <cellStyle name="Normal 2 2 2 2 2 2 7 2" xfId="10344" xr:uid="{00000000-0005-0000-0000-000036280000}"/>
    <cellStyle name="Normal 2 2 2 2 2 2 7 2 10" xfId="10345" xr:uid="{00000000-0005-0000-0000-000037280000}"/>
    <cellStyle name="Normal 2 2 2 2 2 2 7 2 10 2" xfId="10346" xr:uid="{00000000-0005-0000-0000-000038280000}"/>
    <cellStyle name="Normal 2 2 2 2 2 2 7 2 11" xfId="10347" xr:uid="{00000000-0005-0000-0000-000039280000}"/>
    <cellStyle name="Normal 2 2 2 2 2 2 7 2 11 2" xfId="10348" xr:uid="{00000000-0005-0000-0000-00003A280000}"/>
    <cellStyle name="Normal 2 2 2 2 2 2 7 2 12" xfId="10349" xr:uid="{00000000-0005-0000-0000-00003B280000}"/>
    <cellStyle name="Normal 2 2 2 2 2 2 7 2 2" xfId="10350" xr:uid="{00000000-0005-0000-0000-00003C280000}"/>
    <cellStyle name="Normal 2 2 2 2 2 2 7 2 2 10" xfId="10351" xr:uid="{00000000-0005-0000-0000-00003D280000}"/>
    <cellStyle name="Normal 2 2 2 2 2 2 7 2 2 10 2" xfId="10352" xr:uid="{00000000-0005-0000-0000-00003E280000}"/>
    <cellStyle name="Normal 2 2 2 2 2 2 7 2 2 11" xfId="10353" xr:uid="{00000000-0005-0000-0000-00003F280000}"/>
    <cellStyle name="Normal 2 2 2 2 2 2 7 2 2 2" xfId="10354" xr:uid="{00000000-0005-0000-0000-000040280000}"/>
    <cellStyle name="Normal 2 2 2 2 2 2 7 2 2 2 2" xfId="10355" xr:uid="{00000000-0005-0000-0000-000041280000}"/>
    <cellStyle name="Normal 2 2 2 2 2 2 7 2 2 3" xfId="10356" xr:uid="{00000000-0005-0000-0000-000042280000}"/>
    <cellStyle name="Normal 2 2 2 2 2 2 7 2 2 3 2" xfId="10357" xr:uid="{00000000-0005-0000-0000-000043280000}"/>
    <cellStyle name="Normal 2 2 2 2 2 2 7 2 2 4" xfId="10358" xr:uid="{00000000-0005-0000-0000-000044280000}"/>
    <cellStyle name="Normal 2 2 2 2 2 2 7 2 2 4 2" xfId="10359" xr:uid="{00000000-0005-0000-0000-000045280000}"/>
    <cellStyle name="Normal 2 2 2 2 2 2 7 2 2 5" xfId="10360" xr:uid="{00000000-0005-0000-0000-000046280000}"/>
    <cellStyle name="Normal 2 2 2 2 2 2 7 2 2 5 2" xfId="10361" xr:uid="{00000000-0005-0000-0000-000047280000}"/>
    <cellStyle name="Normal 2 2 2 2 2 2 7 2 2 6" xfId="10362" xr:uid="{00000000-0005-0000-0000-000048280000}"/>
    <cellStyle name="Normal 2 2 2 2 2 2 7 2 2 6 2" xfId="10363" xr:uid="{00000000-0005-0000-0000-000049280000}"/>
    <cellStyle name="Normal 2 2 2 2 2 2 7 2 2 7" xfId="10364" xr:uid="{00000000-0005-0000-0000-00004A280000}"/>
    <cellStyle name="Normal 2 2 2 2 2 2 7 2 2 7 2" xfId="10365" xr:uid="{00000000-0005-0000-0000-00004B280000}"/>
    <cellStyle name="Normal 2 2 2 2 2 2 7 2 2 8" xfId="10366" xr:uid="{00000000-0005-0000-0000-00004C280000}"/>
    <cellStyle name="Normal 2 2 2 2 2 2 7 2 2 8 2" xfId="10367" xr:uid="{00000000-0005-0000-0000-00004D280000}"/>
    <cellStyle name="Normal 2 2 2 2 2 2 7 2 2 9" xfId="10368" xr:uid="{00000000-0005-0000-0000-00004E280000}"/>
    <cellStyle name="Normal 2 2 2 2 2 2 7 2 2 9 2" xfId="10369" xr:uid="{00000000-0005-0000-0000-00004F280000}"/>
    <cellStyle name="Normal 2 2 2 2 2 2 7 2 3" xfId="10370" xr:uid="{00000000-0005-0000-0000-000050280000}"/>
    <cellStyle name="Normal 2 2 2 2 2 2 7 2 3 2" xfId="10371" xr:uid="{00000000-0005-0000-0000-000051280000}"/>
    <cellStyle name="Normal 2 2 2 2 2 2 7 2 4" xfId="10372" xr:uid="{00000000-0005-0000-0000-000052280000}"/>
    <cellStyle name="Normal 2 2 2 2 2 2 7 2 4 2" xfId="10373" xr:uid="{00000000-0005-0000-0000-000053280000}"/>
    <cellStyle name="Normal 2 2 2 2 2 2 7 2 5" xfId="10374" xr:uid="{00000000-0005-0000-0000-000054280000}"/>
    <cellStyle name="Normal 2 2 2 2 2 2 7 2 5 2" xfId="10375" xr:uid="{00000000-0005-0000-0000-000055280000}"/>
    <cellStyle name="Normal 2 2 2 2 2 2 7 2 6" xfId="10376" xr:uid="{00000000-0005-0000-0000-000056280000}"/>
    <cellStyle name="Normal 2 2 2 2 2 2 7 2 6 2" xfId="10377" xr:uid="{00000000-0005-0000-0000-000057280000}"/>
    <cellStyle name="Normal 2 2 2 2 2 2 7 2 7" xfId="10378" xr:uid="{00000000-0005-0000-0000-000058280000}"/>
    <cellStyle name="Normal 2 2 2 2 2 2 7 2 7 2" xfId="10379" xr:uid="{00000000-0005-0000-0000-000059280000}"/>
    <cellStyle name="Normal 2 2 2 2 2 2 7 2 8" xfId="10380" xr:uid="{00000000-0005-0000-0000-00005A280000}"/>
    <cellStyle name="Normal 2 2 2 2 2 2 7 2 8 2" xfId="10381" xr:uid="{00000000-0005-0000-0000-00005B280000}"/>
    <cellStyle name="Normal 2 2 2 2 2 2 7 2 9" xfId="10382" xr:uid="{00000000-0005-0000-0000-00005C280000}"/>
    <cellStyle name="Normal 2 2 2 2 2 2 7 2 9 2" xfId="10383" xr:uid="{00000000-0005-0000-0000-00005D280000}"/>
    <cellStyle name="Normal 2 2 2 2 2 2 7 3" xfId="10384" xr:uid="{00000000-0005-0000-0000-00005E280000}"/>
    <cellStyle name="Normal 2 2 2 2 2 2 7 3 10" xfId="10385" xr:uid="{00000000-0005-0000-0000-00005F280000}"/>
    <cellStyle name="Normal 2 2 2 2 2 2 7 3 10 2" xfId="10386" xr:uid="{00000000-0005-0000-0000-000060280000}"/>
    <cellStyle name="Normal 2 2 2 2 2 2 7 3 11" xfId="10387" xr:uid="{00000000-0005-0000-0000-000061280000}"/>
    <cellStyle name="Normal 2 2 2 2 2 2 7 3 2" xfId="10388" xr:uid="{00000000-0005-0000-0000-000062280000}"/>
    <cellStyle name="Normal 2 2 2 2 2 2 7 3 2 2" xfId="10389" xr:uid="{00000000-0005-0000-0000-000063280000}"/>
    <cellStyle name="Normal 2 2 2 2 2 2 7 3 3" xfId="10390" xr:uid="{00000000-0005-0000-0000-000064280000}"/>
    <cellStyle name="Normal 2 2 2 2 2 2 7 3 3 2" xfId="10391" xr:uid="{00000000-0005-0000-0000-000065280000}"/>
    <cellStyle name="Normal 2 2 2 2 2 2 7 3 4" xfId="10392" xr:uid="{00000000-0005-0000-0000-000066280000}"/>
    <cellStyle name="Normal 2 2 2 2 2 2 7 3 4 2" xfId="10393" xr:uid="{00000000-0005-0000-0000-000067280000}"/>
    <cellStyle name="Normal 2 2 2 2 2 2 7 3 5" xfId="10394" xr:uid="{00000000-0005-0000-0000-000068280000}"/>
    <cellStyle name="Normal 2 2 2 2 2 2 7 3 5 2" xfId="10395" xr:uid="{00000000-0005-0000-0000-000069280000}"/>
    <cellStyle name="Normal 2 2 2 2 2 2 7 3 6" xfId="10396" xr:uid="{00000000-0005-0000-0000-00006A280000}"/>
    <cellStyle name="Normal 2 2 2 2 2 2 7 3 6 2" xfId="10397" xr:uid="{00000000-0005-0000-0000-00006B280000}"/>
    <cellStyle name="Normal 2 2 2 2 2 2 7 3 7" xfId="10398" xr:uid="{00000000-0005-0000-0000-00006C280000}"/>
    <cellStyle name="Normal 2 2 2 2 2 2 7 3 7 2" xfId="10399" xr:uid="{00000000-0005-0000-0000-00006D280000}"/>
    <cellStyle name="Normal 2 2 2 2 2 2 7 3 8" xfId="10400" xr:uid="{00000000-0005-0000-0000-00006E280000}"/>
    <cellStyle name="Normal 2 2 2 2 2 2 7 3 8 2" xfId="10401" xr:uid="{00000000-0005-0000-0000-00006F280000}"/>
    <cellStyle name="Normal 2 2 2 2 2 2 7 3 9" xfId="10402" xr:uid="{00000000-0005-0000-0000-000070280000}"/>
    <cellStyle name="Normal 2 2 2 2 2 2 7 3 9 2" xfId="10403" xr:uid="{00000000-0005-0000-0000-000071280000}"/>
    <cellStyle name="Normal 2 2 2 2 2 2 7 4" xfId="10404" xr:uid="{00000000-0005-0000-0000-000072280000}"/>
    <cellStyle name="Normal 2 2 2 2 2 2 7 4 2" xfId="10405" xr:uid="{00000000-0005-0000-0000-000073280000}"/>
    <cellStyle name="Normal 2 2 2 2 2 2 7 5" xfId="10406" xr:uid="{00000000-0005-0000-0000-000074280000}"/>
    <cellStyle name="Normal 2 2 2 2 2 2 7 5 2" xfId="10407" xr:uid="{00000000-0005-0000-0000-000075280000}"/>
    <cellStyle name="Normal 2 2 2 2 2 2 7 6" xfId="10408" xr:uid="{00000000-0005-0000-0000-000076280000}"/>
    <cellStyle name="Normal 2 2 2 2 2 2 7 6 2" xfId="10409" xr:uid="{00000000-0005-0000-0000-000077280000}"/>
    <cellStyle name="Normal 2 2 2 2 2 2 7 7" xfId="10410" xr:uid="{00000000-0005-0000-0000-000078280000}"/>
    <cellStyle name="Normal 2 2 2 2 2 2 7 7 2" xfId="10411" xr:uid="{00000000-0005-0000-0000-000079280000}"/>
    <cellStyle name="Normal 2 2 2 2 2 2 7 8" xfId="10412" xr:uid="{00000000-0005-0000-0000-00007A280000}"/>
    <cellStyle name="Normal 2 2 2 2 2 2 7 8 2" xfId="10413" xr:uid="{00000000-0005-0000-0000-00007B280000}"/>
    <cellStyle name="Normal 2 2 2 2 2 2 7 9" xfId="10414" xr:uid="{00000000-0005-0000-0000-00007C280000}"/>
    <cellStyle name="Normal 2 2 2 2 2 2 7 9 2" xfId="10415" xr:uid="{00000000-0005-0000-0000-00007D280000}"/>
    <cellStyle name="Normal 2 2 2 2 2 2 8" xfId="10416" xr:uid="{00000000-0005-0000-0000-00007E280000}"/>
    <cellStyle name="Normal 2 2 2 2 2 2 8 10" xfId="10417" xr:uid="{00000000-0005-0000-0000-00007F280000}"/>
    <cellStyle name="Normal 2 2 2 2 2 2 8 10 2" xfId="10418" xr:uid="{00000000-0005-0000-0000-000080280000}"/>
    <cellStyle name="Normal 2 2 2 2 2 2 8 11" xfId="10419" xr:uid="{00000000-0005-0000-0000-000081280000}"/>
    <cellStyle name="Normal 2 2 2 2 2 2 8 11 2" xfId="10420" xr:uid="{00000000-0005-0000-0000-000082280000}"/>
    <cellStyle name="Normal 2 2 2 2 2 2 8 12" xfId="10421" xr:uid="{00000000-0005-0000-0000-000083280000}"/>
    <cellStyle name="Normal 2 2 2 2 2 2 8 12 2" xfId="10422" xr:uid="{00000000-0005-0000-0000-000084280000}"/>
    <cellStyle name="Normal 2 2 2 2 2 2 8 13" xfId="10423" xr:uid="{00000000-0005-0000-0000-000085280000}"/>
    <cellStyle name="Normal 2 2 2 2 2 2 8 2" xfId="10424" xr:uid="{00000000-0005-0000-0000-000086280000}"/>
    <cellStyle name="Normal 2 2 2 2 2 2 8 2 10" xfId="10425" xr:uid="{00000000-0005-0000-0000-000087280000}"/>
    <cellStyle name="Normal 2 2 2 2 2 2 8 2 10 2" xfId="10426" xr:uid="{00000000-0005-0000-0000-000088280000}"/>
    <cellStyle name="Normal 2 2 2 2 2 2 8 2 11" xfId="10427" xr:uid="{00000000-0005-0000-0000-000089280000}"/>
    <cellStyle name="Normal 2 2 2 2 2 2 8 2 11 2" xfId="10428" xr:uid="{00000000-0005-0000-0000-00008A280000}"/>
    <cellStyle name="Normal 2 2 2 2 2 2 8 2 12" xfId="10429" xr:uid="{00000000-0005-0000-0000-00008B280000}"/>
    <cellStyle name="Normal 2 2 2 2 2 2 8 2 2" xfId="10430" xr:uid="{00000000-0005-0000-0000-00008C280000}"/>
    <cellStyle name="Normal 2 2 2 2 2 2 8 2 2 10" xfId="10431" xr:uid="{00000000-0005-0000-0000-00008D280000}"/>
    <cellStyle name="Normal 2 2 2 2 2 2 8 2 2 10 2" xfId="10432" xr:uid="{00000000-0005-0000-0000-00008E280000}"/>
    <cellStyle name="Normal 2 2 2 2 2 2 8 2 2 11" xfId="10433" xr:uid="{00000000-0005-0000-0000-00008F280000}"/>
    <cellStyle name="Normal 2 2 2 2 2 2 8 2 2 2" xfId="10434" xr:uid="{00000000-0005-0000-0000-000090280000}"/>
    <cellStyle name="Normal 2 2 2 2 2 2 8 2 2 2 2" xfId="10435" xr:uid="{00000000-0005-0000-0000-000091280000}"/>
    <cellStyle name="Normal 2 2 2 2 2 2 8 2 2 3" xfId="10436" xr:uid="{00000000-0005-0000-0000-000092280000}"/>
    <cellStyle name="Normal 2 2 2 2 2 2 8 2 2 3 2" xfId="10437" xr:uid="{00000000-0005-0000-0000-000093280000}"/>
    <cellStyle name="Normal 2 2 2 2 2 2 8 2 2 4" xfId="10438" xr:uid="{00000000-0005-0000-0000-000094280000}"/>
    <cellStyle name="Normal 2 2 2 2 2 2 8 2 2 4 2" xfId="10439" xr:uid="{00000000-0005-0000-0000-000095280000}"/>
    <cellStyle name="Normal 2 2 2 2 2 2 8 2 2 5" xfId="10440" xr:uid="{00000000-0005-0000-0000-000096280000}"/>
    <cellStyle name="Normal 2 2 2 2 2 2 8 2 2 5 2" xfId="10441" xr:uid="{00000000-0005-0000-0000-000097280000}"/>
    <cellStyle name="Normal 2 2 2 2 2 2 8 2 2 6" xfId="10442" xr:uid="{00000000-0005-0000-0000-000098280000}"/>
    <cellStyle name="Normal 2 2 2 2 2 2 8 2 2 6 2" xfId="10443" xr:uid="{00000000-0005-0000-0000-000099280000}"/>
    <cellStyle name="Normal 2 2 2 2 2 2 8 2 2 7" xfId="10444" xr:uid="{00000000-0005-0000-0000-00009A280000}"/>
    <cellStyle name="Normal 2 2 2 2 2 2 8 2 2 7 2" xfId="10445" xr:uid="{00000000-0005-0000-0000-00009B280000}"/>
    <cellStyle name="Normal 2 2 2 2 2 2 8 2 2 8" xfId="10446" xr:uid="{00000000-0005-0000-0000-00009C280000}"/>
    <cellStyle name="Normal 2 2 2 2 2 2 8 2 2 8 2" xfId="10447" xr:uid="{00000000-0005-0000-0000-00009D280000}"/>
    <cellStyle name="Normal 2 2 2 2 2 2 8 2 2 9" xfId="10448" xr:uid="{00000000-0005-0000-0000-00009E280000}"/>
    <cellStyle name="Normal 2 2 2 2 2 2 8 2 2 9 2" xfId="10449" xr:uid="{00000000-0005-0000-0000-00009F280000}"/>
    <cellStyle name="Normal 2 2 2 2 2 2 8 2 3" xfId="10450" xr:uid="{00000000-0005-0000-0000-0000A0280000}"/>
    <cellStyle name="Normal 2 2 2 2 2 2 8 2 3 2" xfId="10451" xr:uid="{00000000-0005-0000-0000-0000A1280000}"/>
    <cellStyle name="Normal 2 2 2 2 2 2 8 2 4" xfId="10452" xr:uid="{00000000-0005-0000-0000-0000A2280000}"/>
    <cellStyle name="Normal 2 2 2 2 2 2 8 2 4 2" xfId="10453" xr:uid="{00000000-0005-0000-0000-0000A3280000}"/>
    <cellStyle name="Normal 2 2 2 2 2 2 8 2 5" xfId="10454" xr:uid="{00000000-0005-0000-0000-0000A4280000}"/>
    <cellStyle name="Normal 2 2 2 2 2 2 8 2 5 2" xfId="10455" xr:uid="{00000000-0005-0000-0000-0000A5280000}"/>
    <cellStyle name="Normal 2 2 2 2 2 2 8 2 6" xfId="10456" xr:uid="{00000000-0005-0000-0000-0000A6280000}"/>
    <cellStyle name="Normal 2 2 2 2 2 2 8 2 6 2" xfId="10457" xr:uid="{00000000-0005-0000-0000-0000A7280000}"/>
    <cellStyle name="Normal 2 2 2 2 2 2 8 2 7" xfId="10458" xr:uid="{00000000-0005-0000-0000-0000A8280000}"/>
    <cellStyle name="Normal 2 2 2 2 2 2 8 2 7 2" xfId="10459" xr:uid="{00000000-0005-0000-0000-0000A9280000}"/>
    <cellStyle name="Normal 2 2 2 2 2 2 8 2 8" xfId="10460" xr:uid="{00000000-0005-0000-0000-0000AA280000}"/>
    <cellStyle name="Normal 2 2 2 2 2 2 8 2 8 2" xfId="10461" xr:uid="{00000000-0005-0000-0000-0000AB280000}"/>
    <cellStyle name="Normal 2 2 2 2 2 2 8 2 9" xfId="10462" xr:uid="{00000000-0005-0000-0000-0000AC280000}"/>
    <cellStyle name="Normal 2 2 2 2 2 2 8 2 9 2" xfId="10463" xr:uid="{00000000-0005-0000-0000-0000AD280000}"/>
    <cellStyle name="Normal 2 2 2 2 2 2 8 3" xfId="10464" xr:uid="{00000000-0005-0000-0000-0000AE280000}"/>
    <cellStyle name="Normal 2 2 2 2 2 2 8 3 10" xfId="10465" xr:uid="{00000000-0005-0000-0000-0000AF280000}"/>
    <cellStyle name="Normal 2 2 2 2 2 2 8 3 10 2" xfId="10466" xr:uid="{00000000-0005-0000-0000-0000B0280000}"/>
    <cellStyle name="Normal 2 2 2 2 2 2 8 3 11" xfId="10467" xr:uid="{00000000-0005-0000-0000-0000B1280000}"/>
    <cellStyle name="Normal 2 2 2 2 2 2 8 3 2" xfId="10468" xr:uid="{00000000-0005-0000-0000-0000B2280000}"/>
    <cellStyle name="Normal 2 2 2 2 2 2 8 3 2 2" xfId="10469" xr:uid="{00000000-0005-0000-0000-0000B3280000}"/>
    <cellStyle name="Normal 2 2 2 2 2 2 8 3 3" xfId="10470" xr:uid="{00000000-0005-0000-0000-0000B4280000}"/>
    <cellStyle name="Normal 2 2 2 2 2 2 8 3 3 2" xfId="10471" xr:uid="{00000000-0005-0000-0000-0000B5280000}"/>
    <cellStyle name="Normal 2 2 2 2 2 2 8 3 4" xfId="10472" xr:uid="{00000000-0005-0000-0000-0000B6280000}"/>
    <cellStyle name="Normal 2 2 2 2 2 2 8 3 4 2" xfId="10473" xr:uid="{00000000-0005-0000-0000-0000B7280000}"/>
    <cellStyle name="Normal 2 2 2 2 2 2 8 3 5" xfId="10474" xr:uid="{00000000-0005-0000-0000-0000B8280000}"/>
    <cellStyle name="Normal 2 2 2 2 2 2 8 3 5 2" xfId="10475" xr:uid="{00000000-0005-0000-0000-0000B9280000}"/>
    <cellStyle name="Normal 2 2 2 2 2 2 8 3 6" xfId="10476" xr:uid="{00000000-0005-0000-0000-0000BA280000}"/>
    <cellStyle name="Normal 2 2 2 2 2 2 8 3 6 2" xfId="10477" xr:uid="{00000000-0005-0000-0000-0000BB280000}"/>
    <cellStyle name="Normal 2 2 2 2 2 2 8 3 7" xfId="10478" xr:uid="{00000000-0005-0000-0000-0000BC280000}"/>
    <cellStyle name="Normal 2 2 2 2 2 2 8 3 7 2" xfId="10479" xr:uid="{00000000-0005-0000-0000-0000BD280000}"/>
    <cellStyle name="Normal 2 2 2 2 2 2 8 3 8" xfId="10480" xr:uid="{00000000-0005-0000-0000-0000BE280000}"/>
    <cellStyle name="Normal 2 2 2 2 2 2 8 3 8 2" xfId="10481" xr:uid="{00000000-0005-0000-0000-0000BF280000}"/>
    <cellStyle name="Normal 2 2 2 2 2 2 8 3 9" xfId="10482" xr:uid="{00000000-0005-0000-0000-0000C0280000}"/>
    <cellStyle name="Normal 2 2 2 2 2 2 8 3 9 2" xfId="10483" xr:uid="{00000000-0005-0000-0000-0000C1280000}"/>
    <cellStyle name="Normal 2 2 2 2 2 2 8 4" xfId="10484" xr:uid="{00000000-0005-0000-0000-0000C2280000}"/>
    <cellStyle name="Normal 2 2 2 2 2 2 8 4 2" xfId="10485" xr:uid="{00000000-0005-0000-0000-0000C3280000}"/>
    <cellStyle name="Normal 2 2 2 2 2 2 8 5" xfId="10486" xr:uid="{00000000-0005-0000-0000-0000C4280000}"/>
    <cellStyle name="Normal 2 2 2 2 2 2 8 5 2" xfId="10487" xr:uid="{00000000-0005-0000-0000-0000C5280000}"/>
    <cellStyle name="Normal 2 2 2 2 2 2 8 6" xfId="10488" xr:uid="{00000000-0005-0000-0000-0000C6280000}"/>
    <cellStyle name="Normal 2 2 2 2 2 2 8 6 2" xfId="10489" xr:uid="{00000000-0005-0000-0000-0000C7280000}"/>
    <cellStyle name="Normal 2 2 2 2 2 2 8 7" xfId="10490" xr:uid="{00000000-0005-0000-0000-0000C8280000}"/>
    <cellStyle name="Normal 2 2 2 2 2 2 8 7 2" xfId="10491" xr:uid="{00000000-0005-0000-0000-0000C9280000}"/>
    <cellStyle name="Normal 2 2 2 2 2 2 8 8" xfId="10492" xr:uid="{00000000-0005-0000-0000-0000CA280000}"/>
    <cellStyle name="Normal 2 2 2 2 2 2 8 8 2" xfId="10493" xr:uid="{00000000-0005-0000-0000-0000CB280000}"/>
    <cellStyle name="Normal 2 2 2 2 2 2 8 9" xfId="10494" xr:uid="{00000000-0005-0000-0000-0000CC280000}"/>
    <cellStyle name="Normal 2 2 2 2 2 2 8 9 2" xfId="10495" xr:uid="{00000000-0005-0000-0000-0000CD280000}"/>
    <cellStyle name="Normal 2 2 2 2 2 2 9" xfId="10496" xr:uid="{00000000-0005-0000-0000-0000CE280000}"/>
    <cellStyle name="Normal 2 2 2 2 2 2 9 10" xfId="10497" xr:uid="{00000000-0005-0000-0000-0000CF280000}"/>
    <cellStyle name="Normal 2 2 2 2 2 2 9 10 2" xfId="10498" xr:uid="{00000000-0005-0000-0000-0000D0280000}"/>
    <cellStyle name="Normal 2 2 2 2 2 2 9 11" xfId="10499" xr:uid="{00000000-0005-0000-0000-0000D1280000}"/>
    <cellStyle name="Normal 2 2 2 2 2 2 9 11 2" xfId="10500" xr:uid="{00000000-0005-0000-0000-0000D2280000}"/>
    <cellStyle name="Normal 2 2 2 2 2 2 9 12" xfId="10501" xr:uid="{00000000-0005-0000-0000-0000D3280000}"/>
    <cellStyle name="Normal 2 2 2 2 2 2 9 12 2" xfId="10502" xr:uid="{00000000-0005-0000-0000-0000D4280000}"/>
    <cellStyle name="Normal 2 2 2 2 2 2 9 13" xfId="10503" xr:uid="{00000000-0005-0000-0000-0000D5280000}"/>
    <cellStyle name="Normal 2 2 2 2 2 2 9 2" xfId="10504" xr:uid="{00000000-0005-0000-0000-0000D6280000}"/>
    <cellStyle name="Normal 2 2 2 2 2 2 9 2 10" xfId="10505" xr:uid="{00000000-0005-0000-0000-0000D7280000}"/>
    <cellStyle name="Normal 2 2 2 2 2 2 9 2 10 2" xfId="10506" xr:uid="{00000000-0005-0000-0000-0000D8280000}"/>
    <cellStyle name="Normal 2 2 2 2 2 2 9 2 11" xfId="10507" xr:uid="{00000000-0005-0000-0000-0000D9280000}"/>
    <cellStyle name="Normal 2 2 2 2 2 2 9 2 11 2" xfId="10508" xr:uid="{00000000-0005-0000-0000-0000DA280000}"/>
    <cellStyle name="Normal 2 2 2 2 2 2 9 2 12" xfId="10509" xr:uid="{00000000-0005-0000-0000-0000DB280000}"/>
    <cellStyle name="Normal 2 2 2 2 2 2 9 2 2" xfId="10510" xr:uid="{00000000-0005-0000-0000-0000DC280000}"/>
    <cellStyle name="Normal 2 2 2 2 2 2 9 2 2 10" xfId="10511" xr:uid="{00000000-0005-0000-0000-0000DD280000}"/>
    <cellStyle name="Normal 2 2 2 2 2 2 9 2 2 10 2" xfId="10512" xr:uid="{00000000-0005-0000-0000-0000DE280000}"/>
    <cellStyle name="Normal 2 2 2 2 2 2 9 2 2 11" xfId="10513" xr:uid="{00000000-0005-0000-0000-0000DF280000}"/>
    <cellStyle name="Normal 2 2 2 2 2 2 9 2 2 2" xfId="10514" xr:uid="{00000000-0005-0000-0000-0000E0280000}"/>
    <cellStyle name="Normal 2 2 2 2 2 2 9 2 2 2 2" xfId="10515" xr:uid="{00000000-0005-0000-0000-0000E1280000}"/>
    <cellStyle name="Normal 2 2 2 2 2 2 9 2 2 3" xfId="10516" xr:uid="{00000000-0005-0000-0000-0000E2280000}"/>
    <cellStyle name="Normal 2 2 2 2 2 2 9 2 2 3 2" xfId="10517" xr:uid="{00000000-0005-0000-0000-0000E3280000}"/>
    <cellStyle name="Normal 2 2 2 2 2 2 9 2 2 4" xfId="10518" xr:uid="{00000000-0005-0000-0000-0000E4280000}"/>
    <cellStyle name="Normal 2 2 2 2 2 2 9 2 2 4 2" xfId="10519" xr:uid="{00000000-0005-0000-0000-0000E5280000}"/>
    <cellStyle name="Normal 2 2 2 2 2 2 9 2 2 5" xfId="10520" xr:uid="{00000000-0005-0000-0000-0000E6280000}"/>
    <cellStyle name="Normal 2 2 2 2 2 2 9 2 2 5 2" xfId="10521" xr:uid="{00000000-0005-0000-0000-0000E7280000}"/>
    <cellStyle name="Normal 2 2 2 2 2 2 9 2 2 6" xfId="10522" xr:uid="{00000000-0005-0000-0000-0000E8280000}"/>
    <cellStyle name="Normal 2 2 2 2 2 2 9 2 2 6 2" xfId="10523" xr:uid="{00000000-0005-0000-0000-0000E9280000}"/>
    <cellStyle name="Normal 2 2 2 2 2 2 9 2 2 7" xfId="10524" xr:uid="{00000000-0005-0000-0000-0000EA280000}"/>
    <cellStyle name="Normal 2 2 2 2 2 2 9 2 2 7 2" xfId="10525" xr:uid="{00000000-0005-0000-0000-0000EB280000}"/>
    <cellStyle name="Normal 2 2 2 2 2 2 9 2 2 8" xfId="10526" xr:uid="{00000000-0005-0000-0000-0000EC280000}"/>
    <cellStyle name="Normal 2 2 2 2 2 2 9 2 2 8 2" xfId="10527" xr:uid="{00000000-0005-0000-0000-0000ED280000}"/>
    <cellStyle name="Normal 2 2 2 2 2 2 9 2 2 9" xfId="10528" xr:uid="{00000000-0005-0000-0000-0000EE280000}"/>
    <cellStyle name="Normal 2 2 2 2 2 2 9 2 2 9 2" xfId="10529" xr:uid="{00000000-0005-0000-0000-0000EF280000}"/>
    <cellStyle name="Normal 2 2 2 2 2 2 9 2 3" xfId="10530" xr:uid="{00000000-0005-0000-0000-0000F0280000}"/>
    <cellStyle name="Normal 2 2 2 2 2 2 9 2 3 2" xfId="10531" xr:uid="{00000000-0005-0000-0000-0000F1280000}"/>
    <cellStyle name="Normal 2 2 2 2 2 2 9 2 4" xfId="10532" xr:uid="{00000000-0005-0000-0000-0000F2280000}"/>
    <cellStyle name="Normal 2 2 2 2 2 2 9 2 4 2" xfId="10533" xr:uid="{00000000-0005-0000-0000-0000F3280000}"/>
    <cellStyle name="Normal 2 2 2 2 2 2 9 2 5" xfId="10534" xr:uid="{00000000-0005-0000-0000-0000F4280000}"/>
    <cellStyle name="Normal 2 2 2 2 2 2 9 2 5 2" xfId="10535" xr:uid="{00000000-0005-0000-0000-0000F5280000}"/>
    <cellStyle name="Normal 2 2 2 2 2 2 9 2 6" xfId="10536" xr:uid="{00000000-0005-0000-0000-0000F6280000}"/>
    <cellStyle name="Normal 2 2 2 2 2 2 9 2 6 2" xfId="10537" xr:uid="{00000000-0005-0000-0000-0000F7280000}"/>
    <cellStyle name="Normal 2 2 2 2 2 2 9 2 7" xfId="10538" xr:uid="{00000000-0005-0000-0000-0000F8280000}"/>
    <cellStyle name="Normal 2 2 2 2 2 2 9 2 7 2" xfId="10539" xr:uid="{00000000-0005-0000-0000-0000F9280000}"/>
    <cellStyle name="Normal 2 2 2 2 2 2 9 2 8" xfId="10540" xr:uid="{00000000-0005-0000-0000-0000FA280000}"/>
    <cellStyle name="Normal 2 2 2 2 2 2 9 2 8 2" xfId="10541" xr:uid="{00000000-0005-0000-0000-0000FB280000}"/>
    <cellStyle name="Normal 2 2 2 2 2 2 9 2 9" xfId="10542" xr:uid="{00000000-0005-0000-0000-0000FC280000}"/>
    <cellStyle name="Normal 2 2 2 2 2 2 9 2 9 2" xfId="10543" xr:uid="{00000000-0005-0000-0000-0000FD280000}"/>
    <cellStyle name="Normal 2 2 2 2 2 2 9 3" xfId="10544" xr:uid="{00000000-0005-0000-0000-0000FE280000}"/>
    <cellStyle name="Normal 2 2 2 2 2 2 9 3 10" xfId="10545" xr:uid="{00000000-0005-0000-0000-0000FF280000}"/>
    <cellStyle name="Normal 2 2 2 2 2 2 9 3 10 2" xfId="10546" xr:uid="{00000000-0005-0000-0000-000000290000}"/>
    <cellStyle name="Normal 2 2 2 2 2 2 9 3 11" xfId="10547" xr:uid="{00000000-0005-0000-0000-000001290000}"/>
    <cellStyle name="Normal 2 2 2 2 2 2 9 3 2" xfId="10548" xr:uid="{00000000-0005-0000-0000-000002290000}"/>
    <cellStyle name="Normal 2 2 2 2 2 2 9 3 2 2" xfId="10549" xr:uid="{00000000-0005-0000-0000-000003290000}"/>
    <cellStyle name="Normal 2 2 2 2 2 2 9 3 3" xfId="10550" xr:uid="{00000000-0005-0000-0000-000004290000}"/>
    <cellStyle name="Normal 2 2 2 2 2 2 9 3 3 2" xfId="10551" xr:uid="{00000000-0005-0000-0000-000005290000}"/>
    <cellStyle name="Normal 2 2 2 2 2 2 9 3 4" xfId="10552" xr:uid="{00000000-0005-0000-0000-000006290000}"/>
    <cellStyle name="Normal 2 2 2 2 2 2 9 3 4 2" xfId="10553" xr:uid="{00000000-0005-0000-0000-000007290000}"/>
    <cellStyle name="Normal 2 2 2 2 2 2 9 3 5" xfId="10554" xr:uid="{00000000-0005-0000-0000-000008290000}"/>
    <cellStyle name="Normal 2 2 2 2 2 2 9 3 5 2" xfId="10555" xr:uid="{00000000-0005-0000-0000-000009290000}"/>
    <cellStyle name="Normal 2 2 2 2 2 2 9 3 6" xfId="10556" xr:uid="{00000000-0005-0000-0000-00000A290000}"/>
    <cellStyle name="Normal 2 2 2 2 2 2 9 3 6 2" xfId="10557" xr:uid="{00000000-0005-0000-0000-00000B290000}"/>
    <cellStyle name="Normal 2 2 2 2 2 2 9 3 7" xfId="10558" xr:uid="{00000000-0005-0000-0000-00000C290000}"/>
    <cellStyle name="Normal 2 2 2 2 2 2 9 3 7 2" xfId="10559" xr:uid="{00000000-0005-0000-0000-00000D290000}"/>
    <cellStyle name="Normal 2 2 2 2 2 2 9 3 8" xfId="10560" xr:uid="{00000000-0005-0000-0000-00000E290000}"/>
    <cellStyle name="Normal 2 2 2 2 2 2 9 3 8 2" xfId="10561" xr:uid="{00000000-0005-0000-0000-00000F290000}"/>
    <cellStyle name="Normal 2 2 2 2 2 2 9 3 9" xfId="10562" xr:uid="{00000000-0005-0000-0000-000010290000}"/>
    <cellStyle name="Normal 2 2 2 2 2 2 9 3 9 2" xfId="10563" xr:uid="{00000000-0005-0000-0000-000011290000}"/>
    <cellStyle name="Normal 2 2 2 2 2 2 9 4" xfId="10564" xr:uid="{00000000-0005-0000-0000-000012290000}"/>
    <cellStyle name="Normal 2 2 2 2 2 2 9 4 2" xfId="10565" xr:uid="{00000000-0005-0000-0000-000013290000}"/>
    <cellStyle name="Normal 2 2 2 2 2 2 9 5" xfId="10566" xr:uid="{00000000-0005-0000-0000-000014290000}"/>
    <cellStyle name="Normal 2 2 2 2 2 2 9 5 2" xfId="10567" xr:uid="{00000000-0005-0000-0000-000015290000}"/>
    <cellStyle name="Normal 2 2 2 2 2 2 9 6" xfId="10568" xr:uid="{00000000-0005-0000-0000-000016290000}"/>
    <cellStyle name="Normal 2 2 2 2 2 2 9 6 2" xfId="10569" xr:uid="{00000000-0005-0000-0000-000017290000}"/>
    <cellStyle name="Normal 2 2 2 2 2 2 9 7" xfId="10570" xr:uid="{00000000-0005-0000-0000-000018290000}"/>
    <cellStyle name="Normal 2 2 2 2 2 2 9 7 2" xfId="10571" xr:uid="{00000000-0005-0000-0000-000019290000}"/>
    <cellStyle name="Normal 2 2 2 2 2 2 9 8" xfId="10572" xr:uid="{00000000-0005-0000-0000-00001A290000}"/>
    <cellStyle name="Normal 2 2 2 2 2 2 9 8 2" xfId="10573" xr:uid="{00000000-0005-0000-0000-00001B290000}"/>
    <cellStyle name="Normal 2 2 2 2 2 2 9 9" xfId="10574" xr:uid="{00000000-0005-0000-0000-00001C290000}"/>
    <cellStyle name="Normal 2 2 2 2 2 2 9 9 2" xfId="10575" xr:uid="{00000000-0005-0000-0000-00001D290000}"/>
    <cellStyle name="Normal 2 2 2 2 2 20" xfId="10576" xr:uid="{00000000-0005-0000-0000-00001E290000}"/>
    <cellStyle name="Normal 2 2 2 2 2 20 2" xfId="10577" xr:uid="{00000000-0005-0000-0000-00001F290000}"/>
    <cellStyle name="Normal 2 2 2 2 2 21" xfId="10578" xr:uid="{00000000-0005-0000-0000-000020290000}"/>
    <cellStyle name="Normal 2 2 2 2 2 3" xfId="10579" xr:uid="{00000000-0005-0000-0000-000021290000}"/>
    <cellStyle name="Normal 2 2 2 2 2 3 2" xfId="10580" xr:uid="{00000000-0005-0000-0000-000022290000}"/>
    <cellStyle name="Normal 2 2 2 2 2 3 2 10" xfId="10581" xr:uid="{00000000-0005-0000-0000-000023290000}"/>
    <cellStyle name="Normal 2 2 2 2 2 3 2 10 2" xfId="10582" xr:uid="{00000000-0005-0000-0000-000024290000}"/>
    <cellStyle name="Normal 2 2 2 2 2 3 2 11" xfId="10583" xr:uid="{00000000-0005-0000-0000-000025290000}"/>
    <cellStyle name="Normal 2 2 2 2 2 3 2 11 2" xfId="10584" xr:uid="{00000000-0005-0000-0000-000026290000}"/>
    <cellStyle name="Normal 2 2 2 2 2 3 2 12" xfId="10585" xr:uid="{00000000-0005-0000-0000-000027290000}"/>
    <cellStyle name="Normal 2 2 2 2 2 3 2 12 2" xfId="10586" xr:uid="{00000000-0005-0000-0000-000028290000}"/>
    <cellStyle name="Normal 2 2 2 2 2 3 2 13" xfId="10587" xr:uid="{00000000-0005-0000-0000-000029290000}"/>
    <cellStyle name="Normal 2 2 2 2 2 3 2 13 2" xfId="10588" xr:uid="{00000000-0005-0000-0000-00002A290000}"/>
    <cellStyle name="Normal 2 2 2 2 2 3 2 14" xfId="10589" xr:uid="{00000000-0005-0000-0000-00002B290000}"/>
    <cellStyle name="Normal 2 2 2 2 2 3 2 14 2" xfId="10590" xr:uid="{00000000-0005-0000-0000-00002C290000}"/>
    <cellStyle name="Normal 2 2 2 2 2 3 2 15" xfId="10591" xr:uid="{00000000-0005-0000-0000-00002D290000}"/>
    <cellStyle name="Normal 2 2 2 2 2 3 2 15 2" xfId="10592" xr:uid="{00000000-0005-0000-0000-00002E290000}"/>
    <cellStyle name="Normal 2 2 2 2 2 3 2 16" xfId="10593" xr:uid="{00000000-0005-0000-0000-00002F290000}"/>
    <cellStyle name="Normal 2 2 2 2 2 3 2 16 2" xfId="10594" xr:uid="{00000000-0005-0000-0000-000030290000}"/>
    <cellStyle name="Normal 2 2 2 2 2 3 2 17" xfId="10595" xr:uid="{00000000-0005-0000-0000-000031290000}"/>
    <cellStyle name="Normal 2 2 2 2 2 3 2 2" xfId="10596" xr:uid="{00000000-0005-0000-0000-000032290000}"/>
    <cellStyle name="Normal 2 2 2 2 2 3 2 2 2" xfId="10597" xr:uid="{00000000-0005-0000-0000-000033290000}"/>
    <cellStyle name="Normal 2 2 2 2 2 3 2 2 2 10" xfId="10598" xr:uid="{00000000-0005-0000-0000-000034290000}"/>
    <cellStyle name="Normal 2 2 2 2 2 3 2 2 2 10 2" xfId="10599" xr:uid="{00000000-0005-0000-0000-000035290000}"/>
    <cellStyle name="Normal 2 2 2 2 2 3 2 2 2 11" xfId="10600" xr:uid="{00000000-0005-0000-0000-000036290000}"/>
    <cellStyle name="Normal 2 2 2 2 2 3 2 2 2 11 2" xfId="10601" xr:uid="{00000000-0005-0000-0000-000037290000}"/>
    <cellStyle name="Normal 2 2 2 2 2 3 2 2 2 12" xfId="10602" xr:uid="{00000000-0005-0000-0000-000038290000}"/>
    <cellStyle name="Normal 2 2 2 2 2 3 2 2 2 12 2" xfId="10603" xr:uid="{00000000-0005-0000-0000-000039290000}"/>
    <cellStyle name="Normal 2 2 2 2 2 3 2 2 2 13" xfId="10604" xr:uid="{00000000-0005-0000-0000-00003A290000}"/>
    <cellStyle name="Normal 2 2 2 2 2 3 2 2 2 2" xfId="10605" xr:uid="{00000000-0005-0000-0000-00003B290000}"/>
    <cellStyle name="Normal 2 2 2 2 2 3 2 2 2 2 10" xfId="10606" xr:uid="{00000000-0005-0000-0000-00003C290000}"/>
    <cellStyle name="Normal 2 2 2 2 2 3 2 2 2 2 10 2" xfId="10607" xr:uid="{00000000-0005-0000-0000-00003D290000}"/>
    <cellStyle name="Normal 2 2 2 2 2 3 2 2 2 2 11" xfId="10608" xr:uid="{00000000-0005-0000-0000-00003E290000}"/>
    <cellStyle name="Normal 2 2 2 2 2 3 2 2 2 2 11 2" xfId="10609" xr:uid="{00000000-0005-0000-0000-00003F290000}"/>
    <cellStyle name="Normal 2 2 2 2 2 3 2 2 2 2 12" xfId="10610" xr:uid="{00000000-0005-0000-0000-000040290000}"/>
    <cellStyle name="Normal 2 2 2 2 2 3 2 2 2 2 2" xfId="10611" xr:uid="{00000000-0005-0000-0000-000041290000}"/>
    <cellStyle name="Normal 2 2 2 2 2 3 2 2 2 2 2 10" xfId="10612" xr:uid="{00000000-0005-0000-0000-000042290000}"/>
    <cellStyle name="Normal 2 2 2 2 2 3 2 2 2 2 2 10 2" xfId="10613" xr:uid="{00000000-0005-0000-0000-000043290000}"/>
    <cellStyle name="Normal 2 2 2 2 2 3 2 2 2 2 2 11" xfId="10614" xr:uid="{00000000-0005-0000-0000-000044290000}"/>
    <cellStyle name="Normal 2 2 2 2 2 3 2 2 2 2 2 2" xfId="10615" xr:uid="{00000000-0005-0000-0000-000045290000}"/>
    <cellStyle name="Normal 2 2 2 2 2 3 2 2 2 2 2 2 2" xfId="10616" xr:uid="{00000000-0005-0000-0000-000046290000}"/>
    <cellStyle name="Normal 2 2 2 2 2 3 2 2 2 2 2 3" xfId="10617" xr:uid="{00000000-0005-0000-0000-000047290000}"/>
    <cellStyle name="Normal 2 2 2 2 2 3 2 2 2 2 2 3 2" xfId="10618" xr:uid="{00000000-0005-0000-0000-000048290000}"/>
    <cellStyle name="Normal 2 2 2 2 2 3 2 2 2 2 2 4" xfId="10619" xr:uid="{00000000-0005-0000-0000-000049290000}"/>
    <cellStyle name="Normal 2 2 2 2 2 3 2 2 2 2 2 4 2" xfId="10620" xr:uid="{00000000-0005-0000-0000-00004A290000}"/>
    <cellStyle name="Normal 2 2 2 2 2 3 2 2 2 2 2 5" xfId="10621" xr:uid="{00000000-0005-0000-0000-00004B290000}"/>
    <cellStyle name="Normal 2 2 2 2 2 3 2 2 2 2 2 5 2" xfId="10622" xr:uid="{00000000-0005-0000-0000-00004C290000}"/>
    <cellStyle name="Normal 2 2 2 2 2 3 2 2 2 2 2 6" xfId="10623" xr:uid="{00000000-0005-0000-0000-00004D290000}"/>
    <cellStyle name="Normal 2 2 2 2 2 3 2 2 2 2 2 6 2" xfId="10624" xr:uid="{00000000-0005-0000-0000-00004E290000}"/>
    <cellStyle name="Normal 2 2 2 2 2 3 2 2 2 2 2 7" xfId="10625" xr:uid="{00000000-0005-0000-0000-00004F290000}"/>
    <cellStyle name="Normal 2 2 2 2 2 3 2 2 2 2 2 7 2" xfId="10626" xr:uid="{00000000-0005-0000-0000-000050290000}"/>
    <cellStyle name="Normal 2 2 2 2 2 3 2 2 2 2 2 8" xfId="10627" xr:uid="{00000000-0005-0000-0000-000051290000}"/>
    <cellStyle name="Normal 2 2 2 2 2 3 2 2 2 2 2 8 2" xfId="10628" xr:uid="{00000000-0005-0000-0000-000052290000}"/>
    <cellStyle name="Normal 2 2 2 2 2 3 2 2 2 2 2 9" xfId="10629" xr:uid="{00000000-0005-0000-0000-000053290000}"/>
    <cellStyle name="Normal 2 2 2 2 2 3 2 2 2 2 2 9 2" xfId="10630" xr:uid="{00000000-0005-0000-0000-000054290000}"/>
    <cellStyle name="Normal 2 2 2 2 2 3 2 2 2 2 3" xfId="10631" xr:uid="{00000000-0005-0000-0000-000055290000}"/>
    <cellStyle name="Normal 2 2 2 2 2 3 2 2 2 2 3 2" xfId="10632" xr:uid="{00000000-0005-0000-0000-000056290000}"/>
    <cellStyle name="Normal 2 2 2 2 2 3 2 2 2 2 4" xfId="10633" xr:uid="{00000000-0005-0000-0000-000057290000}"/>
    <cellStyle name="Normal 2 2 2 2 2 3 2 2 2 2 4 2" xfId="10634" xr:uid="{00000000-0005-0000-0000-000058290000}"/>
    <cellStyle name="Normal 2 2 2 2 2 3 2 2 2 2 5" xfId="10635" xr:uid="{00000000-0005-0000-0000-000059290000}"/>
    <cellStyle name="Normal 2 2 2 2 2 3 2 2 2 2 5 2" xfId="10636" xr:uid="{00000000-0005-0000-0000-00005A290000}"/>
    <cellStyle name="Normal 2 2 2 2 2 3 2 2 2 2 6" xfId="10637" xr:uid="{00000000-0005-0000-0000-00005B290000}"/>
    <cellStyle name="Normal 2 2 2 2 2 3 2 2 2 2 6 2" xfId="10638" xr:uid="{00000000-0005-0000-0000-00005C290000}"/>
    <cellStyle name="Normal 2 2 2 2 2 3 2 2 2 2 7" xfId="10639" xr:uid="{00000000-0005-0000-0000-00005D290000}"/>
    <cellStyle name="Normal 2 2 2 2 2 3 2 2 2 2 7 2" xfId="10640" xr:uid="{00000000-0005-0000-0000-00005E290000}"/>
    <cellStyle name="Normal 2 2 2 2 2 3 2 2 2 2 8" xfId="10641" xr:uid="{00000000-0005-0000-0000-00005F290000}"/>
    <cellStyle name="Normal 2 2 2 2 2 3 2 2 2 2 8 2" xfId="10642" xr:uid="{00000000-0005-0000-0000-000060290000}"/>
    <cellStyle name="Normal 2 2 2 2 2 3 2 2 2 2 9" xfId="10643" xr:uid="{00000000-0005-0000-0000-000061290000}"/>
    <cellStyle name="Normal 2 2 2 2 2 3 2 2 2 2 9 2" xfId="10644" xr:uid="{00000000-0005-0000-0000-000062290000}"/>
    <cellStyle name="Normal 2 2 2 2 2 3 2 2 2 3" xfId="10645" xr:uid="{00000000-0005-0000-0000-000063290000}"/>
    <cellStyle name="Normal 2 2 2 2 2 3 2 2 2 3 10" xfId="10646" xr:uid="{00000000-0005-0000-0000-000064290000}"/>
    <cellStyle name="Normal 2 2 2 2 2 3 2 2 2 3 10 2" xfId="10647" xr:uid="{00000000-0005-0000-0000-000065290000}"/>
    <cellStyle name="Normal 2 2 2 2 2 3 2 2 2 3 11" xfId="10648" xr:uid="{00000000-0005-0000-0000-000066290000}"/>
    <cellStyle name="Normal 2 2 2 2 2 3 2 2 2 3 2" xfId="10649" xr:uid="{00000000-0005-0000-0000-000067290000}"/>
    <cellStyle name="Normal 2 2 2 2 2 3 2 2 2 3 2 2" xfId="10650" xr:uid="{00000000-0005-0000-0000-000068290000}"/>
    <cellStyle name="Normal 2 2 2 2 2 3 2 2 2 3 3" xfId="10651" xr:uid="{00000000-0005-0000-0000-000069290000}"/>
    <cellStyle name="Normal 2 2 2 2 2 3 2 2 2 3 3 2" xfId="10652" xr:uid="{00000000-0005-0000-0000-00006A290000}"/>
    <cellStyle name="Normal 2 2 2 2 2 3 2 2 2 3 4" xfId="10653" xr:uid="{00000000-0005-0000-0000-00006B290000}"/>
    <cellStyle name="Normal 2 2 2 2 2 3 2 2 2 3 4 2" xfId="10654" xr:uid="{00000000-0005-0000-0000-00006C290000}"/>
    <cellStyle name="Normal 2 2 2 2 2 3 2 2 2 3 5" xfId="10655" xr:uid="{00000000-0005-0000-0000-00006D290000}"/>
    <cellStyle name="Normal 2 2 2 2 2 3 2 2 2 3 5 2" xfId="10656" xr:uid="{00000000-0005-0000-0000-00006E290000}"/>
    <cellStyle name="Normal 2 2 2 2 2 3 2 2 2 3 6" xfId="10657" xr:uid="{00000000-0005-0000-0000-00006F290000}"/>
    <cellStyle name="Normal 2 2 2 2 2 3 2 2 2 3 6 2" xfId="10658" xr:uid="{00000000-0005-0000-0000-000070290000}"/>
    <cellStyle name="Normal 2 2 2 2 2 3 2 2 2 3 7" xfId="10659" xr:uid="{00000000-0005-0000-0000-000071290000}"/>
    <cellStyle name="Normal 2 2 2 2 2 3 2 2 2 3 7 2" xfId="10660" xr:uid="{00000000-0005-0000-0000-000072290000}"/>
    <cellStyle name="Normal 2 2 2 2 2 3 2 2 2 3 8" xfId="10661" xr:uid="{00000000-0005-0000-0000-000073290000}"/>
    <cellStyle name="Normal 2 2 2 2 2 3 2 2 2 3 8 2" xfId="10662" xr:uid="{00000000-0005-0000-0000-000074290000}"/>
    <cellStyle name="Normal 2 2 2 2 2 3 2 2 2 3 9" xfId="10663" xr:uid="{00000000-0005-0000-0000-000075290000}"/>
    <cellStyle name="Normal 2 2 2 2 2 3 2 2 2 3 9 2" xfId="10664" xr:uid="{00000000-0005-0000-0000-000076290000}"/>
    <cellStyle name="Normal 2 2 2 2 2 3 2 2 2 4" xfId="10665" xr:uid="{00000000-0005-0000-0000-000077290000}"/>
    <cellStyle name="Normal 2 2 2 2 2 3 2 2 2 4 2" xfId="10666" xr:uid="{00000000-0005-0000-0000-000078290000}"/>
    <cellStyle name="Normal 2 2 2 2 2 3 2 2 2 5" xfId="10667" xr:uid="{00000000-0005-0000-0000-000079290000}"/>
    <cellStyle name="Normal 2 2 2 2 2 3 2 2 2 5 2" xfId="10668" xr:uid="{00000000-0005-0000-0000-00007A290000}"/>
    <cellStyle name="Normal 2 2 2 2 2 3 2 2 2 6" xfId="10669" xr:uid="{00000000-0005-0000-0000-00007B290000}"/>
    <cellStyle name="Normal 2 2 2 2 2 3 2 2 2 6 2" xfId="10670" xr:uid="{00000000-0005-0000-0000-00007C290000}"/>
    <cellStyle name="Normal 2 2 2 2 2 3 2 2 2 7" xfId="10671" xr:uid="{00000000-0005-0000-0000-00007D290000}"/>
    <cellStyle name="Normal 2 2 2 2 2 3 2 2 2 7 2" xfId="10672" xr:uid="{00000000-0005-0000-0000-00007E290000}"/>
    <cellStyle name="Normal 2 2 2 2 2 3 2 2 2 8" xfId="10673" xr:uid="{00000000-0005-0000-0000-00007F290000}"/>
    <cellStyle name="Normal 2 2 2 2 2 3 2 2 2 8 2" xfId="10674" xr:uid="{00000000-0005-0000-0000-000080290000}"/>
    <cellStyle name="Normal 2 2 2 2 2 3 2 2 2 9" xfId="10675" xr:uid="{00000000-0005-0000-0000-000081290000}"/>
    <cellStyle name="Normal 2 2 2 2 2 3 2 2 2 9 2" xfId="10676" xr:uid="{00000000-0005-0000-0000-000082290000}"/>
    <cellStyle name="Normal 2 2 2 2 2 3 2 2 3" xfId="10677" xr:uid="{00000000-0005-0000-0000-000083290000}"/>
    <cellStyle name="Normal 2 2 2 2 2 3 2 2 3 10" xfId="10678" xr:uid="{00000000-0005-0000-0000-000084290000}"/>
    <cellStyle name="Normal 2 2 2 2 2 3 2 2 3 10 2" xfId="10679" xr:uid="{00000000-0005-0000-0000-000085290000}"/>
    <cellStyle name="Normal 2 2 2 2 2 3 2 2 3 11" xfId="10680" xr:uid="{00000000-0005-0000-0000-000086290000}"/>
    <cellStyle name="Normal 2 2 2 2 2 3 2 2 3 11 2" xfId="10681" xr:uid="{00000000-0005-0000-0000-000087290000}"/>
    <cellStyle name="Normal 2 2 2 2 2 3 2 2 3 12" xfId="10682" xr:uid="{00000000-0005-0000-0000-000088290000}"/>
    <cellStyle name="Normal 2 2 2 2 2 3 2 2 3 12 2" xfId="10683" xr:uid="{00000000-0005-0000-0000-000089290000}"/>
    <cellStyle name="Normal 2 2 2 2 2 3 2 2 3 13" xfId="10684" xr:uid="{00000000-0005-0000-0000-00008A290000}"/>
    <cellStyle name="Normal 2 2 2 2 2 3 2 2 3 2" xfId="10685" xr:uid="{00000000-0005-0000-0000-00008B290000}"/>
    <cellStyle name="Normal 2 2 2 2 2 3 2 2 3 2 10" xfId="10686" xr:uid="{00000000-0005-0000-0000-00008C290000}"/>
    <cellStyle name="Normal 2 2 2 2 2 3 2 2 3 2 10 2" xfId="10687" xr:uid="{00000000-0005-0000-0000-00008D290000}"/>
    <cellStyle name="Normal 2 2 2 2 2 3 2 2 3 2 11" xfId="10688" xr:uid="{00000000-0005-0000-0000-00008E290000}"/>
    <cellStyle name="Normal 2 2 2 2 2 3 2 2 3 2 11 2" xfId="10689" xr:uid="{00000000-0005-0000-0000-00008F290000}"/>
    <cellStyle name="Normal 2 2 2 2 2 3 2 2 3 2 12" xfId="10690" xr:uid="{00000000-0005-0000-0000-000090290000}"/>
    <cellStyle name="Normal 2 2 2 2 2 3 2 2 3 2 2" xfId="10691" xr:uid="{00000000-0005-0000-0000-000091290000}"/>
    <cellStyle name="Normal 2 2 2 2 2 3 2 2 3 2 2 10" xfId="10692" xr:uid="{00000000-0005-0000-0000-000092290000}"/>
    <cellStyle name="Normal 2 2 2 2 2 3 2 2 3 2 2 10 2" xfId="10693" xr:uid="{00000000-0005-0000-0000-000093290000}"/>
    <cellStyle name="Normal 2 2 2 2 2 3 2 2 3 2 2 11" xfId="10694" xr:uid="{00000000-0005-0000-0000-000094290000}"/>
    <cellStyle name="Normal 2 2 2 2 2 3 2 2 3 2 2 2" xfId="10695" xr:uid="{00000000-0005-0000-0000-000095290000}"/>
    <cellStyle name="Normal 2 2 2 2 2 3 2 2 3 2 2 2 2" xfId="10696" xr:uid="{00000000-0005-0000-0000-000096290000}"/>
    <cellStyle name="Normal 2 2 2 2 2 3 2 2 3 2 2 3" xfId="10697" xr:uid="{00000000-0005-0000-0000-000097290000}"/>
    <cellStyle name="Normal 2 2 2 2 2 3 2 2 3 2 2 3 2" xfId="10698" xr:uid="{00000000-0005-0000-0000-000098290000}"/>
    <cellStyle name="Normal 2 2 2 2 2 3 2 2 3 2 2 4" xfId="10699" xr:uid="{00000000-0005-0000-0000-000099290000}"/>
    <cellStyle name="Normal 2 2 2 2 2 3 2 2 3 2 2 4 2" xfId="10700" xr:uid="{00000000-0005-0000-0000-00009A290000}"/>
    <cellStyle name="Normal 2 2 2 2 2 3 2 2 3 2 2 5" xfId="10701" xr:uid="{00000000-0005-0000-0000-00009B290000}"/>
    <cellStyle name="Normal 2 2 2 2 2 3 2 2 3 2 2 5 2" xfId="10702" xr:uid="{00000000-0005-0000-0000-00009C290000}"/>
    <cellStyle name="Normal 2 2 2 2 2 3 2 2 3 2 2 6" xfId="10703" xr:uid="{00000000-0005-0000-0000-00009D290000}"/>
    <cellStyle name="Normal 2 2 2 2 2 3 2 2 3 2 2 6 2" xfId="10704" xr:uid="{00000000-0005-0000-0000-00009E290000}"/>
    <cellStyle name="Normal 2 2 2 2 2 3 2 2 3 2 2 7" xfId="10705" xr:uid="{00000000-0005-0000-0000-00009F290000}"/>
    <cellStyle name="Normal 2 2 2 2 2 3 2 2 3 2 2 7 2" xfId="10706" xr:uid="{00000000-0005-0000-0000-0000A0290000}"/>
    <cellStyle name="Normal 2 2 2 2 2 3 2 2 3 2 2 8" xfId="10707" xr:uid="{00000000-0005-0000-0000-0000A1290000}"/>
    <cellStyle name="Normal 2 2 2 2 2 3 2 2 3 2 2 8 2" xfId="10708" xr:uid="{00000000-0005-0000-0000-0000A2290000}"/>
    <cellStyle name="Normal 2 2 2 2 2 3 2 2 3 2 2 9" xfId="10709" xr:uid="{00000000-0005-0000-0000-0000A3290000}"/>
    <cellStyle name="Normal 2 2 2 2 2 3 2 2 3 2 2 9 2" xfId="10710" xr:uid="{00000000-0005-0000-0000-0000A4290000}"/>
    <cellStyle name="Normal 2 2 2 2 2 3 2 2 3 2 3" xfId="10711" xr:uid="{00000000-0005-0000-0000-0000A5290000}"/>
    <cellStyle name="Normal 2 2 2 2 2 3 2 2 3 2 3 2" xfId="10712" xr:uid="{00000000-0005-0000-0000-0000A6290000}"/>
    <cellStyle name="Normal 2 2 2 2 2 3 2 2 3 2 4" xfId="10713" xr:uid="{00000000-0005-0000-0000-0000A7290000}"/>
    <cellStyle name="Normal 2 2 2 2 2 3 2 2 3 2 4 2" xfId="10714" xr:uid="{00000000-0005-0000-0000-0000A8290000}"/>
    <cellStyle name="Normal 2 2 2 2 2 3 2 2 3 2 5" xfId="10715" xr:uid="{00000000-0005-0000-0000-0000A9290000}"/>
    <cellStyle name="Normal 2 2 2 2 2 3 2 2 3 2 5 2" xfId="10716" xr:uid="{00000000-0005-0000-0000-0000AA290000}"/>
    <cellStyle name="Normal 2 2 2 2 2 3 2 2 3 2 6" xfId="10717" xr:uid="{00000000-0005-0000-0000-0000AB290000}"/>
    <cellStyle name="Normal 2 2 2 2 2 3 2 2 3 2 6 2" xfId="10718" xr:uid="{00000000-0005-0000-0000-0000AC290000}"/>
    <cellStyle name="Normal 2 2 2 2 2 3 2 2 3 2 7" xfId="10719" xr:uid="{00000000-0005-0000-0000-0000AD290000}"/>
    <cellStyle name="Normal 2 2 2 2 2 3 2 2 3 2 7 2" xfId="10720" xr:uid="{00000000-0005-0000-0000-0000AE290000}"/>
    <cellStyle name="Normal 2 2 2 2 2 3 2 2 3 2 8" xfId="10721" xr:uid="{00000000-0005-0000-0000-0000AF290000}"/>
    <cellStyle name="Normal 2 2 2 2 2 3 2 2 3 2 8 2" xfId="10722" xr:uid="{00000000-0005-0000-0000-0000B0290000}"/>
    <cellStyle name="Normal 2 2 2 2 2 3 2 2 3 2 9" xfId="10723" xr:uid="{00000000-0005-0000-0000-0000B1290000}"/>
    <cellStyle name="Normal 2 2 2 2 2 3 2 2 3 2 9 2" xfId="10724" xr:uid="{00000000-0005-0000-0000-0000B2290000}"/>
    <cellStyle name="Normal 2 2 2 2 2 3 2 2 3 3" xfId="10725" xr:uid="{00000000-0005-0000-0000-0000B3290000}"/>
    <cellStyle name="Normal 2 2 2 2 2 3 2 2 3 3 10" xfId="10726" xr:uid="{00000000-0005-0000-0000-0000B4290000}"/>
    <cellStyle name="Normal 2 2 2 2 2 3 2 2 3 3 10 2" xfId="10727" xr:uid="{00000000-0005-0000-0000-0000B5290000}"/>
    <cellStyle name="Normal 2 2 2 2 2 3 2 2 3 3 11" xfId="10728" xr:uid="{00000000-0005-0000-0000-0000B6290000}"/>
    <cellStyle name="Normal 2 2 2 2 2 3 2 2 3 3 2" xfId="10729" xr:uid="{00000000-0005-0000-0000-0000B7290000}"/>
    <cellStyle name="Normal 2 2 2 2 2 3 2 2 3 3 2 2" xfId="10730" xr:uid="{00000000-0005-0000-0000-0000B8290000}"/>
    <cellStyle name="Normal 2 2 2 2 2 3 2 2 3 3 3" xfId="10731" xr:uid="{00000000-0005-0000-0000-0000B9290000}"/>
    <cellStyle name="Normal 2 2 2 2 2 3 2 2 3 3 3 2" xfId="10732" xr:uid="{00000000-0005-0000-0000-0000BA290000}"/>
    <cellStyle name="Normal 2 2 2 2 2 3 2 2 3 3 4" xfId="10733" xr:uid="{00000000-0005-0000-0000-0000BB290000}"/>
    <cellStyle name="Normal 2 2 2 2 2 3 2 2 3 3 4 2" xfId="10734" xr:uid="{00000000-0005-0000-0000-0000BC290000}"/>
    <cellStyle name="Normal 2 2 2 2 2 3 2 2 3 3 5" xfId="10735" xr:uid="{00000000-0005-0000-0000-0000BD290000}"/>
    <cellStyle name="Normal 2 2 2 2 2 3 2 2 3 3 5 2" xfId="10736" xr:uid="{00000000-0005-0000-0000-0000BE290000}"/>
    <cellStyle name="Normal 2 2 2 2 2 3 2 2 3 3 6" xfId="10737" xr:uid="{00000000-0005-0000-0000-0000BF290000}"/>
    <cellStyle name="Normal 2 2 2 2 2 3 2 2 3 3 6 2" xfId="10738" xr:uid="{00000000-0005-0000-0000-0000C0290000}"/>
    <cellStyle name="Normal 2 2 2 2 2 3 2 2 3 3 7" xfId="10739" xr:uid="{00000000-0005-0000-0000-0000C1290000}"/>
    <cellStyle name="Normal 2 2 2 2 2 3 2 2 3 3 7 2" xfId="10740" xr:uid="{00000000-0005-0000-0000-0000C2290000}"/>
    <cellStyle name="Normal 2 2 2 2 2 3 2 2 3 3 8" xfId="10741" xr:uid="{00000000-0005-0000-0000-0000C3290000}"/>
    <cellStyle name="Normal 2 2 2 2 2 3 2 2 3 3 8 2" xfId="10742" xr:uid="{00000000-0005-0000-0000-0000C4290000}"/>
    <cellStyle name="Normal 2 2 2 2 2 3 2 2 3 3 9" xfId="10743" xr:uid="{00000000-0005-0000-0000-0000C5290000}"/>
    <cellStyle name="Normal 2 2 2 2 2 3 2 2 3 3 9 2" xfId="10744" xr:uid="{00000000-0005-0000-0000-0000C6290000}"/>
    <cellStyle name="Normal 2 2 2 2 2 3 2 2 3 4" xfId="10745" xr:uid="{00000000-0005-0000-0000-0000C7290000}"/>
    <cellStyle name="Normal 2 2 2 2 2 3 2 2 3 4 2" xfId="10746" xr:uid="{00000000-0005-0000-0000-0000C8290000}"/>
    <cellStyle name="Normal 2 2 2 2 2 3 2 2 3 5" xfId="10747" xr:uid="{00000000-0005-0000-0000-0000C9290000}"/>
    <cellStyle name="Normal 2 2 2 2 2 3 2 2 3 5 2" xfId="10748" xr:uid="{00000000-0005-0000-0000-0000CA290000}"/>
    <cellStyle name="Normal 2 2 2 2 2 3 2 2 3 6" xfId="10749" xr:uid="{00000000-0005-0000-0000-0000CB290000}"/>
    <cellStyle name="Normal 2 2 2 2 2 3 2 2 3 6 2" xfId="10750" xr:uid="{00000000-0005-0000-0000-0000CC290000}"/>
    <cellStyle name="Normal 2 2 2 2 2 3 2 2 3 7" xfId="10751" xr:uid="{00000000-0005-0000-0000-0000CD290000}"/>
    <cellStyle name="Normal 2 2 2 2 2 3 2 2 3 7 2" xfId="10752" xr:uid="{00000000-0005-0000-0000-0000CE290000}"/>
    <cellStyle name="Normal 2 2 2 2 2 3 2 2 3 8" xfId="10753" xr:uid="{00000000-0005-0000-0000-0000CF290000}"/>
    <cellStyle name="Normal 2 2 2 2 2 3 2 2 3 8 2" xfId="10754" xr:uid="{00000000-0005-0000-0000-0000D0290000}"/>
    <cellStyle name="Normal 2 2 2 2 2 3 2 2 3 9" xfId="10755" xr:uid="{00000000-0005-0000-0000-0000D1290000}"/>
    <cellStyle name="Normal 2 2 2 2 2 3 2 2 3 9 2" xfId="10756" xr:uid="{00000000-0005-0000-0000-0000D2290000}"/>
    <cellStyle name="Normal 2 2 2 2 2 3 2 2 4" xfId="10757" xr:uid="{00000000-0005-0000-0000-0000D3290000}"/>
    <cellStyle name="Normal 2 2 2 2 2 3 2 2 4 10" xfId="10758" xr:uid="{00000000-0005-0000-0000-0000D4290000}"/>
    <cellStyle name="Normal 2 2 2 2 2 3 2 2 4 10 2" xfId="10759" xr:uid="{00000000-0005-0000-0000-0000D5290000}"/>
    <cellStyle name="Normal 2 2 2 2 2 3 2 2 4 11" xfId="10760" xr:uid="{00000000-0005-0000-0000-0000D6290000}"/>
    <cellStyle name="Normal 2 2 2 2 2 3 2 2 4 11 2" xfId="10761" xr:uid="{00000000-0005-0000-0000-0000D7290000}"/>
    <cellStyle name="Normal 2 2 2 2 2 3 2 2 4 12" xfId="10762" xr:uid="{00000000-0005-0000-0000-0000D8290000}"/>
    <cellStyle name="Normal 2 2 2 2 2 3 2 2 4 12 2" xfId="10763" xr:uid="{00000000-0005-0000-0000-0000D9290000}"/>
    <cellStyle name="Normal 2 2 2 2 2 3 2 2 4 13" xfId="10764" xr:uid="{00000000-0005-0000-0000-0000DA290000}"/>
    <cellStyle name="Normal 2 2 2 2 2 3 2 2 4 2" xfId="10765" xr:uid="{00000000-0005-0000-0000-0000DB290000}"/>
    <cellStyle name="Normal 2 2 2 2 2 3 2 2 4 2 10" xfId="10766" xr:uid="{00000000-0005-0000-0000-0000DC290000}"/>
    <cellStyle name="Normal 2 2 2 2 2 3 2 2 4 2 10 2" xfId="10767" xr:uid="{00000000-0005-0000-0000-0000DD290000}"/>
    <cellStyle name="Normal 2 2 2 2 2 3 2 2 4 2 11" xfId="10768" xr:uid="{00000000-0005-0000-0000-0000DE290000}"/>
    <cellStyle name="Normal 2 2 2 2 2 3 2 2 4 2 11 2" xfId="10769" xr:uid="{00000000-0005-0000-0000-0000DF290000}"/>
    <cellStyle name="Normal 2 2 2 2 2 3 2 2 4 2 12" xfId="10770" xr:uid="{00000000-0005-0000-0000-0000E0290000}"/>
    <cellStyle name="Normal 2 2 2 2 2 3 2 2 4 2 2" xfId="10771" xr:uid="{00000000-0005-0000-0000-0000E1290000}"/>
    <cellStyle name="Normal 2 2 2 2 2 3 2 2 4 2 2 10" xfId="10772" xr:uid="{00000000-0005-0000-0000-0000E2290000}"/>
    <cellStyle name="Normal 2 2 2 2 2 3 2 2 4 2 2 10 2" xfId="10773" xr:uid="{00000000-0005-0000-0000-0000E3290000}"/>
    <cellStyle name="Normal 2 2 2 2 2 3 2 2 4 2 2 11" xfId="10774" xr:uid="{00000000-0005-0000-0000-0000E4290000}"/>
    <cellStyle name="Normal 2 2 2 2 2 3 2 2 4 2 2 2" xfId="10775" xr:uid="{00000000-0005-0000-0000-0000E5290000}"/>
    <cellStyle name="Normal 2 2 2 2 2 3 2 2 4 2 2 2 2" xfId="10776" xr:uid="{00000000-0005-0000-0000-0000E6290000}"/>
    <cellStyle name="Normal 2 2 2 2 2 3 2 2 4 2 2 3" xfId="10777" xr:uid="{00000000-0005-0000-0000-0000E7290000}"/>
    <cellStyle name="Normal 2 2 2 2 2 3 2 2 4 2 2 3 2" xfId="10778" xr:uid="{00000000-0005-0000-0000-0000E8290000}"/>
    <cellStyle name="Normal 2 2 2 2 2 3 2 2 4 2 2 4" xfId="10779" xr:uid="{00000000-0005-0000-0000-0000E9290000}"/>
    <cellStyle name="Normal 2 2 2 2 2 3 2 2 4 2 2 4 2" xfId="10780" xr:uid="{00000000-0005-0000-0000-0000EA290000}"/>
    <cellStyle name="Normal 2 2 2 2 2 3 2 2 4 2 2 5" xfId="10781" xr:uid="{00000000-0005-0000-0000-0000EB290000}"/>
    <cellStyle name="Normal 2 2 2 2 2 3 2 2 4 2 2 5 2" xfId="10782" xr:uid="{00000000-0005-0000-0000-0000EC290000}"/>
    <cellStyle name="Normal 2 2 2 2 2 3 2 2 4 2 2 6" xfId="10783" xr:uid="{00000000-0005-0000-0000-0000ED290000}"/>
    <cellStyle name="Normal 2 2 2 2 2 3 2 2 4 2 2 6 2" xfId="10784" xr:uid="{00000000-0005-0000-0000-0000EE290000}"/>
    <cellStyle name="Normal 2 2 2 2 2 3 2 2 4 2 2 7" xfId="10785" xr:uid="{00000000-0005-0000-0000-0000EF290000}"/>
    <cellStyle name="Normal 2 2 2 2 2 3 2 2 4 2 2 7 2" xfId="10786" xr:uid="{00000000-0005-0000-0000-0000F0290000}"/>
    <cellStyle name="Normal 2 2 2 2 2 3 2 2 4 2 2 8" xfId="10787" xr:uid="{00000000-0005-0000-0000-0000F1290000}"/>
    <cellStyle name="Normal 2 2 2 2 2 3 2 2 4 2 2 8 2" xfId="10788" xr:uid="{00000000-0005-0000-0000-0000F2290000}"/>
    <cellStyle name="Normal 2 2 2 2 2 3 2 2 4 2 2 9" xfId="10789" xr:uid="{00000000-0005-0000-0000-0000F3290000}"/>
    <cellStyle name="Normal 2 2 2 2 2 3 2 2 4 2 2 9 2" xfId="10790" xr:uid="{00000000-0005-0000-0000-0000F4290000}"/>
    <cellStyle name="Normal 2 2 2 2 2 3 2 2 4 2 3" xfId="10791" xr:uid="{00000000-0005-0000-0000-0000F5290000}"/>
    <cellStyle name="Normal 2 2 2 2 2 3 2 2 4 2 3 2" xfId="10792" xr:uid="{00000000-0005-0000-0000-0000F6290000}"/>
    <cellStyle name="Normal 2 2 2 2 2 3 2 2 4 2 4" xfId="10793" xr:uid="{00000000-0005-0000-0000-0000F7290000}"/>
    <cellStyle name="Normal 2 2 2 2 2 3 2 2 4 2 4 2" xfId="10794" xr:uid="{00000000-0005-0000-0000-0000F8290000}"/>
    <cellStyle name="Normal 2 2 2 2 2 3 2 2 4 2 5" xfId="10795" xr:uid="{00000000-0005-0000-0000-0000F9290000}"/>
    <cellStyle name="Normal 2 2 2 2 2 3 2 2 4 2 5 2" xfId="10796" xr:uid="{00000000-0005-0000-0000-0000FA290000}"/>
    <cellStyle name="Normal 2 2 2 2 2 3 2 2 4 2 6" xfId="10797" xr:uid="{00000000-0005-0000-0000-0000FB290000}"/>
    <cellStyle name="Normal 2 2 2 2 2 3 2 2 4 2 6 2" xfId="10798" xr:uid="{00000000-0005-0000-0000-0000FC290000}"/>
    <cellStyle name="Normal 2 2 2 2 2 3 2 2 4 2 7" xfId="10799" xr:uid="{00000000-0005-0000-0000-0000FD290000}"/>
    <cellStyle name="Normal 2 2 2 2 2 3 2 2 4 2 7 2" xfId="10800" xr:uid="{00000000-0005-0000-0000-0000FE290000}"/>
    <cellStyle name="Normal 2 2 2 2 2 3 2 2 4 2 8" xfId="10801" xr:uid="{00000000-0005-0000-0000-0000FF290000}"/>
    <cellStyle name="Normal 2 2 2 2 2 3 2 2 4 2 8 2" xfId="10802" xr:uid="{00000000-0005-0000-0000-0000002A0000}"/>
    <cellStyle name="Normal 2 2 2 2 2 3 2 2 4 2 9" xfId="10803" xr:uid="{00000000-0005-0000-0000-0000012A0000}"/>
    <cellStyle name="Normal 2 2 2 2 2 3 2 2 4 2 9 2" xfId="10804" xr:uid="{00000000-0005-0000-0000-0000022A0000}"/>
    <cellStyle name="Normal 2 2 2 2 2 3 2 2 4 3" xfId="10805" xr:uid="{00000000-0005-0000-0000-0000032A0000}"/>
    <cellStyle name="Normal 2 2 2 2 2 3 2 2 4 3 10" xfId="10806" xr:uid="{00000000-0005-0000-0000-0000042A0000}"/>
    <cellStyle name="Normal 2 2 2 2 2 3 2 2 4 3 10 2" xfId="10807" xr:uid="{00000000-0005-0000-0000-0000052A0000}"/>
    <cellStyle name="Normal 2 2 2 2 2 3 2 2 4 3 11" xfId="10808" xr:uid="{00000000-0005-0000-0000-0000062A0000}"/>
    <cellStyle name="Normal 2 2 2 2 2 3 2 2 4 3 2" xfId="10809" xr:uid="{00000000-0005-0000-0000-0000072A0000}"/>
    <cellStyle name="Normal 2 2 2 2 2 3 2 2 4 3 2 2" xfId="10810" xr:uid="{00000000-0005-0000-0000-0000082A0000}"/>
    <cellStyle name="Normal 2 2 2 2 2 3 2 2 4 3 3" xfId="10811" xr:uid="{00000000-0005-0000-0000-0000092A0000}"/>
    <cellStyle name="Normal 2 2 2 2 2 3 2 2 4 3 3 2" xfId="10812" xr:uid="{00000000-0005-0000-0000-00000A2A0000}"/>
    <cellStyle name="Normal 2 2 2 2 2 3 2 2 4 3 4" xfId="10813" xr:uid="{00000000-0005-0000-0000-00000B2A0000}"/>
    <cellStyle name="Normal 2 2 2 2 2 3 2 2 4 3 4 2" xfId="10814" xr:uid="{00000000-0005-0000-0000-00000C2A0000}"/>
    <cellStyle name="Normal 2 2 2 2 2 3 2 2 4 3 5" xfId="10815" xr:uid="{00000000-0005-0000-0000-00000D2A0000}"/>
    <cellStyle name="Normal 2 2 2 2 2 3 2 2 4 3 5 2" xfId="10816" xr:uid="{00000000-0005-0000-0000-00000E2A0000}"/>
    <cellStyle name="Normal 2 2 2 2 2 3 2 2 4 3 6" xfId="10817" xr:uid="{00000000-0005-0000-0000-00000F2A0000}"/>
    <cellStyle name="Normal 2 2 2 2 2 3 2 2 4 3 6 2" xfId="10818" xr:uid="{00000000-0005-0000-0000-0000102A0000}"/>
    <cellStyle name="Normal 2 2 2 2 2 3 2 2 4 3 7" xfId="10819" xr:uid="{00000000-0005-0000-0000-0000112A0000}"/>
    <cellStyle name="Normal 2 2 2 2 2 3 2 2 4 3 7 2" xfId="10820" xr:uid="{00000000-0005-0000-0000-0000122A0000}"/>
    <cellStyle name="Normal 2 2 2 2 2 3 2 2 4 3 8" xfId="10821" xr:uid="{00000000-0005-0000-0000-0000132A0000}"/>
    <cellStyle name="Normal 2 2 2 2 2 3 2 2 4 3 8 2" xfId="10822" xr:uid="{00000000-0005-0000-0000-0000142A0000}"/>
    <cellStyle name="Normal 2 2 2 2 2 3 2 2 4 3 9" xfId="10823" xr:uid="{00000000-0005-0000-0000-0000152A0000}"/>
    <cellStyle name="Normal 2 2 2 2 2 3 2 2 4 3 9 2" xfId="10824" xr:uid="{00000000-0005-0000-0000-0000162A0000}"/>
    <cellStyle name="Normal 2 2 2 2 2 3 2 2 4 4" xfId="10825" xr:uid="{00000000-0005-0000-0000-0000172A0000}"/>
    <cellStyle name="Normal 2 2 2 2 2 3 2 2 4 4 2" xfId="10826" xr:uid="{00000000-0005-0000-0000-0000182A0000}"/>
    <cellStyle name="Normal 2 2 2 2 2 3 2 2 4 5" xfId="10827" xr:uid="{00000000-0005-0000-0000-0000192A0000}"/>
    <cellStyle name="Normal 2 2 2 2 2 3 2 2 4 5 2" xfId="10828" xr:uid="{00000000-0005-0000-0000-00001A2A0000}"/>
    <cellStyle name="Normal 2 2 2 2 2 3 2 2 4 6" xfId="10829" xr:uid="{00000000-0005-0000-0000-00001B2A0000}"/>
    <cellStyle name="Normal 2 2 2 2 2 3 2 2 4 6 2" xfId="10830" xr:uid="{00000000-0005-0000-0000-00001C2A0000}"/>
    <cellStyle name="Normal 2 2 2 2 2 3 2 2 4 7" xfId="10831" xr:uid="{00000000-0005-0000-0000-00001D2A0000}"/>
    <cellStyle name="Normal 2 2 2 2 2 3 2 2 4 7 2" xfId="10832" xr:uid="{00000000-0005-0000-0000-00001E2A0000}"/>
    <cellStyle name="Normal 2 2 2 2 2 3 2 2 4 8" xfId="10833" xr:uid="{00000000-0005-0000-0000-00001F2A0000}"/>
    <cellStyle name="Normal 2 2 2 2 2 3 2 2 4 8 2" xfId="10834" xr:uid="{00000000-0005-0000-0000-0000202A0000}"/>
    <cellStyle name="Normal 2 2 2 2 2 3 2 2 4 9" xfId="10835" xr:uid="{00000000-0005-0000-0000-0000212A0000}"/>
    <cellStyle name="Normal 2 2 2 2 2 3 2 2 4 9 2" xfId="10836" xr:uid="{00000000-0005-0000-0000-0000222A0000}"/>
    <cellStyle name="Normal 2 2 2 2 2 3 2 2 5" xfId="10837" xr:uid="{00000000-0005-0000-0000-0000232A0000}"/>
    <cellStyle name="Normal 2 2 2 2 2 3 2 2 5 10" xfId="10838" xr:uid="{00000000-0005-0000-0000-0000242A0000}"/>
    <cellStyle name="Normal 2 2 2 2 2 3 2 2 5 10 2" xfId="10839" xr:uid="{00000000-0005-0000-0000-0000252A0000}"/>
    <cellStyle name="Normal 2 2 2 2 2 3 2 2 5 11" xfId="10840" xr:uid="{00000000-0005-0000-0000-0000262A0000}"/>
    <cellStyle name="Normal 2 2 2 2 2 3 2 2 5 11 2" xfId="10841" xr:uid="{00000000-0005-0000-0000-0000272A0000}"/>
    <cellStyle name="Normal 2 2 2 2 2 3 2 2 5 12" xfId="10842" xr:uid="{00000000-0005-0000-0000-0000282A0000}"/>
    <cellStyle name="Normal 2 2 2 2 2 3 2 2 5 12 2" xfId="10843" xr:uid="{00000000-0005-0000-0000-0000292A0000}"/>
    <cellStyle name="Normal 2 2 2 2 2 3 2 2 5 13" xfId="10844" xr:uid="{00000000-0005-0000-0000-00002A2A0000}"/>
    <cellStyle name="Normal 2 2 2 2 2 3 2 2 5 2" xfId="10845" xr:uid="{00000000-0005-0000-0000-00002B2A0000}"/>
    <cellStyle name="Normal 2 2 2 2 2 3 2 2 5 2 10" xfId="10846" xr:uid="{00000000-0005-0000-0000-00002C2A0000}"/>
    <cellStyle name="Normal 2 2 2 2 2 3 2 2 5 2 10 2" xfId="10847" xr:uid="{00000000-0005-0000-0000-00002D2A0000}"/>
    <cellStyle name="Normal 2 2 2 2 2 3 2 2 5 2 11" xfId="10848" xr:uid="{00000000-0005-0000-0000-00002E2A0000}"/>
    <cellStyle name="Normal 2 2 2 2 2 3 2 2 5 2 11 2" xfId="10849" xr:uid="{00000000-0005-0000-0000-00002F2A0000}"/>
    <cellStyle name="Normal 2 2 2 2 2 3 2 2 5 2 12" xfId="10850" xr:uid="{00000000-0005-0000-0000-0000302A0000}"/>
    <cellStyle name="Normal 2 2 2 2 2 3 2 2 5 2 2" xfId="10851" xr:uid="{00000000-0005-0000-0000-0000312A0000}"/>
    <cellStyle name="Normal 2 2 2 2 2 3 2 2 5 2 2 10" xfId="10852" xr:uid="{00000000-0005-0000-0000-0000322A0000}"/>
    <cellStyle name="Normal 2 2 2 2 2 3 2 2 5 2 2 10 2" xfId="10853" xr:uid="{00000000-0005-0000-0000-0000332A0000}"/>
    <cellStyle name="Normal 2 2 2 2 2 3 2 2 5 2 2 11" xfId="10854" xr:uid="{00000000-0005-0000-0000-0000342A0000}"/>
    <cellStyle name="Normal 2 2 2 2 2 3 2 2 5 2 2 2" xfId="10855" xr:uid="{00000000-0005-0000-0000-0000352A0000}"/>
    <cellStyle name="Normal 2 2 2 2 2 3 2 2 5 2 2 2 2" xfId="10856" xr:uid="{00000000-0005-0000-0000-0000362A0000}"/>
    <cellStyle name="Normal 2 2 2 2 2 3 2 2 5 2 2 3" xfId="10857" xr:uid="{00000000-0005-0000-0000-0000372A0000}"/>
    <cellStyle name="Normal 2 2 2 2 2 3 2 2 5 2 2 3 2" xfId="10858" xr:uid="{00000000-0005-0000-0000-0000382A0000}"/>
    <cellStyle name="Normal 2 2 2 2 2 3 2 2 5 2 2 4" xfId="10859" xr:uid="{00000000-0005-0000-0000-0000392A0000}"/>
    <cellStyle name="Normal 2 2 2 2 2 3 2 2 5 2 2 4 2" xfId="10860" xr:uid="{00000000-0005-0000-0000-00003A2A0000}"/>
    <cellStyle name="Normal 2 2 2 2 2 3 2 2 5 2 2 5" xfId="10861" xr:uid="{00000000-0005-0000-0000-00003B2A0000}"/>
    <cellStyle name="Normal 2 2 2 2 2 3 2 2 5 2 2 5 2" xfId="10862" xr:uid="{00000000-0005-0000-0000-00003C2A0000}"/>
    <cellStyle name="Normal 2 2 2 2 2 3 2 2 5 2 2 6" xfId="10863" xr:uid="{00000000-0005-0000-0000-00003D2A0000}"/>
    <cellStyle name="Normal 2 2 2 2 2 3 2 2 5 2 2 6 2" xfId="10864" xr:uid="{00000000-0005-0000-0000-00003E2A0000}"/>
    <cellStyle name="Normal 2 2 2 2 2 3 2 2 5 2 2 7" xfId="10865" xr:uid="{00000000-0005-0000-0000-00003F2A0000}"/>
    <cellStyle name="Normal 2 2 2 2 2 3 2 2 5 2 2 7 2" xfId="10866" xr:uid="{00000000-0005-0000-0000-0000402A0000}"/>
    <cellStyle name="Normal 2 2 2 2 2 3 2 2 5 2 2 8" xfId="10867" xr:uid="{00000000-0005-0000-0000-0000412A0000}"/>
    <cellStyle name="Normal 2 2 2 2 2 3 2 2 5 2 2 8 2" xfId="10868" xr:uid="{00000000-0005-0000-0000-0000422A0000}"/>
    <cellStyle name="Normal 2 2 2 2 2 3 2 2 5 2 2 9" xfId="10869" xr:uid="{00000000-0005-0000-0000-0000432A0000}"/>
    <cellStyle name="Normal 2 2 2 2 2 3 2 2 5 2 2 9 2" xfId="10870" xr:uid="{00000000-0005-0000-0000-0000442A0000}"/>
    <cellStyle name="Normal 2 2 2 2 2 3 2 2 5 2 3" xfId="10871" xr:uid="{00000000-0005-0000-0000-0000452A0000}"/>
    <cellStyle name="Normal 2 2 2 2 2 3 2 2 5 2 3 2" xfId="10872" xr:uid="{00000000-0005-0000-0000-0000462A0000}"/>
    <cellStyle name="Normal 2 2 2 2 2 3 2 2 5 2 4" xfId="10873" xr:uid="{00000000-0005-0000-0000-0000472A0000}"/>
    <cellStyle name="Normal 2 2 2 2 2 3 2 2 5 2 4 2" xfId="10874" xr:uid="{00000000-0005-0000-0000-0000482A0000}"/>
    <cellStyle name="Normal 2 2 2 2 2 3 2 2 5 2 5" xfId="10875" xr:uid="{00000000-0005-0000-0000-0000492A0000}"/>
    <cellStyle name="Normal 2 2 2 2 2 3 2 2 5 2 5 2" xfId="10876" xr:uid="{00000000-0005-0000-0000-00004A2A0000}"/>
    <cellStyle name="Normal 2 2 2 2 2 3 2 2 5 2 6" xfId="10877" xr:uid="{00000000-0005-0000-0000-00004B2A0000}"/>
    <cellStyle name="Normal 2 2 2 2 2 3 2 2 5 2 6 2" xfId="10878" xr:uid="{00000000-0005-0000-0000-00004C2A0000}"/>
    <cellStyle name="Normal 2 2 2 2 2 3 2 2 5 2 7" xfId="10879" xr:uid="{00000000-0005-0000-0000-00004D2A0000}"/>
    <cellStyle name="Normal 2 2 2 2 2 3 2 2 5 2 7 2" xfId="10880" xr:uid="{00000000-0005-0000-0000-00004E2A0000}"/>
    <cellStyle name="Normal 2 2 2 2 2 3 2 2 5 2 8" xfId="10881" xr:uid="{00000000-0005-0000-0000-00004F2A0000}"/>
    <cellStyle name="Normal 2 2 2 2 2 3 2 2 5 2 8 2" xfId="10882" xr:uid="{00000000-0005-0000-0000-0000502A0000}"/>
    <cellStyle name="Normal 2 2 2 2 2 3 2 2 5 2 9" xfId="10883" xr:uid="{00000000-0005-0000-0000-0000512A0000}"/>
    <cellStyle name="Normal 2 2 2 2 2 3 2 2 5 2 9 2" xfId="10884" xr:uid="{00000000-0005-0000-0000-0000522A0000}"/>
    <cellStyle name="Normal 2 2 2 2 2 3 2 2 5 3" xfId="10885" xr:uid="{00000000-0005-0000-0000-0000532A0000}"/>
    <cellStyle name="Normal 2 2 2 2 2 3 2 2 5 3 10" xfId="10886" xr:uid="{00000000-0005-0000-0000-0000542A0000}"/>
    <cellStyle name="Normal 2 2 2 2 2 3 2 2 5 3 10 2" xfId="10887" xr:uid="{00000000-0005-0000-0000-0000552A0000}"/>
    <cellStyle name="Normal 2 2 2 2 2 3 2 2 5 3 11" xfId="10888" xr:uid="{00000000-0005-0000-0000-0000562A0000}"/>
    <cellStyle name="Normal 2 2 2 2 2 3 2 2 5 3 2" xfId="10889" xr:uid="{00000000-0005-0000-0000-0000572A0000}"/>
    <cellStyle name="Normal 2 2 2 2 2 3 2 2 5 3 2 2" xfId="10890" xr:uid="{00000000-0005-0000-0000-0000582A0000}"/>
    <cellStyle name="Normal 2 2 2 2 2 3 2 2 5 3 3" xfId="10891" xr:uid="{00000000-0005-0000-0000-0000592A0000}"/>
    <cellStyle name="Normal 2 2 2 2 2 3 2 2 5 3 3 2" xfId="10892" xr:uid="{00000000-0005-0000-0000-00005A2A0000}"/>
    <cellStyle name="Normal 2 2 2 2 2 3 2 2 5 3 4" xfId="10893" xr:uid="{00000000-0005-0000-0000-00005B2A0000}"/>
    <cellStyle name="Normal 2 2 2 2 2 3 2 2 5 3 4 2" xfId="10894" xr:uid="{00000000-0005-0000-0000-00005C2A0000}"/>
    <cellStyle name="Normal 2 2 2 2 2 3 2 2 5 3 5" xfId="10895" xr:uid="{00000000-0005-0000-0000-00005D2A0000}"/>
    <cellStyle name="Normal 2 2 2 2 2 3 2 2 5 3 5 2" xfId="10896" xr:uid="{00000000-0005-0000-0000-00005E2A0000}"/>
    <cellStyle name="Normal 2 2 2 2 2 3 2 2 5 3 6" xfId="10897" xr:uid="{00000000-0005-0000-0000-00005F2A0000}"/>
    <cellStyle name="Normal 2 2 2 2 2 3 2 2 5 3 6 2" xfId="10898" xr:uid="{00000000-0005-0000-0000-0000602A0000}"/>
    <cellStyle name="Normal 2 2 2 2 2 3 2 2 5 3 7" xfId="10899" xr:uid="{00000000-0005-0000-0000-0000612A0000}"/>
    <cellStyle name="Normal 2 2 2 2 2 3 2 2 5 3 7 2" xfId="10900" xr:uid="{00000000-0005-0000-0000-0000622A0000}"/>
    <cellStyle name="Normal 2 2 2 2 2 3 2 2 5 3 8" xfId="10901" xr:uid="{00000000-0005-0000-0000-0000632A0000}"/>
    <cellStyle name="Normal 2 2 2 2 2 3 2 2 5 3 8 2" xfId="10902" xr:uid="{00000000-0005-0000-0000-0000642A0000}"/>
    <cellStyle name="Normal 2 2 2 2 2 3 2 2 5 3 9" xfId="10903" xr:uid="{00000000-0005-0000-0000-0000652A0000}"/>
    <cellStyle name="Normal 2 2 2 2 2 3 2 2 5 3 9 2" xfId="10904" xr:uid="{00000000-0005-0000-0000-0000662A0000}"/>
    <cellStyle name="Normal 2 2 2 2 2 3 2 2 5 4" xfId="10905" xr:uid="{00000000-0005-0000-0000-0000672A0000}"/>
    <cellStyle name="Normal 2 2 2 2 2 3 2 2 5 4 2" xfId="10906" xr:uid="{00000000-0005-0000-0000-0000682A0000}"/>
    <cellStyle name="Normal 2 2 2 2 2 3 2 2 5 5" xfId="10907" xr:uid="{00000000-0005-0000-0000-0000692A0000}"/>
    <cellStyle name="Normal 2 2 2 2 2 3 2 2 5 5 2" xfId="10908" xr:uid="{00000000-0005-0000-0000-00006A2A0000}"/>
    <cellStyle name="Normal 2 2 2 2 2 3 2 2 5 6" xfId="10909" xr:uid="{00000000-0005-0000-0000-00006B2A0000}"/>
    <cellStyle name="Normal 2 2 2 2 2 3 2 2 5 6 2" xfId="10910" xr:uid="{00000000-0005-0000-0000-00006C2A0000}"/>
    <cellStyle name="Normal 2 2 2 2 2 3 2 2 5 7" xfId="10911" xr:uid="{00000000-0005-0000-0000-00006D2A0000}"/>
    <cellStyle name="Normal 2 2 2 2 2 3 2 2 5 7 2" xfId="10912" xr:uid="{00000000-0005-0000-0000-00006E2A0000}"/>
    <cellStyle name="Normal 2 2 2 2 2 3 2 2 5 8" xfId="10913" xr:uid="{00000000-0005-0000-0000-00006F2A0000}"/>
    <cellStyle name="Normal 2 2 2 2 2 3 2 2 5 8 2" xfId="10914" xr:uid="{00000000-0005-0000-0000-0000702A0000}"/>
    <cellStyle name="Normal 2 2 2 2 2 3 2 2 5 9" xfId="10915" xr:uid="{00000000-0005-0000-0000-0000712A0000}"/>
    <cellStyle name="Normal 2 2 2 2 2 3 2 2 5 9 2" xfId="10916" xr:uid="{00000000-0005-0000-0000-0000722A0000}"/>
    <cellStyle name="Normal 2 2 2 2 2 3 2 2 6" xfId="41877" xr:uid="{00000000-0005-0000-0000-0000732A0000}"/>
    <cellStyle name="Normal 2 2 2 2 2 3 2 3" xfId="10917" xr:uid="{00000000-0005-0000-0000-0000742A0000}"/>
    <cellStyle name="Normal 2 2 2 2 2 3 2 3 2" xfId="41878" xr:uid="{00000000-0005-0000-0000-0000752A0000}"/>
    <cellStyle name="Normal 2 2 2 2 2 3 2 4" xfId="10918" xr:uid="{00000000-0005-0000-0000-0000762A0000}"/>
    <cellStyle name="Normal 2 2 2 2 2 3 2 4 2" xfId="41879" xr:uid="{00000000-0005-0000-0000-0000772A0000}"/>
    <cellStyle name="Normal 2 2 2 2 2 3 2 5" xfId="10919" xr:uid="{00000000-0005-0000-0000-0000782A0000}"/>
    <cellStyle name="Normal 2 2 2 2 2 3 2 5 2" xfId="41880" xr:uid="{00000000-0005-0000-0000-0000792A0000}"/>
    <cellStyle name="Normal 2 2 2 2 2 3 2 6" xfId="10920" xr:uid="{00000000-0005-0000-0000-00007A2A0000}"/>
    <cellStyle name="Normal 2 2 2 2 2 3 2 6 10" xfId="10921" xr:uid="{00000000-0005-0000-0000-00007B2A0000}"/>
    <cellStyle name="Normal 2 2 2 2 2 3 2 6 10 2" xfId="10922" xr:uid="{00000000-0005-0000-0000-00007C2A0000}"/>
    <cellStyle name="Normal 2 2 2 2 2 3 2 6 11" xfId="10923" xr:uid="{00000000-0005-0000-0000-00007D2A0000}"/>
    <cellStyle name="Normal 2 2 2 2 2 3 2 6 11 2" xfId="10924" xr:uid="{00000000-0005-0000-0000-00007E2A0000}"/>
    <cellStyle name="Normal 2 2 2 2 2 3 2 6 12" xfId="10925" xr:uid="{00000000-0005-0000-0000-00007F2A0000}"/>
    <cellStyle name="Normal 2 2 2 2 2 3 2 6 2" xfId="10926" xr:uid="{00000000-0005-0000-0000-0000802A0000}"/>
    <cellStyle name="Normal 2 2 2 2 2 3 2 6 2 10" xfId="10927" xr:uid="{00000000-0005-0000-0000-0000812A0000}"/>
    <cellStyle name="Normal 2 2 2 2 2 3 2 6 2 10 2" xfId="10928" xr:uid="{00000000-0005-0000-0000-0000822A0000}"/>
    <cellStyle name="Normal 2 2 2 2 2 3 2 6 2 11" xfId="10929" xr:uid="{00000000-0005-0000-0000-0000832A0000}"/>
    <cellStyle name="Normal 2 2 2 2 2 3 2 6 2 2" xfId="10930" xr:uid="{00000000-0005-0000-0000-0000842A0000}"/>
    <cellStyle name="Normal 2 2 2 2 2 3 2 6 2 2 2" xfId="10931" xr:uid="{00000000-0005-0000-0000-0000852A0000}"/>
    <cellStyle name="Normal 2 2 2 2 2 3 2 6 2 3" xfId="10932" xr:uid="{00000000-0005-0000-0000-0000862A0000}"/>
    <cellStyle name="Normal 2 2 2 2 2 3 2 6 2 3 2" xfId="10933" xr:uid="{00000000-0005-0000-0000-0000872A0000}"/>
    <cellStyle name="Normal 2 2 2 2 2 3 2 6 2 4" xfId="10934" xr:uid="{00000000-0005-0000-0000-0000882A0000}"/>
    <cellStyle name="Normal 2 2 2 2 2 3 2 6 2 4 2" xfId="10935" xr:uid="{00000000-0005-0000-0000-0000892A0000}"/>
    <cellStyle name="Normal 2 2 2 2 2 3 2 6 2 5" xfId="10936" xr:uid="{00000000-0005-0000-0000-00008A2A0000}"/>
    <cellStyle name="Normal 2 2 2 2 2 3 2 6 2 5 2" xfId="10937" xr:uid="{00000000-0005-0000-0000-00008B2A0000}"/>
    <cellStyle name="Normal 2 2 2 2 2 3 2 6 2 6" xfId="10938" xr:uid="{00000000-0005-0000-0000-00008C2A0000}"/>
    <cellStyle name="Normal 2 2 2 2 2 3 2 6 2 6 2" xfId="10939" xr:uid="{00000000-0005-0000-0000-00008D2A0000}"/>
    <cellStyle name="Normal 2 2 2 2 2 3 2 6 2 7" xfId="10940" xr:uid="{00000000-0005-0000-0000-00008E2A0000}"/>
    <cellStyle name="Normal 2 2 2 2 2 3 2 6 2 7 2" xfId="10941" xr:uid="{00000000-0005-0000-0000-00008F2A0000}"/>
    <cellStyle name="Normal 2 2 2 2 2 3 2 6 2 8" xfId="10942" xr:uid="{00000000-0005-0000-0000-0000902A0000}"/>
    <cellStyle name="Normal 2 2 2 2 2 3 2 6 2 8 2" xfId="10943" xr:uid="{00000000-0005-0000-0000-0000912A0000}"/>
    <cellStyle name="Normal 2 2 2 2 2 3 2 6 2 9" xfId="10944" xr:uid="{00000000-0005-0000-0000-0000922A0000}"/>
    <cellStyle name="Normal 2 2 2 2 2 3 2 6 2 9 2" xfId="10945" xr:uid="{00000000-0005-0000-0000-0000932A0000}"/>
    <cellStyle name="Normal 2 2 2 2 2 3 2 6 3" xfId="10946" xr:uid="{00000000-0005-0000-0000-0000942A0000}"/>
    <cellStyle name="Normal 2 2 2 2 2 3 2 6 3 2" xfId="10947" xr:uid="{00000000-0005-0000-0000-0000952A0000}"/>
    <cellStyle name="Normal 2 2 2 2 2 3 2 6 4" xfId="10948" xr:uid="{00000000-0005-0000-0000-0000962A0000}"/>
    <cellStyle name="Normal 2 2 2 2 2 3 2 6 4 2" xfId="10949" xr:uid="{00000000-0005-0000-0000-0000972A0000}"/>
    <cellStyle name="Normal 2 2 2 2 2 3 2 6 5" xfId="10950" xr:uid="{00000000-0005-0000-0000-0000982A0000}"/>
    <cellStyle name="Normal 2 2 2 2 2 3 2 6 5 2" xfId="10951" xr:uid="{00000000-0005-0000-0000-0000992A0000}"/>
    <cellStyle name="Normal 2 2 2 2 2 3 2 6 6" xfId="10952" xr:uid="{00000000-0005-0000-0000-00009A2A0000}"/>
    <cellStyle name="Normal 2 2 2 2 2 3 2 6 6 2" xfId="10953" xr:uid="{00000000-0005-0000-0000-00009B2A0000}"/>
    <cellStyle name="Normal 2 2 2 2 2 3 2 6 7" xfId="10954" xr:uid="{00000000-0005-0000-0000-00009C2A0000}"/>
    <cellStyle name="Normal 2 2 2 2 2 3 2 6 7 2" xfId="10955" xr:uid="{00000000-0005-0000-0000-00009D2A0000}"/>
    <cellStyle name="Normal 2 2 2 2 2 3 2 6 8" xfId="10956" xr:uid="{00000000-0005-0000-0000-00009E2A0000}"/>
    <cellStyle name="Normal 2 2 2 2 2 3 2 6 8 2" xfId="10957" xr:uid="{00000000-0005-0000-0000-00009F2A0000}"/>
    <cellStyle name="Normal 2 2 2 2 2 3 2 6 9" xfId="10958" xr:uid="{00000000-0005-0000-0000-0000A02A0000}"/>
    <cellStyle name="Normal 2 2 2 2 2 3 2 6 9 2" xfId="10959" xr:uid="{00000000-0005-0000-0000-0000A12A0000}"/>
    <cellStyle name="Normal 2 2 2 2 2 3 2 7" xfId="10960" xr:uid="{00000000-0005-0000-0000-0000A22A0000}"/>
    <cellStyle name="Normal 2 2 2 2 2 3 2 7 10" xfId="10961" xr:uid="{00000000-0005-0000-0000-0000A32A0000}"/>
    <cellStyle name="Normal 2 2 2 2 2 3 2 7 10 2" xfId="10962" xr:uid="{00000000-0005-0000-0000-0000A42A0000}"/>
    <cellStyle name="Normal 2 2 2 2 2 3 2 7 11" xfId="10963" xr:uid="{00000000-0005-0000-0000-0000A52A0000}"/>
    <cellStyle name="Normal 2 2 2 2 2 3 2 7 2" xfId="10964" xr:uid="{00000000-0005-0000-0000-0000A62A0000}"/>
    <cellStyle name="Normal 2 2 2 2 2 3 2 7 2 2" xfId="10965" xr:uid="{00000000-0005-0000-0000-0000A72A0000}"/>
    <cellStyle name="Normal 2 2 2 2 2 3 2 7 3" xfId="10966" xr:uid="{00000000-0005-0000-0000-0000A82A0000}"/>
    <cellStyle name="Normal 2 2 2 2 2 3 2 7 3 2" xfId="10967" xr:uid="{00000000-0005-0000-0000-0000A92A0000}"/>
    <cellStyle name="Normal 2 2 2 2 2 3 2 7 4" xfId="10968" xr:uid="{00000000-0005-0000-0000-0000AA2A0000}"/>
    <cellStyle name="Normal 2 2 2 2 2 3 2 7 4 2" xfId="10969" xr:uid="{00000000-0005-0000-0000-0000AB2A0000}"/>
    <cellStyle name="Normal 2 2 2 2 2 3 2 7 5" xfId="10970" xr:uid="{00000000-0005-0000-0000-0000AC2A0000}"/>
    <cellStyle name="Normal 2 2 2 2 2 3 2 7 5 2" xfId="10971" xr:uid="{00000000-0005-0000-0000-0000AD2A0000}"/>
    <cellStyle name="Normal 2 2 2 2 2 3 2 7 6" xfId="10972" xr:uid="{00000000-0005-0000-0000-0000AE2A0000}"/>
    <cellStyle name="Normal 2 2 2 2 2 3 2 7 6 2" xfId="10973" xr:uid="{00000000-0005-0000-0000-0000AF2A0000}"/>
    <cellStyle name="Normal 2 2 2 2 2 3 2 7 7" xfId="10974" xr:uid="{00000000-0005-0000-0000-0000B02A0000}"/>
    <cellStyle name="Normal 2 2 2 2 2 3 2 7 7 2" xfId="10975" xr:uid="{00000000-0005-0000-0000-0000B12A0000}"/>
    <cellStyle name="Normal 2 2 2 2 2 3 2 7 8" xfId="10976" xr:uid="{00000000-0005-0000-0000-0000B22A0000}"/>
    <cellStyle name="Normal 2 2 2 2 2 3 2 7 8 2" xfId="10977" xr:uid="{00000000-0005-0000-0000-0000B32A0000}"/>
    <cellStyle name="Normal 2 2 2 2 2 3 2 7 9" xfId="10978" xr:uid="{00000000-0005-0000-0000-0000B42A0000}"/>
    <cellStyle name="Normal 2 2 2 2 2 3 2 7 9 2" xfId="10979" xr:uid="{00000000-0005-0000-0000-0000B52A0000}"/>
    <cellStyle name="Normal 2 2 2 2 2 3 2 8" xfId="10980" xr:uid="{00000000-0005-0000-0000-0000B62A0000}"/>
    <cellStyle name="Normal 2 2 2 2 2 3 2 8 2" xfId="10981" xr:uid="{00000000-0005-0000-0000-0000B72A0000}"/>
    <cellStyle name="Normal 2 2 2 2 2 3 2 9" xfId="10982" xr:uid="{00000000-0005-0000-0000-0000B82A0000}"/>
    <cellStyle name="Normal 2 2 2 2 2 3 2 9 2" xfId="10983" xr:uid="{00000000-0005-0000-0000-0000B92A0000}"/>
    <cellStyle name="Normal 2 2 2 2 2 3 3" xfId="10984" xr:uid="{00000000-0005-0000-0000-0000BA2A0000}"/>
    <cellStyle name="Normal 2 2 2 2 2 3 3 10" xfId="10985" xr:uid="{00000000-0005-0000-0000-0000BB2A0000}"/>
    <cellStyle name="Normal 2 2 2 2 2 3 3 10 2" xfId="10986" xr:uid="{00000000-0005-0000-0000-0000BC2A0000}"/>
    <cellStyle name="Normal 2 2 2 2 2 3 3 11" xfId="10987" xr:uid="{00000000-0005-0000-0000-0000BD2A0000}"/>
    <cellStyle name="Normal 2 2 2 2 2 3 3 11 2" xfId="10988" xr:uid="{00000000-0005-0000-0000-0000BE2A0000}"/>
    <cellStyle name="Normal 2 2 2 2 2 3 3 12" xfId="10989" xr:uid="{00000000-0005-0000-0000-0000BF2A0000}"/>
    <cellStyle name="Normal 2 2 2 2 2 3 3 12 2" xfId="10990" xr:uid="{00000000-0005-0000-0000-0000C02A0000}"/>
    <cellStyle name="Normal 2 2 2 2 2 3 3 13" xfId="10991" xr:uid="{00000000-0005-0000-0000-0000C12A0000}"/>
    <cellStyle name="Normal 2 2 2 2 2 3 3 2" xfId="10992" xr:uid="{00000000-0005-0000-0000-0000C22A0000}"/>
    <cellStyle name="Normal 2 2 2 2 2 3 3 2 10" xfId="10993" xr:uid="{00000000-0005-0000-0000-0000C32A0000}"/>
    <cellStyle name="Normal 2 2 2 2 2 3 3 2 10 2" xfId="10994" xr:uid="{00000000-0005-0000-0000-0000C42A0000}"/>
    <cellStyle name="Normal 2 2 2 2 2 3 3 2 11" xfId="10995" xr:uid="{00000000-0005-0000-0000-0000C52A0000}"/>
    <cellStyle name="Normal 2 2 2 2 2 3 3 2 11 2" xfId="10996" xr:uid="{00000000-0005-0000-0000-0000C62A0000}"/>
    <cellStyle name="Normal 2 2 2 2 2 3 3 2 12" xfId="10997" xr:uid="{00000000-0005-0000-0000-0000C72A0000}"/>
    <cellStyle name="Normal 2 2 2 2 2 3 3 2 2" xfId="10998" xr:uid="{00000000-0005-0000-0000-0000C82A0000}"/>
    <cellStyle name="Normal 2 2 2 2 2 3 3 2 2 10" xfId="10999" xr:uid="{00000000-0005-0000-0000-0000C92A0000}"/>
    <cellStyle name="Normal 2 2 2 2 2 3 3 2 2 10 2" xfId="11000" xr:uid="{00000000-0005-0000-0000-0000CA2A0000}"/>
    <cellStyle name="Normal 2 2 2 2 2 3 3 2 2 11" xfId="11001" xr:uid="{00000000-0005-0000-0000-0000CB2A0000}"/>
    <cellStyle name="Normal 2 2 2 2 2 3 3 2 2 2" xfId="11002" xr:uid="{00000000-0005-0000-0000-0000CC2A0000}"/>
    <cellStyle name="Normal 2 2 2 2 2 3 3 2 2 2 2" xfId="11003" xr:uid="{00000000-0005-0000-0000-0000CD2A0000}"/>
    <cellStyle name="Normal 2 2 2 2 2 3 3 2 2 3" xfId="11004" xr:uid="{00000000-0005-0000-0000-0000CE2A0000}"/>
    <cellStyle name="Normal 2 2 2 2 2 3 3 2 2 3 2" xfId="11005" xr:uid="{00000000-0005-0000-0000-0000CF2A0000}"/>
    <cellStyle name="Normal 2 2 2 2 2 3 3 2 2 4" xfId="11006" xr:uid="{00000000-0005-0000-0000-0000D02A0000}"/>
    <cellStyle name="Normal 2 2 2 2 2 3 3 2 2 4 2" xfId="11007" xr:uid="{00000000-0005-0000-0000-0000D12A0000}"/>
    <cellStyle name="Normal 2 2 2 2 2 3 3 2 2 5" xfId="11008" xr:uid="{00000000-0005-0000-0000-0000D22A0000}"/>
    <cellStyle name="Normal 2 2 2 2 2 3 3 2 2 5 2" xfId="11009" xr:uid="{00000000-0005-0000-0000-0000D32A0000}"/>
    <cellStyle name="Normal 2 2 2 2 2 3 3 2 2 6" xfId="11010" xr:uid="{00000000-0005-0000-0000-0000D42A0000}"/>
    <cellStyle name="Normal 2 2 2 2 2 3 3 2 2 6 2" xfId="11011" xr:uid="{00000000-0005-0000-0000-0000D52A0000}"/>
    <cellStyle name="Normal 2 2 2 2 2 3 3 2 2 7" xfId="11012" xr:uid="{00000000-0005-0000-0000-0000D62A0000}"/>
    <cellStyle name="Normal 2 2 2 2 2 3 3 2 2 7 2" xfId="11013" xr:uid="{00000000-0005-0000-0000-0000D72A0000}"/>
    <cellStyle name="Normal 2 2 2 2 2 3 3 2 2 8" xfId="11014" xr:uid="{00000000-0005-0000-0000-0000D82A0000}"/>
    <cellStyle name="Normal 2 2 2 2 2 3 3 2 2 8 2" xfId="11015" xr:uid="{00000000-0005-0000-0000-0000D92A0000}"/>
    <cellStyle name="Normal 2 2 2 2 2 3 3 2 2 9" xfId="11016" xr:uid="{00000000-0005-0000-0000-0000DA2A0000}"/>
    <cellStyle name="Normal 2 2 2 2 2 3 3 2 2 9 2" xfId="11017" xr:uid="{00000000-0005-0000-0000-0000DB2A0000}"/>
    <cellStyle name="Normal 2 2 2 2 2 3 3 2 3" xfId="11018" xr:uid="{00000000-0005-0000-0000-0000DC2A0000}"/>
    <cellStyle name="Normal 2 2 2 2 2 3 3 2 3 2" xfId="11019" xr:uid="{00000000-0005-0000-0000-0000DD2A0000}"/>
    <cellStyle name="Normal 2 2 2 2 2 3 3 2 4" xfId="11020" xr:uid="{00000000-0005-0000-0000-0000DE2A0000}"/>
    <cellStyle name="Normal 2 2 2 2 2 3 3 2 4 2" xfId="11021" xr:uid="{00000000-0005-0000-0000-0000DF2A0000}"/>
    <cellStyle name="Normal 2 2 2 2 2 3 3 2 5" xfId="11022" xr:uid="{00000000-0005-0000-0000-0000E02A0000}"/>
    <cellStyle name="Normal 2 2 2 2 2 3 3 2 5 2" xfId="11023" xr:uid="{00000000-0005-0000-0000-0000E12A0000}"/>
    <cellStyle name="Normal 2 2 2 2 2 3 3 2 6" xfId="11024" xr:uid="{00000000-0005-0000-0000-0000E22A0000}"/>
    <cellStyle name="Normal 2 2 2 2 2 3 3 2 6 2" xfId="11025" xr:uid="{00000000-0005-0000-0000-0000E32A0000}"/>
    <cellStyle name="Normal 2 2 2 2 2 3 3 2 7" xfId="11026" xr:uid="{00000000-0005-0000-0000-0000E42A0000}"/>
    <cellStyle name="Normal 2 2 2 2 2 3 3 2 7 2" xfId="11027" xr:uid="{00000000-0005-0000-0000-0000E52A0000}"/>
    <cellStyle name="Normal 2 2 2 2 2 3 3 2 8" xfId="11028" xr:uid="{00000000-0005-0000-0000-0000E62A0000}"/>
    <cellStyle name="Normal 2 2 2 2 2 3 3 2 8 2" xfId="11029" xr:uid="{00000000-0005-0000-0000-0000E72A0000}"/>
    <cellStyle name="Normal 2 2 2 2 2 3 3 2 9" xfId="11030" xr:uid="{00000000-0005-0000-0000-0000E82A0000}"/>
    <cellStyle name="Normal 2 2 2 2 2 3 3 2 9 2" xfId="11031" xr:uid="{00000000-0005-0000-0000-0000E92A0000}"/>
    <cellStyle name="Normal 2 2 2 2 2 3 3 3" xfId="11032" xr:uid="{00000000-0005-0000-0000-0000EA2A0000}"/>
    <cellStyle name="Normal 2 2 2 2 2 3 3 3 10" xfId="11033" xr:uid="{00000000-0005-0000-0000-0000EB2A0000}"/>
    <cellStyle name="Normal 2 2 2 2 2 3 3 3 10 2" xfId="11034" xr:uid="{00000000-0005-0000-0000-0000EC2A0000}"/>
    <cellStyle name="Normal 2 2 2 2 2 3 3 3 11" xfId="11035" xr:uid="{00000000-0005-0000-0000-0000ED2A0000}"/>
    <cellStyle name="Normal 2 2 2 2 2 3 3 3 2" xfId="11036" xr:uid="{00000000-0005-0000-0000-0000EE2A0000}"/>
    <cellStyle name="Normal 2 2 2 2 2 3 3 3 2 2" xfId="11037" xr:uid="{00000000-0005-0000-0000-0000EF2A0000}"/>
    <cellStyle name="Normal 2 2 2 2 2 3 3 3 3" xfId="11038" xr:uid="{00000000-0005-0000-0000-0000F02A0000}"/>
    <cellStyle name="Normal 2 2 2 2 2 3 3 3 3 2" xfId="11039" xr:uid="{00000000-0005-0000-0000-0000F12A0000}"/>
    <cellStyle name="Normal 2 2 2 2 2 3 3 3 4" xfId="11040" xr:uid="{00000000-0005-0000-0000-0000F22A0000}"/>
    <cellStyle name="Normal 2 2 2 2 2 3 3 3 4 2" xfId="11041" xr:uid="{00000000-0005-0000-0000-0000F32A0000}"/>
    <cellStyle name="Normal 2 2 2 2 2 3 3 3 5" xfId="11042" xr:uid="{00000000-0005-0000-0000-0000F42A0000}"/>
    <cellStyle name="Normal 2 2 2 2 2 3 3 3 5 2" xfId="11043" xr:uid="{00000000-0005-0000-0000-0000F52A0000}"/>
    <cellStyle name="Normal 2 2 2 2 2 3 3 3 6" xfId="11044" xr:uid="{00000000-0005-0000-0000-0000F62A0000}"/>
    <cellStyle name="Normal 2 2 2 2 2 3 3 3 6 2" xfId="11045" xr:uid="{00000000-0005-0000-0000-0000F72A0000}"/>
    <cellStyle name="Normal 2 2 2 2 2 3 3 3 7" xfId="11046" xr:uid="{00000000-0005-0000-0000-0000F82A0000}"/>
    <cellStyle name="Normal 2 2 2 2 2 3 3 3 7 2" xfId="11047" xr:uid="{00000000-0005-0000-0000-0000F92A0000}"/>
    <cellStyle name="Normal 2 2 2 2 2 3 3 3 8" xfId="11048" xr:uid="{00000000-0005-0000-0000-0000FA2A0000}"/>
    <cellStyle name="Normal 2 2 2 2 2 3 3 3 8 2" xfId="11049" xr:uid="{00000000-0005-0000-0000-0000FB2A0000}"/>
    <cellStyle name="Normal 2 2 2 2 2 3 3 3 9" xfId="11050" xr:uid="{00000000-0005-0000-0000-0000FC2A0000}"/>
    <cellStyle name="Normal 2 2 2 2 2 3 3 3 9 2" xfId="11051" xr:uid="{00000000-0005-0000-0000-0000FD2A0000}"/>
    <cellStyle name="Normal 2 2 2 2 2 3 3 4" xfId="11052" xr:uid="{00000000-0005-0000-0000-0000FE2A0000}"/>
    <cellStyle name="Normal 2 2 2 2 2 3 3 4 2" xfId="11053" xr:uid="{00000000-0005-0000-0000-0000FF2A0000}"/>
    <cellStyle name="Normal 2 2 2 2 2 3 3 5" xfId="11054" xr:uid="{00000000-0005-0000-0000-0000002B0000}"/>
    <cellStyle name="Normal 2 2 2 2 2 3 3 5 2" xfId="11055" xr:uid="{00000000-0005-0000-0000-0000012B0000}"/>
    <cellStyle name="Normal 2 2 2 2 2 3 3 6" xfId="11056" xr:uid="{00000000-0005-0000-0000-0000022B0000}"/>
    <cellStyle name="Normal 2 2 2 2 2 3 3 6 2" xfId="11057" xr:uid="{00000000-0005-0000-0000-0000032B0000}"/>
    <cellStyle name="Normal 2 2 2 2 2 3 3 7" xfId="11058" xr:uid="{00000000-0005-0000-0000-0000042B0000}"/>
    <cellStyle name="Normal 2 2 2 2 2 3 3 7 2" xfId="11059" xr:uid="{00000000-0005-0000-0000-0000052B0000}"/>
    <cellStyle name="Normal 2 2 2 2 2 3 3 8" xfId="11060" xr:uid="{00000000-0005-0000-0000-0000062B0000}"/>
    <cellStyle name="Normal 2 2 2 2 2 3 3 8 2" xfId="11061" xr:uid="{00000000-0005-0000-0000-0000072B0000}"/>
    <cellStyle name="Normal 2 2 2 2 2 3 3 9" xfId="11062" xr:uid="{00000000-0005-0000-0000-0000082B0000}"/>
    <cellStyle name="Normal 2 2 2 2 2 3 3 9 2" xfId="11063" xr:uid="{00000000-0005-0000-0000-0000092B0000}"/>
    <cellStyle name="Normal 2 2 2 2 2 3 4" xfId="11064" xr:uid="{00000000-0005-0000-0000-00000A2B0000}"/>
    <cellStyle name="Normal 2 2 2 2 2 3 4 10" xfId="11065" xr:uid="{00000000-0005-0000-0000-00000B2B0000}"/>
    <cellStyle name="Normal 2 2 2 2 2 3 4 10 2" xfId="11066" xr:uid="{00000000-0005-0000-0000-00000C2B0000}"/>
    <cellStyle name="Normal 2 2 2 2 2 3 4 11" xfId="11067" xr:uid="{00000000-0005-0000-0000-00000D2B0000}"/>
    <cellStyle name="Normal 2 2 2 2 2 3 4 11 2" xfId="11068" xr:uid="{00000000-0005-0000-0000-00000E2B0000}"/>
    <cellStyle name="Normal 2 2 2 2 2 3 4 12" xfId="11069" xr:uid="{00000000-0005-0000-0000-00000F2B0000}"/>
    <cellStyle name="Normal 2 2 2 2 2 3 4 12 2" xfId="11070" xr:uid="{00000000-0005-0000-0000-0000102B0000}"/>
    <cellStyle name="Normal 2 2 2 2 2 3 4 13" xfId="11071" xr:uid="{00000000-0005-0000-0000-0000112B0000}"/>
    <cellStyle name="Normal 2 2 2 2 2 3 4 2" xfId="11072" xr:uid="{00000000-0005-0000-0000-0000122B0000}"/>
    <cellStyle name="Normal 2 2 2 2 2 3 4 2 10" xfId="11073" xr:uid="{00000000-0005-0000-0000-0000132B0000}"/>
    <cellStyle name="Normal 2 2 2 2 2 3 4 2 10 2" xfId="11074" xr:uid="{00000000-0005-0000-0000-0000142B0000}"/>
    <cellStyle name="Normal 2 2 2 2 2 3 4 2 11" xfId="11075" xr:uid="{00000000-0005-0000-0000-0000152B0000}"/>
    <cellStyle name="Normal 2 2 2 2 2 3 4 2 11 2" xfId="11076" xr:uid="{00000000-0005-0000-0000-0000162B0000}"/>
    <cellStyle name="Normal 2 2 2 2 2 3 4 2 12" xfId="11077" xr:uid="{00000000-0005-0000-0000-0000172B0000}"/>
    <cellStyle name="Normal 2 2 2 2 2 3 4 2 2" xfId="11078" xr:uid="{00000000-0005-0000-0000-0000182B0000}"/>
    <cellStyle name="Normal 2 2 2 2 2 3 4 2 2 10" xfId="11079" xr:uid="{00000000-0005-0000-0000-0000192B0000}"/>
    <cellStyle name="Normal 2 2 2 2 2 3 4 2 2 10 2" xfId="11080" xr:uid="{00000000-0005-0000-0000-00001A2B0000}"/>
    <cellStyle name="Normal 2 2 2 2 2 3 4 2 2 11" xfId="11081" xr:uid="{00000000-0005-0000-0000-00001B2B0000}"/>
    <cellStyle name="Normal 2 2 2 2 2 3 4 2 2 2" xfId="11082" xr:uid="{00000000-0005-0000-0000-00001C2B0000}"/>
    <cellStyle name="Normal 2 2 2 2 2 3 4 2 2 2 2" xfId="11083" xr:uid="{00000000-0005-0000-0000-00001D2B0000}"/>
    <cellStyle name="Normal 2 2 2 2 2 3 4 2 2 3" xfId="11084" xr:uid="{00000000-0005-0000-0000-00001E2B0000}"/>
    <cellStyle name="Normal 2 2 2 2 2 3 4 2 2 3 2" xfId="11085" xr:uid="{00000000-0005-0000-0000-00001F2B0000}"/>
    <cellStyle name="Normal 2 2 2 2 2 3 4 2 2 4" xfId="11086" xr:uid="{00000000-0005-0000-0000-0000202B0000}"/>
    <cellStyle name="Normal 2 2 2 2 2 3 4 2 2 4 2" xfId="11087" xr:uid="{00000000-0005-0000-0000-0000212B0000}"/>
    <cellStyle name="Normal 2 2 2 2 2 3 4 2 2 5" xfId="11088" xr:uid="{00000000-0005-0000-0000-0000222B0000}"/>
    <cellStyle name="Normal 2 2 2 2 2 3 4 2 2 5 2" xfId="11089" xr:uid="{00000000-0005-0000-0000-0000232B0000}"/>
    <cellStyle name="Normal 2 2 2 2 2 3 4 2 2 6" xfId="11090" xr:uid="{00000000-0005-0000-0000-0000242B0000}"/>
    <cellStyle name="Normal 2 2 2 2 2 3 4 2 2 6 2" xfId="11091" xr:uid="{00000000-0005-0000-0000-0000252B0000}"/>
    <cellStyle name="Normal 2 2 2 2 2 3 4 2 2 7" xfId="11092" xr:uid="{00000000-0005-0000-0000-0000262B0000}"/>
    <cellStyle name="Normal 2 2 2 2 2 3 4 2 2 7 2" xfId="11093" xr:uid="{00000000-0005-0000-0000-0000272B0000}"/>
    <cellStyle name="Normal 2 2 2 2 2 3 4 2 2 8" xfId="11094" xr:uid="{00000000-0005-0000-0000-0000282B0000}"/>
    <cellStyle name="Normal 2 2 2 2 2 3 4 2 2 8 2" xfId="11095" xr:uid="{00000000-0005-0000-0000-0000292B0000}"/>
    <cellStyle name="Normal 2 2 2 2 2 3 4 2 2 9" xfId="11096" xr:uid="{00000000-0005-0000-0000-00002A2B0000}"/>
    <cellStyle name="Normal 2 2 2 2 2 3 4 2 2 9 2" xfId="11097" xr:uid="{00000000-0005-0000-0000-00002B2B0000}"/>
    <cellStyle name="Normal 2 2 2 2 2 3 4 2 3" xfId="11098" xr:uid="{00000000-0005-0000-0000-00002C2B0000}"/>
    <cellStyle name="Normal 2 2 2 2 2 3 4 2 3 2" xfId="11099" xr:uid="{00000000-0005-0000-0000-00002D2B0000}"/>
    <cellStyle name="Normal 2 2 2 2 2 3 4 2 4" xfId="11100" xr:uid="{00000000-0005-0000-0000-00002E2B0000}"/>
    <cellStyle name="Normal 2 2 2 2 2 3 4 2 4 2" xfId="11101" xr:uid="{00000000-0005-0000-0000-00002F2B0000}"/>
    <cellStyle name="Normal 2 2 2 2 2 3 4 2 5" xfId="11102" xr:uid="{00000000-0005-0000-0000-0000302B0000}"/>
    <cellStyle name="Normal 2 2 2 2 2 3 4 2 5 2" xfId="11103" xr:uid="{00000000-0005-0000-0000-0000312B0000}"/>
    <cellStyle name="Normal 2 2 2 2 2 3 4 2 6" xfId="11104" xr:uid="{00000000-0005-0000-0000-0000322B0000}"/>
    <cellStyle name="Normal 2 2 2 2 2 3 4 2 6 2" xfId="11105" xr:uid="{00000000-0005-0000-0000-0000332B0000}"/>
    <cellStyle name="Normal 2 2 2 2 2 3 4 2 7" xfId="11106" xr:uid="{00000000-0005-0000-0000-0000342B0000}"/>
    <cellStyle name="Normal 2 2 2 2 2 3 4 2 7 2" xfId="11107" xr:uid="{00000000-0005-0000-0000-0000352B0000}"/>
    <cellStyle name="Normal 2 2 2 2 2 3 4 2 8" xfId="11108" xr:uid="{00000000-0005-0000-0000-0000362B0000}"/>
    <cellStyle name="Normal 2 2 2 2 2 3 4 2 8 2" xfId="11109" xr:uid="{00000000-0005-0000-0000-0000372B0000}"/>
    <cellStyle name="Normal 2 2 2 2 2 3 4 2 9" xfId="11110" xr:uid="{00000000-0005-0000-0000-0000382B0000}"/>
    <cellStyle name="Normal 2 2 2 2 2 3 4 2 9 2" xfId="11111" xr:uid="{00000000-0005-0000-0000-0000392B0000}"/>
    <cellStyle name="Normal 2 2 2 2 2 3 4 3" xfId="11112" xr:uid="{00000000-0005-0000-0000-00003A2B0000}"/>
    <cellStyle name="Normal 2 2 2 2 2 3 4 3 10" xfId="11113" xr:uid="{00000000-0005-0000-0000-00003B2B0000}"/>
    <cellStyle name="Normal 2 2 2 2 2 3 4 3 10 2" xfId="11114" xr:uid="{00000000-0005-0000-0000-00003C2B0000}"/>
    <cellStyle name="Normal 2 2 2 2 2 3 4 3 11" xfId="11115" xr:uid="{00000000-0005-0000-0000-00003D2B0000}"/>
    <cellStyle name="Normal 2 2 2 2 2 3 4 3 2" xfId="11116" xr:uid="{00000000-0005-0000-0000-00003E2B0000}"/>
    <cellStyle name="Normal 2 2 2 2 2 3 4 3 2 2" xfId="11117" xr:uid="{00000000-0005-0000-0000-00003F2B0000}"/>
    <cellStyle name="Normal 2 2 2 2 2 3 4 3 3" xfId="11118" xr:uid="{00000000-0005-0000-0000-0000402B0000}"/>
    <cellStyle name="Normal 2 2 2 2 2 3 4 3 3 2" xfId="11119" xr:uid="{00000000-0005-0000-0000-0000412B0000}"/>
    <cellStyle name="Normal 2 2 2 2 2 3 4 3 4" xfId="11120" xr:uid="{00000000-0005-0000-0000-0000422B0000}"/>
    <cellStyle name="Normal 2 2 2 2 2 3 4 3 4 2" xfId="11121" xr:uid="{00000000-0005-0000-0000-0000432B0000}"/>
    <cellStyle name="Normal 2 2 2 2 2 3 4 3 5" xfId="11122" xr:uid="{00000000-0005-0000-0000-0000442B0000}"/>
    <cellStyle name="Normal 2 2 2 2 2 3 4 3 5 2" xfId="11123" xr:uid="{00000000-0005-0000-0000-0000452B0000}"/>
    <cellStyle name="Normal 2 2 2 2 2 3 4 3 6" xfId="11124" xr:uid="{00000000-0005-0000-0000-0000462B0000}"/>
    <cellStyle name="Normal 2 2 2 2 2 3 4 3 6 2" xfId="11125" xr:uid="{00000000-0005-0000-0000-0000472B0000}"/>
    <cellStyle name="Normal 2 2 2 2 2 3 4 3 7" xfId="11126" xr:uid="{00000000-0005-0000-0000-0000482B0000}"/>
    <cellStyle name="Normal 2 2 2 2 2 3 4 3 7 2" xfId="11127" xr:uid="{00000000-0005-0000-0000-0000492B0000}"/>
    <cellStyle name="Normal 2 2 2 2 2 3 4 3 8" xfId="11128" xr:uid="{00000000-0005-0000-0000-00004A2B0000}"/>
    <cellStyle name="Normal 2 2 2 2 2 3 4 3 8 2" xfId="11129" xr:uid="{00000000-0005-0000-0000-00004B2B0000}"/>
    <cellStyle name="Normal 2 2 2 2 2 3 4 3 9" xfId="11130" xr:uid="{00000000-0005-0000-0000-00004C2B0000}"/>
    <cellStyle name="Normal 2 2 2 2 2 3 4 3 9 2" xfId="11131" xr:uid="{00000000-0005-0000-0000-00004D2B0000}"/>
    <cellStyle name="Normal 2 2 2 2 2 3 4 4" xfId="11132" xr:uid="{00000000-0005-0000-0000-00004E2B0000}"/>
    <cellStyle name="Normal 2 2 2 2 2 3 4 4 2" xfId="11133" xr:uid="{00000000-0005-0000-0000-00004F2B0000}"/>
    <cellStyle name="Normal 2 2 2 2 2 3 4 5" xfId="11134" xr:uid="{00000000-0005-0000-0000-0000502B0000}"/>
    <cellStyle name="Normal 2 2 2 2 2 3 4 5 2" xfId="11135" xr:uid="{00000000-0005-0000-0000-0000512B0000}"/>
    <cellStyle name="Normal 2 2 2 2 2 3 4 6" xfId="11136" xr:uid="{00000000-0005-0000-0000-0000522B0000}"/>
    <cellStyle name="Normal 2 2 2 2 2 3 4 6 2" xfId="11137" xr:uid="{00000000-0005-0000-0000-0000532B0000}"/>
    <cellStyle name="Normal 2 2 2 2 2 3 4 7" xfId="11138" xr:uid="{00000000-0005-0000-0000-0000542B0000}"/>
    <cellStyle name="Normal 2 2 2 2 2 3 4 7 2" xfId="11139" xr:uid="{00000000-0005-0000-0000-0000552B0000}"/>
    <cellStyle name="Normal 2 2 2 2 2 3 4 8" xfId="11140" xr:uid="{00000000-0005-0000-0000-0000562B0000}"/>
    <cellStyle name="Normal 2 2 2 2 2 3 4 8 2" xfId="11141" xr:uid="{00000000-0005-0000-0000-0000572B0000}"/>
    <cellStyle name="Normal 2 2 2 2 2 3 4 9" xfId="11142" xr:uid="{00000000-0005-0000-0000-0000582B0000}"/>
    <cellStyle name="Normal 2 2 2 2 2 3 4 9 2" xfId="11143" xr:uid="{00000000-0005-0000-0000-0000592B0000}"/>
    <cellStyle name="Normal 2 2 2 2 2 3 5" xfId="11144" xr:uid="{00000000-0005-0000-0000-00005A2B0000}"/>
    <cellStyle name="Normal 2 2 2 2 2 3 5 10" xfId="11145" xr:uid="{00000000-0005-0000-0000-00005B2B0000}"/>
    <cellStyle name="Normal 2 2 2 2 2 3 5 10 2" xfId="11146" xr:uid="{00000000-0005-0000-0000-00005C2B0000}"/>
    <cellStyle name="Normal 2 2 2 2 2 3 5 11" xfId="11147" xr:uid="{00000000-0005-0000-0000-00005D2B0000}"/>
    <cellStyle name="Normal 2 2 2 2 2 3 5 11 2" xfId="11148" xr:uid="{00000000-0005-0000-0000-00005E2B0000}"/>
    <cellStyle name="Normal 2 2 2 2 2 3 5 12" xfId="11149" xr:uid="{00000000-0005-0000-0000-00005F2B0000}"/>
    <cellStyle name="Normal 2 2 2 2 2 3 5 12 2" xfId="11150" xr:uid="{00000000-0005-0000-0000-0000602B0000}"/>
    <cellStyle name="Normal 2 2 2 2 2 3 5 13" xfId="11151" xr:uid="{00000000-0005-0000-0000-0000612B0000}"/>
    <cellStyle name="Normal 2 2 2 2 2 3 5 2" xfId="11152" xr:uid="{00000000-0005-0000-0000-0000622B0000}"/>
    <cellStyle name="Normal 2 2 2 2 2 3 5 2 10" xfId="11153" xr:uid="{00000000-0005-0000-0000-0000632B0000}"/>
    <cellStyle name="Normal 2 2 2 2 2 3 5 2 10 2" xfId="11154" xr:uid="{00000000-0005-0000-0000-0000642B0000}"/>
    <cellStyle name="Normal 2 2 2 2 2 3 5 2 11" xfId="11155" xr:uid="{00000000-0005-0000-0000-0000652B0000}"/>
    <cellStyle name="Normal 2 2 2 2 2 3 5 2 11 2" xfId="11156" xr:uid="{00000000-0005-0000-0000-0000662B0000}"/>
    <cellStyle name="Normal 2 2 2 2 2 3 5 2 12" xfId="11157" xr:uid="{00000000-0005-0000-0000-0000672B0000}"/>
    <cellStyle name="Normal 2 2 2 2 2 3 5 2 2" xfId="11158" xr:uid="{00000000-0005-0000-0000-0000682B0000}"/>
    <cellStyle name="Normal 2 2 2 2 2 3 5 2 2 10" xfId="11159" xr:uid="{00000000-0005-0000-0000-0000692B0000}"/>
    <cellStyle name="Normal 2 2 2 2 2 3 5 2 2 10 2" xfId="11160" xr:uid="{00000000-0005-0000-0000-00006A2B0000}"/>
    <cellStyle name="Normal 2 2 2 2 2 3 5 2 2 11" xfId="11161" xr:uid="{00000000-0005-0000-0000-00006B2B0000}"/>
    <cellStyle name="Normal 2 2 2 2 2 3 5 2 2 2" xfId="11162" xr:uid="{00000000-0005-0000-0000-00006C2B0000}"/>
    <cellStyle name="Normal 2 2 2 2 2 3 5 2 2 2 2" xfId="11163" xr:uid="{00000000-0005-0000-0000-00006D2B0000}"/>
    <cellStyle name="Normal 2 2 2 2 2 3 5 2 2 3" xfId="11164" xr:uid="{00000000-0005-0000-0000-00006E2B0000}"/>
    <cellStyle name="Normal 2 2 2 2 2 3 5 2 2 3 2" xfId="11165" xr:uid="{00000000-0005-0000-0000-00006F2B0000}"/>
    <cellStyle name="Normal 2 2 2 2 2 3 5 2 2 4" xfId="11166" xr:uid="{00000000-0005-0000-0000-0000702B0000}"/>
    <cellStyle name="Normal 2 2 2 2 2 3 5 2 2 4 2" xfId="11167" xr:uid="{00000000-0005-0000-0000-0000712B0000}"/>
    <cellStyle name="Normal 2 2 2 2 2 3 5 2 2 5" xfId="11168" xr:uid="{00000000-0005-0000-0000-0000722B0000}"/>
    <cellStyle name="Normal 2 2 2 2 2 3 5 2 2 5 2" xfId="11169" xr:uid="{00000000-0005-0000-0000-0000732B0000}"/>
    <cellStyle name="Normal 2 2 2 2 2 3 5 2 2 6" xfId="11170" xr:uid="{00000000-0005-0000-0000-0000742B0000}"/>
    <cellStyle name="Normal 2 2 2 2 2 3 5 2 2 6 2" xfId="11171" xr:uid="{00000000-0005-0000-0000-0000752B0000}"/>
    <cellStyle name="Normal 2 2 2 2 2 3 5 2 2 7" xfId="11172" xr:uid="{00000000-0005-0000-0000-0000762B0000}"/>
    <cellStyle name="Normal 2 2 2 2 2 3 5 2 2 7 2" xfId="11173" xr:uid="{00000000-0005-0000-0000-0000772B0000}"/>
    <cellStyle name="Normal 2 2 2 2 2 3 5 2 2 8" xfId="11174" xr:uid="{00000000-0005-0000-0000-0000782B0000}"/>
    <cellStyle name="Normal 2 2 2 2 2 3 5 2 2 8 2" xfId="11175" xr:uid="{00000000-0005-0000-0000-0000792B0000}"/>
    <cellStyle name="Normal 2 2 2 2 2 3 5 2 2 9" xfId="11176" xr:uid="{00000000-0005-0000-0000-00007A2B0000}"/>
    <cellStyle name="Normal 2 2 2 2 2 3 5 2 2 9 2" xfId="11177" xr:uid="{00000000-0005-0000-0000-00007B2B0000}"/>
    <cellStyle name="Normal 2 2 2 2 2 3 5 2 3" xfId="11178" xr:uid="{00000000-0005-0000-0000-00007C2B0000}"/>
    <cellStyle name="Normal 2 2 2 2 2 3 5 2 3 2" xfId="11179" xr:uid="{00000000-0005-0000-0000-00007D2B0000}"/>
    <cellStyle name="Normal 2 2 2 2 2 3 5 2 4" xfId="11180" xr:uid="{00000000-0005-0000-0000-00007E2B0000}"/>
    <cellStyle name="Normal 2 2 2 2 2 3 5 2 4 2" xfId="11181" xr:uid="{00000000-0005-0000-0000-00007F2B0000}"/>
    <cellStyle name="Normal 2 2 2 2 2 3 5 2 5" xfId="11182" xr:uid="{00000000-0005-0000-0000-0000802B0000}"/>
    <cellStyle name="Normal 2 2 2 2 2 3 5 2 5 2" xfId="11183" xr:uid="{00000000-0005-0000-0000-0000812B0000}"/>
    <cellStyle name="Normal 2 2 2 2 2 3 5 2 6" xfId="11184" xr:uid="{00000000-0005-0000-0000-0000822B0000}"/>
    <cellStyle name="Normal 2 2 2 2 2 3 5 2 6 2" xfId="11185" xr:uid="{00000000-0005-0000-0000-0000832B0000}"/>
    <cellStyle name="Normal 2 2 2 2 2 3 5 2 7" xfId="11186" xr:uid="{00000000-0005-0000-0000-0000842B0000}"/>
    <cellStyle name="Normal 2 2 2 2 2 3 5 2 7 2" xfId="11187" xr:uid="{00000000-0005-0000-0000-0000852B0000}"/>
    <cellStyle name="Normal 2 2 2 2 2 3 5 2 8" xfId="11188" xr:uid="{00000000-0005-0000-0000-0000862B0000}"/>
    <cellStyle name="Normal 2 2 2 2 2 3 5 2 8 2" xfId="11189" xr:uid="{00000000-0005-0000-0000-0000872B0000}"/>
    <cellStyle name="Normal 2 2 2 2 2 3 5 2 9" xfId="11190" xr:uid="{00000000-0005-0000-0000-0000882B0000}"/>
    <cellStyle name="Normal 2 2 2 2 2 3 5 2 9 2" xfId="11191" xr:uid="{00000000-0005-0000-0000-0000892B0000}"/>
    <cellStyle name="Normal 2 2 2 2 2 3 5 3" xfId="11192" xr:uid="{00000000-0005-0000-0000-00008A2B0000}"/>
    <cellStyle name="Normal 2 2 2 2 2 3 5 3 10" xfId="11193" xr:uid="{00000000-0005-0000-0000-00008B2B0000}"/>
    <cellStyle name="Normal 2 2 2 2 2 3 5 3 10 2" xfId="11194" xr:uid="{00000000-0005-0000-0000-00008C2B0000}"/>
    <cellStyle name="Normal 2 2 2 2 2 3 5 3 11" xfId="11195" xr:uid="{00000000-0005-0000-0000-00008D2B0000}"/>
    <cellStyle name="Normal 2 2 2 2 2 3 5 3 2" xfId="11196" xr:uid="{00000000-0005-0000-0000-00008E2B0000}"/>
    <cellStyle name="Normal 2 2 2 2 2 3 5 3 2 2" xfId="11197" xr:uid="{00000000-0005-0000-0000-00008F2B0000}"/>
    <cellStyle name="Normal 2 2 2 2 2 3 5 3 3" xfId="11198" xr:uid="{00000000-0005-0000-0000-0000902B0000}"/>
    <cellStyle name="Normal 2 2 2 2 2 3 5 3 3 2" xfId="11199" xr:uid="{00000000-0005-0000-0000-0000912B0000}"/>
    <cellStyle name="Normal 2 2 2 2 2 3 5 3 4" xfId="11200" xr:uid="{00000000-0005-0000-0000-0000922B0000}"/>
    <cellStyle name="Normal 2 2 2 2 2 3 5 3 4 2" xfId="11201" xr:uid="{00000000-0005-0000-0000-0000932B0000}"/>
    <cellStyle name="Normal 2 2 2 2 2 3 5 3 5" xfId="11202" xr:uid="{00000000-0005-0000-0000-0000942B0000}"/>
    <cellStyle name="Normal 2 2 2 2 2 3 5 3 5 2" xfId="11203" xr:uid="{00000000-0005-0000-0000-0000952B0000}"/>
    <cellStyle name="Normal 2 2 2 2 2 3 5 3 6" xfId="11204" xr:uid="{00000000-0005-0000-0000-0000962B0000}"/>
    <cellStyle name="Normal 2 2 2 2 2 3 5 3 6 2" xfId="11205" xr:uid="{00000000-0005-0000-0000-0000972B0000}"/>
    <cellStyle name="Normal 2 2 2 2 2 3 5 3 7" xfId="11206" xr:uid="{00000000-0005-0000-0000-0000982B0000}"/>
    <cellStyle name="Normal 2 2 2 2 2 3 5 3 7 2" xfId="11207" xr:uid="{00000000-0005-0000-0000-0000992B0000}"/>
    <cellStyle name="Normal 2 2 2 2 2 3 5 3 8" xfId="11208" xr:uid="{00000000-0005-0000-0000-00009A2B0000}"/>
    <cellStyle name="Normal 2 2 2 2 2 3 5 3 8 2" xfId="11209" xr:uid="{00000000-0005-0000-0000-00009B2B0000}"/>
    <cellStyle name="Normal 2 2 2 2 2 3 5 3 9" xfId="11210" xr:uid="{00000000-0005-0000-0000-00009C2B0000}"/>
    <cellStyle name="Normal 2 2 2 2 2 3 5 3 9 2" xfId="11211" xr:uid="{00000000-0005-0000-0000-00009D2B0000}"/>
    <cellStyle name="Normal 2 2 2 2 2 3 5 4" xfId="11212" xr:uid="{00000000-0005-0000-0000-00009E2B0000}"/>
    <cellStyle name="Normal 2 2 2 2 2 3 5 4 2" xfId="11213" xr:uid="{00000000-0005-0000-0000-00009F2B0000}"/>
    <cellStyle name="Normal 2 2 2 2 2 3 5 5" xfId="11214" xr:uid="{00000000-0005-0000-0000-0000A02B0000}"/>
    <cellStyle name="Normal 2 2 2 2 2 3 5 5 2" xfId="11215" xr:uid="{00000000-0005-0000-0000-0000A12B0000}"/>
    <cellStyle name="Normal 2 2 2 2 2 3 5 6" xfId="11216" xr:uid="{00000000-0005-0000-0000-0000A22B0000}"/>
    <cellStyle name="Normal 2 2 2 2 2 3 5 6 2" xfId="11217" xr:uid="{00000000-0005-0000-0000-0000A32B0000}"/>
    <cellStyle name="Normal 2 2 2 2 2 3 5 7" xfId="11218" xr:uid="{00000000-0005-0000-0000-0000A42B0000}"/>
    <cellStyle name="Normal 2 2 2 2 2 3 5 7 2" xfId="11219" xr:uid="{00000000-0005-0000-0000-0000A52B0000}"/>
    <cellStyle name="Normal 2 2 2 2 2 3 5 8" xfId="11220" xr:uid="{00000000-0005-0000-0000-0000A62B0000}"/>
    <cellStyle name="Normal 2 2 2 2 2 3 5 8 2" xfId="11221" xr:uid="{00000000-0005-0000-0000-0000A72B0000}"/>
    <cellStyle name="Normal 2 2 2 2 2 3 5 9" xfId="11222" xr:uid="{00000000-0005-0000-0000-0000A82B0000}"/>
    <cellStyle name="Normal 2 2 2 2 2 3 5 9 2" xfId="11223" xr:uid="{00000000-0005-0000-0000-0000A92B0000}"/>
    <cellStyle name="Normal 2 2 2 2 2 3 6" xfId="11224" xr:uid="{00000000-0005-0000-0000-0000AA2B0000}"/>
    <cellStyle name="Normal 2 2 2 2 2 3 6 10" xfId="11225" xr:uid="{00000000-0005-0000-0000-0000AB2B0000}"/>
    <cellStyle name="Normal 2 2 2 2 2 3 6 10 2" xfId="11226" xr:uid="{00000000-0005-0000-0000-0000AC2B0000}"/>
    <cellStyle name="Normal 2 2 2 2 2 3 6 11" xfId="11227" xr:uid="{00000000-0005-0000-0000-0000AD2B0000}"/>
    <cellStyle name="Normal 2 2 2 2 2 3 6 11 2" xfId="11228" xr:uid="{00000000-0005-0000-0000-0000AE2B0000}"/>
    <cellStyle name="Normal 2 2 2 2 2 3 6 12" xfId="11229" xr:uid="{00000000-0005-0000-0000-0000AF2B0000}"/>
    <cellStyle name="Normal 2 2 2 2 2 3 6 12 2" xfId="11230" xr:uid="{00000000-0005-0000-0000-0000B02B0000}"/>
    <cellStyle name="Normal 2 2 2 2 2 3 6 13" xfId="11231" xr:uid="{00000000-0005-0000-0000-0000B12B0000}"/>
    <cellStyle name="Normal 2 2 2 2 2 3 6 2" xfId="11232" xr:uid="{00000000-0005-0000-0000-0000B22B0000}"/>
    <cellStyle name="Normal 2 2 2 2 2 3 6 2 10" xfId="11233" xr:uid="{00000000-0005-0000-0000-0000B32B0000}"/>
    <cellStyle name="Normal 2 2 2 2 2 3 6 2 10 2" xfId="11234" xr:uid="{00000000-0005-0000-0000-0000B42B0000}"/>
    <cellStyle name="Normal 2 2 2 2 2 3 6 2 11" xfId="11235" xr:uid="{00000000-0005-0000-0000-0000B52B0000}"/>
    <cellStyle name="Normal 2 2 2 2 2 3 6 2 11 2" xfId="11236" xr:uid="{00000000-0005-0000-0000-0000B62B0000}"/>
    <cellStyle name="Normal 2 2 2 2 2 3 6 2 12" xfId="11237" xr:uid="{00000000-0005-0000-0000-0000B72B0000}"/>
    <cellStyle name="Normal 2 2 2 2 2 3 6 2 2" xfId="11238" xr:uid="{00000000-0005-0000-0000-0000B82B0000}"/>
    <cellStyle name="Normal 2 2 2 2 2 3 6 2 2 10" xfId="11239" xr:uid="{00000000-0005-0000-0000-0000B92B0000}"/>
    <cellStyle name="Normal 2 2 2 2 2 3 6 2 2 10 2" xfId="11240" xr:uid="{00000000-0005-0000-0000-0000BA2B0000}"/>
    <cellStyle name="Normal 2 2 2 2 2 3 6 2 2 11" xfId="11241" xr:uid="{00000000-0005-0000-0000-0000BB2B0000}"/>
    <cellStyle name="Normal 2 2 2 2 2 3 6 2 2 2" xfId="11242" xr:uid="{00000000-0005-0000-0000-0000BC2B0000}"/>
    <cellStyle name="Normal 2 2 2 2 2 3 6 2 2 2 2" xfId="11243" xr:uid="{00000000-0005-0000-0000-0000BD2B0000}"/>
    <cellStyle name="Normal 2 2 2 2 2 3 6 2 2 3" xfId="11244" xr:uid="{00000000-0005-0000-0000-0000BE2B0000}"/>
    <cellStyle name="Normal 2 2 2 2 2 3 6 2 2 3 2" xfId="11245" xr:uid="{00000000-0005-0000-0000-0000BF2B0000}"/>
    <cellStyle name="Normal 2 2 2 2 2 3 6 2 2 4" xfId="11246" xr:uid="{00000000-0005-0000-0000-0000C02B0000}"/>
    <cellStyle name="Normal 2 2 2 2 2 3 6 2 2 4 2" xfId="11247" xr:uid="{00000000-0005-0000-0000-0000C12B0000}"/>
    <cellStyle name="Normal 2 2 2 2 2 3 6 2 2 5" xfId="11248" xr:uid="{00000000-0005-0000-0000-0000C22B0000}"/>
    <cellStyle name="Normal 2 2 2 2 2 3 6 2 2 5 2" xfId="11249" xr:uid="{00000000-0005-0000-0000-0000C32B0000}"/>
    <cellStyle name="Normal 2 2 2 2 2 3 6 2 2 6" xfId="11250" xr:uid="{00000000-0005-0000-0000-0000C42B0000}"/>
    <cellStyle name="Normal 2 2 2 2 2 3 6 2 2 6 2" xfId="11251" xr:uid="{00000000-0005-0000-0000-0000C52B0000}"/>
    <cellStyle name="Normal 2 2 2 2 2 3 6 2 2 7" xfId="11252" xr:uid="{00000000-0005-0000-0000-0000C62B0000}"/>
    <cellStyle name="Normal 2 2 2 2 2 3 6 2 2 7 2" xfId="11253" xr:uid="{00000000-0005-0000-0000-0000C72B0000}"/>
    <cellStyle name="Normal 2 2 2 2 2 3 6 2 2 8" xfId="11254" xr:uid="{00000000-0005-0000-0000-0000C82B0000}"/>
    <cellStyle name="Normal 2 2 2 2 2 3 6 2 2 8 2" xfId="11255" xr:uid="{00000000-0005-0000-0000-0000C92B0000}"/>
    <cellStyle name="Normal 2 2 2 2 2 3 6 2 2 9" xfId="11256" xr:uid="{00000000-0005-0000-0000-0000CA2B0000}"/>
    <cellStyle name="Normal 2 2 2 2 2 3 6 2 2 9 2" xfId="11257" xr:uid="{00000000-0005-0000-0000-0000CB2B0000}"/>
    <cellStyle name="Normal 2 2 2 2 2 3 6 2 3" xfId="11258" xr:uid="{00000000-0005-0000-0000-0000CC2B0000}"/>
    <cellStyle name="Normal 2 2 2 2 2 3 6 2 3 2" xfId="11259" xr:uid="{00000000-0005-0000-0000-0000CD2B0000}"/>
    <cellStyle name="Normal 2 2 2 2 2 3 6 2 4" xfId="11260" xr:uid="{00000000-0005-0000-0000-0000CE2B0000}"/>
    <cellStyle name="Normal 2 2 2 2 2 3 6 2 4 2" xfId="11261" xr:uid="{00000000-0005-0000-0000-0000CF2B0000}"/>
    <cellStyle name="Normal 2 2 2 2 2 3 6 2 5" xfId="11262" xr:uid="{00000000-0005-0000-0000-0000D02B0000}"/>
    <cellStyle name="Normal 2 2 2 2 2 3 6 2 5 2" xfId="11263" xr:uid="{00000000-0005-0000-0000-0000D12B0000}"/>
    <cellStyle name="Normal 2 2 2 2 2 3 6 2 6" xfId="11264" xr:uid="{00000000-0005-0000-0000-0000D22B0000}"/>
    <cellStyle name="Normal 2 2 2 2 2 3 6 2 6 2" xfId="11265" xr:uid="{00000000-0005-0000-0000-0000D32B0000}"/>
    <cellStyle name="Normal 2 2 2 2 2 3 6 2 7" xfId="11266" xr:uid="{00000000-0005-0000-0000-0000D42B0000}"/>
    <cellStyle name="Normal 2 2 2 2 2 3 6 2 7 2" xfId="11267" xr:uid="{00000000-0005-0000-0000-0000D52B0000}"/>
    <cellStyle name="Normal 2 2 2 2 2 3 6 2 8" xfId="11268" xr:uid="{00000000-0005-0000-0000-0000D62B0000}"/>
    <cellStyle name="Normal 2 2 2 2 2 3 6 2 8 2" xfId="11269" xr:uid="{00000000-0005-0000-0000-0000D72B0000}"/>
    <cellStyle name="Normal 2 2 2 2 2 3 6 2 9" xfId="11270" xr:uid="{00000000-0005-0000-0000-0000D82B0000}"/>
    <cellStyle name="Normal 2 2 2 2 2 3 6 2 9 2" xfId="11271" xr:uid="{00000000-0005-0000-0000-0000D92B0000}"/>
    <cellStyle name="Normal 2 2 2 2 2 3 6 3" xfId="11272" xr:uid="{00000000-0005-0000-0000-0000DA2B0000}"/>
    <cellStyle name="Normal 2 2 2 2 2 3 6 3 10" xfId="11273" xr:uid="{00000000-0005-0000-0000-0000DB2B0000}"/>
    <cellStyle name="Normal 2 2 2 2 2 3 6 3 10 2" xfId="11274" xr:uid="{00000000-0005-0000-0000-0000DC2B0000}"/>
    <cellStyle name="Normal 2 2 2 2 2 3 6 3 11" xfId="11275" xr:uid="{00000000-0005-0000-0000-0000DD2B0000}"/>
    <cellStyle name="Normal 2 2 2 2 2 3 6 3 2" xfId="11276" xr:uid="{00000000-0005-0000-0000-0000DE2B0000}"/>
    <cellStyle name="Normal 2 2 2 2 2 3 6 3 2 2" xfId="11277" xr:uid="{00000000-0005-0000-0000-0000DF2B0000}"/>
    <cellStyle name="Normal 2 2 2 2 2 3 6 3 3" xfId="11278" xr:uid="{00000000-0005-0000-0000-0000E02B0000}"/>
    <cellStyle name="Normal 2 2 2 2 2 3 6 3 3 2" xfId="11279" xr:uid="{00000000-0005-0000-0000-0000E12B0000}"/>
    <cellStyle name="Normal 2 2 2 2 2 3 6 3 4" xfId="11280" xr:uid="{00000000-0005-0000-0000-0000E22B0000}"/>
    <cellStyle name="Normal 2 2 2 2 2 3 6 3 4 2" xfId="11281" xr:uid="{00000000-0005-0000-0000-0000E32B0000}"/>
    <cellStyle name="Normal 2 2 2 2 2 3 6 3 5" xfId="11282" xr:uid="{00000000-0005-0000-0000-0000E42B0000}"/>
    <cellStyle name="Normal 2 2 2 2 2 3 6 3 5 2" xfId="11283" xr:uid="{00000000-0005-0000-0000-0000E52B0000}"/>
    <cellStyle name="Normal 2 2 2 2 2 3 6 3 6" xfId="11284" xr:uid="{00000000-0005-0000-0000-0000E62B0000}"/>
    <cellStyle name="Normal 2 2 2 2 2 3 6 3 6 2" xfId="11285" xr:uid="{00000000-0005-0000-0000-0000E72B0000}"/>
    <cellStyle name="Normal 2 2 2 2 2 3 6 3 7" xfId="11286" xr:uid="{00000000-0005-0000-0000-0000E82B0000}"/>
    <cellStyle name="Normal 2 2 2 2 2 3 6 3 7 2" xfId="11287" xr:uid="{00000000-0005-0000-0000-0000E92B0000}"/>
    <cellStyle name="Normal 2 2 2 2 2 3 6 3 8" xfId="11288" xr:uid="{00000000-0005-0000-0000-0000EA2B0000}"/>
    <cellStyle name="Normal 2 2 2 2 2 3 6 3 8 2" xfId="11289" xr:uid="{00000000-0005-0000-0000-0000EB2B0000}"/>
    <cellStyle name="Normal 2 2 2 2 2 3 6 3 9" xfId="11290" xr:uid="{00000000-0005-0000-0000-0000EC2B0000}"/>
    <cellStyle name="Normal 2 2 2 2 2 3 6 3 9 2" xfId="11291" xr:uid="{00000000-0005-0000-0000-0000ED2B0000}"/>
    <cellStyle name="Normal 2 2 2 2 2 3 6 4" xfId="11292" xr:uid="{00000000-0005-0000-0000-0000EE2B0000}"/>
    <cellStyle name="Normal 2 2 2 2 2 3 6 4 2" xfId="11293" xr:uid="{00000000-0005-0000-0000-0000EF2B0000}"/>
    <cellStyle name="Normal 2 2 2 2 2 3 6 5" xfId="11294" xr:uid="{00000000-0005-0000-0000-0000F02B0000}"/>
    <cellStyle name="Normal 2 2 2 2 2 3 6 5 2" xfId="11295" xr:uid="{00000000-0005-0000-0000-0000F12B0000}"/>
    <cellStyle name="Normal 2 2 2 2 2 3 6 6" xfId="11296" xr:uid="{00000000-0005-0000-0000-0000F22B0000}"/>
    <cellStyle name="Normal 2 2 2 2 2 3 6 6 2" xfId="11297" xr:uid="{00000000-0005-0000-0000-0000F32B0000}"/>
    <cellStyle name="Normal 2 2 2 2 2 3 6 7" xfId="11298" xr:uid="{00000000-0005-0000-0000-0000F42B0000}"/>
    <cellStyle name="Normal 2 2 2 2 2 3 6 7 2" xfId="11299" xr:uid="{00000000-0005-0000-0000-0000F52B0000}"/>
    <cellStyle name="Normal 2 2 2 2 2 3 6 8" xfId="11300" xr:uid="{00000000-0005-0000-0000-0000F62B0000}"/>
    <cellStyle name="Normal 2 2 2 2 2 3 6 8 2" xfId="11301" xr:uid="{00000000-0005-0000-0000-0000F72B0000}"/>
    <cellStyle name="Normal 2 2 2 2 2 3 6 9" xfId="11302" xr:uid="{00000000-0005-0000-0000-0000F82B0000}"/>
    <cellStyle name="Normal 2 2 2 2 2 3 6 9 2" xfId="11303" xr:uid="{00000000-0005-0000-0000-0000F92B0000}"/>
    <cellStyle name="Normal 2 2 2 2 2 3 7" xfId="41881" xr:uid="{00000000-0005-0000-0000-0000FA2B0000}"/>
    <cellStyle name="Normal 2 2 2 2 2 4" xfId="11304" xr:uid="{00000000-0005-0000-0000-0000FB2B0000}"/>
    <cellStyle name="Normal 2 2 2 2 2 4 10" xfId="11305" xr:uid="{00000000-0005-0000-0000-0000FC2B0000}"/>
    <cellStyle name="Normal 2 2 2 2 2 4 10 2" xfId="11306" xr:uid="{00000000-0005-0000-0000-0000FD2B0000}"/>
    <cellStyle name="Normal 2 2 2 2 2 4 11" xfId="11307" xr:uid="{00000000-0005-0000-0000-0000FE2B0000}"/>
    <cellStyle name="Normal 2 2 2 2 2 4 11 2" xfId="11308" xr:uid="{00000000-0005-0000-0000-0000FF2B0000}"/>
    <cellStyle name="Normal 2 2 2 2 2 4 12" xfId="11309" xr:uid="{00000000-0005-0000-0000-0000002C0000}"/>
    <cellStyle name="Normal 2 2 2 2 2 4 12 2" xfId="11310" xr:uid="{00000000-0005-0000-0000-0000012C0000}"/>
    <cellStyle name="Normal 2 2 2 2 2 4 13" xfId="11311" xr:uid="{00000000-0005-0000-0000-0000022C0000}"/>
    <cellStyle name="Normal 2 2 2 2 2 4 2" xfId="11312" xr:uid="{00000000-0005-0000-0000-0000032C0000}"/>
    <cellStyle name="Normal 2 2 2 2 2 4 2 10" xfId="11313" xr:uid="{00000000-0005-0000-0000-0000042C0000}"/>
    <cellStyle name="Normal 2 2 2 2 2 4 2 10 2" xfId="11314" xr:uid="{00000000-0005-0000-0000-0000052C0000}"/>
    <cellStyle name="Normal 2 2 2 2 2 4 2 11" xfId="11315" xr:uid="{00000000-0005-0000-0000-0000062C0000}"/>
    <cellStyle name="Normal 2 2 2 2 2 4 2 11 2" xfId="11316" xr:uid="{00000000-0005-0000-0000-0000072C0000}"/>
    <cellStyle name="Normal 2 2 2 2 2 4 2 12" xfId="11317" xr:uid="{00000000-0005-0000-0000-0000082C0000}"/>
    <cellStyle name="Normal 2 2 2 2 2 4 2 2" xfId="11318" xr:uid="{00000000-0005-0000-0000-0000092C0000}"/>
    <cellStyle name="Normal 2 2 2 2 2 4 2 2 10" xfId="11319" xr:uid="{00000000-0005-0000-0000-00000A2C0000}"/>
    <cellStyle name="Normal 2 2 2 2 2 4 2 2 10 2" xfId="11320" xr:uid="{00000000-0005-0000-0000-00000B2C0000}"/>
    <cellStyle name="Normal 2 2 2 2 2 4 2 2 11" xfId="11321" xr:uid="{00000000-0005-0000-0000-00000C2C0000}"/>
    <cellStyle name="Normal 2 2 2 2 2 4 2 2 2" xfId="11322" xr:uid="{00000000-0005-0000-0000-00000D2C0000}"/>
    <cellStyle name="Normal 2 2 2 2 2 4 2 2 2 2" xfId="11323" xr:uid="{00000000-0005-0000-0000-00000E2C0000}"/>
    <cellStyle name="Normal 2 2 2 2 2 4 2 2 3" xfId="11324" xr:uid="{00000000-0005-0000-0000-00000F2C0000}"/>
    <cellStyle name="Normal 2 2 2 2 2 4 2 2 3 2" xfId="11325" xr:uid="{00000000-0005-0000-0000-0000102C0000}"/>
    <cellStyle name="Normal 2 2 2 2 2 4 2 2 4" xfId="11326" xr:uid="{00000000-0005-0000-0000-0000112C0000}"/>
    <cellStyle name="Normal 2 2 2 2 2 4 2 2 4 2" xfId="11327" xr:uid="{00000000-0005-0000-0000-0000122C0000}"/>
    <cellStyle name="Normal 2 2 2 2 2 4 2 2 5" xfId="11328" xr:uid="{00000000-0005-0000-0000-0000132C0000}"/>
    <cellStyle name="Normal 2 2 2 2 2 4 2 2 5 2" xfId="11329" xr:uid="{00000000-0005-0000-0000-0000142C0000}"/>
    <cellStyle name="Normal 2 2 2 2 2 4 2 2 6" xfId="11330" xr:uid="{00000000-0005-0000-0000-0000152C0000}"/>
    <cellStyle name="Normal 2 2 2 2 2 4 2 2 6 2" xfId="11331" xr:uid="{00000000-0005-0000-0000-0000162C0000}"/>
    <cellStyle name="Normal 2 2 2 2 2 4 2 2 7" xfId="11332" xr:uid="{00000000-0005-0000-0000-0000172C0000}"/>
    <cellStyle name="Normal 2 2 2 2 2 4 2 2 7 2" xfId="11333" xr:uid="{00000000-0005-0000-0000-0000182C0000}"/>
    <cellStyle name="Normal 2 2 2 2 2 4 2 2 8" xfId="11334" xr:uid="{00000000-0005-0000-0000-0000192C0000}"/>
    <cellStyle name="Normal 2 2 2 2 2 4 2 2 8 2" xfId="11335" xr:uid="{00000000-0005-0000-0000-00001A2C0000}"/>
    <cellStyle name="Normal 2 2 2 2 2 4 2 2 9" xfId="11336" xr:uid="{00000000-0005-0000-0000-00001B2C0000}"/>
    <cellStyle name="Normal 2 2 2 2 2 4 2 2 9 2" xfId="11337" xr:uid="{00000000-0005-0000-0000-00001C2C0000}"/>
    <cellStyle name="Normal 2 2 2 2 2 4 2 3" xfId="11338" xr:uid="{00000000-0005-0000-0000-00001D2C0000}"/>
    <cellStyle name="Normal 2 2 2 2 2 4 2 3 2" xfId="11339" xr:uid="{00000000-0005-0000-0000-00001E2C0000}"/>
    <cellStyle name="Normal 2 2 2 2 2 4 2 4" xfId="11340" xr:uid="{00000000-0005-0000-0000-00001F2C0000}"/>
    <cellStyle name="Normal 2 2 2 2 2 4 2 4 2" xfId="11341" xr:uid="{00000000-0005-0000-0000-0000202C0000}"/>
    <cellStyle name="Normal 2 2 2 2 2 4 2 5" xfId="11342" xr:uid="{00000000-0005-0000-0000-0000212C0000}"/>
    <cellStyle name="Normal 2 2 2 2 2 4 2 5 2" xfId="11343" xr:uid="{00000000-0005-0000-0000-0000222C0000}"/>
    <cellStyle name="Normal 2 2 2 2 2 4 2 6" xfId="11344" xr:uid="{00000000-0005-0000-0000-0000232C0000}"/>
    <cellStyle name="Normal 2 2 2 2 2 4 2 6 2" xfId="11345" xr:uid="{00000000-0005-0000-0000-0000242C0000}"/>
    <cellStyle name="Normal 2 2 2 2 2 4 2 7" xfId="11346" xr:uid="{00000000-0005-0000-0000-0000252C0000}"/>
    <cellStyle name="Normal 2 2 2 2 2 4 2 7 2" xfId="11347" xr:uid="{00000000-0005-0000-0000-0000262C0000}"/>
    <cellStyle name="Normal 2 2 2 2 2 4 2 8" xfId="11348" xr:uid="{00000000-0005-0000-0000-0000272C0000}"/>
    <cellStyle name="Normal 2 2 2 2 2 4 2 8 2" xfId="11349" xr:uid="{00000000-0005-0000-0000-0000282C0000}"/>
    <cellStyle name="Normal 2 2 2 2 2 4 2 9" xfId="11350" xr:uid="{00000000-0005-0000-0000-0000292C0000}"/>
    <cellStyle name="Normal 2 2 2 2 2 4 2 9 2" xfId="11351" xr:uid="{00000000-0005-0000-0000-00002A2C0000}"/>
    <cellStyle name="Normal 2 2 2 2 2 4 3" xfId="11352" xr:uid="{00000000-0005-0000-0000-00002B2C0000}"/>
    <cellStyle name="Normal 2 2 2 2 2 4 3 10" xfId="11353" xr:uid="{00000000-0005-0000-0000-00002C2C0000}"/>
    <cellStyle name="Normal 2 2 2 2 2 4 3 10 2" xfId="11354" xr:uid="{00000000-0005-0000-0000-00002D2C0000}"/>
    <cellStyle name="Normal 2 2 2 2 2 4 3 11" xfId="11355" xr:uid="{00000000-0005-0000-0000-00002E2C0000}"/>
    <cellStyle name="Normal 2 2 2 2 2 4 3 2" xfId="11356" xr:uid="{00000000-0005-0000-0000-00002F2C0000}"/>
    <cellStyle name="Normal 2 2 2 2 2 4 3 2 2" xfId="11357" xr:uid="{00000000-0005-0000-0000-0000302C0000}"/>
    <cellStyle name="Normal 2 2 2 2 2 4 3 3" xfId="11358" xr:uid="{00000000-0005-0000-0000-0000312C0000}"/>
    <cellStyle name="Normal 2 2 2 2 2 4 3 3 2" xfId="11359" xr:uid="{00000000-0005-0000-0000-0000322C0000}"/>
    <cellStyle name="Normal 2 2 2 2 2 4 3 4" xfId="11360" xr:uid="{00000000-0005-0000-0000-0000332C0000}"/>
    <cellStyle name="Normal 2 2 2 2 2 4 3 4 2" xfId="11361" xr:uid="{00000000-0005-0000-0000-0000342C0000}"/>
    <cellStyle name="Normal 2 2 2 2 2 4 3 5" xfId="11362" xr:uid="{00000000-0005-0000-0000-0000352C0000}"/>
    <cellStyle name="Normal 2 2 2 2 2 4 3 5 2" xfId="11363" xr:uid="{00000000-0005-0000-0000-0000362C0000}"/>
    <cellStyle name="Normal 2 2 2 2 2 4 3 6" xfId="11364" xr:uid="{00000000-0005-0000-0000-0000372C0000}"/>
    <cellStyle name="Normal 2 2 2 2 2 4 3 6 2" xfId="11365" xr:uid="{00000000-0005-0000-0000-0000382C0000}"/>
    <cellStyle name="Normal 2 2 2 2 2 4 3 7" xfId="11366" xr:uid="{00000000-0005-0000-0000-0000392C0000}"/>
    <cellStyle name="Normal 2 2 2 2 2 4 3 7 2" xfId="11367" xr:uid="{00000000-0005-0000-0000-00003A2C0000}"/>
    <cellStyle name="Normal 2 2 2 2 2 4 3 8" xfId="11368" xr:uid="{00000000-0005-0000-0000-00003B2C0000}"/>
    <cellStyle name="Normal 2 2 2 2 2 4 3 8 2" xfId="11369" xr:uid="{00000000-0005-0000-0000-00003C2C0000}"/>
    <cellStyle name="Normal 2 2 2 2 2 4 3 9" xfId="11370" xr:uid="{00000000-0005-0000-0000-00003D2C0000}"/>
    <cellStyle name="Normal 2 2 2 2 2 4 3 9 2" xfId="11371" xr:uid="{00000000-0005-0000-0000-00003E2C0000}"/>
    <cellStyle name="Normal 2 2 2 2 2 4 4" xfId="11372" xr:uid="{00000000-0005-0000-0000-00003F2C0000}"/>
    <cellStyle name="Normal 2 2 2 2 2 4 4 2" xfId="11373" xr:uid="{00000000-0005-0000-0000-0000402C0000}"/>
    <cellStyle name="Normal 2 2 2 2 2 4 5" xfId="11374" xr:uid="{00000000-0005-0000-0000-0000412C0000}"/>
    <cellStyle name="Normal 2 2 2 2 2 4 5 2" xfId="11375" xr:uid="{00000000-0005-0000-0000-0000422C0000}"/>
    <cellStyle name="Normal 2 2 2 2 2 4 6" xfId="11376" xr:uid="{00000000-0005-0000-0000-0000432C0000}"/>
    <cellStyle name="Normal 2 2 2 2 2 4 6 2" xfId="11377" xr:uid="{00000000-0005-0000-0000-0000442C0000}"/>
    <cellStyle name="Normal 2 2 2 2 2 4 7" xfId="11378" xr:uid="{00000000-0005-0000-0000-0000452C0000}"/>
    <cellStyle name="Normal 2 2 2 2 2 4 7 2" xfId="11379" xr:uid="{00000000-0005-0000-0000-0000462C0000}"/>
    <cellStyle name="Normal 2 2 2 2 2 4 8" xfId="11380" xr:uid="{00000000-0005-0000-0000-0000472C0000}"/>
    <cellStyle name="Normal 2 2 2 2 2 4 8 2" xfId="11381" xr:uid="{00000000-0005-0000-0000-0000482C0000}"/>
    <cellStyle name="Normal 2 2 2 2 2 4 9" xfId="11382" xr:uid="{00000000-0005-0000-0000-0000492C0000}"/>
    <cellStyle name="Normal 2 2 2 2 2 4 9 2" xfId="11383" xr:uid="{00000000-0005-0000-0000-00004A2C0000}"/>
    <cellStyle name="Normal 2 2 2 2 2 5" xfId="11384" xr:uid="{00000000-0005-0000-0000-00004B2C0000}"/>
    <cellStyle name="Normal 2 2 2 2 2 5 10" xfId="11385" xr:uid="{00000000-0005-0000-0000-00004C2C0000}"/>
    <cellStyle name="Normal 2 2 2 2 2 5 10 2" xfId="11386" xr:uid="{00000000-0005-0000-0000-00004D2C0000}"/>
    <cellStyle name="Normal 2 2 2 2 2 5 11" xfId="11387" xr:uid="{00000000-0005-0000-0000-00004E2C0000}"/>
    <cellStyle name="Normal 2 2 2 2 2 5 11 2" xfId="11388" xr:uid="{00000000-0005-0000-0000-00004F2C0000}"/>
    <cellStyle name="Normal 2 2 2 2 2 5 12" xfId="11389" xr:uid="{00000000-0005-0000-0000-0000502C0000}"/>
    <cellStyle name="Normal 2 2 2 2 2 5 12 2" xfId="11390" xr:uid="{00000000-0005-0000-0000-0000512C0000}"/>
    <cellStyle name="Normal 2 2 2 2 2 5 13" xfId="11391" xr:uid="{00000000-0005-0000-0000-0000522C0000}"/>
    <cellStyle name="Normal 2 2 2 2 2 5 2" xfId="11392" xr:uid="{00000000-0005-0000-0000-0000532C0000}"/>
    <cellStyle name="Normal 2 2 2 2 2 5 2 10" xfId="11393" xr:uid="{00000000-0005-0000-0000-0000542C0000}"/>
    <cellStyle name="Normal 2 2 2 2 2 5 2 10 2" xfId="11394" xr:uid="{00000000-0005-0000-0000-0000552C0000}"/>
    <cellStyle name="Normal 2 2 2 2 2 5 2 11" xfId="11395" xr:uid="{00000000-0005-0000-0000-0000562C0000}"/>
    <cellStyle name="Normal 2 2 2 2 2 5 2 11 2" xfId="11396" xr:uid="{00000000-0005-0000-0000-0000572C0000}"/>
    <cellStyle name="Normal 2 2 2 2 2 5 2 12" xfId="11397" xr:uid="{00000000-0005-0000-0000-0000582C0000}"/>
    <cellStyle name="Normal 2 2 2 2 2 5 2 2" xfId="11398" xr:uid="{00000000-0005-0000-0000-0000592C0000}"/>
    <cellStyle name="Normal 2 2 2 2 2 5 2 2 10" xfId="11399" xr:uid="{00000000-0005-0000-0000-00005A2C0000}"/>
    <cellStyle name="Normal 2 2 2 2 2 5 2 2 10 2" xfId="11400" xr:uid="{00000000-0005-0000-0000-00005B2C0000}"/>
    <cellStyle name="Normal 2 2 2 2 2 5 2 2 11" xfId="11401" xr:uid="{00000000-0005-0000-0000-00005C2C0000}"/>
    <cellStyle name="Normal 2 2 2 2 2 5 2 2 2" xfId="11402" xr:uid="{00000000-0005-0000-0000-00005D2C0000}"/>
    <cellStyle name="Normal 2 2 2 2 2 5 2 2 2 2" xfId="11403" xr:uid="{00000000-0005-0000-0000-00005E2C0000}"/>
    <cellStyle name="Normal 2 2 2 2 2 5 2 2 3" xfId="11404" xr:uid="{00000000-0005-0000-0000-00005F2C0000}"/>
    <cellStyle name="Normal 2 2 2 2 2 5 2 2 3 2" xfId="11405" xr:uid="{00000000-0005-0000-0000-0000602C0000}"/>
    <cellStyle name="Normal 2 2 2 2 2 5 2 2 4" xfId="11406" xr:uid="{00000000-0005-0000-0000-0000612C0000}"/>
    <cellStyle name="Normal 2 2 2 2 2 5 2 2 4 2" xfId="11407" xr:uid="{00000000-0005-0000-0000-0000622C0000}"/>
    <cellStyle name="Normal 2 2 2 2 2 5 2 2 5" xfId="11408" xr:uid="{00000000-0005-0000-0000-0000632C0000}"/>
    <cellStyle name="Normal 2 2 2 2 2 5 2 2 5 2" xfId="11409" xr:uid="{00000000-0005-0000-0000-0000642C0000}"/>
    <cellStyle name="Normal 2 2 2 2 2 5 2 2 6" xfId="11410" xr:uid="{00000000-0005-0000-0000-0000652C0000}"/>
    <cellStyle name="Normal 2 2 2 2 2 5 2 2 6 2" xfId="11411" xr:uid="{00000000-0005-0000-0000-0000662C0000}"/>
    <cellStyle name="Normal 2 2 2 2 2 5 2 2 7" xfId="11412" xr:uid="{00000000-0005-0000-0000-0000672C0000}"/>
    <cellStyle name="Normal 2 2 2 2 2 5 2 2 7 2" xfId="11413" xr:uid="{00000000-0005-0000-0000-0000682C0000}"/>
    <cellStyle name="Normal 2 2 2 2 2 5 2 2 8" xfId="11414" xr:uid="{00000000-0005-0000-0000-0000692C0000}"/>
    <cellStyle name="Normal 2 2 2 2 2 5 2 2 8 2" xfId="11415" xr:uid="{00000000-0005-0000-0000-00006A2C0000}"/>
    <cellStyle name="Normal 2 2 2 2 2 5 2 2 9" xfId="11416" xr:uid="{00000000-0005-0000-0000-00006B2C0000}"/>
    <cellStyle name="Normal 2 2 2 2 2 5 2 2 9 2" xfId="11417" xr:uid="{00000000-0005-0000-0000-00006C2C0000}"/>
    <cellStyle name="Normal 2 2 2 2 2 5 2 3" xfId="11418" xr:uid="{00000000-0005-0000-0000-00006D2C0000}"/>
    <cellStyle name="Normal 2 2 2 2 2 5 2 3 2" xfId="11419" xr:uid="{00000000-0005-0000-0000-00006E2C0000}"/>
    <cellStyle name="Normal 2 2 2 2 2 5 2 4" xfId="11420" xr:uid="{00000000-0005-0000-0000-00006F2C0000}"/>
    <cellStyle name="Normal 2 2 2 2 2 5 2 4 2" xfId="11421" xr:uid="{00000000-0005-0000-0000-0000702C0000}"/>
    <cellStyle name="Normal 2 2 2 2 2 5 2 5" xfId="11422" xr:uid="{00000000-0005-0000-0000-0000712C0000}"/>
    <cellStyle name="Normal 2 2 2 2 2 5 2 5 2" xfId="11423" xr:uid="{00000000-0005-0000-0000-0000722C0000}"/>
    <cellStyle name="Normal 2 2 2 2 2 5 2 6" xfId="11424" xr:uid="{00000000-0005-0000-0000-0000732C0000}"/>
    <cellStyle name="Normal 2 2 2 2 2 5 2 6 2" xfId="11425" xr:uid="{00000000-0005-0000-0000-0000742C0000}"/>
    <cellStyle name="Normal 2 2 2 2 2 5 2 7" xfId="11426" xr:uid="{00000000-0005-0000-0000-0000752C0000}"/>
    <cellStyle name="Normal 2 2 2 2 2 5 2 7 2" xfId="11427" xr:uid="{00000000-0005-0000-0000-0000762C0000}"/>
    <cellStyle name="Normal 2 2 2 2 2 5 2 8" xfId="11428" xr:uid="{00000000-0005-0000-0000-0000772C0000}"/>
    <cellStyle name="Normal 2 2 2 2 2 5 2 8 2" xfId="11429" xr:uid="{00000000-0005-0000-0000-0000782C0000}"/>
    <cellStyle name="Normal 2 2 2 2 2 5 2 9" xfId="11430" xr:uid="{00000000-0005-0000-0000-0000792C0000}"/>
    <cellStyle name="Normal 2 2 2 2 2 5 2 9 2" xfId="11431" xr:uid="{00000000-0005-0000-0000-00007A2C0000}"/>
    <cellStyle name="Normal 2 2 2 2 2 5 3" xfId="11432" xr:uid="{00000000-0005-0000-0000-00007B2C0000}"/>
    <cellStyle name="Normal 2 2 2 2 2 5 3 10" xfId="11433" xr:uid="{00000000-0005-0000-0000-00007C2C0000}"/>
    <cellStyle name="Normal 2 2 2 2 2 5 3 10 2" xfId="11434" xr:uid="{00000000-0005-0000-0000-00007D2C0000}"/>
    <cellStyle name="Normal 2 2 2 2 2 5 3 11" xfId="11435" xr:uid="{00000000-0005-0000-0000-00007E2C0000}"/>
    <cellStyle name="Normal 2 2 2 2 2 5 3 2" xfId="11436" xr:uid="{00000000-0005-0000-0000-00007F2C0000}"/>
    <cellStyle name="Normal 2 2 2 2 2 5 3 2 2" xfId="11437" xr:uid="{00000000-0005-0000-0000-0000802C0000}"/>
    <cellStyle name="Normal 2 2 2 2 2 5 3 3" xfId="11438" xr:uid="{00000000-0005-0000-0000-0000812C0000}"/>
    <cellStyle name="Normal 2 2 2 2 2 5 3 3 2" xfId="11439" xr:uid="{00000000-0005-0000-0000-0000822C0000}"/>
    <cellStyle name="Normal 2 2 2 2 2 5 3 4" xfId="11440" xr:uid="{00000000-0005-0000-0000-0000832C0000}"/>
    <cellStyle name="Normal 2 2 2 2 2 5 3 4 2" xfId="11441" xr:uid="{00000000-0005-0000-0000-0000842C0000}"/>
    <cellStyle name="Normal 2 2 2 2 2 5 3 5" xfId="11442" xr:uid="{00000000-0005-0000-0000-0000852C0000}"/>
    <cellStyle name="Normal 2 2 2 2 2 5 3 5 2" xfId="11443" xr:uid="{00000000-0005-0000-0000-0000862C0000}"/>
    <cellStyle name="Normal 2 2 2 2 2 5 3 6" xfId="11444" xr:uid="{00000000-0005-0000-0000-0000872C0000}"/>
    <cellStyle name="Normal 2 2 2 2 2 5 3 6 2" xfId="11445" xr:uid="{00000000-0005-0000-0000-0000882C0000}"/>
    <cellStyle name="Normal 2 2 2 2 2 5 3 7" xfId="11446" xr:uid="{00000000-0005-0000-0000-0000892C0000}"/>
    <cellStyle name="Normal 2 2 2 2 2 5 3 7 2" xfId="11447" xr:uid="{00000000-0005-0000-0000-00008A2C0000}"/>
    <cellStyle name="Normal 2 2 2 2 2 5 3 8" xfId="11448" xr:uid="{00000000-0005-0000-0000-00008B2C0000}"/>
    <cellStyle name="Normal 2 2 2 2 2 5 3 8 2" xfId="11449" xr:uid="{00000000-0005-0000-0000-00008C2C0000}"/>
    <cellStyle name="Normal 2 2 2 2 2 5 3 9" xfId="11450" xr:uid="{00000000-0005-0000-0000-00008D2C0000}"/>
    <cellStyle name="Normal 2 2 2 2 2 5 3 9 2" xfId="11451" xr:uid="{00000000-0005-0000-0000-00008E2C0000}"/>
    <cellStyle name="Normal 2 2 2 2 2 5 4" xfId="11452" xr:uid="{00000000-0005-0000-0000-00008F2C0000}"/>
    <cellStyle name="Normal 2 2 2 2 2 5 4 2" xfId="11453" xr:uid="{00000000-0005-0000-0000-0000902C0000}"/>
    <cellStyle name="Normal 2 2 2 2 2 5 5" xfId="11454" xr:uid="{00000000-0005-0000-0000-0000912C0000}"/>
    <cellStyle name="Normal 2 2 2 2 2 5 5 2" xfId="11455" xr:uid="{00000000-0005-0000-0000-0000922C0000}"/>
    <cellStyle name="Normal 2 2 2 2 2 5 6" xfId="11456" xr:uid="{00000000-0005-0000-0000-0000932C0000}"/>
    <cellStyle name="Normal 2 2 2 2 2 5 6 2" xfId="11457" xr:uid="{00000000-0005-0000-0000-0000942C0000}"/>
    <cellStyle name="Normal 2 2 2 2 2 5 7" xfId="11458" xr:uid="{00000000-0005-0000-0000-0000952C0000}"/>
    <cellStyle name="Normal 2 2 2 2 2 5 7 2" xfId="11459" xr:uid="{00000000-0005-0000-0000-0000962C0000}"/>
    <cellStyle name="Normal 2 2 2 2 2 5 8" xfId="11460" xr:uid="{00000000-0005-0000-0000-0000972C0000}"/>
    <cellStyle name="Normal 2 2 2 2 2 5 8 2" xfId="11461" xr:uid="{00000000-0005-0000-0000-0000982C0000}"/>
    <cellStyle name="Normal 2 2 2 2 2 5 9" xfId="11462" xr:uid="{00000000-0005-0000-0000-0000992C0000}"/>
    <cellStyle name="Normal 2 2 2 2 2 5 9 2" xfId="11463" xr:uid="{00000000-0005-0000-0000-00009A2C0000}"/>
    <cellStyle name="Normal 2 2 2 2 2 6" xfId="11464" xr:uid="{00000000-0005-0000-0000-00009B2C0000}"/>
    <cellStyle name="Normal 2 2 2 2 2 6 2" xfId="11465" xr:uid="{00000000-0005-0000-0000-00009C2C0000}"/>
    <cellStyle name="Normal 2 2 2 2 2 6 2 10" xfId="11466" xr:uid="{00000000-0005-0000-0000-00009D2C0000}"/>
    <cellStyle name="Normal 2 2 2 2 2 6 2 10 2" xfId="11467" xr:uid="{00000000-0005-0000-0000-00009E2C0000}"/>
    <cellStyle name="Normal 2 2 2 2 2 6 2 11" xfId="11468" xr:uid="{00000000-0005-0000-0000-00009F2C0000}"/>
    <cellStyle name="Normal 2 2 2 2 2 6 2 11 2" xfId="11469" xr:uid="{00000000-0005-0000-0000-0000A02C0000}"/>
    <cellStyle name="Normal 2 2 2 2 2 6 2 12" xfId="11470" xr:uid="{00000000-0005-0000-0000-0000A12C0000}"/>
    <cellStyle name="Normal 2 2 2 2 2 6 2 12 2" xfId="11471" xr:uid="{00000000-0005-0000-0000-0000A22C0000}"/>
    <cellStyle name="Normal 2 2 2 2 2 6 2 13" xfId="11472" xr:uid="{00000000-0005-0000-0000-0000A32C0000}"/>
    <cellStyle name="Normal 2 2 2 2 2 6 2 2" xfId="11473" xr:uid="{00000000-0005-0000-0000-0000A42C0000}"/>
    <cellStyle name="Normal 2 2 2 2 2 6 2 2 10" xfId="11474" xr:uid="{00000000-0005-0000-0000-0000A52C0000}"/>
    <cellStyle name="Normal 2 2 2 2 2 6 2 2 10 2" xfId="11475" xr:uid="{00000000-0005-0000-0000-0000A62C0000}"/>
    <cellStyle name="Normal 2 2 2 2 2 6 2 2 11" xfId="11476" xr:uid="{00000000-0005-0000-0000-0000A72C0000}"/>
    <cellStyle name="Normal 2 2 2 2 2 6 2 2 11 2" xfId="11477" xr:uid="{00000000-0005-0000-0000-0000A82C0000}"/>
    <cellStyle name="Normal 2 2 2 2 2 6 2 2 12" xfId="11478" xr:uid="{00000000-0005-0000-0000-0000A92C0000}"/>
    <cellStyle name="Normal 2 2 2 2 2 6 2 2 2" xfId="11479" xr:uid="{00000000-0005-0000-0000-0000AA2C0000}"/>
    <cellStyle name="Normal 2 2 2 2 2 6 2 2 2 10" xfId="11480" xr:uid="{00000000-0005-0000-0000-0000AB2C0000}"/>
    <cellStyle name="Normal 2 2 2 2 2 6 2 2 2 10 2" xfId="11481" xr:uid="{00000000-0005-0000-0000-0000AC2C0000}"/>
    <cellStyle name="Normal 2 2 2 2 2 6 2 2 2 11" xfId="11482" xr:uid="{00000000-0005-0000-0000-0000AD2C0000}"/>
    <cellStyle name="Normal 2 2 2 2 2 6 2 2 2 2" xfId="11483" xr:uid="{00000000-0005-0000-0000-0000AE2C0000}"/>
    <cellStyle name="Normal 2 2 2 2 2 6 2 2 2 2 2" xfId="11484" xr:uid="{00000000-0005-0000-0000-0000AF2C0000}"/>
    <cellStyle name="Normal 2 2 2 2 2 6 2 2 2 3" xfId="11485" xr:uid="{00000000-0005-0000-0000-0000B02C0000}"/>
    <cellStyle name="Normal 2 2 2 2 2 6 2 2 2 3 2" xfId="11486" xr:uid="{00000000-0005-0000-0000-0000B12C0000}"/>
    <cellStyle name="Normal 2 2 2 2 2 6 2 2 2 4" xfId="11487" xr:uid="{00000000-0005-0000-0000-0000B22C0000}"/>
    <cellStyle name="Normal 2 2 2 2 2 6 2 2 2 4 2" xfId="11488" xr:uid="{00000000-0005-0000-0000-0000B32C0000}"/>
    <cellStyle name="Normal 2 2 2 2 2 6 2 2 2 5" xfId="11489" xr:uid="{00000000-0005-0000-0000-0000B42C0000}"/>
    <cellStyle name="Normal 2 2 2 2 2 6 2 2 2 5 2" xfId="11490" xr:uid="{00000000-0005-0000-0000-0000B52C0000}"/>
    <cellStyle name="Normal 2 2 2 2 2 6 2 2 2 6" xfId="11491" xr:uid="{00000000-0005-0000-0000-0000B62C0000}"/>
    <cellStyle name="Normal 2 2 2 2 2 6 2 2 2 6 2" xfId="11492" xr:uid="{00000000-0005-0000-0000-0000B72C0000}"/>
    <cellStyle name="Normal 2 2 2 2 2 6 2 2 2 7" xfId="11493" xr:uid="{00000000-0005-0000-0000-0000B82C0000}"/>
    <cellStyle name="Normal 2 2 2 2 2 6 2 2 2 7 2" xfId="11494" xr:uid="{00000000-0005-0000-0000-0000B92C0000}"/>
    <cellStyle name="Normal 2 2 2 2 2 6 2 2 2 8" xfId="11495" xr:uid="{00000000-0005-0000-0000-0000BA2C0000}"/>
    <cellStyle name="Normal 2 2 2 2 2 6 2 2 2 8 2" xfId="11496" xr:uid="{00000000-0005-0000-0000-0000BB2C0000}"/>
    <cellStyle name="Normal 2 2 2 2 2 6 2 2 2 9" xfId="11497" xr:uid="{00000000-0005-0000-0000-0000BC2C0000}"/>
    <cellStyle name="Normal 2 2 2 2 2 6 2 2 2 9 2" xfId="11498" xr:uid="{00000000-0005-0000-0000-0000BD2C0000}"/>
    <cellStyle name="Normal 2 2 2 2 2 6 2 2 3" xfId="11499" xr:uid="{00000000-0005-0000-0000-0000BE2C0000}"/>
    <cellStyle name="Normal 2 2 2 2 2 6 2 2 3 2" xfId="11500" xr:uid="{00000000-0005-0000-0000-0000BF2C0000}"/>
    <cellStyle name="Normal 2 2 2 2 2 6 2 2 4" xfId="11501" xr:uid="{00000000-0005-0000-0000-0000C02C0000}"/>
    <cellStyle name="Normal 2 2 2 2 2 6 2 2 4 2" xfId="11502" xr:uid="{00000000-0005-0000-0000-0000C12C0000}"/>
    <cellStyle name="Normal 2 2 2 2 2 6 2 2 5" xfId="11503" xr:uid="{00000000-0005-0000-0000-0000C22C0000}"/>
    <cellStyle name="Normal 2 2 2 2 2 6 2 2 5 2" xfId="11504" xr:uid="{00000000-0005-0000-0000-0000C32C0000}"/>
    <cellStyle name="Normal 2 2 2 2 2 6 2 2 6" xfId="11505" xr:uid="{00000000-0005-0000-0000-0000C42C0000}"/>
    <cellStyle name="Normal 2 2 2 2 2 6 2 2 6 2" xfId="11506" xr:uid="{00000000-0005-0000-0000-0000C52C0000}"/>
    <cellStyle name="Normal 2 2 2 2 2 6 2 2 7" xfId="11507" xr:uid="{00000000-0005-0000-0000-0000C62C0000}"/>
    <cellStyle name="Normal 2 2 2 2 2 6 2 2 7 2" xfId="11508" xr:uid="{00000000-0005-0000-0000-0000C72C0000}"/>
    <cellStyle name="Normal 2 2 2 2 2 6 2 2 8" xfId="11509" xr:uid="{00000000-0005-0000-0000-0000C82C0000}"/>
    <cellStyle name="Normal 2 2 2 2 2 6 2 2 8 2" xfId="11510" xr:uid="{00000000-0005-0000-0000-0000C92C0000}"/>
    <cellStyle name="Normal 2 2 2 2 2 6 2 2 9" xfId="11511" xr:uid="{00000000-0005-0000-0000-0000CA2C0000}"/>
    <cellStyle name="Normal 2 2 2 2 2 6 2 2 9 2" xfId="11512" xr:uid="{00000000-0005-0000-0000-0000CB2C0000}"/>
    <cellStyle name="Normal 2 2 2 2 2 6 2 3" xfId="11513" xr:uid="{00000000-0005-0000-0000-0000CC2C0000}"/>
    <cellStyle name="Normal 2 2 2 2 2 6 2 3 10" xfId="11514" xr:uid="{00000000-0005-0000-0000-0000CD2C0000}"/>
    <cellStyle name="Normal 2 2 2 2 2 6 2 3 10 2" xfId="11515" xr:uid="{00000000-0005-0000-0000-0000CE2C0000}"/>
    <cellStyle name="Normal 2 2 2 2 2 6 2 3 11" xfId="11516" xr:uid="{00000000-0005-0000-0000-0000CF2C0000}"/>
    <cellStyle name="Normal 2 2 2 2 2 6 2 3 2" xfId="11517" xr:uid="{00000000-0005-0000-0000-0000D02C0000}"/>
    <cellStyle name="Normal 2 2 2 2 2 6 2 3 2 2" xfId="11518" xr:uid="{00000000-0005-0000-0000-0000D12C0000}"/>
    <cellStyle name="Normal 2 2 2 2 2 6 2 3 3" xfId="11519" xr:uid="{00000000-0005-0000-0000-0000D22C0000}"/>
    <cellStyle name="Normal 2 2 2 2 2 6 2 3 3 2" xfId="11520" xr:uid="{00000000-0005-0000-0000-0000D32C0000}"/>
    <cellStyle name="Normal 2 2 2 2 2 6 2 3 4" xfId="11521" xr:uid="{00000000-0005-0000-0000-0000D42C0000}"/>
    <cellStyle name="Normal 2 2 2 2 2 6 2 3 4 2" xfId="11522" xr:uid="{00000000-0005-0000-0000-0000D52C0000}"/>
    <cellStyle name="Normal 2 2 2 2 2 6 2 3 5" xfId="11523" xr:uid="{00000000-0005-0000-0000-0000D62C0000}"/>
    <cellStyle name="Normal 2 2 2 2 2 6 2 3 5 2" xfId="11524" xr:uid="{00000000-0005-0000-0000-0000D72C0000}"/>
    <cellStyle name="Normal 2 2 2 2 2 6 2 3 6" xfId="11525" xr:uid="{00000000-0005-0000-0000-0000D82C0000}"/>
    <cellStyle name="Normal 2 2 2 2 2 6 2 3 6 2" xfId="11526" xr:uid="{00000000-0005-0000-0000-0000D92C0000}"/>
    <cellStyle name="Normal 2 2 2 2 2 6 2 3 7" xfId="11527" xr:uid="{00000000-0005-0000-0000-0000DA2C0000}"/>
    <cellStyle name="Normal 2 2 2 2 2 6 2 3 7 2" xfId="11528" xr:uid="{00000000-0005-0000-0000-0000DB2C0000}"/>
    <cellStyle name="Normal 2 2 2 2 2 6 2 3 8" xfId="11529" xr:uid="{00000000-0005-0000-0000-0000DC2C0000}"/>
    <cellStyle name="Normal 2 2 2 2 2 6 2 3 8 2" xfId="11530" xr:uid="{00000000-0005-0000-0000-0000DD2C0000}"/>
    <cellStyle name="Normal 2 2 2 2 2 6 2 3 9" xfId="11531" xr:uid="{00000000-0005-0000-0000-0000DE2C0000}"/>
    <cellStyle name="Normal 2 2 2 2 2 6 2 3 9 2" xfId="11532" xr:uid="{00000000-0005-0000-0000-0000DF2C0000}"/>
    <cellStyle name="Normal 2 2 2 2 2 6 2 4" xfId="11533" xr:uid="{00000000-0005-0000-0000-0000E02C0000}"/>
    <cellStyle name="Normal 2 2 2 2 2 6 2 4 2" xfId="11534" xr:uid="{00000000-0005-0000-0000-0000E12C0000}"/>
    <cellStyle name="Normal 2 2 2 2 2 6 2 5" xfId="11535" xr:uid="{00000000-0005-0000-0000-0000E22C0000}"/>
    <cellStyle name="Normal 2 2 2 2 2 6 2 5 2" xfId="11536" xr:uid="{00000000-0005-0000-0000-0000E32C0000}"/>
    <cellStyle name="Normal 2 2 2 2 2 6 2 6" xfId="11537" xr:uid="{00000000-0005-0000-0000-0000E42C0000}"/>
    <cellStyle name="Normal 2 2 2 2 2 6 2 6 2" xfId="11538" xr:uid="{00000000-0005-0000-0000-0000E52C0000}"/>
    <cellStyle name="Normal 2 2 2 2 2 6 2 7" xfId="11539" xr:uid="{00000000-0005-0000-0000-0000E62C0000}"/>
    <cellStyle name="Normal 2 2 2 2 2 6 2 7 2" xfId="11540" xr:uid="{00000000-0005-0000-0000-0000E72C0000}"/>
    <cellStyle name="Normal 2 2 2 2 2 6 2 8" xfId="11541" xr:uid="{00000000-0005-0000-0000-0000E82C0000}"/>
    <cellStyle name="Normal 2 2 2 2 2 6 2 8 2" xfId="11542" xr:uid="{00000000-0005-0000-0000-0000E92C0000}"/>
    <cellStyle name="Normal 2 2 2 2 2 6 2 9" xfId="11543" xr:uid="{00000000-0005-0000-0000-0000EA2C0000}"/>
    <cellStyle name="Normal 2 2 2 2 2 6 2 9 2" xfId="11544" xr:uid="{00000000-0005-0000-0000-0000EB2C0000}"/>
    <cellStyle name="Normal 2 2 2 2 2 6 3" xfId="11545" xr:uid="{00000000-0005-0000-0000-0000EC2C0000}"/>
    <cellStyle name="Normal 2 2 2 2 2 6 3 10" xfId="11546" xr:uid="{00000000-0005-0000-0000-0000ED2C0000}"/>
    <cellStyle name="Normal 2 2 2 2 2 6 3 10 2" xfId="11547" xr:uid="{00000000-0005-0000-0000-0000EE2C0000}"/>
    <cellStyle name="Normal 2 2 2 2 2 6 3 11" xfId="11548" xr:uid="{00000000-0005-0000-0000-0000EF2C0000}"/>
    <cellStyle name="Normal 2 2 2 2 2 6 3 11 2" xfId="11549" xr:uid="{00000000-0005-0000-0000-0000F02C0000}"/>
    <cellStyle name="Normal 2 2 2 2 2 6 3 12" xfId="11550" xr:uid="{00000000-0005-0000-0000-0000F12C0000}"/>
    <cellStyle name="Normal 2 2 2 2 2 6 3 12 2" xfId="11551" xr:uid="{00000000-0005-0000-0000-0000F22C0000}"/>
    <cellStyle name="Normal 2 2 2 2 2 6 3 13" xfId="11552" xr:uid="{00000000-0005-0000-0000-0000F32C0000}"/>
    <cellStyle name="Normal 2 2 2 2 2 6 3 2" xfId="11553" xr:uid="{00000000-0005-0000-0000-0000F42C0000}"/>
    <cellStyle name="Normal 2 2 2 2 2 6 3 2 10" xfId="11554" xr:uid="{00000000-0005-0000-0000-0000F52C0000}"/>
    <cellStyle name="Normal 2 2 2 2 2 6 3 2 10 2" xfId="11555" xr:uid="{00000000-0005-0000-0000-0000F62C0000}"/>
    <cellStyle name="Normal 2 2 2 2 2 6 3 2 11" xfId="11556" xr:uid="{00000000-0005-0000-0000-0000F72C0000}"/>
    <cellStyle name="Normal 2 2 2 2 2 6 3 2 11 2" xfId="11557" xr:uid="{00000000-0005-0000-0000-0000F82C0000}"/>
    <cellStyle name="Normal 2 2 2 2 2 6 3 2 12" xfId="11558" xr:uid="{00000000-0005-0000-0000-0000F92C0000}"/>
    <cellStyle name="Normal 2 2 2 2 2 6 3 2 2" xfId="11559" xr:uid="{00000000-0005-0000-0000-0000FA2C0000}"/>
    <cellStyle name="Normal 2 2 2 2 2 6 3 2 2 10" xfId="11560" xr:uid="{00000000-0005-0000-0000-0000FB2C0000}"/>
    <cellStyle name="Normal 2 2 2 2 2 6 3 2 2 10 2" xfId="11561" xr:uid="{00000000-0005-0000-0000-0000FC2C0000}"/>
    <cellStyle name="Normal 2 2 2 2 2 6 3 2 2 11" xfId="11562" xr:uid="{00000000-0005-0000-0000-0000FD2C0000}"/>
    <cellStyle name="Normal 2 2 2 2 2 6 3 2 2 2" xfId="11563" xr:uid="{00000000-0005-0000-0000-0000FE2C0000}"/>
    <cellStyle name="Normal 2 2 2 2 2 6 3 2 2 2 2" xfId="11564" xr:uid="{00000000-0005-0000-0000-0000FF2C0000}"/>
    <cellStyle name="Normal 2 2 2 2 2 6 3 2 2 3" xfId="11565" xr:uid="{00000000-0005-0000-0000-0000002D0000}"/>
    <cellStyle name="Normal 2 2 2 2 2 6 3 2 2 3 2" xfId="11566" xr:uid="{00000000-0005-0000-0000-0000012D0000}"/>
    <cellStyle name="Normal 2 2 2 2 2 6 3 2 2 4" xfId="11567" xr:uid="{00000000-0005-0000-0000-0000022D0000}"/>
    <cellStyle name="Normal 2 2 2 2 2 6 3 2 2 4 2" xfId="11568" xr:uid="{00000000-0005-0000-0000-0000032D0000}"/>
    <cellStyle name="Normal 2 2 2 2 2 6 3 2 2 5" xfId="11569" xr:uid="{00000000-0005-0000-0000-0000042D0000}"/>
    <cellStyle name="Normal 2 2 2 2 2 6 3 2 2 5 2" xfId="11570" xr:uid="{00000000-0005-0000-0000-0000052D0000}"/>
    <cellStyle name="Normal 2 2 2 2 2 6 3 2 2 6" xfId="11571" xr:uid="{00000000-0005-0000-0000-0000062D0000}"/>
    <cellStyle name="Normal 2 2 2 2 2 6 3 2 2 6 2" xfId="11572" xr:uid="{00000000-0005-0000-0000-0000072D0000}"/>
    <cellStyle name="Normal 2 2 2 2 2 6 3 2 2 7" xfId="11573" xr:uid="{00000000-0005-0000-0000-0000082D0000}"/>
    <cellStyle name="Normal 2 2 2 2 2 6 3 2 2 7 2" xfId="11574" xr:uid="{00000000-0005-0000-0000-0000092D0000}"/>
    <cellStyle name="Normal 2 2 2 2 2 6 3 2 2 8" xfId="11575" xr:uid="{00000000-0005-0000-0000-00000A2D0000}"/>
    <cellStyle name="Normal 2 2 2 2 2 6 3 2 2 8 2" xfId="11576" xr:uid="{00000000-0005-0000-0000-00000B2D0000}"/>
    <cellStyle name="Normal 2 2 2 2 2 6 3 2 2 9" xfId="11577" xr:uid="{00000000-0005-0000-0000-00000C2D0000}"/>
    <cellStyle name="Normal 2 2 2 2 2 6 3 2 2 9 2" xfId="11578" xr:uid="{00000000-0005-0000-0000-00000D2D0000}"/>
    <cellStyle name="Normal 2 2 2 2 2 6 3 2 3" xfId="11579" xr:uid="{00000000-0005-0000-0000-00000E2D0000}"/>
    <cellStyle name="Normal 2 2 2 2 2 6 3 2 3 2" xfId="11580" xr:uid="{00000000-0005-0000-0000-00000F2D0000}"/>
    <cellStyle name="Normal 2 2 2 2 2 6 3 2 4" xfId="11581" xr:uid="{00000000-0005-0000-0000-0000102D0000}"/>
    <cellStyle name="Normal 2 2 2 2 2 6 3 2 4 2" xfId="11582" xr:uid="{00000000-0005-0000-0000-0000112D0000}"/>
    <cellStyle name="Normal 2 2 2 2 2 6 3 2 5" xfId="11583" xr:uid="{00000000-0005-0000-0000-0000122D0000}"/>
    <cellStyle name="Normal 2 2 2 2 2 6 3 2 5 2" xfId="11584" xr:uid="{00000000-0005-0000-0000-0000132D0000}"/>
    <cellStyle name="Normal 2 2 2 2 2 6 3 2 6" xfId="11585" xr:uid="{00000000-0005-0000-0000-0000142D0000}"/>
    <cellStyle name="Normal 2 2 2 2 2 6 3 2 6 2" xfId="11586" xr:uid="{00000000-0005-0000-0000-0000152D0000}"/>
    <cellStyle name="Normal 2 2 2 2 2 6 3 2 7" xfId="11587" xr:uid="{00000000-0005-0000-0000-0000162D0000}"/>
    <cellStyle name="Normal 2 2 2 2 2 6 3 2 7 2" xfId="11588" xr:uid="{00000000-0005-0000-0000-0000172D0000}"/>
    <cellStyle name="Normal 2 2 2 2 2 6 3 2 8" xfId="11589" xr:uid="{00000000-0005-0000-0000-0000182D0000}"/>
    <cellStyle name="Normal 2 2 2 2 2 6 3 2 8 2" xfId="11590" xr:uid="{00000000-0005-0000-0000-0000192D0000}"/>
    <cellStyle name="Normal 2 2 2 2 2 6 3 2 9" xfId="11591" xr:uid="{00000000-0005-0000-0000-00001A2D0000}"/>
    <cellStyle name="Normal 2 2 2 2 2 6 3 2 9 2" xfId="11592" xr:uid="{00000000-0005-0000-0000-00001B2D0000}"/>
    <cellStyle name="Normal 2 2 2 2 2 6 3 3" xfId="11593" xr:uid="{00000000-0005-0000-0000-00001C2D0000}"/>
    <cellStyle name="Normal 2 2 2 2 2 6 3 3 10" xfId="11594" xr:uid="{00000000-0005-0000-0000-00001D2D0000}"/>
    <cellStyle name="Normal 2 2 2 2 2 6 3 3 10 2" xfId="11595" xr:uid="{00000000-0005-0000-0000-00001E2D0000}"/>
    <cellStyle name="Normal 2 2 2 2 2 6 3 3 11" xfId="11596" xr:uid="{00000000-0005-0000-0000-00001F2D0000}"/>
    <cellStyle name="Normal 2 2 2 2 2 6 3 3 2" xfId="11597" xr:uid="{00000000-0005-0000-0000-0000202D0000}"/>
    <cellStyle name="Normal 2 2 2 2 2 6 3 3 2 2" xfId="11598" xr:uid="{00000000-0005-0000-0000-0000212D0000}"/>
    <cellStyle name="Normal 2 2 2 2 2 6 3 3 3" xfId="11599" xr:uid="{00000000-0005-0000-0000-0000222D0000}"/>
    <cellStyle name="Normal 2 2 2 2 2 6 3 3 3 2" xfId="11600" xr:uid="{00000000-0005-0000-0000-0000232D0000}"/>
    <cellStyle name="Normal 2 2 2 2 2 6 3 3 4" xfId="11601" xr:uid="{00000000-0005-0000-0000-0000242D0000}"/>
    <cellStyle name="Normal 2 2 2 2 2 6 3 3 4 2" xfId="11602" xr:uid="{00000000-0005-0000-0000-0000252D0000}"/>
    <cellStyle name="Normal 2 2 2 2 2 6 3 3 5" xfId="11603" xr:uid="{00000000-0005-0000-0000-0000262D0000}"/>
    <cellStyle name="Normal 2 2 2 2 2 6 3 3 5 2" xfId="11604" xr:uid="{00000000-0005-0000-0000-0000272D0000}"/>
    <cellStyle name="Normal 2 2 2 2 2 6 3 3 6" xfId="11605" xr:uid="{00000000-0005-0000-0000-0000282D0000}"/>
    <cellStyle name="Normal 2 2 2 2 2 6 3 3 6 2" xfId="11606" xr:uid="{00000000-0005-0000-0000-0000292D0000}"/>
    <cellStyle name="Normal 2 2 2 2 2 6 3 3 7" xfId="11607" xr:uid="{00000000-0005-0000-0000-00002A2D0000}"/>
    <cellStyle name="Normal 2 2 2 2 2 6 3 3 7 2" xfId="11608" xr:uid="{00000000-0005-0000-0000-00002B2D0000}"/>
    <cellStyle name="Normal 2 2 2 2 2 6 3 3 8" xfId="11609" xr:uid="{00000000-0005-0000-0000-00002C2D0000}"/>
    <cellStyle name="Normal 2 2 2 2 2 6 3 3 8 2" xfId="11610" xr:uid="{00000000-0005-0000-0000-00002D2D0000}"/>
    <cellStyle name="Normal 2 2 2 2 2 6 3 3 9" xfId="11611" xr:uid="{00000000-0005-0000-0000-00002E2D0000}"/>
    <cellStyle name="Normal 2 2 2 2 2 6 3 3 9 2" xfId="11612" xr:uid="{00000000-0005-0000-0000-00002F2D0000}"/>
    <cellStyle name="Normal 2 2 2 2 2 6 3 4" xfId="11613" xr:uid="{00000000-0005-0000-0000-0000302D0000}"/>
    <cellStyle name="Normal 2 2 2 2 2 6 3 4 2" xfId="11614" xr:uid="{00000000-0005-0000-0000-0000312D0000}"/>
    <cellStyle name="Normal 2 2 2 2 2 6 3 5" xfId="11615" xr:uid="{00000000-0005-0000-0000-0000322D0000}"/>
    <cellStyle name="Normal 2 2 2 2 2 6 3 5 2" xfId="11616" xr:uid="{00000000-0005-0000-0000-0000332D0000}"/>
    <cellStyle name="Normal 2 2 2 2 2 6 3 6" xfId="11617" xr:uid="{00000000-0005-0000-0000-0000342D0000}"/>
    <cellStyle name="Normal 2 2 2 2 2 6 3 6 2" xfId="11618" xr:uid="{00000000-0005-0000-0000-0000352D0000}"/>
    <cellStyle name="Normal 2 2 2 2 2 6 3 7" xfId="11619" xr:uid="{00000000-0005-0000-0000-0000362D0000}"/>
    <cellStyle name="Normal 2 2 2 2 2 6 3 7 2" xfId="11620" xr:uid="{00000000-0005-0000-0000-0000372D0000}"/>
    <cellStyle name="Normal 2 2 2 2 2 6 3 8" xfId="11621" xr:uid="{00000000-0005-0000-0000-0000382D0000}"/>
    <cellStyle name="Normal 2 2 2 2 2 6 3 8 2" xfId="11622" xr:uid="{00000000-0005-0000-0000-0000392D0000}"/>
    <cellStyle name="Normal 2 2 2 2 2 6 3 9" xfId="11623" xr:uid="{00000000-0005-0000-0000-00003A2D0000}"/>
    <cellStyle name="Normal 2 2 2 2 2 6 3 9 2" xfId="11624" xr:uid="{00000000-0005-0000-0000-00003B2D0000}"/>
    <cellStyle name="Normal 2 2 2 2 2 6 4" xfId="11625" xr:uid="{00000000-0005-0000-0000-00003C2D0000}"/>
    <cellStyle name="Normal 2 2 2 2 2 6 4 10" xfId="11626" xr:uid="{00000000-0005-0000-0000-00003D2D0000}"/>
    <cellStyle name="Normal 2 2 2 2 2 6 4 10 2" xfId="11627" xr:uid="{00000000-0005-0000-0000-00003E2D0000}"/>
    <cellStyle name="Normal 2 2 2 2 2 6 4 11" xfId="11628" xr:uid="{00000000-0005-0000-0000-00003F2D0000}"/>
    <cellStyle name="Normal 2 2 2 2 2 6 4 11 2" xfId="11629" xr:uid="{00000000-0005-0000-0000-0000402D0000}"/>
    <cellStyle name="Normal 2 2 2 2 2 6 4 12" xfId="11630" xr:uid="{00000000-0005-0000-0000-0000412D0000}"/>
    <cellStyle name="Normal 2 2 2 2 2 6 4 12 2" xfId="11631" xr:uid="{00000000-0005-0000-0000-0000422D0000}"/>
    <cellStyle name="Normal 2 2 2 2 2 6 4 13" xfId="11632" xr:uid="{00000000-0005-0000-0000-0000432D0000}"/>
    <cellStyle name="Normal 2 2 2 2 2 6 4 2" xfId="11633" xr:uid="{00000000-0005-0000-0000-0000442D0000}"/>
    <cellStyle name="Normal 2 2 2 2 2 6 4 2 10" xfId="11634" xr:uid="{00000000-0005-0000-0000-0000452D0000}"/>
    <cellStyle name="Normal 2 2 2 2 2 6 4 2 10 2" xfId="11635" xr:uid="{00000000-0005-0000-0000-0000462D0000}"/>
    <cellStyle name="Normal 2 2 2 2 2 6 4 2 11" xfId="11636" xr:uid="{00000000-0005-0000-0000-0000472D0000}"/>
    <cellStyle name="Normal 2 2 2 2 2 6 4 2 11 2" xfId="11637" xr:uid="{00000000-0005-0000-0000-0000482D0000}"/>
    <cellStyle name="Normal 2 2 2 2 2 6 4 2 12" xfId="11638" xr:uid="{00000000-0005-0000-0000-0000492D0000}"/>
    <cellStyle name="Normal 2 2 2 2 2 6 4 2 2" xfId="11639" xr:uid="{00000000-0005-0000-0000-00004A2D0000}"/>
    <cellStyle name="Normal 2 2 2 2 2 6 4 2 2 10" xfId="11640" xr:uid="{00000000-0005-0000-0000-00004B2D0000}"/>
    <cellStyle name="Normal 2 2 2 2 2 6 4 2 2 10 2" xfId="11641" xr:uid="{00000000-0005-0000-0000-00004C2D0000}"/>
    <cellStyle name="Normal 2 2 2 2 2 6 4 2 2 11" xfId="11642" xr:uid="{00000000-0005-0000-0000-00004D2D0000}"/>
    <cellStyle name="Normal 2 2 2 2 2 6 4 2 2 2" xfId="11643" xr:uid="{00000000-0005-0000-0000-00004E2D0000}"/>
    <cellStyle name="Normal 2 2 2 2 2 6 4 2 2 2 2" xfId="11644" xr:uid="{00000000-0005-0000-0000-00004F2D0000}"/>
    <cellStyle name="Normal 2 2 2 2 2 6 4 2 2 3" xfId="11645" xr:uid="{00000000-0005-0000-0000-0000502D0000}"/>
    <cellStyle name="Normal 2 2 2 2 2 6 4 2 2 3 2" xfId="11646" xr:uid="{00000000-0005-0000-0000-0000512D0000}"/>
    <cellStyle name="Normal 2 2 2 2 2 6 4 2 2 4" xfId="11647" xr:uid="{00000000-0005-0000-0000-0000522D0000}"/>
    <cellStyle name="Normal 2 2 2 2 2 6 4 2 2 4 2" xfId="11648" xr:uid="{00000000-0005-0000-0000-0000532D0000}"/>
    <cellStyle name="Normal 2 2 2 2 2 6 4 2 2 5" xfId="11649" xr:uid="{00000000-0005-0000-0000-0000542D0000}"/>
    <cellStyle name="Normal 2 2 2 2 2 6 4 2 2 5 2" xfId="11650" xr:uid="{00000000-0005-0000-0000-0000552D0000}"/>
    <cellStyle name="Normal 2 2 2 2 2 6 4 2 2 6" xfId="11651" xr:uid="{00000000-0005-0000-0000-0000562D0000}"/>
    <cellStyle name="Normal 2 2 2 2 2 6 4 2 2 6 2" xfId="11652" xr:uid="{00000000-0005-0000-0000-0000572D0000}"/>
    <cellStyle name="Normal 2 2 2 2 2 6 4 2 2 7" xfId="11653" xr:uid="{00000000-0005-0000-0000-0000582D0000}"/>
    <cellStyle name="Normal 2 2 2 2 2 6 4 2 2 7 2" xfId="11654" xr:uid="{00000000-0005-0000-0000-0000592D0000}"/>
    <cellStyle name="Normal 2 2 2 2 2 6 4 2 2 8" xfId="11655" xr:uid="{00000000-0005-0000-0000-00005A2D0000}"/>
    <cellStyle name="Normal 2 2 2 2 2 6 4 2 2 8 2" xfId="11656" xr:uid="{00000000-0005-0000-0000-00005B2D0000}"/>
    <cellStyle name="Normal 2 2 2 2 2 6 4 2 2 9" xfId="11657" xr:uid="{00000000-0005-0000-0000-00005C2D0000}"/>
    <cellStyle name="Normal 2 2 2 2 2 6 4 2 2 9 2" xfId="11658" xr:uid="{00000000-0005-0000-0000-00005D2D0000}"/>
    <cellStyle name="Normal 2 2 2 2 2 6 4 2 3" xfId="11659" xr:uid="{00000000-0005-0000-0000-00005E2D0000}"/>
    <cellStyle name="Normal 2 2 2 2 2 6 4 2 3 2" xfId="11660" xr:uid="{00000000-0005-0000-0000-00005F2D0000}"/>
    <cellStyle name="Normal 2 2 2 2 2 6 4 2 4" xfId="11661" xr:uid="{00000000-0005-0000-0000-0000602D0000}"/>
    <cellStyle name="Normal 2 2 2 2 2 6 4 2 4 2" xfId="11662" xr:uid="{00000000-0005-0000-0000-0000612D0000}"/>
    <cellStyle name="Normal 2 2 2 2 2 6 4 2 5" xfId="11663" xr:uid="{00000000-0005-0000-0000-0000622D0000}"/>
    <cellStyle name="Normal 2 2 2 2 2 6 4 2 5 2" xfId="11664" xr:uid="{00000000-0005-0000-0000-0000632D0000}"/>
    <cellStyle name="Normal 2 2 2 2 2 6 4 2 6" xfId="11665" xr:uid="{00000000-0005-0000-0000-0000642D0000}"/>
    <cellStyle name="Normal 2 2 2 2 2 6 4 2 6 2" xfId="11666" xr:uid="{00000000-0005-0000-0000-0000652D0000}"/>
    <cellStyle name="Normal 2 2 2 2 2 6 4 2 7" xfId="11667" xr:uid="{00000000-0005-0000-0000-0000662D0000}"/>
    <cellStyle name="Normal 2 2 2 2 2 6 4 2 7 2" xfId="11668" xr:uid="{00000000-0005-0000-0000-0000672D0000}"/>
    <cellStyle name="Normal 2 2 2 2 2 6 4 2 8" xfId="11669" xr:uid="{00000000-0005-0000-0000-0000682D0000}"/>
    <cellStyle name="Normal 2 2 2 2 2 6 4 2 8 2" xfId="11670" xr:uid="{00000000-0005-0000-0000-0000692D0000}"/>
    <cellStyle name="Normal 2 2 2 2 2 6 4 2 9" xfId="11671" xr:uid="{00000000-0005-0000-0000-00006A2D0000}"/>
    <cellStyle name="Normal 2 2 2 2 2 6 4 2 9 2" xfId="11672" xr:uid="{00000000-0005-0000-0000-00006B2D0000}"/>
    <cellStyle name="Normal 2 2 2 2 2 6 4 3" xfId="11673" xr:uid="{00000000-0005-0000-0000-00006C2D0000}"/>
    <cellStyle name="Normal 2 2 2 2 2 6 4 3 10" xfId="11674" xr:uid="{00000000-0005-0000-0000-00006D2D0000}"/>
    <cellStyle name="Normal 2 2 2 2 2 6 4 3 10 2" xfId="11675" xr:uid="{00000000-0005-0000-0000-00006E2D0000}"/>
    <cellStyle name="Normal 2 2 2 2 2 6 4 3 11" xfId="11676" xr:uid="{00000000-0005-0000-0000-00006F2D0000}"/>
    <cellStyle name="Normal 2 2 2 2 2 6 4 3 2" xfId="11677" xr:uid="{00000000-0005-0000-0000-0000702D0000}"/>
    <cellStyle name="Normal 2 2 2 2 2 6 4 3 2 2" xfId="11678" xr:uid="{00000000-0005-0000-0000-0000712D0000}"/>
    <cellStyle name="Normal 2 2 2 2 2 6 4 3 3" xfId="11679" xr:uid="{00000000-0005-0000-0000-0000722D0000}"/>
    <cellStyle name="Normal 2 2 2 2 2 6 4 3 3 2" xfId="11680" xr:uid="{00000000-0005-0000-0000-0000732D0000}"/>
    <cellStyle name="Normal 2 2 2 2 2 6 4 3 4" xfId="11681" xr:uid="{00000000-0005-0000-0000-0000742D0000}"/>
    <cellStyle name="Normal 2 2 2 2 2 6 4 3 4 2" xfId="11682" xr:uid="{00000000-0005-0000-0000-0000752D0000}"/>
    <cellStyle name="Normal 2 2 2 2 2 6 4 3 5" xfId="11683" xr:uid="{00000000-0005-0000-0000-0000762D0000}"/>
    <cellStyle name="Normal 2 2 2 2 2 6 4 3 5 2" xfId="11684" xr:uid="{00000000-0005-0000-0000-0000772D0000}"/>
    <cellStyle name="Normal 2 2 2 2 2 6 4 3 6" xfId="11685" xr:uid="{00000000-0005-0000-0000-0000782D0000}"/>
    <cellStyle name="Normal 2 2 2 2 2 6 4 3 6 2" xfId="11686" xr:uid="{00000000-0005-0000-0000-0000792D0000}"/>
    <cellStyle name="Normal 2 2 2 2 2 6 4 3 7" xfId="11687" xr:uid="{00000000-0005-0000-0000-00007A2D0000}"/>
    <cellStyle name="Normal 2 2 2 2 2 6 4 3 7 2" xfId="11688" xr:uid="{00000000-0005-0000-0000-00007B2D0000}"/>
    <cellStyle name="Normal 2 2 2 2 2 6 4 3 8" xfId="11689" xr:uid="{00000000-0005-0000-0000-00007C2D0000}"/>
    <cellStyle name="Normal 2 2 2 2 2 6 4 3 8 2" xfId="11690" xr:uid="{00000000-0005-0000-0000-00007D2D0000}"/>
    <cellStyle name="Normal 2 2 2 2 2 6 4 3 9" xfId="11691" xr:uid="{00000000-0005-0000-0000-00007E2D0000}"/>
    <cellStyle name="Normal 2 2 2 2 2 6 4 3 9 2" xfId="11692" xr:uid="{00000000-0005-0000-0000-00007F2D0000}"/>
    <cellStyle name="Normal 2 2 2 2 2 6 4 4" xfId="11693" xr:uid="{00000000-0005-0000-0000-0000802D0000}"/>
    <cellStyle name="Normal 2 2 2 2 2 6 4 4 2" xfId="11694" xr:uid="{00000000-0005-0000-0000-0000812D0000}"/>
    <cellStyle name="Normal 2 2 2 2 2 6 4 5" xfId="11695" xr:uid="{00000000-0005-0000-0000-0000822D0000}"/>
    <cellStyle name="Normal 2 2 2 2 2 6 4 5 2" xfId="11696" xr:uid="{00000000-0005-0000-0000-0000832D0000}"/>
    <cellStyle name="Normal 2 2 2 2 2 6 4 6" xfId="11697" xr:uid="{00000000-0005-0000-0000-0000842D0000}"/>
    <cellStyle name="Normal 2 2 2 2 2 6 4 6 2" xfId="11698" xr:uid="{00000000-0005-0000-0000-0000852D0000}"/>
    <cellStyle name="Normal 2 2 2 2 2 6 4 7" xfId="11699" xr:uid="{00000000-0005-0000-0000-0000862D0000}"/>
    <cellStyle name="Normal 2 2 2 2 2 6 4 7 2" xfId="11700" xr:uid="{00000000-0005-0000-0000-0000872D0000}"/>
    <cellStyle name="Normal 2 2 2 2 2 6 4 8" xfId="11701" xr:uid="{00000000-0005-0000-0000-0000882D0000}"/>
    <cellStyle name="Normal 2 2 2 2 2 6 4 8 2" xfId="11702" xr:uid="{00000000-0005-0000-0000-0000892D0000}"/>
    <cellStyle name="Normal 2 2 2 2 2 6 4 9" xfId="11703" xr:uid="{00000000-0005-0000-0000-00008A2D0000}"/>
    <cellStyle name="Normal 2 2 2 2 2 6 4 9 2" xfId="11704" xr:uid="{00000000-0005-0000-0000-00008B2D0000}"/>
    <cellStyle name="Normal 2 2 2 2 2 6 5" xfId="11705" xr:uid="{00000000-0005-0000-0000-00008C2D0000}"/>
    <cellStyle name="Normal 2 2 2 2 2 6 5 10" xfId="11706" xr:uid="{00000000-0005-0000-0000-00008D2D0000}"/>
    <cellStyle name="Normal 2 2 2 2 2 6 5 10 2" xfId="11707" xr:uid="{00000000-0005-0000-0000-00008E2D0000}"/>
    <cellStyle name="Normal 2 2 2 2 2 6 5 11" xfId="11708" xr:uid="{00000000-0005-0000-0000-00008F2D0000}"/>
    <cellStyle name="Normal 2 2 2 2 2 6 5 11 2" xfId="11709" xr:uid="{00000000-0005-0000-0000-0000902D0000}"/>
    <cellStyle name="Normal 2 2 2 2 2 6 5 12" xfId="11710" xr:uid="{00000000-0005-0000-0000-0000912D0000}"/>
    <cellStyle name="Normal 2 2 2 2 2 6 5 12 2" xfId="11711" xr:uid="{00000000-0005-0000-0000-0000922D0000}"/>
    <cellStyle name="Normal 2 2 2 2 2 6 5 13" xfId="11712" xr:uid="{00000000-0005-0000-0000-0000932D0000}"/>
    <cellStyle name="Normal 2 2 2 2 2 6 5 2" xfId="11713" xr:uid="{00000000-0005-0000-0000-0000942D0000}"/>
    <cellStyle name="Normal 2 2 2 2 2 6 5 2 10" xfId="11714" xr:uid="{00000000-0005-0000-0000-0000952D0000}"/>
    <cellStyle name="Normal 2 2 2 2 2 6 5 2 10 2" xfId="11715" xr:uid="{00000000-0005-0000-0000-0000962D0000}"/>
    <cellStyle name="Normal 2 2 2 2 2 6 5 2 11" xfId="11716" xr:uid="{00000000-0005-0000-0000-0000972D0000}"/>
    <cellStyle name="Normal 2 2 2 2 2 6 5 2 11 2" xfId="11717" xr:uid="{00000000-0005-0000-0000-0000982D0000}"/>
    <cellStyle name="Normal 2 2 2 2 2 6 5 2 12" xfId="11718" xr:uid="{00000000-0005-0000-0000-0000992D0000}"/>
    <cellStyle name="Normal 2 2 2 2 2 6 5 2 2" xfId="11719" xr:uid="{00000000-0005-0000-0000-00009A2D0000}"/>
    <cellStyle name="Normal 2 2 2 2 2 6 5 2 2 10" xfId="11720" xr:uid="{00000000-0005-0000-0000-00009B2D0000}"/>
    <cellStyle name="Normal 2 2 2 2 2 6 5 2 2 10 2" xfId="11721" xr:uid="{00000000-0005-0000-0000-00009C2D0000}"/>
    <cellStyle name="Normal 2 2 2 2 2 6 5 2 2 11" xfId="11722" xr:uid="{00000000-0005-0000-0000-00009D2D0000}"/>
    <cellStyle name="Normal 2 2 2 2 2 6 5 2 2 2" xfId="11723" xr:uid="{00000000-0005-0000-0000-00009E2D0000}"/>
    <cellStyle name="Normal 2 2 2 2 2 6 5 2 2 2 2" xfId="11724" xr:uid="{00000000-0005-0000-0000-00009F2D0000}"/>
    <cellStyle name="Normal 2 2 2 2 2 6 5 2 2 3" xfId="11725" xr:uid="{00000000-0005-0000-0000-0000A02D0000}"/>
    <cellStyle name="Normal 2 2 2 2 2 6 5 2 2 3 2" xfId="11726" xr:uid="{00000000-0005-0000-0000-0000A12D0000}"/>
    <cellStyle name="Normal 2 2 2 2 2 6 5 2 2 4" xfId="11727" xr:uid="{00000000-0005-0000-0000-0000A22D0000}"/>
    <cellStyle name="Normal 2 2 2 2 2 6 5 2 2 4 2" xfId="11728" xr:uid="{00000000-0005-0000-0000-0000A32D0000}"/>
    <cellStyle name="Normal 2 2 2 2 2 6 5 2 2 5" xfId="11729" xr:uid="{00000000-0005-0000-0000-0000A42D0000}"/>
    <cellStyle name="Normal 2 2 2 2 2 6 5 2 2 5 2" xfId="11730" xr:uid="{00000000-0005-0000-0000-0000A52D0000}"/>
    <cellStyle name="Normal 2 2 2 2 2 6 5 2 2 6" xfId="11731" xr:uid="{00000000-0005-0000-0000-0000A62D0000}"/>
    <cellStyle name="Normal 2 2 2 2 2 6 5 2 2 6 2" xfId="11732" xr:uid="{00000000-0005-0000-0000-0000A72D0000}"/>
    <cellStyle name="Normal 2 2 2 2 2 6 5 2 2 7" xfId="11733" xr:uid="{00000000-0005-0000-0000-0000A82D0000}"/>
    <cellStyle name="Normal 2 2 2 2 2 6 5 2 2 7 2" xfId="11734" xr:uid="{00000000-0005-0000-0000-0000A92D0000}"/>
    <cellStyle name="Normal 2 2 2 2 2 6 5 2 2 8" xfId="11735" xr:uid="{00000000-0005-0000-0000-0000AA2D0000}"/>
    <cellStyle name="Normal 2 2 2 2 2 6 5 2 2 8 2" xfId="11736" xr:uid="{00000000-0005-0000-0000-0000AB2D0000}"/>
    <cellStyle name="Normal 2 2 2 2 2 6 5 2 2 9" xfId="11737" xr:uid="{00000000-0005-0000-0000-0000AC2D0000}"/>
    <cellStyle name="Normal 2 2 2 2 2 6 5 2 2 9 2" xfId="11738" xr:uid="{00000000-0005-0000-0000-0000AD2D0000}"/>
    <cellStyle name="Normal 2 2 2 2 2 6 5 2 3" xfId="11739" xr:uid="{00000000-0005-0000-0000-0000AE2D0000}"/>
    <cellStyle name="Normal 2 2 2 2 2 6 5 2 3 2" xfId="11740" xr:uid="{00000000-0005-0000-0000-0000AF2D0000}"/>
    <cellStyle name="Normal 2 2 2 2 2 6 5 2 4" xfId="11741" xr:uid="{00000000-0005-0000-0000-0000B02D0000}"/>
    <cellStyle name="Normal 2 2 2 2 2 6 5 2 4 2" xfId="11742" xr:uid="{00000000-0005-0000-0000-0000B12D0000}"/>
    <cellStyle name="Normal 2 2 2 2 2 6 5 2 5" xfId="11743" xr:uid="{00000000-0005-0000-0000-0000B22D0000}"/>
    <cellStyle name="Normal 2 2 2 2 2 6 5 2 5 2" xfId="11744" xr:uid="{00000000-0005-0000-0000-0000B32D0000}"/>
    <cellStyle name="Normal 2 2 2 2 2 6 5 2 6" xfId="11745" xr:uid="{00000000-0005-0000-0000-0000B42D0000}"/>
    <cellStyle name="Normal 2 2 2 2 2 6 5 2 6 2" xfId="11746" xr:uid="{00000000-0005-0000-0000-0000B52D0000}"/>
    <cellStyle name="Normal 2 2 2 2 2 6 5 2 7" xfId="11747" xr:uid="{00000000-0005-0000-0000-0000B62D0000}"/>
    <cellStyle name="Normal 2 2 2 2 2 6 5 2 7 2" xfId="11748" xr:uid="{00000000-0005-0000-0000-0000B72D0000}"/>
    <cellStyle name="Normal 2 2 2 2 2 6 5 2 8" xfId="11749" xr:uid="{00000000-0005-0000-0000-0000B82D0000}"/>
    <cellStyle name="Normal 2 2 2 2 2 6 5 2 8 2" xfId="11750" xr:uid="{00000000-0005-0000-0000-0000B92D0000}"/>
    <cellStyle name="Normal 2 2 2 2 2 6 5 2 9" xfId="11751" xr:uid="{00000000-0005-0000-0000-0000BA2D0000}"/>
    <cellStyle name="Normal 2 2 2 2 2 6 5 2 9 2" xfId="11752" xr:uid="{00000000-0005-0000-0000-0000BB2D0000}"/>
    <cellStyle name="Normal 2 2 2 2 2 6 5 3" xfId="11753" xr:uid="{00000000-0005-0000-0000-0000BC2D0000}"/>
    <cellStyle name="Normal 2 2 2 2 2 6 5 3 10" xfId="11754" xr:uid="{00000000-0005-0000-0000-0000BD2D0000}"/>
    <cellStyle name="Normal 2 2 2 2 2 6 5 3 10 2" xfId="11755" xr:uid="{00000000-0005-0000-0000-0000BE2D0000}"/>
    <cellStyle name="Normal 2 2 2 2 2 6 5 3 11" xfId="11756" xr:uid="{00000000-0005-0000-0000-0000BF2D0000}"/>
    <cellStyle name="Normal 2 2 2 2 2 6 5 3 2" xfId="11757" xr:uid="{00000000-0005-0000-0000-0000C02D0000}"/>
    <cellStyle name="Normal 2 2 2 2 2 6 5 3 2 2" xfId="11758" xr:uid="{00000000-0005-0000-0000-0000C12D0000}"/>
    <cellStyle name="Normal 2 2 2 2 2 6 5 3 3" xfId="11759" xr:uid="{00000000-0005-0000-0000-0000C22D0000}"/>
    <cellStyle name="Normal 2 2 2 2 2 6 5 3 3 2" xfId="11760" xr:uid="{00000000-0005-0000-0000-0000C32D0000}"/>
    <cellStyle name="Normal 2 2 2 2 2 6 5 3 4" xfId="11761" xr:uid="{00000000-0005-0000-0000-0000C42D0000}"/>
    <cellStyle name="Normal 2 2 2 2 2 6 5 3 4 2" xfId="11762" xr:uid="{00000000-0005-0000-0000-0000C52D0000}"/>
    <cellStyle name="Normal 2 2 2 2 2 6 5 3 5" xfId="11763" xr:uid="{00000000-0005-0000-0000-0000C62D0000}"/>
    <cellStyle name="Normal 2 2 2 2 2 6 5 3 5 2" xfId="11764" xr:uid="{00000000-0005-0000-0000-0000C72D0000}"/>
    <cellStyle name="Normal 2 2 2 2 2 6 5 3 6" xfId="11765" xr:uid="{00000000-0005-0000-0000-0000C82D0000}"/>
    <cellStyle name="Normal 2 2 2 2 2 6 5 3 6 2" xfId="11766" xr:uid="{00000000-0005-0000-0000-0000C92D0000}"/>
    <cellStyle name="Normal 2 2 2 2 2 6 5 3 7" xfId="11767" xr:uid="{00000000-0005-0000-0000-0000CA2D0000}"/>
    <cellStyle name="Normal 2 2 2 2 2 6 5 3 7 2" xfId="11768" xr:uid="{00000000-0005-0000-0000-0000CB2D0000}"/>
    <cellStyle name="Normal 2 2 2 2 2 6 5 3 8" xfId="11769" xr:uid="{00000000-0005-0000-0000-0000CC2D0000}"/>
    <cellStyle name="Normal 2 2 2 2 2 6 5 3 8 2" xfId="11770" xr:uid="{00000000-0005-0000-0000-0000CD2D0000}"/>
    <cellStyle name="Normal 2 2 2 2 2 6 5 3 9" xfId="11771" xr:uid="{00000000-0005-0000-0000-0000CE2D0000}"/>
    <cellStyle name="Normal 2 2 2 2 2 6 5 3 9 2" xfId="11772" xr:uid="{00000000-0005-0000-0000-0000CF2D0000}"/>
    <cellStyle name="Normal 2 2 2 2 2 6 5 4" xfId="11773" xr:uid="{00000000-0005-0000-0000-0000D02D0000}"/>
    <cellStyle name="Normal 2 2 2 2 2 6 5 4 2" xfId="11774" xr:uid="{00000000-0005-0000-0000-0000D12D0000}"/>
    <cellStyle name="Normal 2 2 2 2 2 6 5 5" xfId="11775" xr:uid="{00000000-0005-0000-0000-0000D22D0000}"/>
    <cellStyle name="Normal 2 2 2 2 2 6 5 5 2" xfId="11776" xr:uid="{00000000-0005-0000-0000-0000D32D0000}"/>
    <cellStyle name="Normal 2 2 2 2 2 6 5 6" xfId="11777" xr:uid="{00000000-0005-0000-0000-0000D42D0000}"/>
    <cellStyle name="Normal 2 2 2 2 2 6 5 6 2" xfId="11778" xr:uid="{00000000-0005-0000-0000-0000D52D0000}"/>
    <cellStyle name="Normal 2 2 2 2 2 6 5 7" xfId="11779" xr:uid="{00000000-0005-0000-0000-0000D62D0000}"/>
    <cellStyle name="Normal 2 2 2 2 2 6 5 7 2" xfId="11780" xr:uid="{00000000-0005-0000-0000-0000D72D0000}"/>
    <cellStyle name="Normal 2 2 2 2 2 6 5 8" xfId="11781" xr:uid="{00000000-0005-0000-0000-0000D82D0000}"/>
    <cellStyle name="Normal 2 2 2 2 2 6 5 8 2" xfId="11782" xr:uid="{00000000-0005-0000-0000-0000D92D0000}"/>
    <cellStyle name="Normal 2 2 2 2 2 6 5 9" xfId="11783" xr:uid="{00000000-0005-0000-0000-0000DA2D0000}"/>
    <cellStyle name="Normal 2 2 2 2 2 6 5 9 2" xfId="11784" xr:uid="{00000000-0005-0000-0000-0000DB2D0000}"/>
    <cellStyle name="Normal 2 2 2 2 2 6 6" xfId="41882" xr:uid="{00000000-0005-0000-0000-0000DC2D0000}"/>
    <cellStyle name="Normal 2 2 2 2 2 7" xfId="11785" xr:uid="{00000000-0005-0000-0000-0000DD2D0000}"/>
    <cellStyle name="Normal 2 2 2 2 2 7 2" xfId="41883" xr:uid="{00000000-0005-0000-0000-0000DE2D0000}"/>
    <cellStyle name="Normal 2 2 2 2 2 8" xfId="11786" xr:uid="{00000000-0005-0000-0000-0000DF2D0000}"/>
    <cellStyle name="Normal 2 2 2 2 2 8 2" xfId="41884" xr:uid="{00000000-0005-0000-0000-0000E02D0000}"/>
    <cellStyle name="Normal 2 2 2 2 2 9" xfId="11787" xr:uid="{00000000-0005-0000-0000-0000E12D0000}"/>
    <cellStyle name="Normal 2 2 2 2 2 9 2" xfId="41885" xr:uid="{00000000-0005-0000-0000-0000E22D0000}"/>
    <cellStyle name="Normal 2 2 2 2 3" xfId="11788" xr:uid="{00000000-0005-0000-0000-0000E32D0000}"/>
    <cellStyle name="Normal 2 2 2 2 3 2" xfId="41886" xr:uid="{00000000-0005-0000-0000-0000E42D0000}"/>
    <cellStyle name="Normal 2 2 2 2 4" xfId="11789" xr:uid="{00000000-0005-0000-0000-0000E52D0000}"/>
    <cellStyle name="Normal 2 2 2 2 4 2" xfId="41887" xr:uid="{00000000-0005-0000-0000-0000E62D0000}"/>
    <cellStyle name="Normal 2 2 2 2 5" xfId="11790" xr:uid="{00000000-0005-0000-0000-0000E72D0000}"/>
    <cellStyle name="Normal 2 2 2 2 5 2" xfId="41888" xr:uid="{00000000-0005-0000-0000-0000E82D0000}"/>
    <cellStyle name="Normal 2 2 2 2 6" xfId="11791" xr:uid="{00000000-0005-0000-0000-0000E92D0000}"/>
    <cellStyle name="Normal 2 2 2 2 6 2" xfId="41889" xr:uid="{00000000-0005-0000-0000-0000EA2D0000}"/>
    <cellStyle name="Normal 2 2 2 2 7" xfId="11792" xr:uid="{00000000-0005-0000-0000-0000EB2D0000}"/>
    <cellStyle name="Normal 2 2 2 2 7 2" xfId="41890" xr:uid="{00000000-0005-0000-0000-0000EC2D0000}"/>
    <cellStyle name="Normal 2 2 2 2 8" xfId="11793" xr:uid="{00000000-0005-0000-0000-0000ED2D0000}"/>
    <cellStyle name="Normal 2 2 2 2 8 2" xfId="41891" xr:uid="{00000000-0005-0000-0000-0000EE2D0000}"/>
    <cellStyle name="Normal 2 2 2 2 9" xfId="11794" xr:uid="{00000000-0005-0000-0000-0000EF2D0000}"/>
    <cellStyle name="Normal 2 2 2 2 9 10" xfId="11795" xr:uid="{00000000-0005-0000-0000-0000F02D0000}"/>
    <cellStyle name="Normal 2 2 2 2 9 10 2" xfId="11796" xr:uid="{00000000-0005-0000-0000-0000F12D0000}"/>
    <cellStyle name="Normal 2 2 2 2 9 11" xfId="11797" xr:uid="{00000000-0005-0000-0000-0000F22D0000}"/>
    <cellStyle name="Normal 2 2 2 2 9 11 2" xfId="11798" xr:uid="{00000000-0005-0000-0000-0000F32D0000}"/>
    <cellStyle name="Normal 2 2 2 2 9 12" xfId="11799" xr:uid="{00000000-0005-0000-0000-0000F42D0000}"/>
    <cellStyle name="Normal 2 2 2 2 9 12 2" xfId="11800" xr:uid="{00000000-0005-0000-0000-0000F52D0000}"/>
    <cellStyle name="Normal 2 2 2 2 9 13" xfId="11801" xr:uid="{00000000-0005-0000-0000-0000F62D0000}"/>
    <cellStyle name="Normal 2 2 2 2 9 13 2" xfId="11802" xr:uid="{00000000-0005-0000-0000-0000F72D0000}"/>
    <cellStyle name="Normal 2 2 2 2 9 14" xfId="11803" xr:uid="{00000000-0005-0000-0000-0000F82D0000}"/>
    <cellStyle name="Normal 2 2 2 2 9 14 2" xfId="11804" xr:uid="{00000000-0005-0000-0000-0000F92D0000}"/>
    <cellStyle name="Normal 2 2 2 2 9 15" xfId="11805" xr:uid="{00000000-0005-0000-0000-0000FA2D0000}"/>
    <cellStyle name="Normal 2 2 2 2 9 15 2" xfId="11806" xr:uid="{00000000-0005-0000-0000-0000FB2D0000}"/>
    <cellStyle name="Normal 2 2 2 2 9 16" xfId="11807" xr:uid="{00000000-0005-0000-0000-0000FC2D0000}"/>
    <cellStyle name="Normal 2 2 2 2 9 16 2" xfId="11808" xr:uid="{00000000-0005-0000-0000-0000FD2D0000}"/>
    <cellStyle name="Normal 2 2 2 2 9 17" xfId="11809" xr:uid="{00000000-0005-0000-0000-0000FE2D0000}"/>
    <cellStyle name="Normal 2 2 2 2 9 17 2" xfId="11810" xr:uid="{00000000-0005-0000-0000-0000FF2D0000}"/>
    <cellStyle name="Normal 2 2 2 2 9 18" xfId="11811" xr:uid="{00000000-0005-0000-0000-0000002E0000}"/>
    <cellStyle name="Normal 2 2 2 2 9 2" xfId="11812" xr:uid="{00000000-0005-0000-0000-0000012E0000}"/>
    <cellStyle name="Normal 2 2 2 2 9 2 2" xfId="11813" xr:uid="{00000000-0005-0000-0000-0000022E0000}"/>
    <cellStyle name="Normal 2 2 2 2 9 2 2 10" xfId="11814" xr:uid="{00000000-0005-0000-0000-0000032E0000}"/>
    <cellStyle name="Normal 2 2 2 2 9 2 2 10 2" xfId="11815" xr:uid="{00000000-0005-0000-0000-0000042E0000}"/>
    <cellStyle name="Normal 2 2 2 2 9 2 2 11" xfId="11816" xr:uid="{00000000-0005-0000-0000-0000052E0000}"/>
    <cellStyle name="Normal 2 2 2 2 9 2 2 11 2" xfId="11817" xr:uid="{00000000-0005-0000-0000-0000062E0000}"/>
    <cellStyle name="Normal 2 2 2 2 9 2 2 12" xfId="11818" xr:uid="{00000000-0005-0000-0000-0000072E0000}"/>
    <cellStyle name="Normal 2 2 2 2 9 2 2 12 2" xfId="11819" xr:uid="{00000000-0005-0000-0000-0000082E0000}"/>
    <cellStyle name="Normal 2 2 2 2 9 2 2 13" xfId="11820" xr:uid="{00000000-0005-0000-0000-0000092E0000}"/>
    <cellStyle name="Normal 2 2 2 2 9 2 2 13 2" xfId="11821" xr:uid="{00000000-0005-0000-0000-00000A2E0000}"/>
    <cellStyle name="Normal 2 2 2 2 9 2 2 14" xfId="11822" xr:uid="{00000000-0005-0000-0000-00000B2E0000}"/>
    <cellStyle name="Normal 2 2 2 2 9 2 2 14 2" xfId="11823" xr:uid="{00000000-0005-0000-0000-00000C2E0000}"/>
    <cellStyle name="Normal 2 2 2 2 9 2 2 15" xfId="11824" xr:uid="{00000000-0005-0000-0000-00000D2E0000}"/>
    <cellStyle name="Normal 2 2 2 2 9 2 2 15 2" xfId="11825" xr:uid="{00000000-0005-0000-0000-00000E2E0000}"/>
    <cellStyle name="Normal 2 2 2 2 9 2 2 16" xfId="11826" xr:uid="{00000000-0005-0000-0000-00000F2E0000}"/>
    <cellStyle name="Normal 2 2 2 2 9 2 2 16 2" xfId="11827" xr:uid="{00000000-0005-0000-0000-0000102E0000}"/>
    <cellStyle name="Normal 2 2 2 2 9 2 2 17" xfId="11828" xr:uid="{00000000-0005-0000-0000-0000112E0000}"/>
    <cellStyle name="Normal 2 2 2 2 9 2 2 2" xfId="11829" xr:uid="{00000000-0005-0000-0000-0000122E0000}"/>
    <cellStyle name="Normal 2 2 2 2 9 2 2 2 2" xfId="41892" xr:uid="{00000000-0005-0000-0000-0000132E0000}"/>
    <cellStyle name="Normal 2 2 2 2 9 2 2 3" xfId="11830" xr:uid="{00000000-0005-0000-0000-0000142E0000}"/>
    <cellStyle name="Normal 2 2 2 2 9 2 2 3 2" xfId="41893" xr:uid="{00000000-0005-0000-0000-0000152E0000}"/>
    <cellStyle name="Normal 2 2 2 2 9 2 2 4" xfId="11831" xr:uid="{00000000-0005-0000-0000-0000162E0000}"/>
    <cellStyle name="Normal 2 2 2 2 9 2 2 4 2" xfId="41894" xr:uid="{00000000-0005-0000-0000-0000172E0000}"/>
    <cellStyle name="Normal 2 2 2 2 9 2 2 5" xfId="11832" xr:uid="{00000000-0005-0000-0000-0000182E0000}"/>
    <cellStyle name="Normal 2 2 2 2 9 2 2 5 2" xfId="41895" xr:uid="{00000000-0005-0000-0000-0000192E0000}"/>
    <cellStyle name="Normal 2 2 2 2 9 2 2 6" xfId="11833" xr:uid="{00000000-0005-0000-0000-00001A2E0000}"/>
    <cellStyle name="Normal 2 2 2 2 9 2 2 6 10" xfId="11834" xr:uid="{00000000-0005-0000-0000-00001B2E0000}"/>
    <cellStyle name="Normal 2 2 2 2 9 2 2 6 10 2" xfId="11835" xr:uid="{00000000-0005-0000-0000-00001C2E0000}"/>
    <cellStyle name="Normal 2 2 2 2 9 2 2 6 11" xfId="11836" xr:uid="{00000000-0005-0000-0000-00001D2E0000}"/>
    <cellStyle name="Normal 2 2 2 2 9 2 2 6 11 2" xfId="11837" xr:uid="{00000000-0005-0000-0000-00001E2E0000}"/>
    <cellStyle name="Normal 2 2 2 2 9 2 2 6 12" xfId="11838" xr:uid="{00000000-0005-0000-0000-00001F2E0000}"/>
    <cellStyle name="Normal 2 2 2 2 9 2 2 6 2" xfId="11839" xr:uid="{00000000-0005-0000-0000-0000202E0000}"/>
    <cellStyle name="Normal 2 2 2 2 9 2 2 6 2 10" xfId="11840" xr:uid="{00000000-0005-0000-0000-0000212E0000}"/>
    <cellStyle name="Normal 2 2 2 2 9 2 2 6 2 10 2" xfId="11841" xr:uid="{00000000-0005-0000-0000-0000222E0000}"/>
    <cellStyle name="Normal 2 2 2 2 9 2 2 6 2 11" xfId="11842" xr:uid="{00000000-0005-0000-0000-0000232E0000}"/>
    <cellStyle name="Normal 2 2 2 2 9 2 2 6 2 2" xfId="11843" xr:uid="{00000000-0005-0000-0000-0000242E0000}"/>
    <cellStyle name="Normal 2 2 2 2 9 2 2 6 2 2 2" xfId="11844" xr:uid="{00000000-0005-0000-0000-0000252E0000}"/>
    <cellStyle name="Normal 2 2 2 2 9 2 2 6 2 3" xfId="11845" xr:uid="{00000000-0005-0000-0000-0000262E0000}"/>
    <cellStyle name="Normal 2 2 2 2 9 2 2 6 2 3 2" xfId="11846" xr:uid="{00000000-0005-0000-0000-0000272E0000}"/>
    <cellStyle name="Normal 2 2 2 2 9 2 2 6 2 4" xfId="11847" xr:uid="{00000000-0005-0000-0000-0000282E0000}"/>
    <cellStyle name="Normal 2 2 2 2 9 2 2 6 2 4 2" xfId="11848" xr:uid="{00000000-0005-0000-0000-0000292E0000}"/>
    <cellStyle name="Normal 2 2 2 2 9 2 2 6 2 5" xfId="11849" xr:uid="{00000000-0005-0000-0000-00002A2E0000}"/>
    <cellStyle name="Normal 2 2 2 2 9 2 2 6 2 5 2" xfId="11850" xr:uid="{00000000-0005-0000-0000-00002B2E0000}"/>
    <cellStyle name="Normal 2 2 2 2 9 2 2 6 2 6" xfId="11851" xr:uid="{00000000-0005-0000-0000-00002C2E0000}"/>
    <cellStyle name="Normal 2 2 2 2 9 2 2 6 2 6 2" xfId="11852" xr:uid="{00000000-0005-0000-0000-00002D2E0000}"/>
    <cellStyle name="Normal 2 2 2 2 9 2 2 6 2 7" xfId="11853" xr:uid="{00000000-0005-0000-0000-00002E2E0000}"/>
    <cellStyle name="Normal 2 2 2 2 9 2 2 6 2 7 2" xfId="11854" xr:uid="{00000000-0005-0000-0000-00002F2E0000}"/>
    <cellStyle name="Normal 2 2 2 2 9 2 2 6 2 8" xfId="11855" xr:uid="{00000000-0005-0000-0000-0000302E0000}"/>
    <cellStyle name="Normal 2 2 2 2 9 2 2 6 2 8 2" xfId="11856" xr:uid="{00000000-0005-0000-0000-0000312E0000}"/>
    <cellStyle name="Normal 2 2 2 2 9 2 2 6 2 9" xfId="11857" xr:uid="{00000000-0005-0000-0000-0000322E0000}"/>
    <cellStyle name="Normal 2 2 2 2 9 2 2 6 2 9 2" xfId="11858" xr:uid="{00000000-0005-0000-0000-0000332E0000}"/>
    <cellStyle name="Normal 2 2 2 2 9 2 2 6 3" xfId="11859" xr:uid="{00000000-0005-0000-0000-0000342E0000}"/>
    <cellStyle name="Normal 2 2 2 2 9 2 2 6 3 2" xfId="11860" xr:uid="{00000000-0005-0000-0000-0000352E0000}"/>
    <cellStyle name="Normal 2 2 2 2 9 2 2 6 4" xfId="11861" xr:uid="{00000000-0005-0000-0000-0000362E0000}"/>
    <cellStyle name="Normal 2 2 2 2 9 2 2 6 4 2" xfId="11862" xr:uid="{00000000-0005-0000-0000-0000372E0000}"/>
    <cellStyle name="Normal 2 2 2 2 9 2 2 6 5" xfId="11863" xr:uid="{00000000-0005-0000-0000-0000382E0000}"/>
    <cellStyle name="Normal 2 2 2 2 9 2 2 6 5 2" xfId="11864" xr:uid="{00000000-0005-0000-0000-0000392E0000}"/>
    <cellStyle name="Normal 2 2 2 2 9 2 2 6 6" xfId="11865" xr:uid="{00000000-0005-0000-0000-00003A2E0000}"/>
    <cellStyle name="Normal 2 2 2 2 9 2 2 6 6 2" xfId="11866" xr:uid="{00000000-0005-0000-0000-00003B2E0000}"/>
    <cellStyle name="Normal 2 2 2 2 9 2 2 6 7" xfId="11867" xr:uid="{00000000-0005-0000-0000-00003C2E0000}"/>
    <cellStyle name="Normal 2 2 2 2 9 2 2 6 7 2" xfId="11868" xr:uid="{00000000-0005-0000-0000-00003D2E0000}"/>
    <cellStyle name="Normal 2 2 2 2 9 2 2 6 8" xfId="11869" xr:uid="{00000000-0005-0000-0000-00003E2E0000}"/>
    <cellStyle name="Normal 2 2 2 2 9 2 2 6 8 2" xfId="11870" xr:uid="{00000000-0005-0000-0000-00003F2E0000}"/>
    <cellStyle name="Normal 2 2 2 2 9 2 2 6 9" xfId="11871" xr:uid="{00000000-0005-0000-0000-0000402E0000}"/>
    <cellStyle name="Normal 2 2 2 2 9 2 2 6 9 2" xfId="11872" xr:uid="{00000000-0005-0000-0000-0000412E0000}"/>
    <cellStyle name="Normal 2 2 2 2 9 2 2 7" xfId="11873" xr:uid="{00000000-0005-0000-0000-0000422E0000}"/>
    <cellStyle name="Normal 2 2 2 2 9 2 2 7 10" xfId="11874" xr:uid="{00000000-0005-0000-0000-0000432E0000}"/>
    <cellStyle name="Normal 2 2 2 2 9 2 2 7 10 2" xfId="11875" xr:uid="{00000000-0005-0000-0000-0000442E0000}"/>
    <cellStyle name="Normal 2 2 2 2 9 2 2 7 11" xfId="11876" xr:uid="{00000000-0005-0000-0000-0000452E0000}"/>
    <cellStyle name="Normal 2 2 2 2 9 2 2 7 2" xfId="11877" xr:uid="{00000000-0005-0000-0000-0000462E0000}"/>
    <cellStyle name="Normal 2 2 2 2 9 2 2 7 2 2" xfId="11878" xr:uid="{00000000-0005-0000-0000-0000472E0000}"/>
    <cellStyle name="Normal 2 2 2 2 9 2 2 7 3" xfId="11879" xr:uid="{00000000-0005-0000-0000-0000482E0000}"/>
    <cellStyle name="Normal 2 2 2 2 9 2 2 7 3 2" xfId="11880" xr:uid="{00000000-0005-0000-0000-0000492E0000}"/>
    <cellStyle name="Normal 2 2 2 2 9 2 2 7 4" xfId="11881" xr:uid="{00000000-0005-0000-0000-00004A2E0000}"/>
    <cellStyle name="Normal 2 2 2 2 9 2 2 7 4 2" xfId="11882" xr:uid="{00000000-0005-0000-0000-00004B2E0000}"/>
    <cellStyle name="Normal 2 2 2 2 9 2 2 7 5" xfId="11883" xr:uid="{00000000-0005-0000-0000-00004C2E0000}"/>
    <cellStyle name="Normal 2 2 2 2 9 2 2 7 5 2" xfId="11884" xr:uid="{00000000-0005-0000-0000-00004D2E0000}"/>
    <cellStyle name="Normal 2 2 2 2 9 2 2 7 6" xfId="11885" xr:uid="{00000000-0005-0000-0000-00004E2E0000}"/>
    <cellStyle name="Normal 2 2 2 2 9 2 2 7 6 2" xfId="11886" xr:uid="{00000000-0005-0000-0000-00004F2E0000}"/>
    <cellStyle name="Normal 2 2 2 2 9 2 2 7 7" xfId="11887" xr:uid="{00000000-0005-0000-0000-0000502E0000}"/>
    <cellStyle name="Normal 2 2 2 2 9 2 2 7 7 2" xfId="11888" xr:uid="{00000000-0005-0000-0000-0000512E0000}"/>
    <cellStyle name="Normal 2 2 2 2 9 2 2 7 8" xfId="11889" xr:uid="{00000000-0005-0000-0000-0000522E0000}"/>
    <cellStyle name="Normal 2 2 2 2 9 2 2 7 8 2" xfId="11890" xr:uid="{00000000-0005-0000-0000-0000532E0000}"/>
    <cellStyle name="Normal 2 2 2 2 9 2 2 7 9" xfId="11891" xr:uid="{00000000-0005-0000-0000-0000542E0000}"/>
    <cellStyle name="Normal 2 2 2 2 9 2 2 7 9 2" xfId="11892" xr:uid="{00000000-0005-0000-0000-0000552E0000}"/>
    <cellStyle name="Normal 2 2 2 2 9 2 2 8" xfId="11893" xr:uid="{00000000-0005-0000-0000-0000562E0000}"/>
    <cellStyle name="Normal 2 2 2 2 9 2 2 8 2" xfId="11894" xr:uid="{00000000-0005-0000-0000-0000572E0000}"/>
    <cellStyle name="Normal 2 2 2 2 9 2 2 9" xfId="11895" xr:uid="{00000000-0005-0000-0000-0000582E0000}"/>
    <cellStyle name="Normal 2 2 2 2 9 2 2 9 2" xfId="11896" xr:uid="{00000000-0005-0000-0000-0000592E0000}"/>
    <cellStyle name="Normal 2 2 2 2 9 2 3" xfId="11897" xr:uid="{00000000-0005-0000-0000-00005A2E0000}"/>
    <cellStyle name="Normal 2 2 2 2 9 2 3 10" xfId="11898" xr:uid="{00000000-0005-0000-0000-00005B2E0000}"/>
    <cellStyle name="Normal 2 2 2 2 9 2 3 10 2" xfId="11899" xr:uid="{00000000-0005-0000-0000-00005C2E0000}"/>
    <cellStyle name="Normal 2 2 2 2 9 2 3 11" xfId="11900" xr:uid="{00000000-0005-0000-0000-00005D2E0000}"/>
    <cellStyle name="Normal 2 2 2 2 9 2 3 11 2" xfId="11901" xr:uid="{00000000-0005-0000-0000-00005E2E0000}"/>
    <cellStyle name="Normal 2 2 2 2 9 2 3 12" xfId="11902" xr:uid="{00000000-0005-0000-0000-00005F2E0000}"/>
    <cellStyle name="Normal 2 2 2 2 9 2 3 12 2" xfId="11903" xr:uid="{00000000-0005-0000-0000-0000602E0000}"/>
    <cellStyle name="Normal 2 2 2 2 9 2 3 13" xfId="11904" xr:uid="{00000000-0005-0000-0000-0000612E0000}"/>
    <cellStyle name="Normal 2 2 2 2 9 2 3 2" xfId="11905" xr:uid="{00000000-0005-0000-0000-0000622E0000}"/>
    <cellStyle name="Normal 2 2 2 2 9 2 3 2 10" xfId="11906" xr:uid="{00000000-0005-0000-0000-0000632E0000}"/>
    <cellStyle name="Normal 2 2 2 2 9 2 3 2 10 2" xfId="11907" xr:uid="{00000000-0005-0000-0000-0000642E0000}"/>
    <cellStyle name="Normal 2 2 2 2 9 2 3 2 11" xfId="11908" xr:uid="{00000000-0005-0000-0000-0000652E0000}"/>
    <cellStyle name="Normal 2 2 2 2 9 2 3 2 11 2" xfId="11909" xr:uid="{00000000-0005-0000-0000-0000662E0000}"/>
    <cellStyle name="Normal 2 2 2 2 9 2 3 2 12" xfId="11910" xr:uid="{00000000-0005-0000-0000-0000672E0000}"/>
    <cellStyle name="Normal 2 2 2 2 9 2 3 2 2" xfId="11911" xr:uid="{00000000-0005-0000-0000-0000682E0000}"/>
    <cellStyle name="Normal 2 2 2 2 9 2 3 2 2 10" xfId="11912" xr:uid="{00000000-0005-0000-0000-0000692E0000}"/>
    <cellStyle name="Normal 2 2 2 2 9 2 3 2 2 10 2" xfId="11913" xr:uid="{00000000-0005-0000-0000-00006A2E0000}"/>
    <cellStyle name="Normal 2 2 2 2 9 2 3 2 2 11" xfId="11914" xr:uid="{00000000-0005-0000-0000-00006B2E0000}"/>
    <cellStyle name="Normal 2 2 2 2 9 2 3 2 2 2" xfId="11915" xr:uid="{00000000-0005-0000-0000-00006C2E0000}"/>
    <cellStyle name="Normal 2 2 2 2 9 2 3 2 2 2 2" xfId="11916" xr:uid="{00000000-0005-0000-0000-00006D2E0000}"/>
    <cellStyle name="Normal 2 2 2 2 9 2 3 2 2 3" xfId="11917" xr:uid="{00000000-0005-0000-0000-00006E2E0000}"/>
    <cellStyle name="Normal 2 2 2 2 9 2 3 2 2 3 2" xfId="11918" xr:uid="{00000000-0005-0000-0000-00006F2E0000}"/>
    <cellStyle name="Normal 2 2 2 2 9 2 3 2 2 4" xfId="11919" xr:uid="{00000000-0005-0000-0000-0000702E0000}"/>
    <cellStyle name="Normal 2 2 2 2 9 2 3 2 2 4 2" xfId="11920" xr:uid="{00000000-0005-0000-0000-0000712E0000}"/>
    <cellStyle name="Normal 2 2 2 2 9 2 3 2 2 5" xfId="11921" xr:uid="{00000000-0005-0000-0000-0000722E0000}"/>
    <cellStyle name="Normal 2 2 2 2 9 2 3 2 2 5 2" xfId="11922" xr:uid="{00000000-0005-0000-0000-0000732E0000}"/>
    <cellStyle name="Normal 2 2 2 2 9 2 3 2 2 6" xfId="11923" xr:uid="{00000000-0005-0000-0000-0000742E0000}"/>
    <cellStyle name="Normal 2 2 2 2 9 2 3 2 2 6 2" xfId="11924" xr:uid="{00000000-0005-0000-0000-0000752E0000}"/>
    <cellStyle name="Normal 2 2 2 2 9 2 3 2 2 7" xfId="11925" xr:uid="{00000000-0005-0000-0000-0000762E0000}"/>
    <cellStyle name="Normal 2 2 2 2 9 2 3 2 2 7 2" xfId="11926" xr:uid="{00000000-0005-0000-0000-0000772E0000}"/>
    <cellStyle name="Normal 2 2 2 2 9 2 3 2 2 8" xfId="11927" xr:uid="{00000000-0005-0000-0000-0000782E0000}"/>
    <cellStyle name="Normal 2 2 2 2 9 2 3 2 2 8 2" xfId="11928" xr:uid="{00000000-0005-0000-0000-0000792E0000}"/>
    <cellStyle name="Normal 2 2 2 2 9 2 3 2 2 9" xfId="11929" xr:uid="{00000000-0005-0000-0000-00007A2E0000}"/>
    <cellStyle name="Normal 2 2 2 2 9 2 3 2 2 9 2" xfId="11930" xr:uid="{00000000-0005-0000-0000-00007B2E0000}"/>
    <cellStyle name="Normal 2 2 2 2 9 2 3 2 3" xfId="11931" xr:uid="{00000000-0005-0000-0000-00007C2E0000}"/>
    <cellStyle name="Normal 2 2 2 2 9 2 3 2 3 2" xfId="11932" xr:uid="{00000000-0005-0000-0000-00007D2E0000}"/>
    <cellStyle name="Normal 2 2 2 2 9 2 3 2 4" xfId="11933" xr:uid="{00000000-0005-0000-0000-00007E2E0000}"/>
    <cellStyle name="Normal 2 2 2 2 9 2 3 2 4 2" xfId="11934" xr:uid="{00000000-0005-0000-0000-00007F2E0000}"/>
    <cellStyle name="Normal 2 2 2 2 9 2 3 2 5" xfId="11935" xr:uid="{00000000-0005-0000-0000-0000802E0000}"/>
    <cellStyle name="Normal 2 2 2 2 9 2 3 2 5 2" xfId="11936" xr:uid="{00000000-0005-0000-0000-0000812E0000}"/>
    <cellStyle name="Normal 2 2 2 2 9 2 3 2 6" xfId="11937" xr:uid="{00000000-0005-0000-0000-0000822E0000}"/>
    <cellStyle name="Normal 2 2 2 2 9 2 3 2 6 2" xfId="11938" xr:uid="{00000000-0005-0000-0000-0000832E0000}"/>
    <cellStyle name="Normal 2 2 2 2 9 2 3 2 7" xfId="11939" xr:uid="{00000000-0005-0000-0000-0000842E0000}"/>
    <cellStyle name="Normal 2 2 2 2 9 2 3 2 7 2" xfId="11940" xr:uid="{00000000-0005-0000-0000-0000852E0000}"/>
    <cellStyle name="Normal 2 2 2 2 9 2 3 2 8" xfId="11941" xr:uid="{00000000-0005-0000-0000-0000862E0000}"/>
    <cellStyle name="Normal 2 2 2 2 9 2 3 2 8 2" xfId="11942" xr:uid="{00000000-0005-0000-0000-0000872E0000}"/>
    <cellStyle name="Normal 2 2 2 2 9 2 3 2 9" xfId="11943" xr:uid="{00000000-0005-0000-0000-0000882E0000}"/>
    <cellStyle name="Normal 2 2 2 2 9 2 3 2 9 2" xfId="11944" xr:uid="{00000000-0005-0000-0000-0000892E0000}"/>
    <cellStyle name="Normal 2 2 2 2 9 2 3 3" xfId="11945" xr:uid="{00000000-0005-0000-0000-00008A2E0000}"/>
    <cellStyle name="Normal 2 2 2 2 9 2 3 3 10" xfId="11946" xr:uid="{00000000-0005-0000-0000-00008B2E0000}"/>
    <cellStyle name="Normal 2 2 2 2 9 2 3 3 10 2" xfId="11947" xr:uid="{00000000-0005-0000-0000-00008C2E0000}"/>
    <cellStyle name="Normal 2 2 2 2 9 2 3 3 11" xfId="11948" xr:uid="{00000000-0005-0000-0000-00008D2E0000}"/>
    <cellStyle name="Normal 2 2 2 2 9 2 3 3 2" xfId="11949" xr:uid="{00000000-0005-0000-0000-00008E2E0000}"/>
    <cellStyle name="Normal 2 2 2 2 9 2 3 3 2 2" xfId="11950" xr:uid="{00000000-0005-0000-0000-00008F2E0000}"/>
    <cellStyle name="Normal 2 2 2 2 9 2 3 3 3" xfId="11951" xr:uid="{00000000-0005-0000-0000-0000902E0000}"/>
    <cellStyle name="Normal 2 2 2 2 9 2 3 3 3 2" xfId="11952" xr:uid="{00000000-0005-0000-0000-0000912E0000}"/>
    <cellStyle name="Normal 2 2 2 2 9 2 3 3 4" xfId="11953" xr:uid="{00000000-0005-0000-0000-0000922E0000}"/>
    <cellStyle name="Normal 2 2 2 2 9 2 3 3 4 2" xfId="11954" xr:uid="{00000000-0005-0000-0000-0000932E0000}"/>
    <cellStyle name="Normal 2 2 2 2 9 2 3 3 5" xfId="11955" xr:uid="{00000000-0005-0000-0000-0000942E0000}"/>
    <cellStyle name="Normal 2 2 2 2 9 2 3 3 5 2" xfId="11956" xr:uid="{00000000-0005-0000-0000-0000952E0000}"/>
    <cellStyle name="Normal 2 2 2 2 9 2 3 3 6" xfId="11957" xr:uid="{00000000-0005-0000-0000-0000962E0000}"/>
    <cellStyle name="Normal 2 2 2 2 9 2 3 3 6 2" xfId="11958" xr:uid="{00000000-0005-0000-0000-0000972E0000}"/>
    <cellStyle name="Normal 2 2 2 2 9 2 3 3 7" xfId="11959" xr:uid="{00000000-0005-0000-0000-0000982E0000}"/>
    <cellStyle name="Normal 2 2 2 2 9 2 3 3 7 2" xfId="11960" xr:uid="{00000000-0005-0000-0000-0000992E0000}"/>
    <cellStyle name="Normal 2 2 2 2 9 2 3 3 8" xfId="11961" xr:uid="{00000000-0005-0000-0000-00009A2E0000}"/>
    <cellStyle name="Normal 2 2 2 2 9 2 3 3 8 2" xfId="11962" xr:uid="{00000000-0005-0000-0000-00009B2E0000}"/>
    <cellStyle name="Normal 2 2 2 2 9 2 3 3 9" xfId="11963" xr:uid="{00000000-0005-0000-0000-00009C2E0000}"/>
    <cellStyle name="Normal 2 2 2 2 9 2 3 3 9 2" xfId="11964" xr:uid="{00000000-0005-0000-0000-00009D2E0000}"/>
    <cellStyle name="Normal 2 2 2 2 9 2 3 4" xfId="11965" xr:uid="{00000000-0005-0000-0000-00009E2E0000}"/>
    <cellStyle name="Normal 2 2 2 2 9 2 3 4 2" xfId="11966" xr:uid="{00000000-0005-0000-0000-00009F2E0000}"/>
    <cellStyle name="Normal 2 2 2 2 9 2 3 5" xfId="11967" xr:uid="{00000000-0005-0000-0000-0000A02E0000}"/>
    <cellStyle name="Normal 2 2 2 2 9 2 3 5 2" xfId="11968" xr:uid="{00000000-0005-0000-0000-0000A12E0000}"/>
    <cellStyle name="Normal 2 2 2 2 9 2 3 6" xfId="11969" xr:uid="{00000000-0005-0000-0000-0000A22E0000}"/>
    <cellStyle name="Normal 2 2 2 2 9 2 3 6 2" xfId="11970" xr:uid="{00000000-0005-0000-0000-0000A32E0000}"/>
    <cellStyle name="Normal 2 2 2 2 9 2 3 7" xfId="11971" xr:uid="{00000000-0005-0000-0000-0000A42E0000}"/>
    <cellStyle name="Normal 2 2 2 2 9 2 3 7 2" xfId="11972" xr:uid="{00000000-0005-0000-0000-0000A52E0000}"/>
    <cellStyle name="Normal 2 2 2 2 9 2 3 8" xfId="11973" xr:uid="{00000000-0005-0000-0000-0000A62E0000}"/>
    <cellStyle name="Normal 2 2 2 2 9 2 3 8 2" xfId="11974" xr:uid="{00000000-0005-0000-0000-0000A72E0000}"/>
    <cellStyle name="Normal 2 2 2 2 9 2 3 9" xfId="11975" xr:uid="{00000000-0005-0000-0000-0000A82E0000}"/>
    <cellStyle name="Normal 2 2 2 2 9 2 3 9 2" xfId="11976" xr:uid="{00000000-0005-0000-0000-0000A92E0000}"/>
    <cellStyle name="Normal 2 2 2 2 9 2 4" xfId="11977" xr:uid="{00000000-0005-0000-0000-0000AA2E0000}"/>
    <cellStyle name="Normal 2 2 2 2 9 2 4 10" xfId="11978" xr:uid="{00000000-0005-0000-0000-0000AB2E0000}"/>
    <cellStyle name="Normal 2 2 2 2 9 2 4 10 2" xfId="11979" xr:uid="{00000000-0005-0000-0000-0000AC2E0000}"/>
    <cellStyle name="Normal 2 2 2 2 9 2 4 11" xfId="11980" xr:uid="{00000000-0005-0000-0000-0000AD2E0000}"/>
    <cellStyle name="Normal 2 2 2 2 9 2 4 11 2" xfId="11981" xr:uid="{00000000-0005-0000-0000-0000AE2E0000}"/>
    <cellStyle name="Normal 2 2 2 2 9 2 4 12" xfId="11982" xr:uid="{00000000-0005-0000-0000-0000AF2E0000}"/>
    <cellStyle name="Normal 2 2 2 2 9 2 4 12 2" xfId="11983" xr:uid="{00000000-0005-0000-0000-0000B02E0000}"/>
    <cellStyle name="Normal 2 2 2 2 9 2 4 13" xfId="11984" xr:uid="{00000000-0005-0000-0000-0000B12E0000}"/>
    <cellStyle name="Normal 2 2 2 2 9 2 4 2" xfId="11985" xr:uid="{00000000-0005-0000-0000-0000B22E0000}"/>
    <cellStyle name="Normal 2 2 2 2 9 2 4 2 10" xfId="11986" xr:uid="{00000000-0005-0000-0000-0000B32E0000}"/>
    <cellStyle name="Normal 2 2 2 2 9 2 4 2 10 2" xfId="11987" xr:uid="{00000000-0005-0000-0000-0000B42E0000}"/>
    <cellStyle name="Normal 2 2 2 2 9 2 4 2 11" xfId="11988" xr:uid="{00000000-0005-0000-0000-0000B52E0000}"/>
    <cellStyle name="Normal 2 2 2 2 9 2 4 2 11 2" xfId="11989" xr:uid="{00000000-0005-0000-0000-0000B62E0000}"/>
    <cellStyle name="Normal 2 2 2 2 9 2 4 2 12" xfId="11990" xr:uid="{00000000-0005-0000-0000-0000B72E0000}"/>
    <cellStyle name="Normal 2 2 2 2 9 2 4 2 2" xfId="11991" xr:uid="{00000000-0005-0000-0000-0000B82E0000}"/>
    <cellStyle name="Normal 2 2 2 2 9 2 4 2 2 10" xfId="11992" xr:uid="{00000000-0005-0000-0000-0000B92E0000}"/>
    <cellStyle name="Normal 2 2 2 2 9 2 4 2 2 10 2" xfId="11993" xr:uid="{00000000-0005-0000-0000-0000BA2E0000}"/>
    <cellStyle name="Normal 2 2 2 2 9 2 4 2 2 11" xfId="11994" xr:uid="{00000000-0005-0000-0000-0000BB2E0000}"/>
    <cellStyle name="Normal 2 2 2 2 9 2 4 2 2 2" xfId="11995" xr:uid="{00000000-0005-0000-0000-0000BC2E0000}"/>
    <cellStyle name="Normal 2 2 2 2 9 2 4 2 2 2 2" xfId="11996" xr:uid="{00000000-0005-0000-0000-0000BD2E0000}"/>
    <cellStyle name="Normal 2 2 2 2 9 2 4 2 2 3" xfId="11997" xr:uid="{00000000-0005-0000-0000-0000BE2E0000}"/>
    <cellStyle name="Normal 2 2 2 2 9 2 4 2 2 3 2" xfId="11998" xr:uid="{00000000-0005-0000-0000-0000BF2E0000}"/>
    <cellStyle name="Normal 2 2 2 2 9 2 4 2 2 4" xfId="11999" xr:uid="{00000000-0005-0000-0000-0000C02E0000}"/>
    <cellStyle name="Normal 2 2 2 2 9 2 4 2 2 4 2" xfId="12000" xr:uid="{00000000-0005-0000-0000-0000C12E0000}"/>
    <cellStyle name="Normal 2 2 2 2 9 2 4 2 2 5" xfId="12001" xr:uid="{00000000-0005-0000-0000-0000C22E0000}"/>
    <cellStyle name="Normal 2 2 2 2 9 2 4 2 2 5 2" xfId="12002" xr:uid="{00000000-0005-0000-0000-0000C32E0000}"/>
    <cellStyle name="Normal 2 2 2 2 9 2 4 2 2 6" xfId="12003" xr:uid="{00000000-0005-0000-0000-0000C42E0000}"/>
    <cellStyle name="Normal 2 2 2 2 9 2 4 2 2 6 2" xfId="12004" xr:uid="{00000000-0005-0000-0000-0000C52E0000}"/>
    <cellStyle name="Normal 2 2 2 2 9 2 4 2 2 7" xfId="12005" xr:uid="{00000000-0005-0000-0000-0000C62E0000}"/>
    <cellStyle name="Normal 2 2 2 2 9 2 4 2 2 7 2" xfId="12006" xr:uid="{00000000-0005-0000-0000-0000C72E0000}"/>
    <cellStyle name="Normal 2 2 2 2 9 2 4 2 2 8" xfId="12007" xr:uid="{00000000-0005-0000-0000-0000C82E0000}"/>
    <cellStyle name="Normal 2 2 2 2 9 2 4 2 2 8 2" xfId="12008" xr:uid="{00000000-0005-0000-0000-0000C92E0000}"/>
    <cellStyle name="Normal 2 2 2 2 9 2 4 2 2 9" xfId="12009" xr:uid="{00000000-0005-0000-0000-0000CA2E0000}"/>
    <cellStyle name="Normal 2 2 2 2 9 2 4 2 2 9 2" xfId="12010" xr:uid="{00000000-0005-0000-0000-0000CB2E0000}"/>
    <cellStyle name="Normal 2 2 2 2 9 2 4 2 3" xfId="12011" xr:uid="{00000000-0005-0000-0000-0000CC2E0000}"/>
    <cellStyle name="Normal 2 2 2 2 9 2 4 2 3 2" xfId="12012" xr:uid="{00000000-0005-0000-0000-0000CD2E0000}"/>
    <cellStyle name="Normal 2 2 2 2 9 2 4 2 4" xfId="12013" xr:uid="{00000000-0005-0000-0000-0000CE2E0000}"/>
    <cellStyle name="Normal 2 2 2 2 9 2 4 2 4 2" xfId="12014" xr:uid="{00000000-0005-0000-0000-0000CF2E0000}"/>
    <cellStyle name="Normal 2 2 2 2 9 2 4 2 5" xfId="12015" xr:uid="{00000000-0005-0000-0000-0000D02E0000}"/>
    <cellStyle name="Normal 2 2 2 2 9 2 4 2 5 2" xfId="12016" xr:uid="{00000000-0005-0000-0000-0000D12E0000}"/>
    <cellStyle name="Normal 2 2 2 2 9 2 4 2 6" xfId="12017" xr:uid="{00000000-0005-0000-0000-0000D22E0000}"/>
    <cellStyle name="Normal 2 2 2 2 9 2 4 2 6 2" xfId="12018" xr:uid="{00000000-0005-0000-0000-0000D32E0000}"/>
    <cellStyle name="Normal 2 2 2 2 9 2 4 2 7" xfId="12019" xr:uid="{00000000-0005-0000-0000-0000D42E0000}"/>
    <cellStyle name="Normal 2 2 2 2 9 2 4 2 7 2" xfId="12020" xr:uid="{00000000-0005-0000-0000-0000D52E0000}"/>
    <cellStyle name="Normal 2 2 2 2 9 2 4 2 8" xfId="12021" xr:uid="{00000000-0005-0000-0000-0000D62E0000}"/>
    <cellStyle name="Normal 2 2 2 2 9 2 4 2 8 2" xfId="12022" xr:uid="{00000000-0005-0000-0000-0000D72E0000}"/>
    <cellStyle name="Normal 2 2 2 2 9 2 4 2 9" xfId="12023" xr:uid="{00000000-0005-0000-0000-0000D82E0000}"/>
    <cellStyle name="Normal 2 2 2 2 9 2 4 2 9 2" xfId="12024" xr:uid="{00000000-0005-0000-0000-0000D92E0000}"/>
    <cellStyle name="Normal 2 2 2 2 9 2 4 3" xfId="12025" xr:uid="{00000000-0005-0000-0000-0000DA2E0000}"/>
    <cellStyle name="Normal 2 2 2 2 9 2 4 3 10" xfId="12026" xr:uid="{00000000-0005-0000-0000-0000DB2E0000}"/>
    <cellStyle name="Normal 2 2 2 2 9 2 4 3 10 2" xfId="12027" xr:uid="{00000000-0005-0000-0000-0000DC2E0000}"/>
    <cellStyle name="Normal 2 2 2 2 9 2 4 3 11" xfId="12028" xr:uid="{00000000-0005-0000-0000-0000DD2E0000}"/>
    <cellStyle name="Normal 2 2 2 2 9 2 4 3 2" xfId="12029" xr:uid="{00000000-0005-0000-0000-0000DE2E0000}"/>
    <cellStyle name="Normal 2 2 2 2 9 2 4 3 2 2" xfId="12030" xr:uid="{00000000-0005-0000-0000-0000DF2E0000}"/>
    <cellStyle name="Normal 2 2 2 2 9 2 4 3 3" xfId="12031" xr:uid="{00000000-0005-0000-0000-0000E02E0000}"/>
    <cellStyle name="Normal 2 2 2 2 9 2 4 3 3 2" xfId="12032" xr:uid="{00000000-0005-0000-0000-0000E12E0000}"/>
    <cellStyle name="Normal 2 2 2 2 9 2 4 3 4" xfId="12033" xr:uid="{00000000-0005-0000-0000-0000E22E0000}"/>
    <cellStyle name="Normal 2 2 2 2 9 2 4 3 4 2" xfId="12034" xr:uid="{00000000-0005-0000-0000-0000E32E0000}"/>
    <cellStyle name="Normal 2 2 2 2 9 2 4 3 5" xfId="12035" xr:uid="{00000000-0005-0000-0000-0000E42E0000}"/>
    <cellStyle name="Normal 2 2 2 2 9 2 4 3 5 2" xfId="12036" xr:uid="{00000000-0005-0000-0000-0000E52E0000}"/>
    <cellStyle name="Normal 2 2 2 2 9 2 4 3 6" xfId="12037" xr:uid="{00000000-0005-0000-0000-0000E62E0000}"/>
    <cellStyle name="Normal 2 2 2 2 9 2 4 3 6 2" xfId="12038" xr:uid="{00000000-0005-0000-0000-0000E72E0000}"/>
    <cellStyle name="Normal 2 2 2 2 9 2 4 3 7" xfId="12039" xr:uid="{00000000-0005-0000-0000-0000E82E0000}"/>
    <cellStyle name="Normal 2 2 2 2 9 2 4 3 7 2" xfId="12040" xr:uid="{00000000-0005-0000-0000-0000E92E0000}"/>
    <cellStyle name="Normal 2 2 2 2 9 2 4 3 8" xfId="12041" xr:uid="{00000000-0005-0000-0000-0000EA2E0000}"/>
    <cellStyle name="Normal 2 2 2 2 9 2 4 3 8 2" xfId="12042" xr:uid="{00000000-0005-0000-0000-0000EB2E0000}"/>
    <cellStyle name="Normal 2 2 2 2 9 2 4 3 9" xfId="12043" xr:uid="{00000000-0005-0000-0000-0000EC2E0000}"/>
    <cellStyle name="Normal 2 2 2 2 9 2 4 3 9 2" xfId="12044" xr:uid="{00000000-0005-0000-0000-0000ED2E0000}"/>
    <cellStyle name="Normal 2 2 2 2 9 2 4 4" xfId="12045" xr:uid="{00000000-0005-0000-0000-0000EE2E0000}"/>
    <cellStyle name="Normal 2 2 2 2 9 2 4 4 2" xfId="12046" xr:uid="{00000000-0005-0000-0000-0000EF2E0000}"/>
    <cellStyle name="Normal 2 2 2 2 9 2 4 5" xfId="12047" xr:uid="{00000000-0005-0000-0000-0000F02E0000}"/>
    <cellStyle name="Normal 2 2 2 2 9 2 4 5 2" xfId="12048" xr:uid="{00000000-0005-0000-0000-0000F12E0000}"/>
    <cellStyle name="Normal 2 2 2 2 9 2 4 6" xfId="12049" xr:uid="{00000000-0005-0000-0000-0000F22E0000}"/>
    <cellStyle name="Normal 2 2 2 2 9 2 4 6 2" xfId="12050" xr:uid="{00000000-0005-0000-0000-0000F32E0000}"/>
    <cellStyle name="Normal 2 2 2 2 9 2 4 7" xfId="12051" xr:uid="{00000000-0005-0000-0000-0000F42E0000}"/>
    <cellStyle name="Normal 2 2 2 2 9 2 4 7 2" xfId="12052" xr:uid="{00000000-0005-0000-0000-0000F52E0000}"/>
    <cellStyle name="Normal 2 2 2 2 9 2 4 8" xfId="12053" xr:uid="{00000000-0005-0000-0000-0000F62E0000}"/>
    <cellStyle name="Normal 2 2 2 2 9 2 4 8 2" xfId="12054" xr:uid="{00000000-0005-0000-0000-0000F72E0000}"/>
    <cellStyle name="Normal 2 2 2 2 9 2 4 9" xfId="12055" xr:uid="{00000000-0005-0000-0000-0000F82E0000}"/>
    <cellStyle name="Normal 2 2 2 2 9 2 4 9 2" xfId="12056" xr:uid="{00000000-0005-0000-0000-0000F92E0000}"/>
    <cellStyle name="Normal 2 2 2 2 9 2 5" xfId="12057" xr:uid="{00000000-0005-0000-0000-0000FA2E0000}"/>
    <cellStyle name="Normal 2 2 2 2 9 2 5 10" xfId="12058" xr:uid="{00000000-0005-0000-0000-0000FB2E0000}"/>
    <cellStyle name="Normal 2 2 2 2 9 2 5 10 2" xfId="12059" xr:uid="{00000000-0005-0000-0000-0000FC2E0000}"/>
    <cellStyle name="Normal 2 2 2 2 9 2 5 11" xfId="12060" xr:uid="{00000000-0005-0000-0000-0000FD2E0000}"/>
    <cellStyle name="Normal 2 2 2 2 9 2 5 11 2" xfId="12061" xr:uid="{00000000-0005-0000-0000-0000FE2E0000}"/>
    <cellStyle name="Normal 2 2 2 2 9 2 5 12" xfId="12062" xr:uid="{00000000-0005-0000-0000-0000FF2E0000}"/>
    <cellStyle name="Normal 2 2 2 2 9 2 5 12 2" xfId="12063" xr:uid="{00000000-0005-0000-0000-0000002F0000}"/>
    <cellStyle name="Normal 2 2 2 2 9 2 5 13" xfId="12064" xr:uid="{00000000-0005-0000-0000-0000012F0000}"/>
    <cellStyle name="Normal 2 2 2 2 9 2 5 2" xfId="12065" xr:uid="{00000000-0005-0000-0000-0000022F0000}"/>
    <cellStyle name="Normal 2 2 2 2 9 2 5 2 10" xfId="12066" xr:uid="{00000000-0005-0000-0000-0000032F0000}"/>
    <cellStyle name="Normal 2 2 2 2 9 2 5 2 10 2" xfId="12067" xr:uid="{00000000-0005-0000-0000-0000042F0000}"/>
    <cellStyle name="Normal 2 2 2 2 9 2 5 2 11" xfId="12068" xr:uid="{00000000-0005-0000-0000-0000052F0000}"/>
    <cellStyle name="Normal 2 2 2 2 9 2 5 2 11 2" xfId="12069" xr:uid="{00000000-0005-0000-0000-0000062F0000}"/>
    <cellStyle name="Normal 2 2 2 2 9 2 5 2 12" xfId="12070" xr:uid="{00000000-0005-0000-0000-0000072F0000}"/>
    <cellStyle name="Normal 2 2 2 2 9 2 5 2 2" xfId="12071" xr:uid="{00000000-0005-0000-0000-0000082F0000}"/>
    <cellStyle name="Normal 2 2 2 2 9 2 5 2 2 10" xfId="12072" xr:uid="{00000000-0005-0000-0000-0000092F0000}"/>
    <cellStyle name="Normal 2 2 2 2 9 2 5 2 2 10 2" xfId="12073" xr:uid="{00000000-0005-0000-0000-00000A2F0000}"/>
    <cellStyle name="Normal 2 2 2 2 9 2 5 2 2 11" xfId="12074" xr:uid="{00000000-0005-0000-0000-00000B2F0000}"/>
    <cellStyle name="Normal 2 2 2 2 9 2 5 2 2 2" xfId="12075" xr:uid="{00000000-0005-0000-0000-00000C2F0000}"/>
    <cellStyle name="Normal 2 2 2 2 9 2 5 2 2 2 2" xfId="12076" xr:uid="{00000000-0005-0000-0000-00000D2F0000}"/>
    <cellStyle name="Normal 2 2 2 2 9 2 5 2 2 3" xfId="12077" xr:uid="{00000000-0005-0000-0000-00000E2F0000}"/>
    <cellStyle name="Normal 2 2 2 2 9 2 5 2 2 3 2" xfId="12078" xr:uid="{00000000-0005-0000-0000-00000F2F0000}"/>
    <cellStyle name="Normal 2 2 2 2 9 2 5 2 2 4" xfId="12079" xr:uid="{00000000-0005-0000-0000-0000102F0000}"/>
    <cellStyle name="Normal 2 2 2 2 9 2 5 2 2 4 2" xfId="12080" xr:uid="{00000000-0005-0000-0000-0000112F0000}"/>
    <cellStyle name="Normal 2 2 2 2 9 2 5 2 2 5" xfId="12081" xr:uid="{00000000-0005-0000-0000-0000122F0000}"/>
    <cellStyle name="Normal 2 2 2 2 9 2 5 2 2 5 2" xfId="12082" xr:uid="{00000000-0005-0000-0000-0000132F0000}"/>
    <cellStyle name="Normal 2 2 2 2 9 2 5 2 2 6" xfId="12083" xr:uid="{00000000-0005-0000-0000-0000142F0000}"/>
    <cellStyle name="Normal 2 2 2 2 9 2 5 2 2 6 2" xfId="12084" xr:uid="{00000000-0005-0000-0000-0000152F0000}"/>
    <cellStyle name="Normal 2 2 2 2 9 2 5 2 2 7" xfId="12085" xr:uid="{00000000-0005-0000-0000-0000162F0000}"/>
    <cellStyle name="Normal 2 2 2 2 9 2 5 2 2 7 2" xfId="12086" xr:uid="{00000000-0005-0000-0000-0000172F0000}"/>
    <cellStyle name="Normal 2 2 2 2 9 2 5 2 2 8" xfId="12087" xr:uid="{00000000-0005-0000-0000-0000182F0000}"/>
    <cellStyle name="Normal 2 2 2 2 9 2 5 2 2 8 2" xfId="12088" xr:uid="{00000000-0005-0000-0000-0000192F0000}"/>
    <cellStyle name="Normal 2 2 2 2 9 2 5 2 2 9" xfId="12089" xr:uid="{00000000-0005-0000-0000-00001A2F0000}"/>
    <cellStyle name="Normal 2 2 2 2 9 2 5 2 2 9 2" xfId="12090" xr:uid="{00000000-0005-0000-0000-00001B2F0000}"/>
    <cellStyle name="Normal 2 2 2 2 9 2 5 2 3" xfId="12091" xr:uid="{00000000-0005-0000-0000-00001C2F0000}"/>
    <cellStyle name="Normal 2 2 2 2 9 2 5 2 3 2" xfId="12092" xr:uid="{00000000-0005-0000-0000-00001D2F0000}"/>
    <cellStyle name="Normal 2 2 2 2 9 2 5 2 4" xfId="12093" xr:uid="{00000000-0005-0000-0000-00001E2F0000}"/>
    <cellStyle name="Normal 2 2 2 2 9 2 5 2 4 2" xfId="12094" xr:uid="{00000000-0005-0000-0000-00001F2F0000}"/>
    <cellStyle name="Normal 2 2 2 2 9 2 5 2 5" xfId="12095" xr:uid="{00000000-0005-0000-0000-0000202F0000}"/>
    <cellStyle name="Normal 2 2 2 2 9 2 5 2 5 2" xfId="12096" xr:uid="{00000000-0005-0000-0000-0000212F0000}"/>
    <cellStyle name="Normal 2 2 2 2 9 2 5 2 6" xfId="12097" xr:uid="{00000000-0005-0000-0000-0000222F0000}"/>
    <cellStyle name="Normal 2 2 2 2 9 2 5 2 6 2" xfId="12098" xr:uid="{00000000-0005-0000-0000-0000232F0000}"/>
    <cellStyle name="Normal 2 2 2 2 9 2 5 2 7" xfId="12099" xr:uid="{00000000-0005-0000-0000-0000242F0000}"/>
    <cellStyle name="Normal 2 2 2 2 9 2 5 2 7 2" xfId="12100" xr:uid="{00000000-0005-0000-0000-0000252F0000}"/>
    <cellStyle name="Normal 2 2 2 2 9 2 5 2 8" xfId="12101" xr:uid="{00000000-0005-0000-0000-0000262F0000}"/>
    <cellStyle name="Normal 2 2 2 2 9 2 5 2 8 2" xfId="12102" xr:uid="{00000000-0005-0000-0000-0000272F0000}"/>
    <cellStyle name="Normal 2 2 2 2 9 2 5 2 9" xfId="12103" xr:uid="{00000000-0005-0000-0000-0000282F0000}"/>
    <cellStyle name="Normal 2 2 2 2 9 2 5 2 9 2" xfId="12104" xr:uid="{00000000-0005-0000-0000-0000292F0000}"/>
    <cellStyle name="Normal 2 2 2 2 9 2 5 3" xfId="12105" xr:uid="{00000000-0005-0000-0000-00002A2F0000}"/>
    <cellStyle name="Normal 2 2 2 2 9 2 5 3 10" xfId="12106" xr:uid="{00000000-0005-0000-0000-00002B2F0000}"/>
    <cellStyle name="Normal 2 2 2 2 9 2 5 3 10 2" xfId="12107" xr:uid="{00000000-0005-0000-0000-00002C2F0000}"/>
    <cellStyle name="Normal 2 2 2 2 9 2 5 3 11" xfId="12108" xr:uid="{00000000-0005-0000-0000-00002D2F0000}"/>
    <cellStyle name="Normal 2 2 2 2 9 2 5 3 2" xfId="12109" xr:uid="{00000000-0005-0000-0000-00002E2F0000}"/>
    <cellStyle name="Normal 2 2 2 2 9 2 5 3 2 2" xfId="12110" xr:uid="{00000000-0005-0000-0000-00002F2F0000}"/>
    <cellStyle name="Normal 2 2 2 2 9 2 5 3 3" xfId="12111" xr:uid="{00000000-0005-0000-0000-0000302F0000}"/>
    <cellStyle name="Normal 2 2 2 2 9 2 5 3 3 2" xfId="12112" xr:uid="{00000000-0005-0000-0000-0000312F0000}"/>
    <cellStyle name="Normal 2 2 2 2 9 2 5 3 4" xfId="12113" xr:uid="{00000000-0005-0000-0000-0000322F0000}"/>
    <cellStyle name="Normal 2 2 2 2 9 2 5 3 4 2" xfId="12114" xr:uid="{00000000-0005-0000-0000-0000332F0000}"/>
    <cellStyle name="Normal 2 2 2 2 9 2 5 3 5" xfId="12115" xr:uid="{00000000-0005-0000-0000-0000342F0000}"/>
    <cellStyle name="Normal 2 2 2 2 9 2 5 3 5 2" xfId="12116" xr:uid="{00000000-0005-0000-0000-0000352F0000}"/>
    <cellStyle name="Normal 2 2 2 2 9 2 5 3 6" xfId="12117" xr:uid="{00000000-0005-0000-0000-0000362F0000}"/>
    <cellStyle name="Normal 2 2 2 2 9 2 5 3 6 2" xfId="12118" xr:uid="{00000000-0005-0000-0000-0000372F0000}"/>
    <cellStyle name="Normal 2 2 2 2 9 2 5 3 7" xfId="12119" xr:uid="{00000000-0005-0000-0000-0000382F0000}"/>
    <cellStyle name="Normal 2 2 2 2 9 2 5 3 7 2" xfId="12120" xr:uid="{00000000-0005-0000-0000-0000392F0000}"/>
    <cellStyle name="Normal 2 2 2 2 9 2 5 3 8" xfId="12121" xr:uid="{00000000-0005-0000-0000-00003A2F0000}"/>
    <cellStyle name="Normal 2 2 2 2 9 2 5 3 8 2" xfId="12122" xr:uid="{00000000-0005-0000-0000-00003B2F0000}"/>
    <cellStyle name="Normal 2 2 2 2 9 2 5 3 9" xfId="12123" xr:uid="{00000000-0005-0000-0000-00003C2F0000}"/>
    <cellStyle name="Normal 2 2 2 2 9 2 5 3 9 2" xfId="12124" xr:uid="{00000000-0005-0000-0000-00003D2F0000}"/>
    <cellStyle name="Normal 2 2 2 2 9 2 5 4" xfId="12125" xr:uid="{00000000-0005-0000-0000-00003E2F0000}"/>
    <cellStyle name="Normal 2 2 2 2 9 2 5 4 2" xfId="12126" xr:uid="{00000000-0005-0000-0000-00003F2F0000}"/>
    <cellStyle name="Normal 2 2 2 2 9 2 5 5" xfId="12127" xr:uid="{00000000-0005-0000-0000-0000402F0000}"/>
    <cellStyle name="Normal 2 2 2 2 9 2 5 5 2" xfId="12128" xr:uid="{00000000-0005-0000-0000-0000412F0000}"/>
    <cellStyle name="Normal 2 2 2 2 9 2 5 6" xfId="12129" xr:uid="{00000000-0005-0000-0000-0000422F0000}"/>
    <cellStyle name="Normal 2 2 2 2 9 2 5 6 2" xfId="12130" xr:uid="{00000000-0005-0000-0000-0000432F0000}"/>
    <cellStyle name="Normal 2 2 2 2 9 2 5 7" xfId="12131" xr:uid="{00000000-0005-0000-0000-0000442F0000}"/>
    <cellStyle name="Normal 2 2 2 2 9 2 5 7 2" xfId="12132" xr:uid="{00000000-0005-0000-0000-0000452F0000}"/>
    <cellStyle name="Normal 2 2 2 2 9 2 5 8" xfId="12133" xr:uid="{00000000-0005-0000-0000-0000462F0000}"/>
    <cellStyle name="Normal 2 2 2 2 9 2 5 8 2" xfId="12134" xr:uid="{00000000-0005-0000-0000-0000472F0000}"/>
    <cellStyle name="Normal 2 2 2 2 9 2 5 9" xfId="12135" xr:uid="{00000000-0005-0000-0000-0000482F0000}"/>
    <cellStyle name="Normal 2 2 2 2 9 2 5 9 2" xfId="12136" xr:uid="{00000000-0005-0000-0000-0000492F0000}"/>
    <cellStyle name="Normal 2 2 2 2 9 2 6" xfId="41896" xr:uid="{00000000-0005-0000-0000-00004A2F0000}"/>
    <cellStyle name="Normal 2 2 2 2 9 3" xfId="12137" xr:uid="{00000000-0005-0000-0000-00004B2F0000}"/>
    <cellStyle name="Normal 2 2 2 2 9 3 2" xfId="41897" xr:uid="{00000000-0005-0000-0000-00004C2F0000}"/>
    <cellStyle name="Normal 2 2 2 2 9 4" xfId="12138" xr:uid="{00000000-0005-0000-0000-00004D2F0000}"/>
    <cellStyle name="Normal 2 2 2 2 9 4 2" xfId="41898" xr:uid="{00000000-0005-0000-0000-00004E2F0000}"/>
    <cellStyle name="Normal 2 2 2 2 9 5" xfId="12139" xr:uid="{00000000-0005-0000-0000-00004F2F0000}"/>
    <cellStyle name="Normal 2 2 2 2 9 5 2" xfId="41899" xr:uid="{00000000-0005-0000-0000-0000502F0000}"/>
    <cellStyle name="Normal 2 2 2 2 9 6" xfId="12140" xr:uid="{00000000-0005-0000-0000-0000512F0000}"/>
    <cellStyle name="Normal 2 2 2 2 9 6 2" xfId="41900" xr:uid="{00000000-0005-0000-0000-0000522F0000}"/>
    <cellStyle name="Normal 2 2 2 2 9 7" xfId="12141" xr:uid="{00000000-0005-0000-0000-0000532F0000}"/>
    <cellStyle name="Normal 2 2 2 2 9 7 10" xfId="12142" xr:uid="{00000000-0005-0000-0000-0000542F0000}"/>
    <cellStyle name="Normal 2 2 2 2 9 7 10 2" xfId="12143" xr:uid="{00000000-0005-0000-0000-0000552F0000}"/>
    <cellStyle name="Normal 2 2 2 2 9 7 11" xfId="12144" xr:uid="{00000000-0005-0000-0000-0000562F0000}"/>
    <cellStyle name="Normal 2 2 2 2 9 7 11 2" xfId="12145" xr:uid="{00000000-0005-0000-0000-0000572F0000}"/>
    <cellStyle name="Normal 2 2 2 2 9 7 12" xfId="12146" xr:uid="{00000000-0005-0000-0000-0000582F0000}"/>
    <cellStyle name="Normal 2 2 2 2 9 7 2" xfId="12147" xr:uid="{00000000-0005-0000-0000-0000592F0000}"/>
    <cellStyle name="Normal 2 2 2 2 9 7 2 10" xfId="12148" xr:uid="{00000000-0005-0000-0000-00005A2F0000}"/>
    <cellStyle name="Normal 2 2 2 2 9 7 2 10 2" xfId="12149" xr:uid="{00000000-0005-0000-0000-00005B2F0000}"/>
    <cellStyle name="Normal 2 2 2 2 9 7 2 11" xfId="12150" xr:uid="{00000000-0005-0000-0000-00005C2F0000}"/>
    <cellStyle name="Normal 2 2 2 2 9 7 2 2" xfId="12151" xr:uid="{00000000-0005-0000-0000-00005D2F0000}"/>
    <cellStyle name="Normal 2 2 2 2 9 7 2 2 2" xfId="12152" xr:uid="{00000000-0005-0000-0000-00005E2F0000}"/>
    <cellStyle name="Normal 2 2 2 2 9 7 2 3" xfId="12153" xr:uid="{00000000-0005-0000-0000-00005F2F0000}"/>
    <cellStyle name="Normal 2 2 2 2 9 7 2 3 2" xfId="12154" xr:uid="{00000000-0005-0000-0000-0000602F0000}"/>
    <cellStyle name="Normal 2 2 2 2 9 7 2 4" xfId="12155" xr:uid="{00000000-0005-0000-0000-0000612F0000}"/>
    <cellStyle name="Normal 2 2 2 2 9 7 2 4 2" xfId="12156" xr:uid="{00000000-0005-0000-0000-0000622F0000}"/>
    <cellStyle name="Normal 2 2 2 2 9 7 2 5" xfId="12157" xr:uid="{00000000-0005-0000-0000-0000632F0000}"/>
    <cellStyle name="Normal 2 2 2 2 9 7 2 5 2" xfId="12158" xr:uid="{00000000-0005-0000-0000-0000642F0000}"/>
    <cellStyle name="Normal 2 2 2 2 9 7 2 6" xfId="12159" xr:uid="{00000000-0005-0000-0000-0000652F0000}"/>
    <cellStyle name="Normal 2 2 2 2 9 7 2 6 2" xfId="12160" xr:uid="{00000000-0005-0000-0000-0000662F0000}"/>
    <cellStyle name="Normal 2 2 2 2 9 7 2 7" xfId="12161" xr:uid="{00000000-0005-0000-0000-0000672F0000}"/>
    <cellStyle name="Normal 2 2 2 2 9 7 2 7 2" xfId="12162" xr:uid="{00000000-0005-0000-0000-0000682F0000}"/>
    <cellStyle name="Normal 2 2 2 2 9 7 2 8" xfId="12163" xr:uid="{00000000-0005-0000-0000-0000692F0000}"/>
    <cellStyle name="Normal 2 2 2 2 9 7 2 8 2" xfId="12164" xr:uid="{00000000-0005-0000-0000-00006A2F0000}"/>
    <cellStyle name="Normal 2 2 2 2 9 7 2 9" xfId="12165" xr:uid="{00000000-0005-0000-0000-00006B2F0000}"/>
    <cellStyle name="Normal 2 2 2 2 9 7 2 9 2" xfId="12166" xr:uid="{00000000-0005-0000-0000-00006C2F0000}"/>
    <cellStyle name="Normal 2 2 2 2 9 7 3" xfId="12167" xr:uid="{00000000-0005-0000-0000-00006D2F0000}"/>
    <cellStyle name="Normal 2 2 2 2 9 7 3 2" xfId="12168" xr:uid="{00000000-0005-0000-0000-00006E2F0000}"/>
    <cellStyle name="Normal 2 2 2 2 9 7 4" xfId="12169" xr:uid="{00000000-0005-0000-0000-00006F2F0000}"/>
    <cellStyle name="Normal 2 2 2 2 9 7 4 2" xfId="12170" xr:uid="{00000000-0005-0000-0000-0000702F0000}"/>
    <cellStyle name="Normal 2 2 2 2 9 7 5" xfId="12171" xr:uid="{00000000-0005-0000-0000-0000712F0000}"/>
    <cellStyle name="Normal 2 2 2 2 9 7 5 2" xfId="12172" xr:uid="{00000000-0005-0000-0000-0000722F0000}"/>
    <cellStyle name="Normal 2 2 2 2 9 7 6" xfId="12173" xr:uid="{00000000-0005-0000-0000-0000732F0000}"/>
    <cellStyle name="Normal 2 2 2 2 9 7 6 2" xfId="12174" xr:uid="{00000000-0005-0000-0000-0000742F0000}"/>
    <cellStyle name="Normal 2 2 2 2 9 7 7" xfId="12175" xr:uid="{00000000-0005-0000-0000-0000752F0000}"/>
    <cellStyle name="Normal 2 2 2 2 9 7 7 2" xfId="12176" xr:uid="{00000000-0005-0000-0000-0000762F0000}"/>
    <cellStyle name="Normal 2 2 2 2 9 7 8" xfId="12177" xr:uid="{00000000-0005-0000-0000-0000772F0000}"/>
    <cellStyle name="Normal 2 2 2 2 9 7 8 2" xfId="12178" xr:uid="{00000000-0005-0000-0000-0000782F0000}"/>
    <cellStyle name="Normal 2 2 2 2 9 7 9" xfId="12179" xr:uid="{00000000-0005-0000-0000-0000792F0000}"/>
    <cellStyle name="Normal 2 2 2 2 9 7 9 2" xfId="12180" xr:uid="{00000000-0005-0000-0000-00007A2F0000}"/>
    <cellStyle name="Normal 2 2 2 2 9 8" xfId="12181" xr:uid="{00000000-0005-0000-0000-00007B2F0000}"/>
    <cellStyle name="Normal 2 2 2 2 9 8 10" xfId="12182" xr:uid="{00000000-0005-0000-0000-00007C2F0000}"/>
    <cellStyle name="Normal 2 2 2 2 9 8 10 2" xfId="12183" xr:uid="{00000000-0005-0000-0000-00007D2F0000}"/>
    <cellStyle name="Normal 2 2 2 2 9 8 11" xfId="12184" xr:uid="{00000000-0005-0000-0000-00007E2F0000}"/>
    <cellStyle name="Normal 2 2 2 2 9 8 2" xfId="12185" xr:uid="{00000000-0005-0000-0000-00007F2F0000}"/>
    <cellStyle name="Normal 2 2 2 2 9 8 2 2" xfId="12186" xr:uid="{00000000-0005-0000-0000-0000802F0000}"/>
    <cellStyle name="Normal 2 2 2 2 9 8 3" xfId="12187" xr:uid="{00000000-0005-0000-0000-0000812F0000}"/>
    <cellStyle name="Normal 2 2 2 2 9 8 3 2" xfId="12188" xr:uid="{00000000-0005-0000-0000-0000822F0000}"/>
    <cellStyle name="Normal 2 2 2 2 9 8 4" xfId="12189" xr:uid="{00000000-0005-0000-0000-0000832F0000}"/>
    <cellStyle name="Normal 2 2 2 2 9 8 4 2" xfId="12190" xr:uid="{00000000-0005-0000-0000-0000842F0000}"/>
    <cellStyle name="Normal 2 2 2 2 9 8 5" xfId="12191" xr:uid="{00000000-0005-0000-0000-0000852F0000}"/>
    <cellStyle name="Normal 2 2 2 2 9 8 5 2" xfId="12192" xr:uid="{00000000-0005-0000-0000-0000862F0000}"/>
    <cellStyle name="Normal 2 2 2 2 9 8 6" xfId="12193" xr:uid="{00000000-0005-0000-0000-0000872F0000}"/>
    <cellStyle name="Normal 2 2 2 2 9 8 6 2" xfId="12194" xr:uid="{00000000-0005-0000-0000-0000882F0000}"/>
    <cellStyle name="Normal 2 2 2 2 9 8 7" xfId="12195" xr:uid="{00000000-0005-0000-0000-0000892F0000}"/>
    <cellStyle name="Normal 2 2 2 2 9 8 7 2" xfId="12196" xr:uid="{00000000-0005-0000-0000-00008A2F0000}"/>
    <cellStyle name="Normal 2 2 2 2 9 8 8" xfId="12197" xr:uid="{00000000-0005-0000-0000-00008B2F0000}"/>
    <cellStyle name="Normal 2 2 2 2 9 8 8 2" xfId="12198" xr:uid="{00000000-0005-0000-0000-00008C2F0000}"/>
    <cellStyle name="Normal 2 2 2 2 9 8 9" xfId="12199" xr:uid="{00000000-0005-0000-0000-00008D2F0000}"/>
    <cellStyle name="Normal 2 2 2 2 9 8 9 2" xfId="12200" xr:uid="{00000000-0005-0000-0000-00008E2F0000}"/>
    <cellStyle name="Normal 2 2 2 2 9 9" xfId="12201" xr:uid="{00000000-0005-0000-0000-00008F2F0000}"/>
    <cellStyle name="Normal 2 2 2 2 9 9 2" xfId="12202" xr:uid="{00000000-0005-0000-0000-0000902F0000}"/>
    <cellStyle name="Normal 2 2 2 3" xfId="12203" xr:uid="{00000000-0005-0000-0000-0000912F0000}"/>
    <cellStyle name="Normal 2 2 2 3 10" xfId="41901" xr:uid="{00000000-0005-0000-0000-0000922F0000}"/>
    <cellStyle name="Normal 2 2 2 3 2" xfId="12204" xr:uid="{00000000-0005-0000-0000-0000932F0000}"/>
    <cellStyle name="Normal 2 2 2 3 2 10" xfId="12205" xr:uid="{00000000-0005-0000-0000-0000942F0000}"/>
    <cellStyle name="Normal 2 2 2 3 2 10 10" xfId="12206" xr:uid="{00000000-0005-0000-0000-0000952F0000}"/>
    <cellStyle name="Normal 2 2 2 3 2 10 10 2" xfId="12207" xr:uid="{00000000-0005-0000-0000-0000962F0000}"/>
    <cellStyle name="Normal 2 2 2 3 2 10 11" xfId="12208" xr:uid="{00000000-0005-0000-0000-0000972F0000}"/>
    <cellStyle name="Normal 2 2 2 3 2 10 11 2" xfId="12209" xr:uid="{00000000-0005-0000-0000-0000982F0000}"/>
    <cellStyle name="Normal 2 2 2 3 2 10 12" xfId="12210" xr:uid="{00000000-0005-0000-0000-0000992F0000}"/>
    <cellStyle name="Normal 2 2 2 3 2 10 2" xfId="12211" xr:uid="{00000000-0005-0000-0000-00009A2F0000}"/>
    <cellStyle name="Normal 2 2 2 3 2 10 2 10" xfId="12212" xr:uid="{00000000-0005-0000-0000-00009B2F0000}"/>
    <cellStyle name="Normal 2 2 2 3 2 10 2 10 2" xfId="12213" xr:uid="{00000000-0005-0000-0000-00009C2F0000}"/>
    <cellStyle name="Normal 2 2 2 3 2 10 2 11" xfId="12214" xr:uid="{00000000-0005-0000-0000-00009D2F0000}"/>
    <cellStyle name="Normal 2 2 2 3 2 10 2 2" xfId="12215" xr:uid="{00000000-0005-0000-0000-00009E2F0000}"/>
    <cellStyle name="Normal 2 2 2 3 2 10 2 2 2" xfId="12216" xr:uid="{00000000-0005-0000-0000-00009F2F0000}"/>
    <cellStyle name="Normal 2 2 2 3 2 10 2 3" xfId="12217" xr:uid="{00000000-0005-0000-0000-0000A02F0000}"/>
    <cellStyle name="Normal 2 2 2 3 2 10 2 3 2" xfId="12218" xr:uid="{00000000-0005-0000-0000-0000A12F0000}"/>
    <cellStyle name="Normal 2 2 2 3 2 10 2 4" xfId="12219" xr:uid="{00000000-0005-0000-0000-0000A22F0000}"/>
    <cellStyle name="Normal 2 2 2 3 2 10 2 4 2" xfId="12220" xr:uid="{00000000-0005-0000-0000-0000A32F0000}"/>
    <cellStyle name="Normal 2 2 2 3 2 10 2 5" xfId="12221" xr:uid="{00000000-0005-0000-0000-0000A42F0000}"/>
    <cellStyle name="Normal 2 2 2 3 2 10 2 5 2" xfId="12222" xr:uid="{00000000-0005-0000-0000-0000A52F0000}"/>
    <cellStyle name="Normal 2 2 2 3 2 10 2 6" xfId="12223" xr:uid="{00000000-0005-0000-0000-0000A62F0000}"/>
    <cellStyle name="Normal 2 2 2 3 2 10 2 6 2" xfId="12224" xr:uid="{00000000-0005-0000-0000-0000A72F0000}"/>
    <cellStyle name="Normal 2 2 2 3 2 10 2 7" xfId="12225" xr:uid="{00000000-0005-0000-0000-0000A82F0000}"/>
    <cellStyle name="Normal 2 2 2 3 2 10 2 7 2" xfId="12226" xr:uid="{00000000-0005-0000-0000-0000A92F0000}"/>
    <cellStyle name="Normal 2 2 2 3 2 10 2 8" xfId="12227" xr:uid="{00000000-0005-0000-0000-0000AA2F0000}"/>
    <cellStyle name="Normal 2 2 2 3 2 10 2 8 2" xfId="12228" xr:uid="{00000000-0005-0000-0000-0000AB2F0000}"/>
    <cellStyle name="Normal 2 2 2 3 2 10 2 9" xfId="12229" xr:uid="{00000000-0005-0000-0000-0000AC2F0000}"/>
    <cellStyle name="Normal 2 2 2 3 2 10 2 9 2" xfId="12230" xr:uid="{00000000-0005-0000-0000-0000AD2F0000}"/>
    <cellStyle name="Normal 2 2 2 3 2 10 3" xfId="12231" xr:uid="{00000000-0005-0000-0000-0000AE2F0000}"/>
    <cellStyle name="Normal 2 2 2 3 2 10 3 2" xfId="12232" xr:uid="{00000000-0005-0000-0000-0000AF2F0000}"/>
    <cellStyle name="Normal 2 2 2 3 2 10 4" xfId="12233" xr:uid="{00000000-0005-0000-0000-0000B02F0000}"/>
    <cellStyle name="Normal 2 2 2 3 2 10 4 2" xfId="12234" xr:uid="{00000000-0005-0000-0000-0000B12F0000}"/>
    <cellStyle name="Normal 2 2 2 3 2 10 5" xfId="12235" xr:uid="{00000000-0005-0000-0000-0000B22F0000}"/>
    <cellStyle name="Normal 2 2 2 3 2 10 5 2" xfId="12236" xr:uid="{00000000-0005-0000-0000-0000B32F0000}"/>
    <cellStyle name="Normal 2 2 2 3 2 10 6" xfId="12237" xr:uid="{00000000-0005-0000-0000-0000B42F0000}"/>
    <cellStyle name="Normal 2 2 2 3 2 10 6 2" xfId="12238" xr:uid="{00000000-0005-0000-0000-0000B52F0000}"/>
    <cellStyle name="Normal 2 2 2 3 2 10 7" xfId="12239" xr:uid="{00000000-0005-0000-0000-0000B62F0000}"/>
    <cellStyle name="Normal 2 2 2 3 2 10 7 2" xfId="12240" xr:uid="{00000000-0005-0000-0000-0000B72F0000}"/>
    <cellStyle name="Normal 2 2 2 3 2 10 8" xfId="12241" xr:uid="{00000000-0005-0000-0000-0000B82F0000}"/>
    <cellStyle name="Normal 2 2 2 3 2 10 8 2" xfId="12242" xr:uid="{00000000-0005-0000-0000-0000B92F0000}"/>
    <cellStyle name="Normal 2 2 2 3 2 10 9" xfId="12243" xr:uid="{00000000-0005-0000-0000-0000BA2F0000}"/>
    <cellStyle name="Normal 2 2 2 3 2 10 9 2" xfId="12244" xr:uid="{00000000-0005-0000-0000-0000BB2F0000}"/>
    <cellStyle name="Normal 2 2 2 3 2 11" xfId="12245" xr:uid="{00000000-0005-0000-0000-0000BC2F0000}"/>
    <cellStyle name="Normal 2 2 2 3 2 11 10" xfId="12246" xr:uid="{00000000-0005-0000-0000-0000BD2F0000}"/>
    <cellStyle name="Normal 2 2 2 3 2 11 10 2" xfId="12247" xr:uid="{00000000-0005-0000-0000-0000BE2F0000}"/>
    <cellStyle name="Normal 2 2 2 3 2 11 11" xfId="12248" xr:uid="{00000000-0005-0000-0000-0000BF2F0000}"/>
    <cellStyle name="Normal 2 2 2 3 2 11 2" xfId="12249" xr:uid="{00000000-0005-0000-0000-0000C02F0000}"/>
    <cellStyle name="Normal 2 2 2 3 2 11 2 2" xfId="12250" xr:uid="{00000000-0005-0000-0000-0000C12F0000}"/>
    <cellStyle name="Normal 2 2 2 3 2 11 3" xfId="12251" xr:uid="{00000000-0005-0000-0000-0000C22F0000}"/>
    <cellStyle name="Normal 2 2 2 3 2 11 3 2" xfId="12252" xr:uid="{00000000-0005-0000-0000-0000C32F0000}"/>
    <cellStyle name="Normal 2 2 2 3 2 11 4" xfId="12253" xr:uid="{00000000-0005-0000-0000-0000C42F0000}"/>
    <cellStyle name="Normal 2 2 2 3 2 11 4 2" xfId="12254" xr:uid="{00000000-0005-0000-0000-0000C52F0000}"/>
    <cellStyle name="Normal 2 2 2 3 2 11 5" xfId="12255" xr:uid="{00000000-0005-0000-0000-0000C62F0000}"/>
    <cellStyle name="Normal 2 2 2 3 2 11 5 2" xfId="12256" xr:uid="{00000000-0005-0000-0000-0000C72F0000}"/>
    <cellStyle name="Normal 2 2 2 3 2 11 6" xfId="12257" xr:uid="{00000000-0005-0000-0000-0000C82F0000}"/>
    <cellStyle name="Normal 2 2 2 3 2 11 6 2" xfId="12258" xr:uid="{00000000-0005-0000-0000-0000C92F0000}"/>
    <cellStyle name="Normal 2 2 2 3 2 11 7" xfId="12259" xr:uid="{00000000-0005-0000-0000-0000CA2F0000}"/>
    <cellStyle name="Normal 2 2 2 3 2 11 7 2" xfId="12260" xr:uid="{00000000-0005-0000-0000-0000CB2F0000}"/>
    <cellStyle name="Normal 2 2 2 3 2 11 8" xfId="12261" xr:uid="{00000000-0005-0000-0000-0000CC2F0000}"/>
    <cellStyle name="Normal 2 2 2 3 2 11 8 2" xfId="12262" xr:uid="{00000000-0005-0000-0000-0000CD2F0000}"/>
    <cellStyle name="Normal 2 2 2 3 2 11 9" xfId="12263" xr:uid="{00000000-0005-0000-0000-0000CE2F0000}"/>
    <cellStyle name="Normal 2 2 2 3 2 11 9 2" xfId="12264" xr:uid="{00000000-0005-0000-0000-0000CF2F0000}"/>
    <cellStyle name="Normal 2 2 2 3 2 12" xfId="12265" xr:uid="{00000000-0005-0000-0000-0000D02F0000}"/>
    <cellStyle name="Normal 2 2 2 3 2 12 2" xfId="12266" xr:uid="{00000000-0005-0000-0000-0000D12F0000}"/>
    <cellStyle name="Normal 2 2 2 3 2 13" xfId="12267" xr:uid="{00000000-0005-0000-0000-0000D22F0000}"/>
    <cellStyle name="Normal 2 2 2 3 2 13 2" xfId="12268" xr:uid="{00000000-0005-0000-0000-0000D32F0000}"/>
    <cellStyle name="Normal 2 2 2 3 2 14" xfId="12269" xr:uid="{00000000-0005-0000-0000-0000D42F0000}"/>
    <cellStyle name="Normal 2 2 2 3 2 14 2" xfId="12270" xr:uid="{00000000-0005-0000-0000-0000D52F0000}"/>
    <cellStyle name="Normal 2 2 2 3 2 15" xfId="12271" xr:uid="{00000000-0005-0000-0000-0000D62F0000}"/>
    <cellStyle name="Normal 2 2 2 3 2 15 2" xfId="12272" xr:uid="{00000000-0005-0000-0000-0000D72F0000}"/>
    <cellStyle name="Normal 2 2 2 3 2 16" xfId="12273" xr:uid="{00000000-0005-0000-0000-0000D82F0000}"/>
    <cellStyle name="Normal 2 2 2 3 2 16 2" xfId="12274" xr:uid="{00000000-0005-0000-0000-0000D92F0000}"/>
    <cellStyle name="Normal 2 2 2 3 2 17" xfId="12275" xr:uid="{00000000-0005-0000-0000-0000DA2F0000}"/>
    <cellStyle name="Normal 2 2 2 3 2 17 2" xfId="12276" xr:uid="{00000000-0005-0000-0000-0000DB2F0000}"/>
    <cellStyle name="Normal 2 2 2 3 2 18" xfId="12277" xr:uid="{00000000-0005-0000-0000-0000DC2F0000}"/>
    <cellStyle name="Normal 2 2 2 3 2 18 2" xfId="12278" xr:uid="{00000000-0005-0000-0000-0000DD2F0000}"/>
    <cellStyle name="Normal 2 2 2 3 2 19" xfId="12279" xr:uid="{00000000-0005-0000-0000-0000DE2F0000}"/>
    <cellStyle name="Normal 2 2 2 3 2 19 2" xfId="12280" xr:uid="{00000000-0005-0000-0000-0000DF2F0000}"/>
    <cellStyle name="Normal 2 2 2 3 2 2" xfId="12281" xr:uid="{00000000-0005-0000-0000-0000E02F0000}"/>
    <cellStyle name="Normal 2 2 2 3 2 2 2" xfId="12282" xr:uid="{00000000-0005-0000-0000-0000E12F0000}"/>
    <cellStyle name="Normal 2 2 2 3 2 2 2 10" xfId="12283" xr:uid="{00000000-0005-0000-0000-0000E22F0000}"/>
    <cellStyle name="Normal 2 2 2 3 2 2 2 10 2" xfId="12284" xr:uid="{00000000-0005-0000-0000-0000E32F0000}"/>
    <cellStyle name="Normal 2 2 2 3 2 2 2 11" xfId="12285" xr:uid="{00000000-0005-0000-0000-0000E42F0000}"/>
    <cellStyle name="Normal 2 2 2 3 2 2 2 11 2" xfId="12286" xr:uid="{00000000-0005-0000-0000-0000E52F0000}"/>
    <cellStyle name="Normal 2 2 2 3 2 2 2 12" xfId="12287" xr:uid="{00000000-0005-0000-0000-0000E62F0000}"/>
    <cellStyle name="Normal 2 2 2 3 2 2 2 12 2" xfId="12288" xr:uid="{00000000-0005-0000-0000-0000E72F0000}"/>
    <cellStyle name="Normal 2 2 2 3 2 2 2 13" xfId="12289" xr:uid="{00000000-0005-0000-0000-0000E82F0000}"/>
    <cellStyle name="Normal 2 2 2 3 2 2 2 13 2" xfId="12290" xr:uid="{00000000-0005-0000-0000-0000E92F0000}"/>
    <cellStyle name="Normal 2 2 2 3 2 2 2 14" xfId="12291" xr:uid="{00000000-0005-0000-0000-0000EA2F0000}"/>
    <cellStyle name="Normal 2 2 2 3 2 2 2 14 2" xfId="12292" xr:uid="{00000000-0005-0000-0000-0000EB2F0000}"/>
    <cellStyle name="Normal 2 2 2 3 2 2 2 15" xfId="12293" xr:uid="{00000000-0005-0000-0000-0000EC2F0000}"/>
    <cellStyle name="Normal 2 2 2 3 2 2 2 15 2" xfId="12294" xr:uid="{00000000-0005-0000-0000-0000ED2F0000}"/>
    <cellStyle name="Normal 2 2 2 3 2 2 2 16" xfId="12295" xr:uid="{00000000-0005-0000-0000-0000EE2F0000}"/>
    <cellStyle name="Normal 2 2 2 3 2 2 2 16 2" xfId="12296" xr:uid="{00000000-0005-0000-0000-0000EF2F0000}"/>
    <cellStyle name="Normal 2 2 2 3 2 2 2 17" xfId="12297" xr:uid="{00000000-0005-0000-0000-0000F02F0000}"/>
    <cellStyle name="Normal 2 2 2 3 2 2 2 2" xfId="12298" xr:uid="{00000000-0005-0000-0000-0000F12F0000}"/>
    <cellStyle name="Normal 2 2 2 3 2 2 2 2 2" xfId="12299" xr:uid="{00000000-0005-0000-0000-0000F22F0000}"/>
    <cellStyle name="Normal 2 2 2 3 2 2 2 2 2 10" xfId="12300" xr:uid="{00000000-0005-0000-0000-0000F32F0000}"/>
    <cellStyle name="Normal 2 2 2 3 2 2 2 2 2 10 2" xfId="12301" xr:uid="{00000000-0005-0000-0000-0000F42F0000}"/>
    <cellStyle name="Normal 2 2 2 3 2 2 2 2 2 11" xfId="12302" xr:uid="{00000000-0005-0000-0000-0000F52F0000}"/>
    <cellStyle name="Normal 2 2 2 3 2 2 2 2 2 11 2" xfId="12303" xr:uid="{00000000-0005-0000-0000-0000F62F0000}"/>
    <cellStyle name="Normal 2 2 2 3 2 2 2 2 2 12" xfId="12304" xr:uid="{00000000-0005-0000-0000-0000F72F0000}"/>
    <cellStyle name="Normal 2 2 2 3 2 2 2 2 2 12 2" xfId="12305" xr:uid="{00000000-0005-0000-0000-0000F82F0000}"/>
    <cellStyle name="Normal 2 2 2 3 2 2 2 2 2 13" xfId="12306" xr:uid="{00000000-0005-0000-0000-0000F92F0000}"/>
    <cellStyle name="Normal 2 2 2 3 2 2 2 2 2 2" xfId="12307" xr:uid="{00000000-0005-0000-0000-0000FA2F0000}"/>
    <cellStyle name="Normal 2 2 2 3 2 2 2 2 2 2 10" xfId="12308" xr:uid="{00000000-0005-0000-0000-0000FB2F0000}"/>
    <cellStyle name="Normal 2 2 2 3 2 2 2 2 2 2 10 2" xfId="12309" xr:uid="{00000000-0005-0000-0000-0000FC2F0000}"/>
    <cellStyle name="Normal 2 2 2 3 2 2 2 2 2 2 11" xfId="12310" xr:uid="{00000000-0005-0000-0000-0000FD2F0000}"/>
    <cellStyle name="Normal 2 2 2 3 2 2 2 2 2 2 11 2" xfId="12311" xr:uid="{00000000-0005-0000-0000-0000FE2F0000}"/>
    <cellStyle name="Normal 2 2 2 3 2 2 2 2 2 2 12" xfId="12312" xr:uid="{00000000-0005-0000-0000-0000FF2F0000}"/>
    <cellStyle name="Normal 2 2 2 3 2 2 2 2 2 2 2" xfId="12313" xr:uid="{00000000-0005-0000-0000-000000300000}"/>
    <cellStyle name="Normal 2 2 2 3 2 2 2 2 2 2 2 10" xfId="12314" xr:uid="{00000000-0005-0000-0000-000001300000}"/>
    <cellStyle name="Normal 2 2 2 3 2 2 2 2 2 2 2 10 2" xfId="12315" xr:uid="{00000000-0005-0000-0000-000002300000}"/>
    <cellStyle name="Normal 2 2 2 3 2 2 2 2 2 2 2 11" xfId="12316" xr:uid="{00000000-0005-0000-0000-000003300000}"/>
    <cellStyle name="Normal 2 2 2 3 2 2 2 2 2 2 2 2" xfId="12317" xr:uid="{00000000-0005-0000-0000-000004300000}"/>
    <cellStyle name="Normal 2 2 2 3 2 2 2 2 2 2 2 2 2" xfId="12318" xr:uid="{00000000-0005-0000-0000-000005300000}"/>
    <cellStyle name="Normal 2 2 2 3 2 2 2 2 2 2 2 3" xfId="12319" xr:uid="{00000000-0005-0000-0000-000006300000}"/>
    <cellStyle name="Normal 2 2 2 3 2 2 2 2 2 2 2 3 2" xfId="12320" xr:uid="{00000000-0005-0000-0000-000007300000}"/>
    <cellStyle name="Normal 2 2 2 3 2 2 2 2 2 2 2 4" xfId="12321" xr:uid="{00000000-0005-0000-0000-000008300000}"/>
    <cellStyle name="Normal 2 2 2 3 2 2 2 2 2 2 2 4 2" xfId="12322" xr:uid="{00000000-0005-0000-0000-000009300000}"/>
    <cellStyle name="Normal 2 2 2 3 2 2 2 2 2 2 2 5" xfId="12323" xr:uid="{00000000-0005-0000-0000-00000A300000}"/>
    <cellStyle name="Normal 2 2 2 3 2 2 2 2 2 2 2 5 2" xfId="12324" xr:uid="{00000000-0005-0000-0000-00000B300000}"/>
    <cellStyle name="Normal 2 2 2 3 2 2 2 2 2 2 2 6" xfId="12325" xr:uid="{00000000-0005-0000-0000-00000C300000}"/>
    <cellStyle name="Normal 2 2 2 3 2 2 2 2 2 2 2 6 2" xfId="12326" xr:uid="{00000000-0005-0000-0000-00000D300000}"/>
    <cellStyle name="Normal 2 2 2 3 2 2 2 2 2 2 2 7" xfId="12327" xr:uid="{00000000-0005-0000-0000-00000E300000}"/>
    <cellStyle name="Normal 2 2 2 3 2 2 2 2 2 2 2 7 2" xfId="12328" xr:uid="{00000000-0005-0000-0000-00000F300000}"/>
    <cellStyle name="Normal 2 2 2 3 2 2 2 2 2 2 2 8" xfId="12329" xr:uid="{00000000-0005-0000-0000-000010300000}"/>
    <cellStyle name="Normal 2 2 2 3 2 2 2 2 2 2 2 8 2" xfId="12330" xr:uid="{00000000-0005-0000-0000-000011300000}"/>
    <cellStyle name="Normal 2 2 2 3 2 2 2 2 2 2 2 9" xfId="12331" xr:uid="{00000000-0005-0000-0000-000012300000}"/>
    <cellStyle name="Normal 2 2 2 3 2 2 2 2 2 2 2 9 2" xfId="12332" xr:uid="{00000000-0005-0000-0000-000013300000}"/>
    <cellStyle name="Normal 2 2 2 3 2 2 2 2 2 2 3" xfId="12333" xr:uid="{00000000-0005-0000-0000-000014300000}"/>
    <cellStyle name="Normal 2 2 2 3 2 2 2 2 2 2 3 2" xfId="12334" xr:uid="{00000000-0005-0000-0000-000015300000}"/>
    <cellStyle name="Normal 2 2 2 3 2 2 2 2 2 2 4" xfId="12335" xr:uid="{00000000-0005-0000-0000-000016300000}"/>
    <cellStyle name="Normal 2 2 2 3 2 2 2 2 2 2 4 2" xfId="12336" xr:uid="{00000000-0005-0000-0000-000017300000}"/>
    <cellStyle name="Normal 2 2 2 3 2 2 2 2 2 2 5" xfId="12337" xr:uid="{00000000-0005-0000-0000-000018300000}"/>
    <cellStyle name="Normal 2 2 2 3 2 2 2 2 2 2 5 2" xfId="12338" xr:uid="{00000000-0005-0000-0000-000019300000}"/>
    <cellStyle name="Normal 2 2 2 3 2 2 2 2 2 2 6" xfId="12339" xr:uid="{00000000-0005-0000-0000-00001A300000}"/>
    <cellStyle name="Normal 2 2 2 3 2 2 2 2 2 2 6 2" xfId="12340" xr:uid="{00000000-0005-0000-0000-00001B300000}"/>
    <cellStyle name="Normal 2 2 2 3 2 2 2 2 2 2 7" xfId="12341" xr:uid="{00000000-0005-0000-0000-00001C300000}"/>
    <cellStyle name="Normal 2 2 2 3 2 2 2 2 2 2 7 2" xfId="12342" xr:uid="{00000000-0005-0000-0000-00001D300000}"/>
    <cellStyle name="Normal 2 2 2 3 2 2 2 2 2 2 8" xfId="12343" xr:uid="{00000000-0005-0000-0000-00001E300000}"/>
    <cellStyle name="Normal 2 2 2 3 2 2 2 2 2 2 8 2" xfId="12344" xr:uid="{00000000-0005-0000-0000-00001F300000}"/>
    <cellStyle name="Normal 2 2 2 3 2 2 2 2 2 2 9" xfId="12345" xr:uid="{00000000-0005-0000-0000-000020300000}"/>
    <cellStyle name="Normal 2 2 2 3 2 2 2 2 2 2 9 2" xfId="12346" xr:uid="{00000000-0005-0000-0000-000021300000}"/>
    <cellStyle name="Normal 2 2 2 3 2 2 2 2 2 3" xfId="12347" xr:uid="{00000000-0005-0000-0000-000022300000}"/>
    <cellStyle name="Normal 2 2 2 3 2 2 2 2 2 3 10" xfId="12348" xr:uid="{00000000-0005-0000-0000-000023300000}"/>
    <cellStyle name="Normal 2 2 2 3 2 2 2 2 2 3 10 2" xfId="12349" xr:uid="{00000000-0005-0000-0000-000024300000}"/>
    <cellStyle name="Normal 2 2 2 3 2 2 2 2 2 3 11" xfId="12350" xr:uid="{00000000-0005-0000-0000-000025300000}"/>
    <cellStyle name="Normal 2 2 2 3 2 2 2 2 2 3 2" xfId="12351" xr:uid="{00000000-0005-0000-0000-000026300000}"/>
    <cellStyle name="Normal 2 2 2 3 2 2 2 2 2 3 2 2" xfId="12352" xr:uid="{00000000-0005-0000-0000-000027300000}"/>
    <cellStyle name="Normal 2 2 2 3 2 2 2 2 2 3 3" xfId="12353" xr:uid="{00000000-0005-0000-0000-000028300000}"/>
    <cellStyle name="Normal 2 2 2 3 2 2 2 2 2 3 3 2" xfId="12354" xr:uid="{00000000-0005-0000-0000-000029300000}"/>
    <cellStyle name="Normal 2 2 2 3 2 2 2 2 2 3 4" xfId="12355" xr:uid="{00000000-0005-0000-0000-00002A300000}"/>
    <cellStyle name="Normal 2 2 2 3 2 2 2 2 2 3 4 2" xfId="12356" xr:uid="{00000000-0005-0000-0000-00002B300000}"/>
    <cellStyle name="Normal 2 2 2 3 2 2 2 2 2 3 5" xfId="12357" xr:uid="{00000000-0005-0000-0000-00002C300000}"/>
    <cellStyle name="Normal 2 2 2 3 2 2 2 2 2 3 5 2" xfId="12358" xr:uid="{00000000-0005-0000-0000-00002D300000}"/>
    <cellStyle name="Normal 2 2 2 3 2 2 2 2 2 3 6" xfId="12359" xr:uid="{00000000-0005-0000-0000-00002E300000}"/>
    <cellStyle name="Normal 2 2 2 3 2 2 2 2 2 3 6 2" xfId="12360" xr:uid="{00000000-0005-0000-0000-00002F300000}"/>
    <cellStyle name="Normal 2 2 2 3 2 2 2 2 2 3 7" xfId="12361" xr:uid="{00000000-0005-0000-0000-000030300000}"/>
    <cellStyle name="Normal 2 2 2 3 2 2 2 2 2 3 7 2" xfId="12362" xr:uid="{00000000-0005-0000-0000-000031300000}"/>
    <cellStyle name="Normal 2 2 2 3 2 2 2 2 2 3 8" xfId="12363" xr:uid="{00000000-0005-0000-0000-000032300000}"/>
    <cellStyle name="Normal 2 2 2 3 2 2 2 2 2 3 8 2" xfId="12364" xr:uid="{00000000-0005-0000-0000-000033300000}"/>
    <cellStyle name="Normal 2 2 2 3 2 2 2 2 2 3 9" xfId="12365" xr:uid="{00000000-0005-0000-0000-000034300000}"/>
    <cellStyle name="Normal 2 2 2 3 2 2 2 2 2 3 9 2" xfId="12366" xr:uid="{00000000-0005-0000-0000-000035300000}"/>
    <cellStyle name="Normal 2 2 2 3 2 2 2 2 2 4" xfId="12367" xr:uid="{00000000-0005-0000-0000-000036300000}"/>
    <cellStyle name="Normal 2 2 2 3 2 2 2 2 2 4 2" xfId="12368" xr:uid="{00000000-0005-0000-0000-000037300000}"/>
    <cellStyle name="Normal 2 2 2 3 2 2 2 2 2 5" xfId="12369" xr:uid="{00000000-0005-0000-0000-000038300000}"/>
    <cellStyle name="Normal 2 2 2 3 2 2 2 2 2 5 2" xfId="12370" xr:uid="{00000000-0005-0000-0000-000039300000}"/>
    <cellStyle name="Normal 2 2 2 3 2 2 2 2 2 6" xfId="12371" xr:uid="{00000000-0005-0000-0000-00003A300000}"/>
    <cellStyle name="Normal 2 2 2 3 2 2 2 2 2 6 2" xfId="12372" xr:uid="{00000000-0005-0000-0000-00003B300000}"/>
    <cellStyle name="Normal 2 2 2 3 2 2 2 2 2 7" xfId="12373" xr:uid="{00000000-0005-0000-0000-00003C300000}"/>
    <cellStyle name="Normal 2 2 2 3 2 2 2 2 2 7 2" xfId="12374" xr:uid="{00000000-0005-0000-0000-00003D300000}"/>
    <cellStyle name="Normal 2 2 2 3 2 2 2 2 2 8" xfId="12375" xr:uid="{00000000-0005-0000-0000-00003E300000}"/>
    <cellStyle name="Normal 2 2 2 3 2 2 2 2 2 8 2" xfId="12376" xr:uid="{00000000-0005-0000-0000-00003F300000}"/>
    <cellStyle name="Normal 2 2 2 3 2 2 2 2 2 9" xfId="12377" xr:uid="{00000000-0005-0000-0000-000040300000}"/>
    <cellStyle name="Normal 2 2 2 3 2 2 2 2 2 9 2" xfId="12378" xr:uid="{00000000-0005-0000-0000-000041300000}"/>
    <cellStyle name="Normal 2 2 2 3 2 2 2 2 3" xfId="12379" xr:uid="{00000000-0005-0000-0000-000042300000}"/>
    <cellStyle name="Normal 2 2 2 3 2 2 2 2 3 10" xfId="12380" xr:uid="{00000000-0005-0000-0000-000043300000}"/>
    <cellStyle name="Normal 2 2 2 3 2 2 2 2 3 10 2" xfId="12381" xr:uid="{00000000-0005-0000-0000-000044300000}"/>
    <cellStyle name="Normal 2 2 2 3 2 2 2 2 3 11" xfId="12382" xr:uid="{00000000-0005-0000-0000-000045300000}"/>
    <cellStyle name="Normal 2 2 2 3 2 2 2 2 3 11 2" xfId="12383" xr:uid="{00000000-0005-0000-0000-000046300000}"/>
    <cellStyle name="Normal 2 2 2 3 2 2 2 2 3 12" xfId="12384" xr:uid="{00000000-0005-0000-0000-000047300000}"/>
    <cellStyle name="Normal 2 2 2 3 2 2 2 2 3 12 2" xfId="12385" xr:uid="{00000000-0005-0000-0000-000048300000}"/>
    <cellStyle name="Normal 2 2 2 3 2 2 2 2 3 13" xfId="12386" xr:uid="{00000000-0005-0000-0000-000049300000}"/>
    <cellStyle name="Normal 2 2 2 3 2 2 2 2 3 2" xfId="12387" xr:uid="{00000000-0005-0000-0000-00004A300000}"/>
    <cellStyle name="Normal 2 2 2 3 2 2 2 2 3 2 10" xfId="12388" xr:uid="{00000000-0005-0000-0000-00004B300000}"/>
    <cellStyle name="Normal 2 2 2 3 2 2 2 2 3 2 10 2" xfId="12389" xr:uid="{00000000-0005-0000-0000-00004C300000}"/>
    <cellStyle name="Normal 2 2 2 3 2 2 2 2 3 2 11" xfId="12390" xr:uid="{00000000-0005-0000-0000-00004D300000}"/>
    <cellStyle name="Normal 2 2 2 3 2 2 2 2 3 2 11 2" xfId="12391" xr:uid="{00000000-0005-0000-0000-00004E300000}"/>
    <cellStyle name="Normal 2 2 2 3 2 2 2 2 3 2 12" xfId="12392" xr:uid="{00000000-0005-0000-0000-00004F300000}"/>
    <cellStyle name="Normal 2 2 2 3 2 2 2 2 3 2 2" xfId="12393" xr:uid="{00000000-0005-0000-0000-000050300000}"/>
    <cellStyle name="Normal 2 2 2 3 2 2 2 2 3 2 2 10" xfId="12394" xr:uid="{00000000-0005-0000-0000-000051300000}"/>
    <cellStyle name="Normal 2 2 2 3 2 2 2 2 3 2 2 10 2" xfId="12395" xr:uid="{00000000-0005-0000-0000-000052300000}"/>
    <cellStyle name="Normal 2 2 2 3 2 2 2 2 3 2 2 11" xfId="12396" xr:uid="{00000000-0005-0000-0000-000053300000}"/>
    <cellStyle name="Normal 2 2 2 3 2 2 2 2 3 2 2 2" xfId="12397" xr:uid="{00000000-0005-0000-0000-000054300000}"/>
    <cellStyle name="Normal 2 2 2 3 2 2 2 2 3 2 2 2 2" xfId="12398" xr:uid="{00000000-0005-0000-0000-000055300000}"/>
    <cellStyle name="Normal 2 2 2 3 2 2 2 2 3 2 2 3" xfId="12399" xr:uid="{00000000-0005-0000-0000-000056300000}"/>
    <cellStyle name="Normal 2 2 2 3 2 2 2 2 3 2 2 3 2" xfId="12400" xr:uid="{00000000-0005-0000-0000-000057300000}"/>
    <cellStyle name="Normal 2 2 2 3 2 2 2 2 3 2 2 4" xfId="12401" xr:uid="{00000000-0005-0000-0000-000058300000}"/>
    <cellStyle name="Normal 2 2 2 3 2 2 2 2 3 2 2 4 2" xfId="12402" xr:uid="{00000000-0005-0000-0000-000059300000}"/>
    <cellStyle name="Normal 2 2 2 3 2 2 2 2 3 2 2 5" xfId="12403" xr:uid="{00000000-0005-0000-0000-00005A300000}"/>
    <cellStyle name="Normal 2 2 2 3 2 2 2 2 3 2 2 5 2" xfId="12404" xr:uid="{00000000-0005-0000-0000-00005B300000}"/>
    <cellStyle name="Normal 2 2 2 3 2 2 2 2 3 2 2 6" xfId="12405" xr:uid="{00000000-0005-0000-0000-00005C300000}"/>
    <cellStyle name="Normal 2 2 2 3 2 2 2 2 3 2 2 6 2" xfId="12406" xr:uid="{00000000-0005-0000-0000-00005D300000}"/>
    <cellStyle name="Normal 2 2 2 3 2 2 2 2 3 2 2 7" xfId="12407" xr:uid="{00000000-0005-0000-0000-00005E300000}"/>
    <cellStyle name="Normal 2 2 2 3 2 2 2 2 3 2 2 7 2" xfId="12408" xr:uid="{00000000-0005-0000-0000-00005F300000}"/>
    <cellStyle name="Normal 2 2 2 3 2 2 2 2 3 2 2 8" xfId="12409" xr:uid="{00000000-0005-0000-0000-000060300000}"/>
    <cellStyle name="Normal 2 2 2 3 2 2 2 2 3 2 2 8 2" xfId="12410" xr:uid="{00000000-0005-0000-0000-000061300000}"/>
    <cellStyle name="Normal 2 2 2 3 2 2 2 2 3 2 2 9" xfId="12411" xr:uid="{00000000-0005-0000-0000-000062300000}"/>
    <cellStyle name="Normal 2 2 2 3 2 2 2 2 3 2 2 9 2" xfId="12412" xr:uid="{00000000-0005-0000-0000-000063300000}"/>
    <cellStyle name="Normal 2 2 2 3 2 2 2 2 3 2 3" xfId="12413" xr:uid="{00000000-0005-0000-0000-000064300000}"/>
    <cellStyle name="Normal 2 2 2 3 2 2 2 2 3 2 3 2" xfId="12414" xr:uid="{00000000-0005-0000-0000-000065300000}"/>
    <cellStyle name="Normal 2 2 2 3 2 2 2 2 3 2 4" xfId="12415" xr:uid="{00000000-0005-0000-0000-000066300000}"/>
    <cellStyle name="Normal 2 2 2 3 2 2 2 2 3 2 4 2" xfId="12416" xr:uid="{00000000-0005-0000-0000-000067300000}"/>
    <cellStyle name="Normal 2 2 2 3 2 2 2 2 3 2 5" xfId="12417" xr:uid="{00000000-0005-0000-0000-000068300000}"/>
    <cellStyle name="Normal 2 2 2 3 2 2 2 2 3 2 5 2" xfId="12418" xr:uid="{00000000-0005-0000-0000-000069300000}"/>
    <cellStyle name="Normal 2 2 2 3 2 2 2 2 3 2 6" xfId="12419" xr:uid="{00000000-0005-0000-0000-00006A300000}"/>
    <cellStyle name="Normal 2 2 2 3 2 2 2 2 3 2 6 2" xfId="12420" xr:uid="{00000000-0005-0000-0000-00006B300000}"/>
    <cellStyle name="Normal 2 2 2 3 2 2 2 2 3 2 7" xfId="12421" xr:uid="{00000000-0005-0000-0000-00006C300000}"/>
    <cellStyle name="Normal 2 2 2 3 2 2 2 2 3 2 7 2" xfId="12422" xr:uid="{00000000-0005-0000-0000-00006D300000}"/>
    <cellStyle name="Normal 2 2 2 3 2 2 2 2 3 2 8" xfId="12423" xr:uid="{00000000-0005-0000-0000-00006E300000}"/>
    <cellStyle name="Normal 2 2 2 3 2 2 2 2 3 2 8 2" xfId="12424" xr:uid="{00000000-0005-0000-0000-00006F300000}"/>
    <cellStyle name="Normal 2 2 2 3 2 2 2 2 3 2 9" xfId="12425" xr:uid="{00000000-0005-0000-0000-000070300000}"/>
    <cellStyle name="Normal 2 2 2 3 2 2 2 2 3 2 9 2" xfId="12426" xr:uid="{00000000-0005-0000-0000-000071300000}"/>
    <cellStyle name="Normal 2 2 2 3 2 2 2 2 3 3" xfId="12427" xr:uid="{00000000-0005-0000-0000-000072300000}"/>
    <cellStyle name="Normal 2 2 2 3 2 2 2 2 3 3 10" xfId="12428" xr:uid="{00000000-0005-0000-0000-000073300000}"/>
    <cellStyle name="Normal 2 2 2 3 2 2 2 2 3 3 10 2" xfId="12429" xr:uid="{00000000-0005-0000-0000-000074300000}"/>
    <cellStyle name="Normal 2 2 2 3 2 2 2 2 3 3 11" xfId="12430" xr:uid="{00000000-0005-0000-0000-000075300000}"/>
    <cellStyle name="Normal 2 2 2 3 2 2 2 2 3 3 2" xfId="12431" xr:uid="{00000000-0005-0000-0000-000076300000}"/>
    <cellStyle name="Normal 2 2 2 3 2 2 2 2 3 3 2 2" xfId="12432" xr:uid="{00000000-0005-0000-0000-000077300000}"/>
    <cellStyle name="Normal 2 2 2 3 2 2 2 2 3 3 3" xfId="12433" xr:uid="{00000000-0005-0000-0000-000078300000}"/>
    <cellStyle name="Normal 2 2 2 3 2 2 2 2 3 3 3 2" xfId="12434" xr:uid="{00000000-0005-0000-0000-000079300000}"/>
    <cellStyle name="Normal 2 2 2 3 2 2 2 2 3 3 4" xfId="12435" xr:uid="{00000000-0005-0000-0000-00007A300000}"/>
    <cellStyle name="Normal 2 2 2 3 2 2 2 2 3 3 4 2" xfId="12436" xr:uid="{00000000-0005-0000-0000-00007B300000}"/>
    <cellStyle name="Normal 2 2 2 3 2 2 2 2 3 3 5" xfId="12437" xr:uid="{00000000-0005-0000-0000-00007C300000}"/>
    <cellStyle name="Normal 2 2 2 3 2 2 2 2 3 3 5 2" xfId="12438" xr:uid="{00000000-0005-0000-0000-00007D300000}"/>
    <cellStyle name="Normal 2 2 2 3 2 2 2 2 3 3 6" xfId="12439" xr:uid="{00000000-0005-0000-0000-00007E300000}"/>
    <cellStyle name="Normal 2 2 2 3 2 2 2 2 3 3 6 2" xfId="12440" xr:uid="{00000000-0005-0000-0000-00007F300000}"/>
    <cellStyle name="Normal 2 2 2 3 2 2 2 2 3 3 7" xfId="12441" xr:uid="{00000000-0005-0000-0000-000080300000}"/>
    <cellStyle name="Normal 2 2 2 3 2 2 2 2 3 3 7 2" xfId="12442" xr:uid="{00000000-0005-0000-0000-000081300000}"/>
    <cellStyle name="Normal 2 2 2 3 2 2 2 2 3 3 8" xfId="12443" xr:uid="{00000000-0005-0000-0000-000082300000}"/>
    <cellStyle name="Normal 2 2 2 3 2 2 2 2 3 3 8 2" xfId="12444" xr:uid="{00000000-0005-0000-0000-000083300000}"/>
    <cellStyle name="Normal 2 2 2 3 2 2 2 2 3 3 9" xfId="12445" xr:uid="{00000000-0005-0000-0000-000084300000}"/>
    <cellStyle name="Normal 2 2 2 3 2 2 2 2 3 3 9 2" xfId="12446" xr:uid="{00000000-0005-0000-0000-000085300000}"/>
    <cellStyle name="Normal 2 2 2 3 2 2 2 2 3 4" xfId="12447" xr:uid="{00000000-0005-0000-0000-000086300000}"/>
    <cellStyle name="Normal 2 2 2 3 2 2 2 2 3 4 2" xfId="12448" xr:uid="{00000000-0005-0000-0000-000087300000}"/>
    <cellStyle name="Normal 2 2 2 3 2 2 2 2 3 5" xfId="12449" xr:uid="{00000000-0005-0000-0000-000088300000}"/>
    <cellStyle name="Normal 2 2 2 3 2 2 2 2 3 5 2" xfId="12450" xr:uid="{00000000-0005-0000-0000-000089300000}"/>
    <cellStyle name="Normal 2 2 2 3 2 2 2 2 3 6" xfId="12451" xr:uid="{00000000-0005-0000-0000-00008A300000}"/>
    <cellStyle name="Normal 2 2 2 3 2 2 2 2 3 6 2" xfId="12452" xr:uid="{00000000-0005-0000-0000-00008B300000}"/>
    <cellStyle name="Normal 2 2 2 3 2 2 2 2 3 7" xfId="12453" xr:uid="{00000000-0005-0000-0000-00008C300000}"/>
    <cellStyle name="Normal 2 2 2 3 2 2 2 2 3 7 2" xfId="12454" xr:uid="{00000000-0005-0000-0000-00008D300000}"/>
    <cellStyle name="Normal 2 2 2 3 2 2 2 2 3 8" xfId="12455" xr:uid="{00000000-0005-0000-0000-00008E300000}"/>
    <cellStyle name="Normal 2 2 2 3 2 2 2 2 3 8 2" xfId="12456" xr:uid="{00000000-0005-0000-0000-00008F300000}"/>
    <cellStyle name="Normal 2 2 2 3 2 2 2 2 3 9" xfId="12457" xr:uid="{00000000-0005-0000-0000-000090300000}"/>
    <cellStyle name="Normal 2 2 2 3 2 2 2 2 3 9 2" xfId="12458" xr:uid="{00000000-0005-0000-0000-000091300000}"/>
    <cellStyle name="Normal 2 2 2 3 2 2 2 2 4" xfId="12459" xr:uid="{00000000-0005-0000-0000-000092300000}"/>
    <cellStyle name="Normal 2 2 2 3 2 2 2 2 4 10" xfId="12460" xr:uid="{00000000-0005-0000-0000-000093300000}"/>
    <cellStyle name="Normal 2 2 2 3 2 2 2 2 4 10 2" xfId="12461" xr:uid="{00000000-0005-0000-0000-000094300000}"/>
    <cellStyle name="Normal 2 2 2 3 2 2 2 2 4 11" xfId="12462" xr:uid="{00000000-0005-0000-0000-000095300000}"/>
    <cellStyle name="Normal 2 2 2 3 2 2 2 2 4 11 2" xfId="12463" xr:uid="{00000000-0005-0000-0000-000096300000}"/>
    <cellStyle name="Normal 2 2 2 3 2 2 2 2 4 12" xfId="12464" xr:uid="{00000000-0005-0000-0000-000097300000}"/>
    <cellStyle name="Normal 2 2 2 3 2 2 2 2 4 12 2" xfId="12465" xr:uid="{00000000-0005-0000-0000-000098300000}"/>
    <cellStyle name="Normal 2 2 2 3 2 2 2 2 4 13" xfId="12466" xr:uid="{00000000-0005-0000-0000-000099300000}"/>
    <cellStyle name="Normal 2 2 2 3 2 2 2 2 4 2" xfId="12467" xr:uid="{00000000-0005-0000-0000-00009A300000}"/>
    <cellStyle name="Normal 2 2 2 3 2 2 2 2 4 2 10" xfId="12468" xr:uid="{00000000-0005-0000-0000-00009B300000}"/>
    <cellStyle name="Normal 2 2 2 3 2 2 2 2 4 2 10 2" xfId="12469" xr:uid="{00000000-0005-0000-0000-00009C300000}"/>
    <cellStyle name="Normal 2 2 2 3 2 2 2 2 4 2 11" xfId="12470" xr:uid="{00000000-0005-0000-0000-00009D300000}"/>
    <cellStyle name="Normal 2 2 2 3 2 2 2 2 4 2 11 2" xfId="12471" xr:uid="{00000000-0005-0000-0000-00009E300000}"/>
    <cellStyle name="Normal 2 2 2 3 2 2 2 2 4 2 12" xfId="12472" xr:uid="{00000000-0005-0000-0000-00009F300000}"/>
    <cellStyle name="Normal 2 2 2 3 2 2 2 2 4 2 2" xfId="12473" xr:uid="{00000000-0005-0000-0000-0000A0300000}"/>
    <cellStyle name="Normal 2 2 2 3 2 2 2 2 4 2 2 10" xfId="12474" xr:uid="{00000000-0005-0000-0000-0000A1300000}"/>
    <cellStyle name="Normal 2 2 2 3 2 2 2 2 4 2 2 10 2" xfId="12475" xr:uid="{00000000-0005-0000-0000-0000A2300000}"/>
    <cellStyle name="Normal 2 2 2 3 2 2 2 2 4 2 2 11" xfId="12476" xr:uid="{00000000-0005-0000-0000-0000A3300000}"/>
    <cellStyle name="Normal 2 2 2 3 2 2 2 2 4 2 2 2" xfId="12477" xr:uid="{00000000-0005-0000-0000-0000A4300000}"/>
    <cellStyle name="Normal 2 2 2 3 2 2 2 2 4 2 2 2 2" xfId="12478" xr:uid="{00000000-0005-0000-0000-0000A5300000}"/>
    <cellStyle name="Normal 2 2 2 3 2 2 2 2 4 2 2 3" xfId="12479" xr:uid="{00000000-0005-0000-0000-0000A6300000}"/>
    <cellStyle name="Normal 2 2 2 3 2 2 2 2 4 2 2 3 2" xfId="12480" xr:uid="{00000000-0005-0000-0000-0000A7300000}"/>
    <cellStyle name="Normal 2 2 2 3 2 2 2 2 4 2 2 4" xfId="12481" xr:uid="{00000000-0005-0000-0000-0000A8300000}"/>
    <cellStyle name="Normal 2 2 2 3 2 2 2 2 4 2 2 4 2" xfId="12482" xr:uid="{00000000-0005-0000-0000-0000A9300000}"/>
    <cellStyle name="Normal 2 2 2 3 2 2 2 2 4 2 2 5" xfId="12483" xr:uid="{00000000-0005-0000-0000-0000AA300000}"/>
    <cellStyle name="Normal 2 2 2 3 2 2 2 2 4 2 2 5 2" xfId="12484" xr:uid="{00000000-0005-0000-0000-0000AB300000}"/>
    <cellStyle name="Normal 2 2 2 3 2 2 2 2 4 2 2 6" xfId="12485" xr:uid="{00000000-0005-0000-0000-0000AC300000}"/>
    <cellStyle name="Normal 2 2 2 3 2 2 2 2 4 2 2 6 2" xfId="12486" xr:uid="{00000000-0005-0000-0000-0000AD300000}"/>
    <cellStyle name="Normal 2 2 2 3 2 2 2 2 4 2 2 7" xfId="12487" xr:uid="{00000000-0005-0000-0000-0000AE300000}"/>
    <cellStyle name="Normal 2 2 2 3 2 2 2 2 4 2 2 7 2" xfId="12488" xr:uid="{00000000-0005-0000-0000-0000AF300000}"/>
    <cellStyle name="Normal 2 2 2 3 2 2 2 2 4 2 2 8" xfId="12489" xr:uid="{00000000-0005-0000-0000-0000B0300000}"/>
    <cellStyle name="Normal 2 2 2 3 2 2 2 2 4 2 2 8 2" xfId="12490" xr:uid="{00000000-0005-0000-0000-0000B1300000}"/>
    <cellStyle name="Normal 2 2 2 3 2 2 2 2 4 2 2 9" xfId="12491" xr:uid="{00000000-0005-0000-0000-0000B2300000}"/>
    <cellStyle name="Normal 2 2 2 3 2 2 2 2 4 2 2 9 2" xfId="12492" xr:uid="{00000000-0005-0000-0000-0000B3300000}"/>
    <cellStyle name="Normal 2 2 2 3 2 2 2 2 4 2 3" xfId="12493" xr:uid="{00000000-0005-0000-0000-0000B4300000}"/>
    <cellStyle name="Normal 2 2 2 3 2 2 2 2 4 2 3 2" xfId="12494" xr:uid="{00000000-0005-0000-0000-0000B5300000}"/>
    <cellStyle name="Normal 2 2 2 3 2 2 2 2 4 2 4" xfId="12495" xr:uid="{00000000-0005-0000-0000-0000B6300000}"/>
    <cellStyle name="Normal 2 2 2 3 2 2 2 2 4 2 4 2" xfId="12496" xr:uid="{00000000-0005-0000-0000-0000B7300000}"/>
    <cellStyle name="Normal 2 2 2 3 2 2 2 2 4 2 5" xfId="12497" xr:uid="{00000000-0005-0000-0000-0000B8300000}"/>
    <cellStyle name="Normal 2 2 2 3 2 2 2 2 4 2 5 2" xfId="12498" xr:uid="{00000000-0005-0000-0000-0000B9300000}"/>
    <cellStyle name="Normal 2 2 2 3 2 2 2 2 4 2 6" xfId="12499" xr:uid="{00000000-0005-0000-0000-0000BA300000}"/>
    <cellStyle name="Normal 2 2 2 3 2 2 2 2 4 2 6 2" xfId="12500" xr:uid="{00000000-0005-0000-0000-0000BB300000}"/>
    <cellStyle name="Normal 2 2 2 3 2 2 2 2 4 2 7" xfId="12501" xr:uid="{00000000-0005-0000-0000-0000BC300000}"/>
    <cellStyle name="Normal 2 2 2 3 2 2 2 2 4 2 7 2" xfId="12502" xr:uid="{00000000-0005-0000-0000-0000BD300000}"/>
    <cellStyle name="Normal 2 2 2 3 2 2 2 2 4 2 8" xfId="12503" xr:uid="{00000000-0005-0000-0000-0000BE300000}"/>
    <cellStyle name="Normal 2 2 2 3 2 2 2 2 4 2 8 2" xfId="12504" xr:uid="{00000000-0005-0000-0000-0000BF300000}"/>
    <cellStyle name="Normal 2 2 2 3 2 2 2 2 4 2 9" xfId="12505" xr:uid="{00000000-0005-0000-0000-0000C0300000}"/>
    <cellStyle name="Normal 2 2 2 3 2 2 2 2 4 2 9 2" xfId="12506" xr:uid="{00000000-0005-0000-0000-0000C1300000}"/>
    <cellStyle name="Normal 2 2 2 3 2 2 2 2 4 3" xfId="12507" xr:uid="{00000000-0005-0000-0000-0000C2300000}"/>
    <cellStyle name="Normal 2 2 2 3 2 2 2 2 4 3 10" xfId="12508" xr:uid="{00000000-0005-0000-0000-0000C3300000}"/>
    <cellStyle name="Normal 2 2 2 3 2 2 2 2 4 3 10 2" xfId="12509" xr:uid="{00000000-0005-0000-0000-0000C4300000}"/>
    <cellStyle name="Normal 2 2 2 3 2 2 2 2 4 3 11" xfId="12510" xr:uid="{00000000-0005-0000-0000-0000C5300000}"/>
    <cellStyle name="Normal 2 2 2 3 2 2 2 2 4 3 2" xfId="12511" xr:uid="{00000000-0005-0000-0000-0000C6300000}"/>
    <cellStyle name="Normal 2 2 2 3 2 2 2 2 4 3 2 2" xfId="12512" xr:uid="{00000000-0005-0000-0000-0000C7300000}"/>
    <cellStyle name="Normal 2 2 2 3 2 2 2 2 4 3 3" xfId="12513" xr:uid="{00000000-0005-0000-0000-0000C8300000}"/>
    <cellStyle name="Normal 2 2 2 3 2 2 2 2 4 3 3 2" xfId="12514" xr:uid="{00000000-0005-0000-0000-0000C9300000}"/>
    <cellStyle name="Normal 2 2 2 3 2 2 2 2 4 3 4" xfId="12515" xr:uid="{00000000-0005-0000-0000-0000CA300000}"/>
    <cellStyle name="Normal 2 2 2 3 2 2 2 2 4 3 4 2" xfId="12516" xr:uid="{00000000-0005-0000-0000-0000CB300000}"/>
    <cellStyle name="Normal 2 2 2 3 2 2 2 2 4 3 5" xfId="12517" xr:uid="{00000000-0005-0000-0000-0000CC300000}"/>
    <cellStyle name="Normal 2 2 2 3 2 2 2 2 4 3 5 2" xfId="12518" xr:uid="{00000000-0005-0000-0000-0000CD300000}"/>
    <cellStyle name="Normal 2 2 2 3 2 2 2 2 4 3 6" xfId="12519" xr:uid="{00000000-0005-0000-0000-0000CE300000}"/>
    <cellStyle name="Normal 2 2 2 3 2 2 2 2 4 3 6 2" xfId="12520" xr:uid="{00000000-0005-0000-0000-0000CF300000}"/>
    <cellStyle name="Normal 2 2 2 3 2 2 2 2 4 3 7" xfId="12521" xr:uid="{00000000-0005-0000-0000-0000D0300000}"/>
    <cellStyle name="Normal 2 2 2 3 2 2 2 2 4 3 7 2" xfId="12522" xr:uid="{00000000-0005-0000-0000-0000D1300000}"/>
    <cellStyle name="Normal 2 2 2 3 2 2 2 2 4 3 8" xfId="12523" xr:uid="{00000000-0005-0000-0000-0000D2300000}"/>
    <cellStyle name="Normal 2 2 2 3 2 2 2 2 4 3 8 2" xfId="12524" xr:uid="{00000000-0005-0000-0000-0000D3300000}"/>
    <cellStyle name="Normal 2 2 2 3 2 2 2 2 4 3 9" xfId="12525" xr:uid="{00000000-0005-0000-0000-0000D4300000}"/>
    <cellStyle name="Normal 2 2 2 3 2 2 2 2 4 3 9 2" xfId="12526" xr:uid="{00000000-0005-0000-0000-0000D5300000}"/>
    <cellStyle name="Normal 2 2 2 3 2 2 2 2 4 4" xfId="12527" xr:uid="{00000000-0005-0000-0000-0000D6300000}"/>
    <cellStyle name="Normal 2 2 2 3 2 2 2 2 4 4 2" xfId="12528" xr:uid="{00000000-0005-0000-0000-0000D7300000}"/>
    <cellStyle name="Normal 2 2 2 3 2 2 2 2 4 5" xfId="12529" xr:uid="{00000000-0005-0000-0000-0000D8300000}"/>
    <cellStyle name="Normal 2 2 2 3 2 2 2 2 4 5 2" xfId="12530" xr:uid="{00000000-0005-0000-0000-0000D9300000}"/>
    <cellStyle name="Normal 2 2 2 3 2 2 2 2 4 6" xfId="12531" xr:uid="{00000000-0005-0000-0000-0000DA300000}"/>
    <cellStyle name="Normal 2 2 2 3 2 2 2 2 4 6 2" xfId="12532" xr:uid="{00000000-0005-0000-0000-0000DB300000}"/>
    <cellStyle name="Normal 2 2 2 3 2 2 2 2 4 7" xfId="12533" xr:uid="{00000000-0005-0000-0000-0000DC300000}"/>
    <cellStyle name="Normal 2 2 2 3 2 2 2 2 4 7 2" xfId="12534" xr:uid="{00000000-0005-0000-0000-0000DD300000}"/>
    <cellStyle name="Normal 2 2 2 3 2 2 2 2 4 8" xfId="12535" xr:uid="{00000000-0005-0000-0000-0000DE300000}"/>
    <cellStyle name="Normal 2 2 2 3 2 2 2 2 4 8 2" xfId="12536" xr:uid="{00000000-0005-0000-0000-0000DF300000}"/>
    <cellStyle name="Normal 2 2 2 3 2 2 2 2 4 9" xfId="12537" xr:uid="{00000000-0005-0000-0000-0000E0300000}"/>
    <cellStyle name="Normal 2 2 2 3 2 2 2 2 4 9 2" xfId="12538" xr:uid="{00000000-0005-0000-0000-0000E1300000}"/>
    <cellStyle name="Normal 2 2 2 3 2 2 2 2 5" xfId="12539" xr:uid="{00000000-0005-0000-0000-0000E2300000}"/>
    <cellStyle name="Normal 2 2 2 3 2 2 2 2 5 10" xfId="12540" xr:uid="{00000000-0005-0000-0000-0000E3300000}"/>
    <cellStyle name="Normal 2 2 2 3 2 2 2 2 5 10 2" xfId="12541" xr:uid="{00000000-0005-0000-0000-0000E4300000}"/>
    <cellStyle name="Normal 2 2 2 3 2 2 2 2 5 11" xfId="12542" xr:uid="{00000000-0005-0000-0000-0000E5300000}"/>
    <cellStyle name="Normal 2 2 2 3 2 2 2 2 5 11 2" xfId="12543" xr:uid="{00000000-0005-0000-0000-0000E6300000}"/>
    <cellStyle name="Normal 2 2 2 3 2 2 2 2 5 12" xfId="12544" xr:uid="{00000000-0005-0000-0000-0000E7300000}"/>
    <cellStyle name="Normal 2 2 2 3 2 2 2 2 5 12 2" xfId="12545" xr:uid="{00000000-0005-0000-0000-0000E8300000}"/>
    <cellStyle name="Normal 2 2 2 3 2 2 2 2 5 13" xfId="12546" xr:uid="{00000000-0005-0000-0000-0000E9300000}"/>
    <cellStyle name="Normal 2 2 2 3 2 2 2 2 5 2" xfId="12547" xr:uid="{00000000-0005-0000-0000-0000EA300000}"/>
    <cellStyle name="Normal 2 2 2 3 2 2 2 2 5 2 10" xfId="12548" xr:uid="{00000000-0005-0000-0000-0000EB300000}"/>
    <cellStyle name="Normal 2 2 2 3 2 2 2 2 5 2 10 2" xfId="12549" xr:uid="{00000000-0005-0000-0000-0000EC300000}"/>
    <cellStyle name="Normal 2 2 2 3 2 2 2 2 5 2 11" xfId="12550" xr:uid="{00000000-0005-0000-0000-0000ED300000}"/>
    <cellStyle name="Normal 2 2 2 3 2 2 2 2 5 2 11 2" xfId="12551" xr:uid="{00000000-0005-0000-0000-0000EE300000}"/>
    <cellStyle name="Normal 2 2 2 3 2 2 2 2 5 2 12" xfId="12552" xr:uid="{00000000-0005-0000-0000-0000EF300000}"/>
    <cellStyle name="Normal 2 2 2 3 2 2 2 2 5 2 2" xfId="12553" xr:uid="{00000000-0005-0000-0000-0000F0300000}"/>
    <cellStyle name="Normal 2 2 2 3 2 2 2 2 5 2 2 10" xfId="12554" xr:uid="{00000000-0005-0000-0000-0000F1300000}"/>
    <cellStyle name="Normal 2 2 2 3 2 2 2 2 5 2 2 10 2" xfId="12555" xr:uid="{00000000-0005-0000-0000-0000F2300000}"/>
    <cellStyle name="Normal 2 2 2 3 2 2 2 2 5 2 2 11" xfId="12556" xr:uid="{00000000-0005-0000-0000-0000F3300000}"/>
    <cellStyle name="Normal 2 2 2 3 2 2 2 2 5 2 2 2" xfId="12557" xr:uid="{00000000-0005-0000-0000-0000F4300000}"/>
    <cellStyle name="Normal 2 2 2 3 2 2 2 2 5 2 2 2 2" xfId="12558" xr:uid="{00000000-0005-0000-0000-0000F5300000}"/>
    <cellStyle name="Normal 2 2 2 3 2 2 2 2 5 2 2 3" xfId="12559" xr:uid="{00000000-0005-0000-0000-0000F6300000}"/>
    <cellStyle name="Normal 2 2 2 3 2 2 2 2 5 2 2 3 2" xfId="12560" xr:uid="{00000000-0005-0000-0000-0000F7300000}"/>
    <cellStyle name="Normal 2 2 2 3 2 2 2 2 5 2 2 4" xfId="12561" xr:uid="{00000000-0005-0000-0000-0000F8300000}"/>
    <cellStyle name="Normal 2 2 2 3 2 2 2 2 5 2 2 4 2" xfId="12562" xr:uid="{00000000-0005-0000-0000-0000F9300000}"/>
    <cellStyle name="Normal 2 2 2 3 2 2 2 2 5 2 2 5" xfId="12563" xr:uid="{00000000-0005-0000-0000-0000FA300000}"/>
    <cellStyle name="Normal 2 2 2 3 2 2 2 2 5 2 2 5 2" xfId="12564" xr:uid="{00000000-0005-0000-0000-0000FB300000}"/>
    <cellStyle name="Normal 2 2 2 3 2 2 2 2 5 2 2 6" xfId="12565" xr:uid="{00000000-0005-0000-0000-0000FC300000}"/>
    <cellStyle name="Normal 2 2 2 3 2 2 2 2 5 2 2 6 2" xfId="12566" xr:uid="{00000000-0005-0000-0000-0000FD300000}"/>
    <cellStyle name="Normal 2 2 2 3 2 2 2 2 5 2 2 7" xfId="12567" xr:uid="{00000000-0005-0000-0000-0000FE300000}"/>
    <cellStyle name="Normal 2 2 2 3 2 2 2 2 5 2 2 7 2" xfId="12568" xr:uid="{00000000-0005-0000-0000-0000FF300000}"/>
    <cellStyle name="Normal 2 2 2 3 2 2 2 2 5 2 2 8" xfId="12569" xr:uid="{00000000-0005-0000-0000-000000310000}"/>
    <cellStyle name="Normal 2 2 2 3 2 2 2 2 5 2 2 8 2" xfId="12570" xr:uid="{00000000-0005-0000-0000-000001310000}"/>
    <cellStyle name="Normal 2 2 2 3 2 2 2 2 5 2 2 9" xfId="12571" xr:uid="{00000000-0005-0000-0000-000002310000}"/>
    <cellStyle name="Normal 2 2 2 3 2 2 2 2 5 2 2 9 2" xfId="12572" xr:uid="{00000000-0005-0000-0000-000003310000}"/>
    <cellStyle name="Normal 2 2 2 3 2 2 2 2 5 2 3" xfId="12573" xr:uid="{00000000-0005-0000-0000-000004310000}"/>
    <cellStyle name="Normal 2 2 2 3 2 2 2 2 5 2 3 2" xfId="12574" xr:uid="{00000000-0005-0000-0000-000005310000}"/>
    <cellStyle name="Normal 2 2 2 3 2 2 2 2 5 2 4" xfId="12575" xr:uid="{00000000-0005-0000-0000-000006310000}"/>
    <cellStyle name="Normal 2 2 2 3 2 2 2 2 5 2 4 2" xfId="12576" xr:uid="{00000000-0005-0000-0000-000007310000}"/>
    <cellStyle name="Normal 2 2 2 3 2 2 2 2 5 2 5" xfId="12577" xr:uid="{00000000-0005-0000-0000-000008310000}"/>
    <cellStyle name="Normal 2 2 2 3 2 2 2 2 5 2 5 2" xfId="12578" xr:uid="{00000000-0005-0000-0000-000009310000}"/>
    <cellStyle name="Normal 2 2 2 3 2 2 2 2 5 2 6" xfId="12579" xr:uid="{00000000-0005-0000-0000-00000A310000}"/>
    <cellStyle name="Normal 2 2 2 3 2 2 2 2 5 2 6 2" xfId="12580" xr:uid="{00000000-0005-0000-0000-00000B310000}"/>
    <cellStyle name="Normal 2 2 2 3 2 2 2 2 5 2 7" xfId="12581" xr:uid="{00000000-0005-0000-0000-00000C310000}"/>
    <cellStyle name="Normal 2 2 2 3 2 2 2 2 5 2 7 2" xfId="12582" xr:uid="{00000000-0005-0000-0000-00000D310000}"/>
    <cellStyle name="Normal 2 2 2 3 2 2 2 2 5 2 8" xfId="12583" xr:uid="{00000000-0005-0000-0000-00000E310000}"/>
    <cellStyle name="Normal 2 2 2 3 2 2 2 2 5 2 8 2" xfId="12584" xr:uid="{00000000-0005-0000-0000-00000F310000}"/>
    <cellStyle name="Normal 2 2 2 3 2 2 2 2 5 2 9" xfId="12585" xr:uid="{00000000-0005-0000-0000-000010310000}"/>
    <cellStyle name="Normal 2 2 2 3 2 2 2 2 5 2 9 2" xfId="12586" xr:uid="{00000000-0005-0000-0000-000011310000}"/>
    <cellStyle name="Normal 2 2 2 3 2 2 2 2 5 3" xfId="12587" xr:uid="{00000000-0005-0000-0000-000012310000}"/>
    <cellStyle name="Normal 2 2 2 3 2 2 2 2 5 3 10" xfId="12588" xr:uid="{00000000-0005-0000-0000-000013310000}"/>
    <cellStyle name="Normal 2 2 2 3 2 2 2 2 5 3 10 2" xfId="12589" xr:uid="{00000000-0005-0000-0000-000014310000}"/>
    <cellStyle name="Normal 2 2 2 3 2 2 2 2 5 3 11" xfId="12590" xr:uid="{00000000-0005-0000-0000-000015310000}"/>
    <cellStyle name="Normal 2 2 2 3 2 2 2 2 5 3 2" xfId="12591" xr:uid="{00000000-0005-0000-0000-000016310000}"/>
    <cellStyle name="Normal 2 2 2 3 2 2 2 2 5 3 2 2" xfId="12592" xr:uid="{00000000-0005-0000-0000-000017310000}"/>
    <cellStyle name="Normal 2 2 2 3 2 2 2 2 5 3 3" xfId="12593" xr:uid="{00000000-0005-0000-0000-000018310000}"/>
    <cellStyle name="Normal 2 2 2 3 2 2 2 2 5 3 3 2" xfId="12594" xr:uid="{00000000-0005-0000-0000-000019310000}"/>
    <cellStyle name="Normal 2 2 2 3 2 2 2 2 5 3 4" xfId="12595" xr:uid="{00000000-0005-0000-0000-00001A310000}"/>
    <cellStyle name="Normal 2 2 2 3 2 2 2 2 5 3 4 2" xfId="12596" xr:uid="{00000000-0005-0000-0000-00001B310000}"/>
    <cellStyle name="Normal 2 2 2 3 2 2 2 2 5 3 5" xfId="12597" xr:uid="{00000000-0005-0000-0000-00001C310000}"/>
    <cellStyle name="Normal 2 2 2 3 2 2 2 2 5 3 5 2" xfId="12598" xr:uid="{00000000-0005-0000-0000-00001D310000}"/>
    <cellStyle name="Normal 2 2 2 3 2 2 2 2 5 3 6" xfId="12599" xr:uid="{00000000-0005-0000-0000-00001E310000}"/>
    <cellStyle name="Normal 2 2 2 3 2 2 2 2 5 3 6 2" xfId="12600" xr:uid="{00000000-0005-0000-0000-00001F310000}"/>
    <cellStyle name="Normal 2 2 2 3 2 2 2 2 5 3 7" xfId="12601" xr:uid="{00000000-0005-0000-0000-000020310000}"/>
    <cellStyle name="Normal 2 2 2 3 2 2 2 2 5 3 7 2" xfId="12602" xr:uid="{00000000-0005-0000-0000-000021310000}"/>
    <cellStyle name="Normal 2 2 2 3 2 2 2 2 5 3 8" xfId="12603" xr:uid="{00000000-0005-0000-0000-000022310000}"/>
    <cellStyle name="Normal 2 2 2 3 2 2 2 2 5 3 8 2" xfId="12604" xr:uid="{00000000-0005-0000-0000-000023310000}"/>
    <cellStyle name="Normal 2 2 2 3 2 2 2 2 5 3 9" xfId="12605" xr:uid="{00000000-0005-0000-0000-000024310000}"/>
    <cellStyle name="Normal 2 2 2 3 2 2 2 2 5 3 9 2" xfId="12606" xr:uid="{00000000-0005-0000-0000-000025310000}"/>
    <cellStyle name="Normal 2 2 2 3 2 2 2 2 5 4" xfId="12607" xr:uid="{00000000-0005-0000-0000-000026310000}"/>
    <cellStyle name="Normal 2 2 2 3 2 2 2 2 5 4 2" xfId="12608" xr:uid="{00000000-0005-0000-0000-000027310000}"/>
    <cellStyle name="Normal 2 2 2 3 2 2 2 2 5 5" xfId="12609" xr:uid="{00000000-0005-0000-0000-000028310000}"/>
    <cellStyle name="Normal 2 2 2 3 2 2 2 2 5 5 2" xfId="12610" xr:uid="{00000000-0005-0000-0000-000029310000}"/>
    <cellStyle name="Normal 2 2 2 3 2 2 2 2 5 6" xfId="12611" xr:uid="{00000000-0005-0000-0000-00002A310000}"/>
    <cellStyle name="Normal 2 2 2 3 2 2 2 2 5 6 2" xfId="12612" xr:uid="{00000000-0005-0000-0000-00002B310000}"/>
    <cellStyle name="Normal 2 2 2 3 2 2 2 2 5 7" xfId="12613" xr:uid="{00000000-0005-0000-0000-00002C310000}"/>
    <cellStyle name="Normal 2 2 2 3 2 2 2 2 5 7 2" xfId="12614" xr:uid="{00000000-0005-0000-0000-00002D310000}"/>
    <cellStyle name="Normal 2 2 2 3 2 2 2 2 5 8" xfId="12615" xr:uid="{00000000-0005-0000-0000-00002E310000}"/>
    <cellStyle name="Normal 2 2 2 3 2 2 2 2 5 8 2" xfId="12616" xr:uid="{00000000-0005-0000-0000-00002F310000}"/>
    <cellStyle name="Normal 2 2 2 3 2 2 2 2 5 9" xfId="12617" xr:uid="{00000000-0005-0000-0000-000030310000}"/>
    <cellStyle name="Normal 2 2 2 3 2 2 2 2 5 9 2" xfId="12618" xr:uid="{00000000-0005-0000-0000-000031310000}"/>
    <cellStyle name="Normal 2 2 2 3 2 2 2 2 6" xfId="41902" xr:uid="{00000000-0005-0000-0000-000032310000}"/>
    <cellStyle name="Normal 2 2 2 3 2 2 2 3" xfId="12619" xr:uid="{00000000-0005-0000-0000-000033310000}"/>
    <cellStyle name="Normal 2 2 2 3 2 2 2 3 2" xfId="41903" xr:uid="{00000000-0005-0000-0000-000034310000}"/>
    <cellStyle name="Normal 2 2 2 3 2 2 2 4" xfId="12620" xr:uid="{00000000-0005-0000-0000-000035310000}"/>
    <cellStyle name="Normal 2 2 2 3 2 2 2 4 2" xfId="41904" xr:uid="{00000000-0005-0000-0000-000036310000}"/>
    <cellStyle name="Normal 2 2 2 3 2 2 2 5" xfId="12621" xr:uid="{00000000-0005-0000-0000-000037310000}"/>
    <cellStyle name="Normal 2 2 2 3 2 2 2 5 2" xfId="41905" xr:uid="{00000000-0005-0000-0000-000038310000}"/>
    <cellStyle name="Normal 2 2 2 3 2 2 2 6" xfId="12622" xr:uid="{00000000-0005-0000-0000-000039310000}"/>
    <cellStyle name="Normal 2 2 2 3 2 2 2 6 10" xfId="12623" xr:uid="{00000000-0005-0000-0000-00003A310000}"/>
    <cellStyle name="Normal 2 2 2 3 2 2 2 6 10 2" xfId="12624" xr:uid="{00000000-0005-0000-0000-00003B310000}"/>
    <cellStyle name="Normal 2 2 2 3 2 2 2 6 11" xfId="12625" xr:uid="{00000000-0005-0000-0000-00003C310000}"/>
    <cellStyle name="Normal 2 2 2 3 2 2 2 6 11 2" xfId="12626" xr:uid="{00000000-0005-0000-0000-00003D310000}"/>
    <cellStyle name="Normal 2 2 2 3 2 2 2 6 12" xfId="12627" xr:uid="{00000000-0005-0000-0000-00003E310000}"/>
    <cellStyle name="Normal 2 2 2 3 2 2 2 6 2" xfId="12628" xr:uid="{00000000-0005-0000-0000-00003F310000}"/>
    <cellStyle name="Normal 2 2 2 3 2 2 2 6 2 10" xfId="12629" xr:uid="{00000000-0005-0000-0000-000040310000}"/>
    <cellStyle name="Normal 2 2 2 3 2 2 2 6 2 10 2" xfId="12630" xr:uid="{00000000-0005-0000-0000-000041310000}"/>
    <cellStyle name="Normal 2 2 2 3 2 2 2 6 2 11" xfId="12631" xr:uid="{00000000-0005-0000-0000-000042310000}"/>
    <cellStyle name="Normal 2 2 2 3 2 2 2 6 2 2" xfId="12632" xr:uid="{00000000-0005-0000-0000-000043310000}"/>
    <cellStyle name="Normal 2 2 2 3 2 2 2 6 2 2 2" xfId="12633" xr:uid="{00000000-0005-0000-0000-000044310000}"/>
    <cellStyle name="Normal 2 2 2 3 2 2 2 6 2 3" xfId="12634" xr:uid="{00000000-0005-0000-0000-000045310000}"/>
    <cellStyle name="Normal 2 2 2 3 2 2 2 6 2 3 2" xfId="12635" xr:uid="{00000000-0005-0000-0000-000046310000}"/>
    <cellStyle name="Normal 2 2 2 3 2 2 2 6 2 4" xfId="12636" xr:uid="{00000000-0005-0000-0000-000047310000}"/>
    <cellStyle name="Normal 2 2 2 3 2 2 2 6 2 4 2" xfId="12637" xr:uid="{00000000-0005-0000-0000-000048310000}"/>
    <cellStyle name="Normal 2 2 2 3 2 2 2 6 2 5" xfId="12638" xr:uid="{00000000-0005-0000-0000-000049310000}"/>
    <cellStyle name="Normal 2 2 2 3 2 2 2 6 2 5 2" xfId="12639" xr:uid="{00000000-0005-0000-0000-00004A310000}"/>
    <cellStyle name="Normal 2 2 2 3 2 2 2 6 2 6" xfId="12640" xr:uid="{00000000-0005-0000-0000-00004B310000}"/>
    <cellStyle name="Normal 2 2 2 3 2 2 2 6 2 6 2" xfId="12641" xr:uid="{00000000-0005-0000-0000-00004C310000}"/>
    <cellStyle name="Normal 2 2 2 3 2 2 2 6 2 7" xfId="12642" xr:uid="{00000000-0005-0000-0000-00004D310000}"/>
    <cellStyle name="Normal 2 2 2 3 2 2 2 6 2 7 2" xfId="12643" xr:uid="{00000000-0005-0000-0000-00004E310000}"/>
    <cellStyle name="Normal 2 2 2 3 2 2 2 6 2 8" xfId="12644" xr:uid="{00000000-0005-0000-0000-00004F310000}"/>
    <cellStyle name="Normal 2 2 2 3 2 2 2 6 2 8 2" xfId="12645" xr:uid="{00000000-0005-0000-0000-000050310000}"/>
    <cellStyle name="Normal 2 2 2 3 2 2 2 6 2 9" xfId="12646" xr:uid="{00000000-0005-0000-0000-000051310000}"/>
    <cellStyle name="Normal 2 2 2 3 2 2 2 6 2 9 2" xfId="12647" xr:uid="{00000000-0005-0000-0000-000052310000}"/>
    <cellStyle name="Normal 2 2 2 3 2 2 2 6 3" xfId="12648" xr:uid="{00000000-0005-0000-0000-000053310000}"/>
    <cellStyle name="Normal 2 2 2 3 2 2 2 6 3 2" xfId="12649" xr:uid="{00000000-0005-0000-0000-000054310000}"/>
    <cellStyle name="Normal 2 2 2 3 2 2 2 6 4" xfId="12650" xr:uid="{00000000-0005-0000-0000-000055310000}"/>
    <cellStyle name="Normal 2 2 2 3 2 2 2 6 4 2" xfId="12651" xr:uid="{00000000-0005-0000-0000-000056310000}"/>
    <cellStyle name="Normal 2 2 2 3 2 2 2 6 5" xfId="12652" xr:uid="{00000000-0005-0000-0000-000057310000}"/>
    <cellStyle name="Normal 2 2 2 3 2 2 2 6 5 2" xfId="12653" xr:uid="{00000000-0005-0000-0000-000058310000}"/>
    <cellStyle name="Normal 2 2 2 3 2 2 2 6 6" xfId="12654" xr:uid="{00000000-0005-0000-0000-000059310000}"/>
    <cellStyle name="Normal 2 2 2 3 2 2 2 6 6 2" xfId="12655" xr:uid="{00000000-0005-0000-0000-00005A310000}"/>
    <cellStyle name="Normal 2 2 2 3 2 2 2 6 7" xfId="12656" xr:uid="{00000000-0005-0000-0000-00005B310000}"/>
    <cellStyle name="Normal 2 2 2 3 2 2 2 6 7 2" xfId="12657" xr:uid="{00000000-0005-0000-0000-00005C310000}"/>
    <cellStyle name="Normal 2 2 2 3 2 2 2 6 8" xfId="12658" xr:uid="{00000000-0005-0000-0000-00005D310000}"/>
    <cellStyle name="Normal 2 2 2 3 2 2 2 6 8 2" xfId="12659" xr:uid="{00000000-0005-0000-0000-00005E310000}"/>
    <cellStyle name="Normal 2 2 2 3 2 2 2 6 9" xfId="12660" xr:uid="{00000000-0005-0000-0000-00005F310000}"/>
    <cellStyle name="Normal 2 2 2 3 2 2 2 6 9 2" xfId="12661" xr:uid="{00000000-0005-0000-0000-000060310000}"/>
    <cellStyle name="Normal 2 2 2 3 2 2 2 7" xfId="12662" xr:uid="{00000000-0005-0000-0000-000061310000}"/>
    <cellStyle name="Normal 2 2 2 3 2 2 2 7 10" xfId="12663" xr:uid="{00000000-0005-0000-0000-000062310000}"/>
    <cellStyle name="Normal 2 2 2 3 2 2 2 7 10 2" xfId="12664" xr:uid="{00000000-0005-0000-0000-000063310000}"/>
    <cellStyle name="Normal 2 2 2 3 2 2 2 7 11" xfId="12665" xr:uid="{00000000-0005-0000-0000-000064310000}"/>
    <cellStyle name="Normal 2 2 2 3 2 2 2 7 2" xfId="12666" xr:uid="{00000000-0005-0000-0000-000065310000}"/>
    <cellStyle name="Normal 2 2 2 3 2 2 2 7 2 2" xfId="12667" xr:uid="{00000000-0005-0000-0000-000066310000}"/>
    <cellStyle name="Normal 2 2 2 3 2 2 2 7 3" xfId="12668" xr:uid="{00000000-0005-0000-0000-000067310000}"/>
    <cellStyle name="Normal 2 2 2 3 2 2 2 7 3 2" xfId="12669" xr:uid="{00000000-0005-0000-0000-000068310000}"/>
    <cellStyle name="Normal 2 2 2 3 2 2 2 7 4" xfId="12670" xr:uid="{00000000-0005-0000-0000-000069310000}"/>
    <cellStyle name="Normal 2 2 2 3 2 2 2 7 4 2" xfId="12671" xr:uid="{00000000-0005-0000-0000-00006A310000}"/>
    <cellStyle name="Normal 2 2 2 3 2 2 2 7 5" xfId="12672" xr:uid="{00000000-0005-0000-0000-00006B310000}"/>
    <cellStyle name="Normal 2 2 2 3 2 2 2 7 5 2" xfId="12673" xr:uid="{00000000-0005-0000-0000-00006C310000}"/>
    <cellStyle name="Normal 2 2 2 3 2 2 2 7 6" xfId="12674" xr:uid="{00000000-0005-0000-0000-00006D310000}"/>
    <cellStyle name="Normal 2 2 2 3 2 2 2 7 6 2" xfId="12675" xr:uid="{00000000-0005-0000-0000-00006E310000}"/>
    <cellStyle name="Normal 2 2 2 3 2 2 2 7 7" xfId="12676" xr:uid="{00000000-0005-0000-0000-00006F310000}"/>
    <cellStyle name="Normal 2 2 2 3 2 2 2 7 7 2" xfId="12677" xr:uid="{00000000-0005-0000-0000-000070310000}"/>
    <cellStyle name="Normal 2 2 2 3 2 2 2 7 8" xfId="12678" xr:uid="{00000000-0005-0000-0000-000071310000}"/>
    <cellStyle name="Normal 2 2 2 3 2 2 2 7 8 2" xfId="12679" xr:uid="{00000000-0005-0000-0000-000072310000}"/>
    <cellStyle name="Normal 2 2 2 3 2 2 2 7 9" xfId="12680" xr:uid="{00000000-0005-0000-0000-000073310000}"/>
    <cellStyle name="Normal 2 2 2 3 2 2 2 7 9 2" xfId="12681" xr:uid="{00000000-0005-0000-0000-000074310000}"/>
    <cellStyle name="Normal 2 2 2 3 2 2 2 8" xfId="12682" xr:uid="{00000000-0005-0000-0000-000075310000}"/>
    <cellStyle name="Normal 2 2 2 3 2 2 2 8 2" xfId="12683" xr:uid="{00000000-0005-0000-0000-000076310000}"/>
    <cellStyle name="Normal 2 2 2 3 2 2 2 9" xfId="12684" xr:uid="{00000000-0005-0000-0000-000077310000}"/>
    <cellStyle name="Normal 2 2 2 3 2 2 2 9 2" xfId="12685" xr:uid="{00000000-0005-0000-0000-000078310000}"/>
    <cellStyle name="Normal 2 2 2 3 2 2 3" xfId="12686" xr:uid="{00000000-0005-0000-0000-000079310000}"/>
    <cellStyle name="Normal 2 2 2 3 2 2 3 10" xfId="12687" xr:uid="{00000000-0005-0000-0000-00007A310000}"/>
    <cellStyle name="Normal 2 2 2 3 2 2 3 10 2" xfId="12688" xr:uid="{00000000-0005-0000-0000-00007B310000}"/>
    <cellStyle name="Normal 2 2 2 3 2 2 3 11" xfId="12689" xr:uid="{00000000-0005-0000-0000-00007C310000}"/>
    <cellStyle name="Normal 2 2 2 3 2 2 3 11 2" xfId="12690" xr:uid="{00000000-0005-0000-0000-00007D310000}"/>
    <cellStyle name="Normal 2 2 2 3 2 2 3 12" xfId="12691" xr:uid="{00000000-0005-0000-0000-00007E310000}"/>
    <cellStyle name="Normal 2 2 2 3 2 2 3 12 2" xfId="12692" xr:uid="{00000000-0005-0000-0000-00007F310000}"/>
    <cellStyle name="Normal 2 2 2 3 2 2 3 13" xfId="12693" xr:uid="{00000000-0005-0000-0000-000080310000}"/>
    <cellStyle name="Normal 2 2 2 3 2 2 3 2" xfId="12694" xr:uid="{00000000-0005-0000-0000-000081310000}"/>
    <cellStyle name="Normal 2 2 2 3 2 2 3 2 10" xfId="12695" xr:uid="{00000000-0005-0000-0000-000082310000}"/>
    <cellStyle name="Normal 2 2 2 3 2 2 3 2 10 2" xfId="12696" xr:uid="{00000000-0005-0000-0000-000083310000}"/>
    <cellStyle name="Normal 2 2 2 3 2 2 3 2 11" xfId="12697" xr:uid="{00000000-0005-0000-0000-000084310000}"/>
    <cellStyle name="Normal 2 2 2 3 2 2 3 2 11 2" xfId="12698" xr:uid="{00000000-0005-0000-0000-000085310000}"/>
    <cellStyle name="Normal 2 2 2 3 2 2 3 2 12" xfId="12699" xr:uid="{00000000-0005-0000-0000-000086310000}"/>
    <cellStyle name="Normal 2 2 2 3 2 2 3 2 2" xfId="12700" xr:uid="{00000000-0005-0000-0000-000087310000}"/>
    <cellStyle name="Normal 2 2 2 3 2 2 3 2 2 10" xfId="12701" xr:uid="{00000000-0005-0000-0000-000088310000}"/>
    <cellStyle name="Normal 2 2 2 3 2 2 3 2 2 10 2" xfId="12702" xr:uid="{00000000-0005-0000-0000-000089310000}"/>
    <cellStyle name="Normal 2 2 2 3 2 2 3 2 2 11" xfId="12703" xr:uid="{00000000-0005-0000-0000-00008A310000}"/>
    <cellStyle name="Normal 2 2 2 3 2 2 3 2 2 2" xfId="12704" xr:uid="{00000000-0005-0000-0000-00008B310000}"/>
    <cellStyle name="Normal 2 2 2 3 2 2 3 2 2 2 2" xfId="12705" xr:uid="{00000000-0005-0000-0000-00008C310000}"/>
    <cellStyle name="Normal 2 2 2 3 2 2 3 2 2 3" xfId="12706" xr:uid="{00000000-0005-0000-0000-00008D310000}"/>
    <cellStyle name="Normal 2 2 2 3 2 2 3 2 2 3 2" xfId="12707" xr:uid="{00000000-0005-0000-0000-00008E310000}"/>
    <cellStyle name="Normal 2 2 2 3 2 2 3 2 2 4" xfId="12708" xr:uid="{00000000-0005-0000-0000-00008F310000}"/>
    <cellStyle name="Normal 2 2 2 3 2 2 3 2 2 4 2" xfId="12709" xr:uid="{00000000-0005-0000-0000-000090310000}"/>
    <cellStyle name="Normal 2 2 2 3 2 2 3 2 2 5" xfId="12710" xr:uid="{00000000-0005-0000-0000-000091310000}"/>
    <cellStyle name="Normal 2 2 2 3 2 2 3 2 2 5 2" xfId="12711" xr:uid="{00000000-0005-0000-0000-000092310000}"/>
    <cellStyle name="Normal 2 2 2 3 2 2 3 2 2 6" xfId="12712" xr:uid="{00000000-0005-0000-0000-000093310000}"/>
    <cellStyle name="Normal 2 2 2 3 2 2 3 2 2 6 2" xfId="12713" xr:uid="{00000000-0005-0000-0000-000094310000}"/>
    <cellStyle name="Normal 2 2 2 3 2 2 3 2 2 7" xfId="12714" xr:uid="{00000000-0005-0000-0000-000095310000}"/>
    <cellStyle name="Normal 2 2 2 3 2 2 3 2 2 7 2" xfId="12715" xr:uid="{00000000-0005-0000-0000-000096310000}"/>
    <cellStyle name="Normal 2 2 2 3 2 2 3 2 2 8" xfId="12716" xr:uid="{00000000-0005-0000-0000-000097310000}"/>
    <cellStyle name="Normal 2 2 2 3 2 2 3 2 2 8 2" xfId="12717" xr:uid="{00000000-0005-0000-0000-000098310000}"/>
    <cellStyle name="Normal 2 2 2 3 2 2 3 2 2 9" xfId="12718" xr:uid="{00000000-0005-0000-0000-000099310000}"/>
    <cellStyle name="Normal 2 2 2 3 2 2 3 2 2 9 2" xfId="12719" xr:uid="{00000000-0005-0000-0000-00009A310000}"/>
    <cellStyle name="Normal 2 2 2 3 2 2 3 2 3" xfId="12720" xr:uid="{00000000-0005-0000-0000-00009B310000}"/>
    <cellStyle name="Normal 2 2 2 3 2 2 3 2 3 2" xfId="12721" xr:uid="{00000000-0005-0000-0000-00009C310000}"/>
    <cellStyle name="Normal 2 2 2 3 2 2 3 2 4" xfId="12722" xr:uid="{00000000-0005-0000-0000-00009D310000}"/>
    <cellStyle name="Normal 2 2 2 3 2 2 3 2 4 2" xfId="12723" xr:uid="{00000000-0005-0000-0000-00009E310000}"/>
    <cellStyle name="Normal 2 2 2 3 2 2 3 2 5" xfId="12724" xr:uid="{00000000-0005-0000-0000-00009F310000}"/>
    <cellStyle name="Normal 2 2 2 3 2 2 3 2 5 2" xfId="12725" xr:uid="{00000000-0005-0000-0000-0000A0310000}"/>
    <cellStyle name="Normal 2 2 2 3 2 2 3 2 6" xfId="12726" xr:uid="{00000000-0005-0000-0000-0000A1310000}"/>
    <cellStyle name="Normal 2 2 2 3 2 2 3 2 6 2" xfId="12727" xr:uid="{00000000-0005-0000-0000-0000A2310000}"/>
    <cellStyle name="Normal 2 2 2 3 2 2 3 2 7" xfId="12728" xr:uid="{00000000-0005-0000-0000-0000A3310000}"/>
    <cellStyle name="Normal 2 2 2 3 2 2 3 2 7 2" xfId="12729" xr:uid="{00000000-0005-0000-0000-0000A4310000}"/>
    <cellStyle name="Normal 2 2 2 3 2 2 3 2 8" xfId="12730" xr:uid="{00000000-0005-0000-0000-0000A5310000}"/>
    <cellStyle name="Normal 2 2 2 3 2 2 3 2 8 2" xfId="12731" xr:uid="{00000000-0005-0000-0000-0000A6310000}"/>
    <cellStyle name="Normal 2 2 2 3 2 2 3 2 9" xfId="12732" xr:uid="{00000000-0005-0000-0000-0000A7310000}"/>
    <cellStyle name="Normal 2 2 2 3 2 2 3 2 9 2" xfId="12733" xr:uid="{00000000-0005-0000-0000-0000A8310000}"/>
    <cellStyle name="Normal 2 2 2 3 2 2 3 3" xfId="12734" xr:uid="{00000000-0005-0000-0000-0000A9310000}"/>
    <cellStyle name="Normal 2 2 2 3 2 2 3 3 10" xfId="12735" xr:uid="{00000000-0005-0000-0000-0000AA310000}"/>
    <cellStyle name="Normal 2 2 2 3 2 2 3 3 10 2" xfId="12736" xr:uid="{00000000-0005-0000-0000-0000AB310000}"/>
    <cellStyle name="Normal 2 2 2 3 2 2 3 3 11" xfId="12737" xr:uid="{00000000-0005-0000-0000-0000AC310000}"/>
    <cellStyle name="Normal 2 2 2 3 2 2 3 3 2" xfId="12738" xr:uid="{00000000-0005-0000-0000-0000AD310000}"/>
    <cellStyle name="Normal 2 2 2 3 2 2 3 3 2 2" xfId="12739" xr:uid="{00000000-0005-0000-0000-0000AE310000}"/>
    <cellStyle name="Normal 2 2 2 3 2 2 3 3 3" xfId="12740" xr:uid="{00000000-0005-0000-0000-0000AF310000}"/>
    <cellStyle name="Normal 2 2 2 3 2 2 3 3 3 2" xfId="12741" xr:uid="{00000000-0005-0000-0000-0000B0310000}"/>
    <cellStyle name="Normal 2 2 2 3 2 2 3 3 4" xfId="12742" xr:uid="{00000000-0005-0000-0000-0000B1310000}"/>
    <cellStyle name="Normal 2 2 2 3 2 2 3 3 4 2" xfId="12743" xr:uid="{00000000-0005-0000-0000-0000B2310000}"/>
    <cellStyle name="Normal 2 2 2 3 2 2 3 3 5" xfId="12744" xr:uid="{00000000-0005-0000-0000-0000B3310000}"/>
    <cellStyle name="Normal 2 2 2 3 2 2 3 3 5 2" xfId="12745" xr:uid="{00000000-0005-0000-0000-0000B4310000}"/>
    <cellStyle name="Normal 2 2 2 3 2 2 3 3 6" xfId="12746" xr:uid="{00000000-0005-0000-0000-0000B5310000}"/>
    <cellStyle name="Normal 2 2 2 3 2 2 3 3 6 2" xfId="12747" xr:uid="{00000000-0005-0000-0000-0000B6310000}"/>
    <cellStyle name="Normal 2 2 2 3 2 2 3 3 7" xfId="12748" xr:uid="{00000000-0005-0000-0000-0000B7310000}"/>
    <cellStyle name="Normal 2 2 2 3 2 2 3 3 7 2" xfId="12749" xr:uid="{00000000-0005-0000-0000-0000B8310000}"/>
    <cellStyle name="Normal 2 2 2 3 2 2 3 3 8" xfId="12750" xr:uid="{00000000-0005-0000-0000-0000B9310000}"/>
    <cellStyle name="Normal 2 2 2 3 2 2 3 3 8 2" xfId="12751" xr:uid="{00000000-0005-0000-0000-0000BA310000}"/>
    <cellStyle name="Normal 2 2 2 3 2 2 3 3 9" xfId="12752" xr:uid="{00000000-0005-0000-0000-0000BB310000}"/>
    <cellStyle name="Normal 2 2 2 3 2 2 3 3 9 2" xfId="12753" xr:uid="{00000000-0005-0000-0000-0000BC310000}"/>
    <cellStyle name="Normal 2 2 2 3 2 2 3 4" xfId="12754" xr:uid="{00000000-0005-0000-0000-0000BD310000}"/>
    <cellStyle name="Normal 2 2 2 3 2 2 3 4 2" xfId="12755" xr:uid="{00000000-0005-0000-0000-0000BE310000}"/>
    <cellStyle name="Normal 2 2 2 3 2 2 3 5" xfId="12756" xr:uid="{00000000-0005-0000-0000-0000BF310000}"/>
    <cellStyle name="Normal 2 2 2 3 2 2 3 5 2" xfId="12757" xr:uid="{00000000-0005-0000-0000-0000C0310000}"/>
    <cellStyle name="Normal 2 2 2 3 2 2 3 6" xfId="12758" xr:uid="{00000000-0005-0000-0000-0000C1310000}"/>
    <cellStyle name="Normal 2 2 2 3 2 2 3 6 2" xfId="12759" xr:uid="{00000000-0005-0000-0000-0000C2310000}"/>
    <cellStyle name="Normal 2 2 2 3 2 2 3 7" xfId="12760" xr:uid="{00000000-0005-0000-0000-0000C3310000}"/>
    <cellStyle name="Normal 2 2 2 3 2 2 3 7 2" xfId="12761" xr:uid="{00000000-0005-0000-0000-0000C4310000}"/>
    <cellStyle name="Normal 2 2 2 3 2 2 3 8" xfId="12762" xr:uid="{00000000-0005-0000-0000-0000C5310000}"/>
    <cellStyle name="Normal 2 2 2 3 2 2 3 8 2" xfId="12763" xr:uid="{00000000-0005-0000-0000-0000C6310000}"/>
    <cellStyle name="Normal 2 2 2 3 2 2 3 9" xfId="12764" xr:uid="{00000000-0005-0000-0000-0000C7310000}"/>
    <cellStyle name="Normal 2 2 2 3 2 2 3 9 2" xfId="12765" xr:uid="{00000000-0005-0000-0000-0000C8310000}"/>
    <cellStyle name="Normal 2 2 2 3 2 2 4" xfId="12766" xr:uid="{00000000-0005-0000-0000-0000C9310000}"/>
    <cellStyle name="Normal 2 2 2 3 2 2 4 10" xfId="12767" xr:uid="{00000000-0005-0000-0000-0000CA310000}"/>
    <cellStyle name="Normal 2 2 2 3 2 2 4 10 2" xfId="12768" xr:uid="{00000000-0005-0000-0000-0000CB310000}"/>
    <cellStyle name="Normal 2 2 2 3 2 2 4 11" xfId="12769" xr:uid="{00000000-0005-0000-0000-0000CC310000}"/>
    <cellStyle name="Normal 2 2 2 3 2 2 4 11 2" xfId="12770" xr:uid="{00000000-0005-0000-0000-0000CD310000}"/>
    <cellStyle name="Normal 2 2 2 3 2 2 4 12" xfId="12771" xr:uid="{00000000-0005-0000-0000-0000CE310000}"/>
    <cellStyle name="Normal 2 2 2 3 2 2 4 12 2" xfId="12772" xr:uid="{00000000-0005-0000-0000-0000CF310000}"/>
    <cellStyle name="Normal 2 2 2 3 2 2 4 13" xfId="12773" xr:uid="{00000000-0005-0000-0000-0000D0310000}"/>
    <cellStyle name="Normal 2 2 2 3 2 2 4 2" xfId="12774" xr:uid="{00000000-0005-0000-0000-0000D1310000}"/>
    <cellStyle name="Normal 2 2 2 3 2 2 4 2 10" xfId="12775" xr:uid="{00000000-0005-0000-0000-0000D2310000}"/>
    <cellStyle name="Normal 2 2 2 3 2 2 4 2 10 2" xfId="12776" xr:uid="{00000000-0005-0000-0000-0000D3310000}"/>
    <cellStyle name="Normal 2 2 2 3 2 2 4 2 11" xfId="12777" xr:uid="{00000000-0005-0000-0000-0000D4310000}"/>
    <cellStyle name="Normal 2 2 2 3 2 2 4 2 11 2" xfId="12778" xr:uid="{00000000-0005-0000-0000-0000D5310000}"/>
    <cellStyle name="Normal 2 2 2 3 2 2 4 2 12" xfId="12779" xr:uid="{00000000-0005-0000-0000-0000D6310000}"/>
    <cellStyle name="Normal 2 2 2 3 2 2 4 2 2" xfId="12780" xr:uid="{00000000-0005-0000-0000-0000D7310000}"/>
    <cellStyle name="Normal 2 2 2 3 2 2 4 2 2 10" xfId="12781" xr:uid="{00000000-0005-0000-0000-0000D8310000}"/>
    <cellStyle name="Normal 2 2 2 3 2 2 4 2 2 10 2" xfId="12782" xr:uid="{00000000-0005-0000-0000-0000D9310000}"/>
    <cellStyle name="Normal 2 2 2 3 2 2 4 2 2 11" xfId="12783" xr:uid="{00000000-0005-0000-0000-0000DA310000}"/>
    <cellStyle name="Normal 2 2 2 3 2 2 4 2 2 2" xfId="12784" xr:uid="{00000000-0005-0000-0000-0000DB310000}"/>
    <cellStyle name="Normal 2 2 2 3 2 2 4 2 2 2 2" xfId="12785" xr:uid="{00000000-0005-0000-0000-0000DC310000}"/>
    <cellStyle name="Normal 2 2 2 3 2 2 4 2 2 3" xfId="12786" xr:uid="{00000000-0005-0000-0000-0000DD310000}"/>
    <cellStyle name="Normal 2 2 2 3 2 2 4 2 2 3 2" xfId="12787" xr:uid="{00000000-0005-0000-0000-0000DE310000}"/>
    <cellStyle name="Normal 2 2 2 3 2 2 4 2 2 4" xfId="12788" xr:uid="{00000000-0005-0000-0000-0000DF310000}"/>
    <cellStyle name="Normal 2 2 2 3 2 2 4 2 2 4 2" xfId="12789" xr:uid="{00000000-0005-0000-0000-0000E0310000}"/>
    <cellStyle name="Normal 2 2 2 3 2 2 4 2 2 5" xfId="12790" xr:uid="{00000000-0005-0000-0000-0000E1310000}"/>
    <cellStyle name="Normal 2 2 2 3 2 2 4 2 2 5 2" xfId="12791" xr:uid="{00000000-0005-0000-0000-0000E2310000}"/>
    <cellStyle name="Normal 2 2 2 3 2 2 4 2 2 6" xfId="12792" xr:uid="{00000000-0005-0000-0000-0000E3310000}"/>
    <cellStyle name="Normal 2 2 2 3 2 2 4 2 2 6 2" xfId="12793" xr:uid="{00000000-0005-0000-0000-0000E4310000}"/>
    <cellStyle name="Normal 2 2 2 3 2 2 4 2 2 7" xfId="12794" xr:uid="{00000000-0005-0000-0000-0000E5310000}"/>
    <cellStyle name="Normal 2 2 2 3 2 2 4 2 2 7 2" xfId="12795" xr:uid="{00000000-0005-0000-0000-0000E6310000}"/>
    <cellStyle name="Normal 2 2 2 3 2 2 4 2 2 8" xfId="12796" xr:uid="{00000000-0005-0000-0000-0000E7310000}"/>
    <cellStyle name="Normal 2 2 2 3 2 2 4 2 2 8 2" xfId="12797" xr:uid="{00000000-0005-0000-0000-0000E8310000}"/>
    <cellStyle name="Normal 2 2 2 3 2 2 4 2 2 9" xfId="12798" xr:uid="{00000000-0005-0000-0000-0000E9310000}"/>
    <cellStyle name="Normal 2 2 2 3 2 2 4 2 2 9 2" xfId="12799" xr:uid="{00000000-0005-0000-0000-0000EA310000}"/>
    <cellStyle name="Normal 2 2 2 3 2 2 4 2 3" xfId="12800" xr:uid="{00000000-0005-0000-0000-0000EB310000}"/>
    <cellStyle name="Normal 2 2 2 3 2 2 4 2 3 2" xfId="12801" xr:uid="{00000000-0005-0000-0000-0000EC310000}"/>
    <cellStyle name="Normal 2 2 2 3 2 2 4 2 4" xfId="12802" xr:uid="{00000000-0005-0000-0000-0000ED310000}"/>
    <cellStyle name="Normal 2 2 2 3 2 2 4 2 4 2" xfId="12803" xr:uid="{00000000-0005-0000-0000-0000EE310000}"/>
    <cellStyle name="Normal 2 2 2 3 2 2 4 2 5" xfId="12804" xr:uid="{00000000-0005-0000-0000-0000EF310000}"/>
    <cellStyle name="Normal 2 2 2 3 2 2 4 2 5 2" xfId="12805" xr:uid="{00000000-0005-0000-0000-0000F0310000}"/>
    <cellStyle name="Normal 2 2 2 3 2 2 4 2 6" xfId="12806" xr:uid="{00000000-0005-0000-0000-0000F1310000}"/>
    <cellStyle name="Normal 2 2 2 3 2 2 4 2 6 2" xfId="12807" xr:uid="{00000000-0005-0000-0000-0000F2310000}"/>
    <cellStyle name="Normal 2 2 2 3 2 2 4 2 7" xfId="12808" xr:uid="{00000000-0005-0000-0000-0000F3310000}"/>
    <cellStyle name="Normal 2 2 2 3 2 2 4 2 7 2" xfId="12809" xr:uid="{00000000-0005-0000-0000-0000F4310000}"/>
    <cellStyle name="Normal 2 2 2 3 2 2 4 2 8" xfId="12810" xr:uid="{00000000-0005-0000-0000-0000F5310000}"/>
    <cellStyle name="Normal 2 2 2 3 2 2 4 2 8 2" xfId="12811" xr:uid="{00000000-0005-0000-0000-0000F6310000}"/>
    <cellStyle name="Normal 2 2 2 3 2 2 4 2 9" xfId="12812" xr:uid="{00000000-0005-0000-0000-0000F7310000}"/>
    <cellStyle name="Normal 2 2 2 3 2 2 4 2 9 2" xfId="12813" xr:uid="{00000000-0005-0000-0000-0000F8310000}"/>
    <cellStyle name="Normal 2 2 2 3 2 2 4 3" xfId="12814" xr:uid="{00000000-0005-0000-0000-0000F9310000}"/>
    <cellStyle name="Normal 2 2 2 3 2 2 4 3 10" xfId="12815" xr:uid="{00000000-0005-0000-0000-0000FA310000}"/>
    <cellStyle name="Normal 2 2 2 3 2 2 4 3 10 2" xfId="12816" xr:uid="{00000000-0005-0000-0000-0000FB310000}"/>
    <cellStyle name="Normal 2 2 2 3 2 2 4 3 11" xfId="12817" xr:uid="{00000000-0005-0000-0000-0000FC310000}"/>
    <cellStyle name="Normal 2 2 2 3 2 2 4 3 2" xfId="12818" xr:uid="{00000000-0005-0000-0000-0000FD310000}"/>
    <cellStyle name="Normal 2 2 2 3 2 2 4 3 2 2" xfId="12819" xr:uid="{00000000-0005-0000-0000-0000FE310000}"/>
    <cellStyle name="Normal 2 2 2 3 2 2 4 3 3" xfId="12820" xr:uid="{00000000-0005-0000-0000-0000FF310000}"/>
    <cellStyle name="Normal 2 2 2 3 2 2 4 3 3 2" xfId="12821" xr:uid="{00000000-0005-0000-0000-000000320000}"/>
    <cellStyle name="Normal 2 2 2 3 2 2 4 3 4" xfId="12822" xr:uid="{00000000-0005-0000-0000-000001320000}"/>
    <cellStyle name="Normal 2 2 2 3 2 2 4 3 4 2" xfId="12823" xr:uid="{00000000-0005-0000-0000-000002320000}"/>
    <cellStyle name="Normal 2 2 2 3 2 2 4 3 5" xfId="12824" xr:uid="{00000000-0005-0000-0000-000003320000}"/>
    <cellStyle name="Normal 2 2 2 3 2 2 4 3 5 2" xfId="12825" xr:uid="{00000000-0005-0000-0000-000004320000}"/>
    <cellStyle name="Normal 2 2 2 3 2 2 4 3 6" xfId="12826" xr:uid="{00000000-0005-0000-0000-000005320000}"/>
    <cellStyle name="Normal 2 2 2 3 2 2 4 3 6 2" xfId="12827" xr:uid="{00000000-0005-0000-0000-000006320000}"/>
    <cellStyle name="Normal 2 2 2 3 2 2 4 3 7" xfId="12828" xr:uid="{00000000-0005-0000-0000-000007320000}"/>
    <cellStyle name="Normal 2 2 2 3 2 2 4 3 7 2" xfId="12829" xr:uid="{00000000-0005-0000-0000-000008320000}"/>
    <cellStyle name="Normal 2 2 2 3 2 2 4 3 8" xfId="12830" xr:uid="{00000000-0005-0000-0000-000009320000}"/>
    <cellStyle name="Normal 2 2 2 3 2 2 4 3 8 2" xfId="12831" xr:uid="{00000000-0005-0000-0000-00000A320000}"/>
    <cellStyle name="Normal 2 2 2 3 2 2 4 3 9" xfId="12832" xr:uid="{00000000-0005-0000-0000-00000B320000}"/>
    <cellStyle name="Normal 2 2 2 3 2 2 4 3 9 2" xfId="12833" xr:uid="{00000000-0005-0000-0000-00000C320000}"/>
    <cellStyle name="Normal 2 2 2 3 2 2 4 4" xfId="12834" xr:uid="{00000000-0005-0000-0000-00000D320000}"/>
    <cellStyle name="Normal 2 2 2 3 2 2 4 4 2" xfId="12835" xr:uid="{00000000-0005-0000-0000-00000E320000}"/>
    <cellStyle name="Normal 2 2 2 3 2 2 4 5" xfId="12836" xr:uid="{00000000-0005-0000-0000-00000F320000}"/>
    <cellStyle name="Normal 2 2 2 3 2 2 4 5 2" xfId="12837" xr:uid="{00000000-0005-0000-0000-000010320000}"/>
    <cellStyle name="Normal 2 2 2 3 2 2 4 6" xfId="12838" xr:uid="{00000000-0005-0000-0000-000011320000}"/>
    <cellStyle name="Normal 2 2 2 3 2 2 4 6 2" xfId="12839" xr:uid="{00000000-0005-0000-0000-000012320000}"/>
    <cellStyle name="Normal 2 2 2 3 2 2 4 7" xfId="12840" xr:uid="{00000000-0005-0000-0000-000013320000}"/>
    <cellStyle name="Normal 2 2 2 3 2 2 4 7 2" xfId="12841" xr:uid="{00000000-0005-0000-0000-000014320000}"/>
    <cellStyle name="Normal 2 2 2 3 2 2 4 8" xfId="12842" xr:uid="{00000000-0005-0000-0000-000015320000}"/>
    <cellStyle name="Normal 2 2 2 3 2 2 4 8 2" xfId="12843" xr:uid="{00000000-0005-0000-0000-000016320000}"/>
    <cellStyle name="Normal 2 2 2 3 2 2 4 9" xfId="12844" xr:uid="{00000000-0005-0000-0000-000017320000}"/>
    <cellStyle name="Normal 2 2 2 3 2 2 4 9 2" xfId="12845" xr:uid="{00000000-0005-0000-0000-000018320000}"/>
    <cellStyle name="Normal 2 2 2 3 2 2 5" xfId="12846" xr:uid="{00000000-0005-0000-0000-000019320000}"/>
    <cellStyle name="Normal 2 2 2 3 2 2 5 10" xfId="12847" xr:uid="{00000000-0005-0000-0000-00001A320000}"/>
    <cellStyle name="Normal 2 2 2 3 2 2 5 10 2" xfId="12848" xr:uid="{00000000-0005-0000-0000-00001B320000}"/>
    <cellStyle name="Normal 2 2 2 3 2 2 5 11" xfId="12849" xr:uid="{00000000-0005-0000-0000-00001C320000}"/>
    <cellStyle name="Normal 2 2 2 3 2 2 5 11 2" xfId="12850" xr:uid="{00000000-0005-0000-0000-00001D320000}"/>
    <cellStyle name="Normal 2 2 2 3 2 2 5 12" xfId="12851" xr:uid="{00000000-0005-0000-0000-00001E320000}"/>
    <cellStyle name="Normal 2 2 2 3 2 2 5 12 2" xfId="12852" xr:uid="{00000000-0005-0000-0000-00001F320000}"/>
    <cellStyle name="Normal 2 2 2 3 2 2 5 13" xfId="12853" xr:uid="{00000000-0005-0000-0000-000020320000}"/>
    <cellStyle name="Normal 2 2 2 3 2 2 5 2" xfId="12854" xr:uid="{00000000-0005-0000-0000-000021320000}"/>
    <cellStyle name="Normal 2 2 2 3 2 2 5 2 10" xfId="12855" xr:uid="{00000000-0005-0000-0000-000022320000}"/>
    <cellStyle name="Normal 2 2 2 3 2 2 5 2 10 2" xfId="12856" xr:uid="{00000000-0005-0000-0000-000023320000}"/>
    <cellStyle name="Normal 2 2 2 3 2 2 5 2 11" xfId="12857" xr:uid="{00000000-0005-0000-0000-000024320000}"/>
    <cellStyle name="Normal 2 2 2 3 2 2 5 2 11 2" xfId="12858" xr:uid="{00000000-0005-0000-0000-000025320000}"/>
    <cellStyle name="Normal 2 2 2 3 2 2 5 2 12" xfId="12859" xr:uid="{00000000-0005-0000-0000-000026320000}"/>
    <cellStyle name="Normal 2 2 2 3 2 2 5 2 2" xfId="12860" xr:uid="{00000000-0005-0000-0000-000027320000}"/>
    <cellStyle name="Normal 2 2 2 3 2 2 5 2 2 10" xfId="12861" xr:uid="{00000000-0005-0000-0000-000028320000}"/>
    <cellStyle name="Normal 2 2 2 3 2 2 5 2 2 10 2" xfId="12862" xr:uid="{00000000-0005-0000-0000-000029320000}"/>
    <cellStyle name="Normal 2 2 2 3 2 2 5 2 2 11" xfId="12863" xr:uid="{00000000-0005-0000-0000-00002A320000}"/>
    <cellStyle name="Normal 2 2 2 3 2 2 5 2 2 2" xfId="12864" xr:uid="{00000000-0005-0000-0000-00002B320000}"/>
    <cellStyle name="Normal 2 2 2 3 2 2 5 2 2 2 2" xfId="12865" xr:uid="{00000000-0005-0000-0000-00002C320000}"/>
    <cellStyle name="Normal 2 2 2 3 2 2 5 2 2 3" xfId="12866" xr:uid="{00000000-0005-0000-0000-00002D320000}"/>
    <cellStyle name="Normal 2 2 2 3 2 2 5 2 2 3 2" xfId="12867" xr:uid="{00000000-0005-0000-0000-00002E320000}"/>
    <cellStyle name="Normal 2 2 2 3 2 2 5 2 2 4" xfId="12868" xr:uid="{00000000-0005-0000-0000-00002F320000}"/>
    <cellStyle name="Normal 2 2 2 3 2 2 5 2 2 4 2" xfId="12869" xr:uid="{00000000-0005-0000-0000-000030320000}"/>
    <cellStyle name="Normal 2 2 2 3 2 2 5 2 2 5" xfId="12870" xr:uid="{00000000-0005-0000-0000-000031320000}"/>
    <cellStyle name="Normal 2 2 2 3 2 2 5 2 2 5 2" xfId="12871" xr:uid="{00000000-0005-0000-0000-000032320000}"/>
    <cellStyle name="Normal 2 2 2 3 2 2 5 2 2 6" xfId="12872" xr:uid="{00000000-0005-0000-0000-000033320000}"/>
    <cellStyle name="Normal 2 2 2 3 2 2 5 2 2 6 2" xfId="12873" xr:uid="{00000000-0005-0000-0000-000034320000}"/>
    <cellStyle name="Normal 2 2 2 3 2 2 5 2 2 7" xfId="12874" xr:uid="{00000000-0005-0000-0000-000035320000}"/>
    <cellStyle name="Normal 2 2 2 3 2 2 5 2 2 7 2" xfId="12875" xr:uid="{00000000-0005-0000-0000-000036320000}"/>
    <cellStyle name="Normal 2 2 2 3 2 2 5 2 2 8" xfId="12876" xr:uid="{00000000-0005-0000-0000-000037320000}"/>
    <cellStyle name="Normal 2 2 2 3 2 2 5 2 2 8 2" xfId="12877" xr:uid="{00000000-0005-0000-0000-000038320000}"/>
    <cellStyle name="Normal 2 2 2 3 2 2 5 2 2 9" xfId="12878" xr:uid="{00000000-0005-0000-0000-000039320000}"/>
    <cellStyle name="Normal 2 2 2 3 2 2 5 2 2 9 2" xfId="12879" xr:uid="{00000000-0005-0000-0000-00003A320000}"/>
    <cellStyle name="Normal 2 2 2 3 2 2 5 2 3" xfId="12880" xr:uid="{00000000-0005-0000-0000-00003B320000}"/>
    <cellStyle name="Normal 2 2 2 3 2 2 5 2 3 2" xfId="12881" xr:uid="{00000000-0005-0000-0000-00003C320000}"/>
    <cellStyle name="Normal 2 2 2 3 2 2 5 2 4" xfId="12882" xr:uid="{00000000-0005-0000-0000-00003D320000}"/>
    <cellStyle name="Normal 2 2 2 3 2 2 5 2 4 2" xfId="12883" xr:uid="{00000000-0005-0000-0000-00003E320000}"/>
    <cellStyle name="Normal 2 2 2 3 2 2 5 2 5" xfId="12884" xr:uid="{00000000-0005-0000-0000-00003F320000}"/>
    <cellStyle name="Normal 2 2 2 3 2 2 5 2 5 2" xfId="12885" xr:uid="{00000000-0005-0000-0000-000040320000}"/>
    <cellStyle name="Normal 2 2 2 3 2 2 5 2 6" xfId="12886" xr:uid="{00000000-0005-0000-0000-000041320000}"/>
    <cellStyle name="Normal 2 2 2 3 2 2 5 2 6 2" xfId="12887" xr:uid="{00000000-0005-0000-0000-000042320000}"/>
    <cellStyle name="Normal 2 2 2 3 2 2 5 2 7" xfId="12888" xr:uid="{00000000-0005-0000-0000-000043320000}"/>
    <cellStyle name="Normal 2 2 2 3 2 2 5 2 7 2" xfId="12889" xr:uid="{00000000-0005-0000-0000-000044320000}"/>
    <cellStyle name="Normal 2 2 2 3 2 2 5 2 8" xfId="12890" xr:uid="{00000000-0005-0000-0000-000045320000}"/>
    <cellStyle name="Normal 2 2 2 3 2 2 5 2 8 2" xfId="12891" xr:uid="{00000000-0005-0000-0000-000046320000}"/>
    <cellStyle name="Normal 2 2 2 3 2 2 5 2 9" xfId="12892" xr:uid="{00000000-0005-0000-0000-000047320000}"/>
    <cellStyle name="Normal 2 2 2 3 2 2 5 2 9 2" xfId="12893" xr:uid="{00000000-0005-0000-0000-000048320000}"/>
    <cellStyle name="Normal 2 2 2 3 2 2 5 3" xfId="12894" xr:uid="{00000000-0005-0000-0000-000049320000}"/>
    <cellStyle name="Normal 2 2 2 3 2 2 5 3 10" xfId="12895" xr:uid="{00000000-0005-0000-0000-00004A320000}"/>
    <cellStyle name="Normal 2 2 2 3 2 2 5 3 10 2" xfId="12896" xr:uid="{00000000-0005-0000-0000-00004B320000}"/>
    <cellStyle name="Normal 2 2 2 3 2 2 5 3 11" xfId="12897" xr:uid="{00000000-0005-0000-0000-00004C320000}"/>
    <cellStyle name="Normal 2 2 2 3 2 2 5 3 2" xfId="12898" xr:uid="{00000000-0005-0000-0000-00004D320000}"/>
    <cellStyle name="Normal 2 2 2 3 2 2 5 3 2 2" xfId="12899" xr:uid="{00000000-0005-0000-0000-00004E320000}"/>
    <cellStyle name="Normal 2 2 2 3 2 2 5 3 3" xfId="12900" xr:uid="{00000000-0005-0000-0000-00004F320000}"/>
    <cellStyle name="Normal 2 2 2 3 2 2 5 3 3 2" xfId="12901" xr:uid="{00000000-0005-0000-0000-000050320000}"/>
    <cellStyle name="Normal 2 2 2 3 2 2 5 3 4" xfId="12902" xr:uid="{00000000-0005-0000-0000-000051320000}"/>
    <cellStyle name="Normal 2 2 2 3 2 2 5 3 4 2" xfId="12903" xr:uid="{00000000-0005-0000-0000-000052320000}"/>
    <cellStyle name="Normal 2 2 2 3 2 2 5 3 5" xfId="12904" xr:uid="{00000000-0005-0000-0000-000053320000}"/>
    <cellStyle name="Normal 2 2 2 3 2 2 5 3 5 2" xfId="12905" xr:uid="{00000000-0005-0000-0000-000054320000}"/>
    <cellStyle name="Normal 2 2 2 3 2 2 5 3 6" xfId="12906" xr:uid="{00000000-0005-0000-0000-000055320000}"/>
    <cellStyle name="Normal 2 2 2 3 2 2 5 3 6 2" xfId="12907" xr:uid="{00000000-0005-0000-0000-000056320000}"/>
    <cellStyle name="Normal 2 2 2 3 2 2 5 3 7" xfId="12908" xr:uid="{00000000-0005-0000-0000-000057320000}"/>
    <cellStyle name="Normal 2 2 2 3 2 2 5 3 7 2" xfId="12909" xr:uid="{00000000-0005-0000-0000-000058320000}"/>
    <cellStyle name="Normal 2 2 2 3 2 2 5 3 8" xfId="12910" xr:uid="{00000000-0005-0000-0000-000059320000}"/>
    <cellStyle name="Normal 2 2 2 3 2 2 5 3 8 2" xfId="12911" xr:uid="{00000000-0005-0000-0000-00005A320000}"/>
    <cellStyle name="Normal 2 2 2 3 2 2 5 3 9" xfId="12912" xr:uid="{00000000-0005-0000-0000-00005B320000}"/>
    <cellStyle name="Normal 2 2 2 3 2 2 5 3 9 2" xfId="12913" xr:uid="{00000000-0005-0000-0000-00005C320000}"/>
    <cellStyle name="Normal 2 2 2 3 2 2 5 4" xfId="12914" xr:uid="{00000000-0005-0000-0000-00005D320000}"/>
    <cellStyle name="Normal 2 2 2 3 2 2 5 4 2" xfId="12915" xr:uid="{00000000-0005-0000-0000-00005E320000}"/>
    <cellStyle name="Normal 2 2 2 3 2 2 5 5" xfId="12916" xr:uid="{00000000-0005-0000-0000-00005F320000}"/>
    <cellStyle name="Normal 2 2 2 3 2 2 5 5 2" xfId="12917" xr:uid="{00000000-0005-0000-0000-000060320000}"/>
    <cellStyle name="Normal 2 2 2 3 2 2 5 6" xfId="12918" xr:uid="{00000000-0005-0000-0000-000061320000}"/>
    <cellStyle name="Normal 2 2 2 3 2 2 5 6 2" xfId="12919" xr:uid="{00000000-0005-0000-0000-000062320000}"/>
    <cellStyle name="Normal 2 2 2 3 2 2 5 7" xfId="12920" xr:uid="{00000000-0005-0000-0000-000063320000}"/>
    <cellStyle name="Normal 2 2 2 3 2 2 5 7 2" xfId="12921" xr:uid="{00000000-0005-0000-0000-000064320000}"/>
    <cellStyle name="Normal 2 2 2 3 2 2 5 8" xfId="12922" xr:uid="{00000000-0005-0000-0000-000065320000}"/>
    <cellStyle name="Normal 2 2 2 3 2 2 5 8 2" xfId="12923" xr:uid="{00000000-0005-0000-0000-000066320000}"/>
    <cellStyle name="Normal 2 2 2 3 2 2 5 9" xfId="12924" xr:uid="{00000000-0005-0000-0000-000067320000}"/>
    <cellStyle name="Normal 2 2 2 3 2 2 5 9 2" xfId="12925" xr:uid="{00000000-0005-0000-0000-000068320000}"/>
    <cellStyle name="Normal 2 2 2 3 2 2 6" xfId="12926" xr:uid="{00000000-0005-0000-0000-000069320000}"/>
    <cellStyle name="Normal 2 2 2 3 2 2 6 10" xfId="12927" xr:uid="{00000000-0005-0000-0000-00006A320000}"/>
    <cellStyle name="Normal 2 2 2 3 2 2 6 10 2" xfId="12928" xr:uid="{00000000-0005-0000-0000-00006B320000}"/>
    <cellStyle name="Normal 2 2 2 3 2 2 6 11" xfId="12929" xr:uid="{00000000-0005-0000-0000-00006C320000}"/>
    <cellStyle name="Normal 2 2 2 3 2 2 6 11 2" xfId="12930" xr:uid="{00000000-0005-0000-0000-00006D320000}"/>
    <cellStyle name="Normal 2 2 2 3 2 2 6 12" xfId="12931" xr:uid="{00000000-0005-0000-0000-00006E320000}"/>
    <cellStyle name="Normal 2 2 2 3 2 2 6 12 2" xfId="12932" xr:uid="{00000000-0005-0000-0000-00006F320000}"/>
    <cellStyle name="Normal 2 2 2 3 2 2 6 13" xfId="12933" xr:uid="{00000000-0005-0000-0000-000070320000}"/>
    <cellStyle name="Normal 2 2 2 3 2 2 6 2" xfId="12934" xr:uid="{00000000-0005-0000-0000-000071320000}"/>
    <cellStyle name="Normal 2 2 2 3 2 2 6 2 10" xfId="12935" xr:uid="{00000000-0005-0000-0000-000072320000}"/>
    <cellStyle name="Normal 2 2 2 3 2 2 6 2 10 2" xfId="12936" xr:uid="{00000000-0005-0000-0000-000073320000}"/>
    <cellStyle name="Normal 2 2 2 3 2 2 6 2 11" xfId="12937" xr:uid="{00000000-0005-0000-0000-000074320000}"/>
    <cellStyle name="Normal 2 2 2 3 2 2 6 2 11 2" xfId="12938" xr:uid="{00000000-0005-0000-0000-000075320000}"/>
    <cellStyle name="Normal 2 2 2 3 2 2 6 2 12" xfId="12939" xr:uid="{00000000-0005-0000-0000-000076320000}"/>
    <cellStyle name="Normal 2 2 2 3 2 2 6 2 2" xfId="12940" xr:uid="{00000000-0005-0000-0000-000077320000}"/>
    <cellStyle name="Normal 2 2 2 3 2 2 6 2 2 10" xfId="12941" xr:uid="{00000000-0005-0000-0000-000078320000}"/>
    <cellStyle name="Normal 2 2 2 3 2 2 6 2 2 10 2" xfId="12942" xr:uid="{00000000-0005-0000-0000-000079320000}"/>
    <cellStyle name="Normal 2 2 2 3 2 2 6 2 2 11" xfId="12943" xr:uid="{00000000-0005-0000-0000-00007A320000}"/>
    <cellStyle name="Normal 2 2 2 3 2 2 6 2 2 2" xfId="12944" xr:uid="{00000000-0005-0000-0000-00007B320000}"/>
    <cellStyle name="Normal 2 2 2 3 2 2 6 2 2 2 2" xfId="12945" xr:uid="{00000000-0005-0000-0000-00007C320000}"/>
    <cellStyle name="Normal 2 2 2 3 2 2 6 2 2 3" xfId="12946" xr:uid="{00000000-0005-0000-0000-00007D320000}"/>
    <cellStyle name="Normal 2 2 2 3 2 2 6 2 2 3 2" xfId="12947" xr:uid="{00000000-0005-0000-0000-00007E320000}"/>
    <cellStyle name="Normal 2 2 2 3 2 2 6 2 2 4" xfId="12948" xr:uid="{00000000-0005-0000-0000-00007F320000}"/>
    <cellStyle name="Normal 2 2 2 3 2 2 6 2 2 4 2" xfId="12949" xr:uid="{00000000-0005-0000-0000-000080320000}"/>
    <cellStyle name="Normal 2 2 2 3 2 2 6 2 2 5" xfId="12950" xr:uid="{00000000-0005-0000-0000-000081320000}"/>
    <cellStyle name="Normal 2 2 2 3 2 2 6 2 2 5 2" xfId="12951" xr:uid="{00000000-0005-0000-0000-000082320000}"/>
    <cellStyle name="Normal 2 2 2 3 2 2 6 2 2 6" xfId="12952" xr:uid="{00000000-0005-0000-0000-000083320000}"/>
    <cellStyle name="Normal 2 2 2 3 2 2 6 2 2 6 2" xfId="12953" xr:uid="{00000000-0005-0000-0000-000084320000}"/>
    <cellStyle name="Normal 2 2 2 3 2 2 6 2 2 7" xfId="12954" xr:uid="{00000000-0005-0000-0000-000085320000}"/>
    <cellStyle name="Normal 2 2 2 3 2 2 6 2 2 7 2" xfId="12955" xr:uid="{00000000-0005-0000-0000-000086320000}"/>
    <cellStyle name="Normal 2 2 2 3 2 2 6 2 2 8" xfId="12956" xr:uid="{00000000-0005-0000-0000-000087320000}"/>
    <cellStyle name="Normal 2 2 2 3 2 2 6 2 2 8 2" xfId="12957" xr:uid="{00000000-0005-0000-0000-000088320000}"/>
    <cellStyle name="Normal 2 2 2 3 2 2 6 2 2 9" xfId="12958" xr:uid="{00000000-0005-0000-0000-000089320000}"/>
    <cellStyle name="Normal 2 2 2 3 2 2 6 2 2 9 2" xfId="12959" xr:uid="{00000000-0005-0000-0000-00008A320000}"/>
    <cellStyle name="Normal 2 2 2 3 2 2 6 2 3" xfId="12960" xr:uid="{00000000-0005-0000-0000-00008B320000}"/>
    <cellStyle name="Normal 2 2 2 3 2 2 6 2 3 2" xfId="12961" xr:uid="{00000000-0005-0000-0000-00008C320000}"/>
    <cellStyle name="Normal 2 2 2 3 2 2 6 2 4" xfId="12962" xr:uid="{00000000-0005-0000-0000-00008D320000}"/>
    <cellStyle name="Normal 2 2 2 3 2 2 6 2 4 2" xfId="12963" xr:uid="{00000000-0005-0000-0000-00008E320000}"/>
    <cellStyle name="Normal 2 2 2 3 2 2 6 2 5" xfId="12964" xr:uid="{00000000-0005-0000-0000-00008F320000}"/>
    <cellStyle name="Normal 2 2 2 3 2 2 6 2 5 2" xfId="12965" xr:uid="{00000000-0005-0000-0000-000090320000}"/>
    <cellStyle name="Normal 2 2 2 3 2 2 6 2 6" xfId="12966" xr:uid="{00000000-0005-0000-0000-000091320000}"/>
    <cellStyle name="Normal 2 2 2 3 2 2 6 2 6 2" xfId="12967" xr:uid="{00000000-0005-0000-0000-000092320000}"/>
    <cellStyle name="Normal 2 2 2 3 2 2 6 2 7" xfId="12968" xr:uid="{00000000-0005-0000-0000-000093320000}"/>
    <cellStyle name="Normal 2 2 2 3 2 2 6 2 7 2" xfId="12969" xr:uid="{00000000-0005-0000-0000-000094320000}"/>
    <cellStyle name="Normal 2 2 2 3 2 2 6 2 8" xfId="12970" xr:uid="{00000000-0005-0000-0000-000095320000}"/>
    <cellStyle name="Normal 2 2 2 3 2 2 6 2 8 2" xfId="12971" xr:uid="{00000000-0005-0000-0000-000096320000}"/>
    <cellStyle name="Normal 2 2 2 3 2 2 6 2 9" xfId="12972" xr:uid="{00000000-0005-0000-0000-000097320000}"/>
    <cellStyle name="Normal 2 2 2 3 2 2 6 2 9 2" xfId="12973" xr:uid="{00000000-0005-0000-0000-000098320000}"/>
    <cellStyle name="Normal 2 2 2 3 2 2 6 3" xfId="12974" xr:uid="{00000000-0005-0000-0000-000099320000}"/>
    <cellStyle name="Normal 2 2 2 3 2 2 6 3 10" xfId="12975" xr:uid="{00000000-0005-0000-0000-00009A320000}"/>
    <cellStyle name="Normal 2 2 2 3 2 2 6 3 10 2" xfId="12976" xr:uid="{00000000-0005-0000-0000-00009B320000}"/>
    <cellStyle name="Normal 2 2 2 3 2 2 6 3 11" xfId="12977" xr:uid="{00000000-0005-0000-0000-00009C320000}"/>
    <cellStyle name="Normal 2 2 2 3 2 2 6 3 2" xfId="12978" xr:uid="{00000000-0005-0000-0000-00009D320000}"/>
    <cellStyle name="Normal 2 2 2 3 2 2 6 3 2 2" xfId="12979" xr:uid="{00000000-0005-0000-0000-00009E320000}"/>
    <cellStyle name="Normal 2 2 2 3 2 2 6 3 3" xfId="12980" xr:uid="{00000000-0005-0000-0000-00009F320000}"/>
    <cellStyle name="Normal 2 2 2 3 2 2 6 3 3 2" xfId="12981" xr:uid="{00000000-0005-0000-0000-0000A0320000}"/>
    <cellStyle name="Normal 2 2 2 3 2 2 6 3 4" xfId="12982" xr:uid="{00000000-0005-0000-0000-0000A1320000}"/>
    <cellStyle name="Normal 2 2 2 3 2 2 6 3 4 2" xfId="12983" xr:uid="{00000000-0005-0000-0000-0000A2320000}"/>
    <cellStyle name="Normal 2 2 2 3 2 2 6 3 5" xfId="12984" xr:uid="{00000000-0005-0000-0000-0000A3320000}"/>
    <cellStyle name="Normal 2 2 2 3 2 2 6 3 5 2" xfId="12985" xr:uid="{00000000-0005-0000-0000-0000A4320000}"/>
    <cellStyle name="Normal 2 2 2 3 2 2 6 3 6" xfId="12986" xr:uid="{00000000-0005-0000-0000-0000A5320000}"/>
    <cellStyle name="Normal 2 2 2 3 2 2 6 3 6 2" xfId="12987" xr:uid="{00000000-0005-0000-0000-0000A6320000}"/>
    <cellStyle name="Normal 2 2 2 3 2 2 6 3 7" xfId="12988" xr:uid="{00000000-0005-0000-0000-0000A7320000}"/>
    <cellStyle name="Normal 2 2 2 3 2 2 6 3 7 2" xfId="12989" xr:uid="{00000000-0005-0000-0000-0000A8320000}"/>
    <cellStyle name="Normal 2 2 2 3 2 2 6 3 8" xfId="12990" xr:uid="{00000000-0005-0000-0000-0000A9320000}"/>
    <cellStyle name="Normal 2 2 2 3 2 2 6 3 8 2" xfId="12991" xr:uid="{00000000-0005-0000-0000-0000AA320000}"/>
    <cellStyle name="Normal 2 2 2 3 2 2 6 3 9" xfId="12992" xr:uid="{00000000-0005-0000-0000-0000AB320000}"/>
    <cellStyle name="Normal 2 2 2 3 2 2 6 3 9 2" xfId="12993" xr:uid="{00000000-0005-0000-0000-0000AC320000}"/>
    <cellStyle name="Normal 2 2 2 3 2 2 6 4" xfId="12994" xr:uid="{00000000-0005-0000-0000-0000AD320000}"/>
    <cellStyle name="Normal 2 2 2 3 2 2 6 4 2" xfId="12995" xr:uid="{00000000-0005-0000-0000-0000AE320000}"/>
    <cellStyle name="Normal 2 2 2 3 2 2 6 5" xfId="12996" xr:uid="{00000000-0005-0000-0000-0000AF320000}"/>
    <cellStyle name="Normal 2 2 2 3 2 2 6 5 2" xfId="12997" xr:uid="{00000000-0005-0000-0000-0000B0320000}"/>
    <cellStyle name="Normal 2 2 2 3 2 2 6 6" xfId="12998" xr:uid="{00000000-0005-0000-0000-0000B1320000}"/>
    <cellStyle name="Normal 2 2 2 3 2 2 6 6 2" xfId="12999" xr:uid="{00000000-0005-0000-0000-0000B2320000}"/>
    <cellStyle name="Normal 2 2 2 3 2 2 6 7" xfId="13000" xr:uid="{00000000-0005-0000-0000-0000B3320000}"/>
    <cellStyle name="Normal 2 2 2 3 2 2 6 7 2" xfId="13001" xr:uid="{00000000-0005-0000-0000-0000B4320000}"/>
    <cellStyle name="Normal 2 2 2 3 2 2 6 8" xfId="13002" xr:uid="{00000000-0005-0000-0000-0000B5320000}"/>
    <cellStyle name="Normal 2 2 2 3 2 2 6 8 2" xfId="13003" xr:uid="{00000000-0005-0000-0000-0000B6320000}"/>
    <cellStyle name="Normal 2 2 2 3 2 2 6 9" xfId="13004" xr:uid="{00000000-0005-0000-0000-0000B7320000}"/>
    <cellStyle name="Normal 2 2 2 3 2 2 6 9 2" xfId="13005" xr:uid="{00000000-0005-0000-0000-0000B8320000}"/>
    <cellStyle name="Normal 2 2 2 3 2 2 7" xfId="41906" xr:uid="{00000000-0005-0000-0000-0000B9320000}"/>
    <cellStyle name="Normal 2 2 2 3 2 20" xfId="13006" xr:uid="{00000000-0005-0000-0000-0000BA320000}"/>
    <cellStyle name="Normal 2 2 2 3 2 20 2" xfId="13007" xr:uid="{00000000-0005-0000-0000-0000BB320000}"/>
    <cellStyle name="Normal 2 2 2 3 2 21" xfId="13008" xr:uid="{00000000-0005-0000-0000-0000BC320000}"/>
    <cellStyle name="Normal 2 2 2 3 2 3" xfId="13009" xr:uid="{00000000-0005-0000-0000-0000BD320000}"/>
    <cellStyle name="Normal 2 2 2 3 2 3 10" xfId="13010" xr:uid="{00000000-0005-0000-0000-0000BE320000}"/>
    <cellStyle name="Normal 2 2 2 3 2 3 10 2" xfId="13011" xr:uid="{00000000-0005-0000-0000-0000BF320000}"/>
    <cellStyle name="Normal 2 2 2 3 2 3 11" xfId="13012" xr:uid="{00000000-0005-0000-0000-0000C0320000}"/>
    <cellStyle name="Normal 2 2 2 3 2 3 11 2" xfId="13013" xr:uid="{00000000-0005-0000-0000-0000C1320000}"/>
    <cellStyle name="Normal 2 2 2 3 2 3 12" xfId="13014" xr:uid="{00000000-0005-0000-0000-0000C2320000}"/>
    <cellStyle name="Normal 2 2 2 3 2 3 12 2" xfId="13015" xr:uid="{00000000-0005-0000-0000-0000C3320000}"/>
    <cellStyle name="Normal 2 2 2 3 2 3 13" xfId="13016" xr:uid="{00000000-0005-0000-0000-0000C4320000}"/>
    <cellStyle name="Normal 2 2 2 3 2 3 2" xfId="13017" xr:uid="{00000000-0005-0000-0000-0000C5320000}"/>
    <cellStyle name="Normal 2 2 2 3 2 3 2 10" xfId="13018" xr:uid="{00000000-0005-0000-0000-0000C6320000}"/>
    <cellStyle name="Normal 2 2 2 3 2 3 2 10 2" xfId="13019" xr:uid="{00000000-0005-0000-0000-0000C7320000}"/>
    <cellStyle name="Normal 2 2 2 3 2 3 2 11" xfId="13020" xr:uid="{00000000-0005-0000-0000-0000C8320000}"/>
    <cellStyle name="Normal 2 2 2 3 2 3 2 11 2" xfId="13021" xr:uid="{00000000-0005-0000-0000-0000C9320000}"/>
    <cellStyle name="Normal 2 2 2 3 2 3 2 12" xfId="13022" xr:uid="{00000000-0005-0000-0000-0000CA320000}"/>
    <cellStyle name="Normal 2 2 2 3 2 3 2 2" xfId="13023" xr:uid="{00000000-0005-0000-0000-0000CB320000}"/>
    <cellStyle name="Normal 2 2 2 3 2 3 2 2 10" xfId="13024" xr:uid="{00000000-0005-0000-0000-0000CC320000}"/>
    <cellStyle name="Normal 2 2 2 3 2 3 2 2 10 2" xfId="13025" xr:uid="{00000000-0005-0000-0000-0000CD320000}"/>
    <cellStyle name="Normal 2 2 2 3 2 3 2 2 11" xfId="13026" xr:uid="{00000000-0005-0000-0000-0000CE320000}"/>
    <cellStyle name="Normal 2 2 2 3 2 3 2 2 2" xfId="13027" xr:uid="{00000000-0005-0000-0000-0000CF320000}"/>
    <cellStyle name="Normal 2 2 2 3 2 3 2 2 2 2" xfId="13028" xr:uid="{00000000-0005-0000-0000-0000D0320000}"/>
    <cellStyle name="Normal 2 2 2 3 2 3 2 2 3" xfId="13029" xr:uid="{00000000-0005-0000-0000-0000D1320000}"/>
    <cellStyle name="Normal 2 2 2 3 2 3 2 2 3 2" xfId="13030" xr:uid="{00000000-0005-0000-0000-0000D2320000}"/>
    <cellStyle name="Normal 2 2 2 3 2 3 2 2 4" xfId="13031" xr:uid="{00000000-0005-0000-0000-0000D3320000}"/>
    <cellStyle name="Normal 2 2 2 3 2 3 2 2 4 2" xfId="13032" xr:uid="{00000000-0005-0000-0000-0000D4320000}"/>
    <cellStyle name="Normal 2 2 2 3 2 3 2 2 5" xfId="13033" xr:uid="{00000000-0005-0000-0000-0000D5320000}"/>
    <cellStyle name="Normal 2 2 2 3 2 3 2 2 5 2" xfId="13034" xr:uid="{00000000-0005-0000-0000-0000D6320000}"/>
    <cellStyle name="Normal 2 2 2 3 2 3 2 2 6" xfId="13035" xr:uid="{00000000-0005-0000-0000-0000D7320000}"/>
    <cellStyle name="Normal 2 2 2 3 2 3 2 2 6 2" xfId="13036" xr:uid="{00000000-0005-0000-0000-0000D8320000}"/>
    <cellStyle name="Normal 2 2 2 3 2 3 2 2 7" xfId="13037" xr:uid="{00000000-0005-0000-0000-0000D9320000}"/>
    <cellStyle name="Normal 2 2 2 3 2 3 2 2 7 2" xfId="13038" xr:uid="{00000000-0005-0000-0000-0000DA320000}"/>
    <cellStyle name="Normal 2 2 2 3 2 3 2 2 8" xfId="13039" xr:uid="{00000000-0005-0000-0000-0000DB320000}"/>
    <cellStyle name="Normal 2 2 2 3 2 3 2 2 8 2" xfId="13040" xr:uid="{00000000-0005-0000-0000-0000DC320000}"/>
    <cellStyle name="Normal 2 2 2 3 2 3 2 2 9" xfId="13041" xr:uid="{00000000-0005-0000-0000-0000DD320000}"/>
    <cellStyle name="Normal 2 2 2 3 2 3 2 2 9 2" xfId="13042" xr:uid="{00000000-0005-0000-0000-0000DE320000}"/>
    <cellStyle name="Normal 2 2 2 3 2 3 2 3" xfId="13043" xr:uid="{00000000-0005-0000-0000-0000DF320000}"/>
    <cellStyle name="Normal 2 2 2 3 2 3 2 3 2" xfId="13044" xr:uid="{00000000-0005-0000-0000-0000E0320000}"/>
    <cellStyle name="Normal 2 2 2 3 2 3 2 4" xfId="13045" xr:uid="{00000000-0005-0000-0000-0000E1320000}"/>
    <cellStyle name="Normal 2 2 2 3 2 3 2 4 2" xfId="13046" xr:uid="{00000000-0005-0000-0000-0000E2320000}"/>
    <cellStyle name="Normal 2 2 2 3 2 3 2 5" xfId="13047" xr:uid="{00000000-0005-0000-0000-0000E3320000}"/>
    <cellStyle name="Normal 2 2 2 3 2 3 2 5 2" xfId="13048" xr:uid="{00000000-0005-0000-0000-0000E4320000}"/>
    <cellStyle name="Normal 2 2 2 3 2 3 2 6" xfId="13049" xr:uid="{00000000-0005-0000-0000-0000E5320000}"/>
    <cellStyle name="Normal 2 2 2 3 2 3 2 6 2" xfId="13050" xr:uid="{00000000-0005-0000-0000-0000E6320000}"/>
    <cellStyle name="Normal 2 2 2 3 2 3 2 7" xfId="13051" xr:uid="{00000000-0005-0000-0000-0000E7320000}"/>
    <cellStyle name="Normal 2 2 2 3 2 3 2 7 2" xfId="13052" xr:uid="{00000000-0005-0000-0000-0000E8320000}"/>
    <cellStyle name="Normal 2 2 2 3 2 3 2 8" xfId="13053" xr:uid="{00000000-0005-0000-0000-0000E9320000}"/>
    <cellStyle name="Normal 2 2 2 3 2 3 2 8 2" xfId="13054" xr:uid="{00000000-0005-0000-0000-0000EA320000}"/>
    <cellStyle name="Normal 2 2 2 3 2 3 2 9" xfId="13055" xr:uid="{00000000-0005-0000-0000-0000EB320000}"/>
    <cellStyle name="Normal 2 2 2 3 2 3 2 9 2" xfId="13056" xr:uid="{00000000-0005-0000-0000-0000EC320000}"/>
    <cellStyle name="Normal 2 2 2 3 2 3 3" xfId="13057" xr:uid="{00000000-0005-0000-0000-0000ED320000}"/>
    <cellStyle name="Normal 2 2 2 3 2 3 3 10" xfId="13058" xr:uid="{00000000-0005-0000-0000-0000EE320000}"/>
    <cellStyle name="Normal 2 2 2 3 2 3 3 10 2" xfId="13059" xr:uid="{00000000-0005-0000-0000-0000EF320000}"/>
    <cellStyle name="Normal 2 2 2 3 2 3 3 11" xfId="13060" xr:uid="{00000000-0005-0000-0000-0000F0320000}"/>
    <cellStyle name="Normal 2 2 2 3 2 3 3 2" xfId="13061" xr:uid="{00000000-0005-0000-0000-0000F1320000}"/>
    <cellStyle name="Normal 2 2 2 3 2 3 3 2 2" xfId="13062" xr:uid="{00000000-0005-0000-0000-0000F2320000}"/>
    <cellStyle name="Normal 2 2 2 3 2 3 3 3" xfId="13063" xr:uid="{00000000-0005-0000-0000-0000F3320000}"/>
    <cellStyle name="Normal 2 2 2 3 2 3 3 3 2" xfId="13064" xr:uid="{00000000-0005-0000-0000-0000F4320000}"/>
    <cellStyle name="Normal 2 2 2 3 2 3 3 4" xfId="13065" xr:uid="{00000000-0005-0000-0000-0000F5320000}"/>
    <cellStyle name="Normal 2 2 2 3 2 3 3 4 2" xfId="13066" xr:uid="{00000000-0005-0000-0000-0000F6320000}"/>
    <cellStyle name="Normal 2 2 2 3 2 3 3 5" xfId="13067" xr:uid="{00000000-0005-0000-0000-0000F7320000}"/>
    <cellStyle name="Normal 2 2 2 3 2 3 3 5 2" xfId="13068" xr:uid="{00000000-0005-0000-0000-0000F8320000}"/>
    <cellStyle name="Normal 2 2 2 3 2 3 3 6" xfId="13069" xr:uid="{00000000-0005-0000-0000-0000F9320000}"/>
    <cellStyle name="Normal 2 2 2 3 2 3 3 6 2" xfId="13070" xr:uid="{00000000-0005-0000-0000-0000FA320000}"/>
    <cellStyle name="Normal 2 2 2 3 2 3 3 7" xfId="13071" xr:uid="{00000000-0005-0000-0000-0000FB320000}"/>
    <cellStyle name="Normal 2 2 2 3 2 3 3 7 2" xfId="13072" xr:uid="{00000000-0005-0000-0000-0000FC320000}"/>
    <cellStyle name="Normal 2 2 2 3 2 3 3 8" xfId="13073" xr:uid="{00000000-0005-0000-0000-0000FD320000}"/>
    <cellStyle name="Normal 2 2 2 3 2 3 3 8 2" xfId="13074" xr:uid="{00000000-0005-0000-0000-0000FE320000}"/>
    <cellStyle name="Normal 2 2 2 3 2 3 3 9" xfId="13075" xr:uid="{00000000-0005-0000-0000-0000FF320000}"/>
    <cellStyle name="Normal 2 2 2 3 2 3 3 9 2" xfId="13076" xr:uid="{00000000-0005-0000-0000-000000330000}"/>
    <cellStyle name="Normal 2 2 2 3 2 3 4" xfId="13077" xr:uid="{00000000-0005-0000-0000-000001330000}"/>
    <cellStyle name="Normal 2 2 2 3 2 3 4 2" xfId="13078" xr:uid="{00000000-0005-0000-0000-000002330000}"/>
    <cellStyle name="Normal 2 2 2 3 2 3 5" xfId="13079" xr:uid="{00000000-0005-0000-0000-000003330000}"/>
    <cellStyle name="Normal 2 2 2 3 2 3 5 2" xfId="13080" xr:uid="{00000000-0005-0000-0000-000004330000}"/>
    <cellStyle name="Normal 2 2 2 3 2 3 6" xfId="13081" xr:uid="{00000000-0005-0000-0000-000005330000}"/>
    <cellStyle name="Normal 2 2 2 3 2 3 6 2" xfId="13082" xr:uid="{00000000-0005-0000-0000-000006330000}"/>
    <cellStyle name="Normal 2 2 2 3 2 3 7" xfId="13083" xr:uid="{00000000-0005-0000-0000-000007330000}"/>
    <cellStyle name="Normal 2 2 2 3 2 3 7 2" xfId="13084" xr:uid="{00000000-0005-0000-0000-000008330000}"/>
    <cellStyle name="Normal 2 2 2 3 2 3 8" xfId="13085" xr:uid="{00000000-0005-0000-0000-000009330000}"/>
    <cellStyle name="Normal 2 2 2 3 2 3 8 2" xfId="13086" xr:uid="{00000000-0005-0000-0000-00000A330000}"/>
    <cellStyle name="Normal 2 2 2 3 2 3 9" xfId="13087" xr:uid="{00000000-0005-0000-0000-00000B330000}"/>
    <cellStyle name="Normal 2 2 2 3 2 3 9 2" xfId="13088" xr:uid="{00000000-0005-0000-0000-00000C330000}"/>
    <cellStyle name="Normal 2 2 2 3 2 4" xfId="13089" xr:uid="{00000000-0005-0000-0000-00000D330000}"/>
    <cellStyle name="Normal 2 2 2 3 2 4 10" xfId="13090" xr:uid="{00000000-0005-0000-0000-00000E330000}"/>
    <cellStyle name="Normal 2 2 2 3 2 4 10 2" xfId="13091" xr:uid="{00000000-0005-0000-0000-00000F330000}"/>
    <cellStyle name="Normal 2 2 2 3 2 4 11" xfId="13092" xr:uid="{00000000-0005-0000-0000-000010330000}"/>
    <cellStyle name="Normal 2 2 2 3 2 4 11 2" xfId="13093" xr:uid="{00000000-0005-0000-0000-000011330000}"/>
    <cellStyle name="Normal 2 2 2 3 2 4 12" xfId="13094" xr:uid="{00000000-0005-0000-0000-000012330000}"/>
    <cellStyle name="Normal 2 2 2 3 2 4 12 2" xfId="13095" xr:uid="{00000000-0005-0000-0000-000013330000}"/>
    <cellStyle name="Normal 2 2 2 3 2 4 13" xfId="13096" xr:uid="{00000000-0005-0000-0000-000014330000}"/>
    <cellStyle name="Normal 2 2 2 3 2 4 2" xfId="13097" xr:uid="{00000000-0005-0000-0000-000015330000}"/>
    <cellStyle name="Normal 2 2 2 3 2 4 2 10" xfId="13098" xr:uid="{00000000-0005-0000-0000-000016330000}"/>
    <cellStyle name="Normal 2 2 2 3 2 4 2 10 2" xfId="13099" xr:uid="{00000000-0005-0000-0000-000017330000}"/>
    <cellStyle name="Normal 2 2 2 3 2 4 2 11" xfId="13100" xr:uid="{00000000-0005-0000-0000-000018330000}"/>
    <cellStyle name="Normal 2 2 2 3 2 4 2 11 2" xfId="13101" xr:uid="{00000000-0005-0000-0000-000019330000}"/>
    <cellStyle name="Normal 2 2 2 3 2 4 2 12" xfId="13102" xr:uid="{00000000-0005-0000-0000-00001A330000}"/>
    <cellStyle name="Normal 2 2 2 3 2 4 2 2" xfId="13103" xr:uid="{00000000-0005-0000-0000-00001B330000}"/>
    <cellStyle name="Normal 2 2 2 3 2 4 2 2 10" xfId="13104" xr:uid="{00000000-0005-0000-0000-00001C330000}"/>
    <cellStyle name="Normal 2 2 2 3 2 4 2 2 10 2" xfId="13105" xr:uid="{00000000-0005-0000-0000-00001D330000}"/>
    <cellStyle name="Normal 2 2 2 3 2 4 2 2 11" xfId="13106" xr:uid="{00000000-0005-0000-0000-00001E330000}"/>
    <cellStyle name="Normal 2 2 2 3 2 4 2 2 2" xfId="13107" xr:uid="{00000000-0005-0000-0000-00001F330000}"/>
    <cellStyle name="Normal 2 2 2 3 2 4 2 2 2 2" xfId="13108" xr:uid="{00000000-0005-0000-0000-000020330000}"/>
    <cellStyle name="Normal 2 2 2 3 2 4 2 2 3" xfId="13109" xr:uid="{00000000-0005-0000-0000-000021330000}"/>
    <cellStyle name="Normal 2 2 2 3 2 4 2 2 3 2" xfId="13110" xr:uid="{00000000-0005-0000-0000-000022330000}"/>
    <cellStyle name="Normal 2 2 2 3 2 4 2 2 4" xfId="13111" xr:uid="{00000000-0005-0000-0000-000023330000}"/>
    <cellStyle name="Normal 2 2 2 3 2 4 2 2 4 2" xfId="13112" xr:uid="{00000000-0005-0000-0000-000024330000}"/>
    <cellStyle name="Normal 2 2 2 3 2 4 2 2 5" xfId="13113" xr:uid="{00000000-0005-0000-0000-000025330000}"/>
    <cellStyle name="Normal 2 2 2 3 2 4 2 2 5 2" xfId="13114" xr:uid="{00000000-0005-0000-0000-000026330000}"/>
    <cellStyle name="Normal 2 2 2 3 2 4 2 2 6" xfId="13115" xr:uid="{00000000-0005-0000-0000-000027330000}"/>
    <cellStyle name="Normal 2 2 2 3 2 4 2 2 6 2" xfId="13116" xr:uid="{00000000-0005-0000-0000-000028330000}"/>
    <cellStyle name="Normal 2 2 2 3 2 4 2 2 7" xfId="13117" xr:uid="{00000000-0005-0000-0000-000029330000}"/>
    <cellStyle name="Normal 2 2 2 3 2 4 2 2 7 2" xfId="13118" xr:uid="{00000000-0005-0000-0000-00002A330000}"/>
    <cellStyle name="Normal 2 2 2 3 2 4 2 2 8" xfId="13119" xr:uid="{00000000-0005-0000-0000-00002B330000}"/>
    <cellStyle name="Normal 2 2 2 3 2 4 2 2 8 2" xfId="13120" xr:uid="{00000000-0005-0000-0000-00002C330000}"/>
    <cellStyle name="Normal 2 2 2 3 2 4 2 2 9" xfId="13121" xr:uid="{00000000-0005-0000-0000-00002D330000}"/>
    <cellStyle name="Normal 2 2 2 3 2 4 2 2 9 2" xfId="13122" xr:uid="{00000000-0005-0000-0000-00002E330000}"/>
    <cellStyle name="Normal 2 2 2 3 2 4 2 3" xfId="13123" xr:uid="{00000000-0005-0000-0000-00002F330000}"/>
    <cellStyle name="Normal 2 2 2 3 2 4 2 3 2" xfId="13124" xr:uid="{00000000-0005-0000-0000-000030330000}"/>
    <cellStyle name="Normal 2 2 2 3 2 4 2 4" xfId="13125" xr:uid="{00000000-0005-0000-0000-000031330000}"/>
    <cellStyle name="Normal 2 2 2 3 2 4 2 4 2" xfId="13126" xr:uid="{00000000-0005-0000-0000-000032330000}"/>
    <cellStyle name="Normal 2 2 2 3 2 4 2 5" xfId="13127" xr:uid="{00000000-0005-0000-0000-000033330000}"/>
    <cellStyle name="Normal 2 2 2 3 2 4 2 5 2" xfId="13128" xr:uid="{00000000-0005-0000-0000-000034330000}"/>
    <cellStyle name="Normal 2 2 2 3 2 4 2 6" xfId="13129" xr:uid="{00000000-0005-0000-0000-000035330000}"/>
    <cellStyle name="Normal 2 2 2 3 2 4 2 6 2" xfId="13130" xr:uid="{00000000-0005-0000-0000-000036330000}"/>
    <cellStyle name="Normal 2 2 2 3 2 4 2 7" xfId="13131" xr:uid="{00000000-0005-0000-0000-000037330000}"/>
    <cellStyle name="Normal 2 2 2 3 2 4 2 7 2" xfId="13132" xr:uid="{00000000-0005-0000-0000-000038330000}"/>
    <cellStyle name="Normal 2 2 2 3 2 4 2 8" xfId="13133" xr:uid="{00000000-0005-0000-0000-000039330000}"/>
    <cellStyle name="Normal 2 2 2 3 2 4 2 8 2" xfId="13134" xr:uid="{00000000-0005-0000-0000-00003A330000}"/>
    <cellStyle name="Normal 2 2 2 3 2 4 2 9" xfId="13135" xr:uid="{00000000-0005-0000-0000-00003B330000}"/>
    <cellStyle name="Normal 2 2 2 3 2 4 2 9 2" xfId="13136" xr:uid="{00000000-0005-0000-0000-00003C330000}"/>
    <cellStyle name="Normal 2 2 2 3 2 4 3" xfId="13137" xr:uid="{00000000-0005-0000-0000-00003D330000}"/>
    <cellStyle name="Normal 2 2 2 3 2 4 3 10" xfId="13138" xr:uid="{00000000-0005-0000-0000-00003E330000}"/>
    <cellStyle name="Normal 2 2 2 3 2 4 3 10 2" xfId="13139" xr:uid="{00000000-0005-0000-0000-00003F330000}"/>
    <cellStyle name="Normal 2 2 2 3 2 4 3 11" xfId="13140" xr:uid="{00000000-0005-0000-0000-000040330000}"/>
    <cellStyle name="Normal 2 2 2 3 2 4 3 2" xfId="13141" xr:uid="{00000000-0005-0000-0000-000041330000}"/>
    <cellStyle name="Normal 2 2 2 3 2 4 3 2 2" xfId="13142" xr:uid="{00000000-0005-0000-0000-000042330000}"/>
    <cellStyle name="Normal 2 2 2 3 2 4 3 3" xfId="13143" xr:uid="{00000000-0005-0000-0000-000043330000}"/>
    <cellStyle name="Normal 2 2 2 3 2 4 3 3 2" xfId="13144" xr:uid="{00000000-0005-0000-0000-000044330000}"/>
    <cellStyle name="Normal 2 2 2 3 2 4 3 4" xfId="13145" xr:uid="{00000000-0005-0000-0000-000045330000}"/>
    <cellStyle name="Normal 2 2 2 3 2 4 3 4 2" xfId="13146" xr:uid="{00000000-0005-0000-0000-000046330000}"/>
    <cellStyle name="Normal 2 2 2 3 2 4 3 5" xfId="13147" xr:uid="{00000000-0005-0000-0000-000047330000}"/>
    <cellStyle name="Normal 2 2 2 3 2 4 3 5 2" xfId="13148" xr:uid="{00000000-0005-0000-0000-000048330000}"/>
    <cellStyle name="Normal 2 2 2 3 2 4 3 6" xfId="13149" xr:uid="{00000000-0005-0000-0000-000049330000}"/>
    <cellStyle name="Normal 2 2 2 3 2 4 3 6 2" xfId="13150" xr:uid="{00000000-0005-0000-0000-00004A330000}"/>
    <cellStyle name="Normal 2 2 2 3 2 4 3 7" xfId="13151" xr:uid="{00000000-0005-0000-0000-00004B330000}"/>
    <cellStyle name="Normal 2 2 2 3 2 4 3 7 2" xfId="13152" xr:uid="{00000000-0005-0000-0000-00004C330000}"/>
    <cellStyle name="Normal 2 2 2 3 2 4 3 8" xfId="13153" xr:uid="{00000000-0005-0000-0000-00004D330000}"/>
    <cellStyle name="Normal 2 2 2 3 2 4 3 8 2" xfId="13154" xr:uid="{00000000-0005-0000-0000-00004E330000}"/>
    <cellStyle name="Normal 2 2 2 3 2 4 3 9" xfId="13155" xr:uid="{00000000-0005-0000-0000-00004F330000}"/>
    <cellStyle name="Normal 2 2 2 3 2 4 3 9 2" xfId="13156" xr:uid="{00000000-0005-0000-0000-000050330000}"/>
    <cellStyle name="Normal 2 2 2 3 2 4 4" xfId="13157" xr:uid="{00000000-0005-0000-0000-000051330000}"/>
    <cellStyle name="Normal 2 2 2 3 2 4 4 2" xfId="13158" xr:uid="{00000000-0005-0000-0000-000052330000}"/>
    <cellStyle name="Normal 2 2 2 3 2 4 5" xfId="13159" xr:uid="{00000000-0005-0000-0000-000053330000}"/>
    <cellStyle name="Normal 2 2 2 3 2 4 5 2" xfId="13160" xr:uid="{00000000-0005-0000-0000-000054330000}"/>
    <cellStyle name="Normal 2 2 2 3 2 4 6" xfId="13161" xr:uid="{00000000-0005-0000-0000-000055330000}"/>
    <cellStyle name="Normal 2 2 2 3 2 4 6 2" xfId="13162" xr:uid="{00000000-0005-0000-0000-000056330000}"/>
    <cellStyle name="Normal 2 2 2 3 2 4 7" xfId="13163" xr:uid="{00000000-0005-0000-0000-000057330000}"/>
    <cellStyle name="Normal 2 2 2 3 2 4 7 2" xfId="13164" xr:uid="{00000000-0005-0000-0000-000058330000}"/>
    <cellStyle name="Normal 2 2 2 3 2 4 8" xfId="13165" xr:uid="{00000000-0005-0000-0000-000059330000}"/>
    <cellStyle name="Normal 2 2 2 3 2 4 8 2" xfId="13166" xr:uid="{00000000-0005-0000-0000-00005A330000}"/>
    <cellStyle name="Normal 2 2 2 3 2 4 9" xfId="13167" xr:uid="{00000000-0005-0000-0000-00005B330000}"/>
    <cellStyle name="Normal 2 2 2 3 2 4 9 2" xfId="13168" xr:uid="{00000000-0005-0000-0000-00005C330000}"/>
    <cellStyle name="Normal 2 2 2 3 2 5" xfId="13169" xr:uid="{00000000-0005-0000-0000-00005D330000}"/>
    <cellStyle name="Normal 2 2 2 3 2 5 10" xfId="13170" xr:uid="{00000000-0005-0000-0000-00005E330000}"/>
    <cellStyle name="Normal 2 2 2 3 2 5 10 2" xfId="13171" xr:uid="{00000000-0005-0000-0000-00005F330000}"/>
    <cellStyle name="Normal 2 2 2 3 2 5 11" xfId="13172" xr:uid="{00000000-0005-0000-0000-000060330000}"/>
    <cellStyle name="Normal 2 2 2 3 2 5 11 2" xfId="13173" xr:uid="{00000000-0005-0000-0000-000061330000}"/>
    <cellStyle name="Normal 2 2 2 3 2 5 12" xfId="13174" xr:uid="{00000000-0005-0000-0000-000062330000}"/>
    <cellStyle name="Normal 2 2 2 3 2 5 12 2" xfId="13175" xr:uid="{00000000-0005-0000-0000-000063330000}"/>
    <cellStyle name="Normal 2 2 2 3 2 5 13" xfId="13176" xr:uid="{00000000-0005-0000-0000-000064330000}"/>
    <cellStyle name="Normal 2 2 2 3 2 5 2" xfId="13177" xr:uid="{00000000-0005-0000-0000-000065330000}"/>
    <cellStyle name="Normal 2 2 2 3 2 5 2 10" xfId="13178" xr:uid="{00000000-0005-0000-0000-000066330000}"/>
    <cellStyle name="Normal 2 2 2 3 2 5 2 10 2" xfId="13179" xr:uid="{00000000-0005-0000-0000-000067330000}"/>
    <cellStyle name="Normal 2 2 2 3 2 5 2 11" xfId="13180" xr:uid="{00000000-0005-0000-0000-000068330000}"/>
    <cellStyle name="Normal 2 2 2 3 2 5 2 11 2" xfId="13181" xr:uid="{00000000-0005-0000-0000-000069330000}"/>
    <cellStyle name="Normal 2 2 2 3 2 5 2 12" xfId="13182" xr:uid="{00000000-0005-0000-0000-00006A330000}"/>
    <cellStyle name="Normal 2 2 2 3 2 5 2 2" xfId="13183" xr:uid="{00000000-0005-0000-0000-00006B330000}"/>
    <cellStyle name="Normal 2 2 2 3 2 5 2 2 10" xfId="13184" xr:uid="{00000000-0005-0000-0000-00006C330000}"/>
    <cellStyle name="Normal 2 2 2 3 2 5 2 2 10 2" xfId="13185" xr:uid="{00000000-0005-0000-0000-00006D330000}"/>
    <cellStyle name="Normal 2 2 2 3 2 5 2 2 11" xfId="13186" xr:uid="{00000000-0005-0000-0000-00006E330000}"/>
    <cellStyle name="Normal 2 2 2 3 2 5 2 2 2" xfId="13187" xr:uid="{00000000-0005-0000-0000-00006F330000}"/>
    <cellStyle name="Normal 2 2 2 3 2 5 2 2 2 2" xfId="13188" xr:uid="{00000000-0005-0000-0000-000070330000}"/>
    <cellStyle name="Normal 2 2 2 3 2 5 2 2 3" xfId="13189" xr:uid="{00000000-0005-0000-0000-000071330000}"/>
    <cellStyle name="Normal 2 2 2 3 2 5 2 2 3 2" xfId="13190" xr:uid="{00000000-0005-0000-0000-000072330000}"/>
    <cellStyle name="Normal 2 2 2 3 2 5 2 2 4" xfId="13191" xr:uid="{00000000-0005-0000-0000-000073330000}"/>
    <cellStyle name="Normal 2 2 2 3 2 5 2 2 4 2" xfId="13192" xr:uid="{00000000-0005-0000-0000-000074330000}"/>
    <cellStyle name="Normal 2 2 2 3 2 5 2 2 5" xfId="13193" xr:uid="{00000000-0005-0000-0000-000075330000}"/>
    <cellStyle name="Normal 2 2 2 3 2 5 2 2 5 2" xfId="13194" xr:uid="{00000000-0005-0000-0000-000076330000}"/>
    <cellStyle name="Normal 2 2 2 3 2 5 2 2 6" xfId="13195" xr:uid="{00000000-0005-0000-0000-000077330000}"/>
    <cellStyle name="Normal 2 2 2 3 2 5 2 2 6 2" xfId="13196" xr:uid="{00000000-0005-0000-0000-000078330000}"/>
    <cellStyle name="Normal 2 2 2 3 2 5 2 2 7" xfId="13197" xr:uid="{00000000-0005-0000-0000-000079330000}"/>
    <cellStyle name="Normal 2 2 2 3 2 5 2 2 7 2" xfId="13198" xr:uid="{00000000-0005-0000-0000-00007A330000}"/>
    <cellStyle name="Normal 2 2 2 3 2 5 2 2 8" xfId="13199" xr:uid="{00000000-0005-0000-0000-00007B330000}"/>
    <cellStyle name="Normal 2 2 2 3 2 5 2 2 8 2" xfId="13200" xr:uid="{00000000-0005-0000-0000-00007C330000}"/>
    <cellStyle name="Normal 2 2 2 3 2 5 2 2 9" xfId="13201" xr:uid="{00000000-0005-0000-0000-00007D330000}"/>
    <cellStyle name="Normal 2 2 2 3 2 5 2 2 9 2" xfId="13202" xr:uid="{00000000-0005-0000-0000-00007E330000}"/>
    <cellStyle name="Normal 2 2 2 3 2 5 2 3" xfId="13203" xr:uid="{00000000-0005-0000-0000-00007F330000}"/>
    <cellStyle name="Normal 2 2 2 3 2 5 2 3 2" xfId="13204" xr:uid="{00000000-0005-0000-0000-000080330000}"/>
    <cellStyle name="Normal 2 2 2 3 2 5 2 4" xfId="13205" xr:uid="{00000000-0005-0000-0000-000081330000}"/>
    <cellStyle name="Normal 2 2 2 3 2 5 2 4 2" xfId="13206" xr:uid="{00000000-0005-0000-0000-000082330000}"/>
    <cellStyle name="Normal 2 2 2 3 2 5 2 5" xfId="13207" xr:uid="{00000000-0005-0000-0000-000083330000}"/>
    <cellStyle name="Normal 2 2 2 3 2 5 2 5 2" xfId="13208" xr:uid="{00000000-0005-0000-0000-000084330000}"/>
    <cellStyle name="Normal 2 2 2 3 2 5 2 6" xfId="13209" xr:uid="{00000000-0005-0000-0000-000085330000}"/>
    <cellStyle name="Normal 2 2 2 3 2 5 2 6 2" xfId="13210" xr:uid="{00000000-0005-0000-0000-000086330000}"/>
    <cellStyle name="Normal 2 2 2 3 2 5 2 7" xfId="13211" xr:uid="{00000000-0005-0000-0000-000087330000}"/>
    <cellStyle name="Normal 2 2 2 3 2 5 2 7 2" xfId="13212" xr:uid="{00000000-0005-0000-0000-000088330000}"/>
    <cellStyle name="Normal 2 2 2 3 2 5 2 8" xfId="13213" xr:uid="{00000000-0005-0000-0000-000089330000}"/>
    <cellStyle name="Normal 2 2 2 3 2 5 2 8 2" xfId="13214" xr:uid="{00000000-0005-0000-0000-00008A330000}"/>
    <cellStyle name="Normal 2 2 2 3 2 5 2 9" xfId="13215" xr:uid="{00000000-0005-0000-0000-00008B330000}"/>
    <cellStyle name="Normal 2 2 2 3 2 5 2 9 2" xfId="13216" xr:uid="{00000000-0005-0000-0000-00008C330000}"/>
    <cellStyle name="Normal 2 2 2 3 2 5 3" xfId="13217" xr:uid="{00000000-0005-0000-0000-00008D330000}"/>
    <cellStyle name="Normal 2 2 2 3 2 5 3 10" xfId="13218" xr:uid="{00000000-0005-0000-0000-00008E330000}"/>
    <cellStyle name="Normal 2 2 2 3 2 5 3 10 2" xfId="13219" xr:uid="{00000000-0005-0000-0000-00008F330000}"/>
    <cellStyle name="Normal 2 2 2 3 2 5 3 11" xfId="13220" xr:uid="{00000000-0005-0000-0000-000090330000}"/>
    <cellStyle name="Normal 2 2 2 3 2 5 3 2" xfId="13221" xr:uid="{00000000-0005-0000-0000-000091330000}"/>
    <cellStyle name="Normal 2 2 2 3 2 5 3 2 2" xfId="13222" xr:uid="{00000000-0005-0000-0000-000092330000}"/>
    <cellStyle name="Normal 2 2 2 3 2 5 3 3" xfId="13223" xr:uid="{00000000-0005-0000-0000-000093330000}"/>
    <cellStyle name="Normal 2 2 2 3 2 5 3 3 2" xfId="13224" xr:uid="{00000000-0005-0000-0000-000094330000}"/>
    <cellStyle name="Normal 2 2 2 3 2 5 3 4" xfId="13225" xr:uid="{00000000-0005-0000-0000-000095330000}"/>
    <cellStyle name="Normal 2 2 2 3 2 5 3 4 2" xfId="13226" xr:uid="{00000000-0005-0000-0000-000096330000}"/>
    <cellStyle name="Normal 2 2 2 3 2 5 3 5" xfId="13227" xr:uid="{00000000-0005-0000-0000-000097330000}"/>
    <cellStyle name="Normal 2 2 2 3 2 5 3 5 2" xfId="13228" xr:uid="{00000000-0005-0000-0000-000098330000}"/>
    <cellStyle name="Normal 2 2 2 3 2 5 3 6" xfId="13229" xr:uid="{00000000-0005-0000-0000-000099330000}"/>
    <cellStyle name="Normal 2 2 2 3 2 5 3 6 2" xfId="13230" xr:uid="{00000000-0005-0000-0000-00009A330000}"/>
    <cellStyle name="Normal 2 2 2 3 2 5 3 7" xfId="13231" xr:uid="{00000000-0005-0000-0000-00009B330000}"/>
    <cellStyle name="Normal 2 2 2 3 2 5 3 7 2" xfId="13232" xr:uid="{00000000-0005-0000-0000-00009C330000}"/>
    <cellStyle name="Normal 2 2 2 3 2 5 3 8" xfId="13233" xr:uid="{00000000-0005-0000-0000-00009D330000}"/>
    <cellStyle name="Normal 2 2 2 3 2 5 3 8 2" xfId="13234" xr:uid="{00000000-0005-0000-0000-00009E330000}"/>
    <cellStyle name="Normal 2 2 2 3 2 5 3 9" xfId="13235" xr:uid="{00000000-0005-0000-0000-00009F330000}"/>
    <cellStyle name="Normal 2 2 2 3 2 5 3 9 2" xfId="13236" xr:uid="{00000000-0005-0000-0000-0000A0330000}"/>
    <cellStyle name="Normal 2 2 2 3 2 5 4" xfId="13237" xr:uid="{00000000-0005-0000-0000-0000A1330000}"/>
    <cellStyle name="Normal 2 2 2 3 2 5 4 2" xfId="13238" xr:uid="{00000000-0005-0000-0000-0000A2330000}"/>
    <cellStyle name="Normal 2 2 2 3 2 5 5" xfId="13239" xr:uid="{00000000-0005-0000-0000-0000A3330000}"/>
    <cellStyle name="Normal 2 2 2 3 2 5 5 2" xfId="13240" xr:uid="{00000000-0005-0000-0000-0000A4330000}"/>
    <cellStyle name="Normal 2 2 2 3 2 5 6" xfId="13241" xr:uid="{00000000-0005-0000-0000-0000A5330000}"/>
    <cellStyle name="Normal 2 2 2 3 2 5 6 2" xfId="13242" xr:uid="{00000000-0005-0000-0000-0000A6330000}"/>
    <cellStyle name="Normal 2 2 2 3 2 5 7" xfId="13243" xr:uid="{00000000-0005-0000-0000-0000A7330000}"/>
    <cellStyle name="Normal 2 2 2 3 2 5 7 2" xfId="13244" xr:uid="{00000000-0005-0000-0000-0000A8330000}"/>
    <cellStyle name="Normal 2 2 2 3 2 5 8" xfId="13245" xr:uid="{00000000-0005-0000-0000-0000A9330000}"/>
    <cellStyle name="Normal 2 2 2 3 2 5 8 2" xfId="13246" xr:uid="{00000000-0005-0000-0000-0000AA330000}"/>
    <cellStyle name="Normal 2 2 2 3 2 5 9" xfId="13247" xr:uid="{00000000-0005-0000-0000-0000AB330000}"/>
    <cellStyle name="Normal 2 2 2 3 2 5 9 2" xfId="13248" xr:uid="{00000000-0005-0000-0000-0000AC330000}"/>
    <cellStyle name="Normal 2 2 2 3 2 6" xfId="13249" xr:uid="{00000000-0005-0000-0000-0000AD330000}"/>
    <cellStyle name="Normal 2 2 2 3 2 6 2" xfId="13250" xr:uid="{00000000-0005-0000-0000-0000AE330000}"/>
    <cellStyle name="Normal 2 2 2 3 2 6 2 10" xfId="13251" xr:uid="{00000000-0005-0000-0000-0000AF330000}"/>
    <cellStyle name="Normal 2 2 2 3 2 6 2 10 2" xfId="13252" xr:uid="{00000000-0005-0000-0000-0000B0330000}"/>
    <cellStyle name="Normal 2 2 2 3 2 6 2 11" xfId="13253" xr:uid="{00000000-0005-0000-0000-0000B1330000}"/>
    <cellStyle name="Normal 2 2 2 3 2 6 2 11 2" xfId="13254" xr:uid="{00000000-0005-0000-0000-0000B2330000}"/>
    <cellStyle name="Normal 2 2 2 3 2 6 2 12" xfId="13255" xr:uid="{00000000-0005-0000-0000-0000B3330000}"/>
    <cellStyle name="Normal 2 2 2 3 2 6 2 12 2" xfId="13256" xr:uid="{00000000-0005-0000-0000-0000B4330000}"/>
    <cellStyle name="Normal 2 2 2 3 2 6 2 13" xfId="13257" xr:uid="{00000000-0005-0000-0000-0000B5330000}"/>
    <cellStyle name="Normal 2 2 2 3 2 6 2 2" xfId="13258" xr:uid="{00000000-0005-0000-0000-0000B6330000}"/>
    <cellStyle name="Normal 2 2 2 3 2 6 2 2 10" xfId="13259" xr:uid="{00000000-0005-0000-0000-0000B7330000}"/>
    <cellStyle name="Normal 2 2 2 3 2 6 2 2 10 2" xfId="13260" xr:uid="{00000000-0005-0000-0000-0000B8330000}"/>
    <cellStyle name="Normal 2 2 2 3 2 6 2 2 11" xfId="13261" xr:uid="{00000000-0005-0000-0000-0000B9330000}"/>
    <cellStyle name="Normal 2 2 2 3 2 6 2 2 11 2" xfId="13262" xr:uid="{00000000-0005-0000-0000-0000BA330000}"/>
    <cellStyle name="Normal 2 2 2 3 2 6 2 2 12" xfId="13263" xr:uid="{00000000-0005-0000-0000-0000BB330000}"/>
    <cellStyle name="Normal 2 2 2 3 2 6 2 2 2" xfId="13264" xr:uid="{00000000-0005-0000-0000-0000BC330000}"/>
    <cellStyle name="Normal 2 2 2 3 2 6 2 2 2 10" xfId="13265" xr:uid="{00000000-0005-0000-0000-0000BD330000}"/>
    <cellStyle name="Normal 2 2 2 3 2 6 2 2 2 10 2" xfId="13266" xr:uid="{00000000-0005-0000-0000-0000BE330000}"/>
    <cellStyle name="Normal 2 2 2 3 2 6 2 2 2 11" xfId="13267" xr:uid="{00000000-0005-0000-0000-0000BF330000}"/>
    <cellStyle name="Normal 2 2 2 3 2 6 2 2 2 2" xfId="13268" xr:uid="{00000000-0005-0000-0000-0000C0330000}"/>
    <cellStyle name="Normal 2 2 2 3 2 6 2 2 2 2 2" xfId="13269" xr:uid="{00000000-0005-0000-0000-0000C1330000}"/>
    <cellStyle name="Normal 2 2 2 3 2 6 2 2 2 3" xfId="13270" xr:uid="{00000000-0005-0000-0000-0000C2330000}"/>
    <cellStyle name="Normal 2 2 2 3 2 6 2 2 2 3 2" xfId="13271" xr:uid="{00000000-0005-0000-0000-0000C3330000}"/>
    <cellStyle name="Normal 2 2 2 3 2 6 2 2 2 4" xfId="13272" xr:uid="{00000000-0005-0000-0000-0000C4330000}"/>
    <cellStyle name="Normal 2 2 2 3 2 6 2 2 2 4 2" xfId="13273" xr:uid="{00000000-0005-0000-0000-0000C5330000}"/>
    <cellStyle name="Normal 2 2 2 3 2 6 2 2 2 5" xfId="13274" xr:uid="{00000000-0005-0000-0000-0000C6330000}"/>
    <cellStyle name="Normal 2 2 2 3 2 6 2 2 2 5 2" xfId="13275" xr:uid="{00000000-0005-0000-0000-0000C7330000}"/>
    <cellStyle name="Normal 2 2 2 3 2 6 2 2 2 6" xfId="13276" xr:uid="{00000000-0005-0000-0000-0000C8330000}"/>
    <cellStyle name="Normal 2 2 2 3 2 6 2 2 2 6 2" xfId="13277" xr:uid="{00000000-0005-0000-0000-0000C9330000}"/>
    <cellStyle name="Normal 2 2 2 3 2 6 2 2 2 7" xfId="13278" xr:uid="{00000000-0005-0000-0000-0000CA330000}"/>
    <cellStyle name="Normal 2 2 2 3 2 6 2 2 2 7 2" xfId="13279" xr:uid="{00000000-0005-0000-0000-0000CB330000}"/>
    <cellStyle name="Normal 2 2 2 3 2 6 2 2 2 8" xfId="13280" xr:uid="{00000000-0005-0000-0000-0000CC330000}"/>
    <cellStyle name="Normal 2 2 2 3 2 6 2 2 2 8 2" xfId="13281" xr:uid="{00000000-0005-0000-0000-0000CD330000}"/>
    <cellStyle name="Normal 2 2 2 3 2 6 2 2 2 9" xfId="13282" xr:uid="{00000000-0005-0000-0000-0000CE330000}"/>
    <cellStyle name="Normal 2 2 2 3 2 6 2 2 2 9 2" xfId="13283" xr:uid="{00000000-0005-0000-0000-0000CF330000}"/>
    <cellStyle name="Normal 2 2 2 3 2 6 2 2 3" xfId="13284" xr:uid="{00000000-0005-0000-0000-0000D0330000}"/>
    <cellStyle name="Normal 2 2 2 3 2 6 2 2 3 2" xfId="13285" xr:uid="{00000000-0005-0000-0000-0000D1330000}"/>
    <cellStyle name="Normal 2 2 2 3 2 6 2 2 4" xfId="13286" xr:uid="{00000000-0005-0000-0000-0000D2330000}"/>
    <cellStyle name="Normal 2 2 2 3 2 6 2 2 4 2" xfId="13287" xr:uid="{00000000-0005-0000-0000-0000D3330000}"/>
    <cellStyle name="Normal 2 2 2 3 2 6 2 2 5" xfId="13288" xr:uid="{00000000-0005-0000-0000-0000D4330000}"/>
    <cellStyle name="Normal 2 2 2 3 2 6 2 2 5 2" xfId="13289" xr:uid="{00000000-0005-0000-0000-0000D5330000}"/>
    <cellStyle name="Normal 2 2 2 3 2 6 2 2 6" xfId="13290" xr:uid="{00000000-0005-0000-0000-0000D6330000}"/>
    <cellStyle name="Normal 2 2 2 3 2 6 2 2 6 2" xfId="13291" xr:uid="{00000000-0005-0000-0000-0000D7330000}"/>
    <cellStyle name="Normal 2 2 2 3 2 6 2 2 7" xfId="13292" xr:uid="{00000000-0005-0000-0000-0000D8330000}"/>
    <cellStyle name="Normal 2 2 2 3 2 6 2 2 7 2" xfId="13293" xr:uid="{00000000-0005-0000-0000-0000D9330000}"/>
    <cellStyle name="Normal 2 2 2 3 2 6 2 2 8" xfId="13294" xr:uid="{00000000-0005-0000-0000-0000DA330000}"/>
    <cellStyle name="Normal 2 2 2 3 2 6 2 2 8 2" xfId="13295" xr:uid="{00000000-0005-0000-0000-0000DB330000}"/>
    <cellStyle name="Normal 2 2 2 3 2 6 2 2 9" xfId="13296" xr:uid="{00000000-0005-0000-0000-0000DC330000}"/>
    <cellStyle name="Normal 2 2 2 3 2 6 2 2 9 2" xfId="13297" xr:uid="{00000000-0005-0000-0000-0000DD330000}"/>
    <cellStyle name="Normal 2 2 2 3 2 6 2 3" xfId="13298" xr:uid="{00000000-0005-0000-0000-0000DE330000}"/>
    <cellStyle name="Normal 2 2 2 3 2 6 2 3 10" xfId="13299" xr:uid="{00000000-0005-0000-0000-0000DF330000}"/>
    <cellStyle name="Normal 2 2 2 3 2 6 2 3 10 2" xfId="13300" xr:uid="{00000000-0005-0000-0000-0000E0330000}"/>
    <cellStyle name="Normal 2 2 2 3 2 6 2 3 11" xfId="13301" xr:uid="{00000000-0005-0000-0000-0000E1330000}"/>
    <cellStyle name="Normal 2 2 2 3 2 6 2 3 2" xfId="13302" xr:uid="{00000000-0005-0000-0000-0000E2330000}"/>
    <cellStyle name="Normal 2 2 2 3 2 6 2 3 2 2" xfId="13303" xr:uid="{00000000-0005-0000-0000-0000E3330000}"/>
    <cellStyle name="Normal 2 2 2 3 2 6 2 3 3" xfId="13304" xr:uid="{00000000-0005-0000-0000-0000E4330000}"/>
    <cellStyle name="Normal 2 2 2 3 2 6 2 3 3 2" xfId="13305" xr:uid="{00000000-0005-0000-0000-0000E5330000}"/>
    <cellStyle name="Normal 2 2 2 3 2 6 2 3 4" xfId="13306" xr:uid="{00000000-0005-0000-0000-0000E6330000}"/>
    <cellStyle name="Normal 2 2 2 3 2 6 2 3 4 2" xfId="13307" xr:uid="{00000000-0005-0000-0000-0000E7330000}"/>
    <cellStyle name="Normal 2 2 2 3 2 6 2 3 5" xfId="13308" xr:uid="{00000000-0005-0000-0000-0000E8330000}"/>
    <cellStyle name="Normal 2 2 2 3 2 6 2 3 5 2" xfId="13309" xr:uid="{00000000-0005-0000-0000-0000E9330000}"/>
    <cellStyle name="Normal 2 2 2 3 2 6 2 3 6" xfId="13310" xr:uid="{00000000-0005-0000-0000-0000EA330000}"/>
    <cellStyle name="Normal 2 2 2 3 2 6 2 3 6 2" xfId="13311" xr:uid="{00000000-0005-0000-0000-0000EB330000}"/>
    <cellStyle name="Normal 2 2 2 3 2 6 2 3 7" xfId="13312" xr:uid="{00000000-0005-0000-0000-0000EC330000}"/>
    <cellStyle name="Normal 2 2 2 3 2 6 2 3 7 2" xfId="13313" xr:uid="{00000000-0005-0000-0000-0000ED330000}"/>
    <cellStyle name="Normal 2 2 2 3 2 6 2 3 8" xfId="13314" xr:uid="{00000000-0005-0000-0000-0000EE330000}"/>
    <cellStyle name="Normal 2 2 2 3 2 6 2 3 8 2" xfId="13315" xr:uid="{00000000-0005-0000-0000-0000EF330000}"/>
    <cellStyle name="Normal 2 2 2 3 2 6 2 3 9" xfId="13316" xr:uid="{00000000-0005-0000-0000-0000F0330000}"/>
    <cellStyle name="Normal 2 2 2 3 2 6 2 3 9 2" xfId="13317" xr:uid="{00000000-0005-0000-0000-0000F1330000}"/>
    <cellStyle name="Normal 2 2 2 3 2 6 2 4" xfId="13318" xr:uid="{00000000-0005-0000-0000-0000F2330000}"/>
    <cellStyle name="Normal 2 2 2 3 2 6 2 4 2" xfId="13319" xr:uid="{00000000-0005-0000-0000-0000F3330000}"/>
    <cellStyle name="Normal 2 2 2 3 2 6 2 5" xfId="13320" xr:uid="{00000000-0005-0000-0000-0000F4330000}"/>
    <cellStyle name="Normal 2 2 2 3 2 6 2 5 2" xfId="13321" xr:uid="{00000000-0005-0000-0000-0000F5330000}"/>
    <cellStyle name="Normal 2 2 2 3 2 6 2 6" xfId="13322" xr:uid="{00000000-0005-0000-0000-0000F6330000}"/>
    <cellStyle name="Normal 2 2 2 3 2 6 2 6 2" xfId="13323" xr:uid="{00000000-0005-0000-0000-0000F7330000}"/>
    <cellStyle name="Normal 2 2 2 3 2 6 2 7" xfId="13324" xr:uid="{00000000-0005-0000-0000-0000F8330000}"/>
    <cellStyle name="Normal 2 2 2 3 2 6 2 7 2" xfId="13325" xr:uid="{00000000-0005-0000-0000-0000F9330000}"/>
    <cellStyle name="Normal 2 2 2 3 2 6 2 8" xfId="13326" xr:uid="{00000000-0005-0000-0000-0000FA330000}"/>
    <cellStyle name="Normal 2 2 2 3 2 6 2 8 2" xfId="13327" xr:uid="{00000000-0005-0000-0000-0000FB330000}"/>
    <cellStyle name="Normal 2 2 2 3 2 6 2 9" xfId="13328" xr:uid="{00000000-0005-0000-0000-0000FC330000}"/>
    <cellStyle name="Normal 2 2 2 3 2 6 2 9 2" xfId="13329" xr:uid="{00000000-0005-0000-0000-0000FD330000}"/>
    <cellStyle name="Normal 2 2 2 3 2 6 3" xfId="13330" xr:uid="{00000000-0005-0000-0000-0000FE330000}"/>
    <cellStyle name="Normal 2 2 2 3 2 6 3 10" xfId="13331" xr:uid="{00000000-0005-0000-0000-0000FF330000}"/>
    <cellStyle name="Normal 2 2 2 3 2 6 3 10 2" xfId="13332" xr:uid="{00000000-0005-0000-0000-000000340000}"/>
    <cellStyle name="Normal 2 2 2 3 2 6 3 11" xfId="13333" xr:uid="{00000000-0005-0000-0000-000001340000}"/>
    <cellStyle name="Normal 2 2 2 3 2 6 3 11 2" xfId="13334" xr:uid="{00000000-0005-0000-0000-000002340000}"/>
    <cellStyle name="Normal 2 2 2 3 2 6 3 12" xfId="13335" xr:uid="{00000000-0005-0000-0000-000003340000}"/>
    <cellStyle name="Normal 2 2 2 3 2 6 3 12 2" xfId="13336" xr:uid="{00000000-0005-0000-0000-000004340000}"/>
    <cellStyle name="Normal 2 2 2 3 2 6 3 13" xfId="13337" xr:uid="{00000000-0005-0000-0000-000005340000}"/>
    <cellStyle name="Normal 2 2 2 3 2 6 3 2" xfId="13338" xr:uid="{00000000-0005-0000-0000-000006340000}"/>
    <cellStyle name="Normal 2 2 2 3 2 6 3 2 10" xfId="13339" xr:uid="{00000000-0005-0000-0000-000007340000}"/>
    <cellStyle name="Normal 2 2 2 3 2 6 3 2 10 2" xfId="13340" xr:uid="{00000000-0005-0000-0000-000008340000}"/>
    <cellStyle name="Normal 2 2 2 3 2 6 3 2 11" xfId="13341" xr:uid="{00000000-0005-0000-0000-000009340000}"/>
    <cellStyle name="Normal 2 2 2 3 2 6 3 2 11 2" xfId="13342" xr:uid="{00000000-0005-0000-0000-00000A340000}"/>
    <cellStyle name="Normal 2 2 2 3 2 6 3 2 12" xfId="13343" xr:uid="{00000000-0005-0000-0000-00000B340000}"/>
    <cellStyle name="Normal 2 2 2 3 2 6 3 2 2" xfId="13344" xr:uid="{00000000-0005-0000-0000-00000C340000}"/>
    <cellStyle name="Normal 2 2 2 3 2 6 3 2 2 10" xfId="13345" xr:uid="{00000000-0005-0000-0000-00000D340000}"/>
    <cellStyle name="Normal 2 2 2 3 2 6 3 2 2 10 2" xfId="13346" xr:uid="{00000000-0005-0000-0000-00000E340000}"/>
    <cellStyle name="Normal 2 2 2 3 2 6 3 2 2 11" xfId="13347" xr:uid="{00000000-0005-0000-0000-00000F340000}"/>
    <cellStyle name="Normal 2 2 2 3 2 6 3 2 2 2" xfId="13348" xr:uid="{00000000-0005-0000-0000-000010340000}"/>
    <cellStyle name="Normal 2 2 2 3 2 6 3 2 2 2 2" xfId="13349" xr:uid="{00000000-0005-0000-0000-000011340000}"/>
    <cellStyle name="Normal 2 2 2 3 2 6 3 2 2 3" xfId="13350" xr:uid="{00000000-0005-0000-0000-000012340000}"/>
    <cellStyle name="Normal 2 2 2 3 2 6 3 2 2 3 2" xfId="13351" xr:uid="{00000000-0005-0000-0000-000013340000}"/>
    <cellStyle name="Normal 2 2 2 3 2 6 3 2 2 4" xfId="13352" xr:uid="{00000000-0005-0000-0000-000014340000}"/>
    <cellStyle name="Normal 2 2 2 3 2 6 3 2 2 4 2" xfId="13353" xr:uid="{00000000-0005-0000-0000-000015340000}"/>
    <cellStyle name="Normal 2 2 2 3 2 6 3 2 2 5" xfId="13354" xr:uid="{00000000-0005-0000-0000-000016340000}"/>
    <cellStyle name="Normal 2 2 2 3 2 6 3 2 2 5 2" xfId="13355" xr:uid="{00000000-0005-0000-0000-000017340000}"/>
    <cellStyle name="Normal 2 2 2 3 2 6 3 2 2 6" xfId="13356" xr:uid="{00000000-0005-0000-0000-000018340000}"/>
    <cellStyle name="Normal 2 2 2 3 2 6 3 2 2 6 2" xfId="13357" xr:uid="{00000000-0005-0000-0000-000019340000}"/>
    <cellStyle name="Normal 2 2 2 3 2 6 3 2 2 7" xfId="13358" xr:uid="{00000000-0005-0000-0000-00001A340000}"/>
    <cellStyle name="Normal 2 2 2 3 2 6 3 2 2 7 2" xfId="13359" xr:uid="{00000000-0005-0000-0000-00001B340000}"/>
    <cellStyle name="Normal 2 2 2 3 2 6 3 2 2 8" xfId="13360" xr:uid="{00000000-0005-0000-0000-00001C340000}"/>
    <cellStyle name="Normal 2 2 2 3 2 6 3 2 2 8 2" xfId="13361" xr:uid="{00000000-0005-0000-0000-00001D340000}"/>
    <cellStyle name="Normal 2 2 2 3 2 6 3 2 2 9" xfId="13362" xr:uid="{00000000-0005-0000-0000-00001E340000}"/>
    <cellStyle name="Normal 2 2 2 3 2 6 3 2 2 9 2" xfId="13363" xr:uid="{00000000-0005-0000-0000-00001F340000}"/>
    <cellStyle name="Normal 2 2 2 3 2 6 3 2 3" xfId="13364" xr:uid="{00000000-0005-0000-0000-000020340000}"/>
    <cellStyle name="Normal 2 2 2 3 2 6 3 2 3 2" xfId="13365" xr:uid="{00000000-0005-0000-0000-000021340000}"/>
    <cellStyle name="Normal 2 2 2 3 2 6 3 2 4" xfId="13366" xr:uid="{00000000-0005-0000-0000-000022340000}"/>
    <cellStyle name="Normal 2 2 2 3 2 6 3 2 4 2" xfId="13367" xr:uid="{00000000-0005-0000-0000-000023340000}"/>
    <cellStyle name="Normal 2 2 2 3 2 6 3 2 5" xfId="13368" xr:uid="{00000000-0005-0000-0000-000024340000}"/>
    <cellStyle name="Normal 2 2 2 3 2 6 3 2 5 2" xfId="13369" xr:uid="{00000000-0005-0000-0000-000025340000}"/>
    <cellStyle name="Normal 2 2 2 3 2 6 3 2 6" xfId="13370" xr:uid="{00000000-0005-0000-0000-000026340000}"/>
    <cellStyle name="Normal 2 2 2 3 2 6 3 2 6 2" xfId="13371" xr:uid="{00000000-0005-0000-0000-000027340000}"/>
    <cellStyle name="Normal 2 2 2 3 2 6 3 2 7" xfId="13372" xr:uid="{00000000-0005-0000-0000-000028340000}"/>
    <cellStyle name="Normal 2 2 2 3 2 6 3 2 7 2" xfId="13373" xr:uid="{00000000-0005-0000-0000-000029340000}"/>
    <cellStyle name="Normal 2 2 2 3 2 6 3 2 8" xfId="13374" xr:uid="{00000000-0005-0000-0000-00002A340000}"/>
    <cellStyle name="Normal 2 2 2 3 2 6 3 2 8 2" xfId="13375" xr:uid="{00000000-0005-0000-0000-00002B340000}"/>
    <cellStyle name="Normal 2 2 2 3 2 6 3 2 9" xfId="13376" xr:uid="{00000000-0005-0000-0000-00002C340000}"/>
    <cellStyle name="Normal 2 2 2 3 2 6 3 2 9 2" xfId="13377" xr:uid="{00000000-0005-0000-0000-00002D340000}"/>
    <cellStyle name="Normal 2 2 2 3 2 6 3 3" xfId="13378" xr:uid="{00000000-0005-0000-0000-00002E340000}"/>
    <cellStyle name="Normal 2 2 2 3 2 6 3 3 10" xfId="13379" xr:uid="{00000000-0005-0000-0000-00002F340000}"/>
    <cellStyle name="Normal 2 2 2 3 2 6 3 3 10 2" xfId="13380" xr:uid="{00000000-0005-0000-0000-000030340000}"/>
    <cellStyle name="Normal 2 2 2 3 2 6 3 3 11" xfId="13381" xr:uid="{00000000-0005-0000-0000-000031340000}"/>
    <cellStyle name="Normal 2 2 2 3 2 6 3 3 2" xfId="13382" xr:uid="{00000000-0005-0000-0000-000032340000}"/>
    <cellStyle name="Normal 2 2 2 3 2 6 3 3 2 2" xfId="13383" xr:uid="{00000000-0005-0000-0000-000033340000}"/>
    <cellStyle name="Normal 2 2 2 3 2 6 3 3 3" xfId="13384" xr:uid="{00000000-0005-0000-0000-000034340000}"/>
    <cellStyle name="Normal 2 2 2 3 2 6 3 3 3 2" xfId="13385" xr:uid="{00000000-0005-0000-0000-000035340000}"/>
    <cellStyle name="Normal 2 2 2 3 2 6 3 3 4" xfId="13386" xr:uid="{00000000-0005-0000-0000-000036340000}"/>
    <cellStyle name="Normal 2 2 2 3 2 6 3 3 4 2" xfId="13387" xr:uid="{00000000-0005-0000-0000-000037340000}"/>
    <cellStyle name="Normal 2 2 2 3 2 6 3 3 5" xfId="13388" xr:uid="{00000000-0005-0000-0000-000038340000}"/>
    <cellStyle name="Normal 2 2 2 3 2 6 3 3 5 2" xfId="13389" xr:uid="{00000000-0005-0000-0000-000039340000}"/>
    <cellStyle name="Normal 2 2 2 3 2 6 3 3 6" xfId="13390" xr:uid="{00000000-0005-0000-0000-00003A340000}"/>
    <cellStyle name="Normal 2 2 2 3 2 6 3 3 6 2" xfId="13391" xr:uid="{00000000-0005-0000-0000-00003B340000}"/>
    <cellStyle name="Normal 2 2 2 3 2 6 3 3 7" xfId="13392" xr:uid="{00000000-0005-0000-0000-00003C340000}"/>
    <cellStyle name="Normal 2 2 2 3 2 6 3 3 7 2" xfId="13393" xr:uid="{00000000-0005-0000-0000-00003D340000}"/>
    <cellStyle name="Normal 2 2 2 3 2 6 3 3 8" xfId="13394" xr:uid="{00000000-0005-0000-0000-00003E340000}"/>
    <cellStyle name="Normal 2 2 2 3 2 6 3 3 8 2" xfId="13395" xr:uid="{00000000-0005-0000-0000-00003F340000}"/>
    <cellStyle name="Normal 2 2 2 3 2 6 3 3 9" xfId="13396" xr:uid="{00000000-0005-0000-0000-000040340000}"/>
    <cellStyle name="Normal 2 2 2 3 2 6 3 3 9 2" xfId="13397" xr:uid="{00000000-0005-0000-0000-000041340000}"/>
    <cellStyle name="Normal 2 2 2 3 2 6 3 4" xfId="13398" xr:uid="{00000000-0005-0000-0000-000042340000}"/>
    <cellStyle name="Normal 2 2 2 3 2 6 3 4 2" xfId="13399" xr:uid="{00000000-0005-0000-0000-000043340000}"/>
    <cellStyle name="Normal 2 2 2 3 2 6 3 5" xfId="13400" xr:uid="{00000000-0005-0000-0000-000044340000}"/>
    <cellStyle name="Normal 2 2 2 3 2 6 3 5 2" xfId="13401" xr:uid="{00000000-0005-0000-0000-000045340000}"/>
    <cellStyle name="Normal 2 2 2 3 2 6 3 6" xfId="13402" xr:uid="{00000000-0005-0000-0000-000046340000}"/>
    <cellStyle name="Normal 2 2 2 3 2 6 3 6 2" xfId="13403" xr:uid="{00000000-0005-0000-0000-000047340000}"/>
    <cellStyle name="Normal 2 2 2 3 2 6 3 7" xfId="13404" xr:uid="{00000000-0005-0000-0000-000048340000}"/>
    <cellStyle name="Normal 2 2 2 3 2 6 3 7 2" xfId="13405" xr:uid="{00000000-0005-0000-0000-000049340000}"/>
    <cellStyle name="Normal 2 2 2 3 2 6 3 8" xfId="13406" xr:uid="{00000000-0005-0000-0000-00004A340000}"/>
    <cellStyle name="Normal 2 2 2 3 2 6 3 8 2" xfId="13407" xr:uid="{00000000-0005-0000-0000-00004B340000}"/>
    <cellStyle name="Normal 2 2 2 3 2 6 3 9" xfId="13408" xr:uid="{00000000-0005-0000-0000-00004C340000}"/>
    <cellStyle name="Normal 2 2 2 3 2 6 3 9 2" xfId="13409" xr:uid="{00000000-0005-0000-0000-00004D340000}"/>
    <cellStyle name="Normal 2 2 2 3 2 6 4" xfId="13410" xr:uid="{00000000-0005-0000-0000-00004E340000}"/>
    <cellStyle name="Normal 2 2 2 3 2 6 4 10" xfId="13411" xr:uid="{00000000-0005-0000-0000-00004F340000}"/>
    <cellStyle name="Normal 2 2 2 3 2 6 4 10 2" xfId="13412" xr:uid="{00000000-0005-0000-0000-000050340000}"/>
    <cellStyle name="Normal 2 2 2 3 2 6 4 11" xfId="13413" xr:uid="{00000000-0005-0000-0000-000051340000}"/>
    <cellStyle name="Normal 2 2 2 3 2 6 4 11 2" xfId="13414" xr:uid="{00000000-0005-0000-0000-000052340000}"/>
    <cellStyle name="Normal 2 2 2 3 2 6 4 12" xfId="13415" xr:uid="{00000000-0005-0000-0000-000053340000}"/>
    <cellStyle name="Normal 2 2 2 3 2 6 4 12 2" xfId="13416" xr:uid="{00000000-0005-0000-0000-000054340000}"/>
    <cellStyle name="Normal 2 2 2 3 2 6 4 13" xfId="13417" xr:uid="{00000000-0005-0000-0000-000055340000}"/>
    <cellStyle name="Normal 2 2 2 3 2 6 4 2" xfId="13418" xr:uid="{00000000-0005-0000-0000-000056340000}"/>
    <cellStyle name="Normal 2 2 2 3 2 6 4 2 10" xfId="13419" xr:uid="{00000000-0005-0000-0000-000057340000}"/>
    <cellStyle name="Normal 2 2 2 3 2 6 4 2 10 2" xfId="13420" xr:uid="{00000000-0005-0000-0000-000058340000}"/>
    <cellStyle name="Normal 2 2 2 3 2 6 4 2 11" xfId="13421" xr:uid="{00000000-0005-0000-0000-000059340000}"/>
    <cellStyle name="Normal 2 2 2 3 2 6 4 2 11 2" xfId="13422" xr:uid="{00000000-0005-0000-0000-00005A340000}"/>
    <cellStyle name="Normal 2 2 2 3 2 6 4 2 12" xfId="13423" xr:uid="{00000000-0005-0000-0000-00005B340000}"/>
    <cellStyle name="Normal 2 2 2 3 2 6 4 2 2" xfId="13424" xr:uid="{00000000-0005-0000-0000-00005C340000}"/>
    <cellStyle name="Normal 2 2 2 3 2 6 4 2 2 10" xfId="13425" xr:uid="{00000000-0005-0000-0000-00005D340000}"/>
    <cellStyle name="Normal 2 2 2 3 2 6 4 2 2 10 2" xfId="13426" xr:uid="{00000000-0005-0000-0000-00005E340000}"/>
    <cellStyle name="Normal 2 2 2 3 2 6 4 2 2 11" xfId="13427" xr:uid="{00000000-0005-0000-0000-00005F340000}"/>
    <cellStyle name="Normal 2 2 2 3 2 6 4 2 2 2" xfId="13428" xr:uid="{00000000-0005-0000-0000-000060340000}"/>
    <cellStyle name="Normal 2 2 2 3 2 6 4 2 2 2 2" xfId="13429" xr:uid="{00000000-0005-0000-0000-000061340000}"/>
    <cellStyle name="Normal 2 2 2 3 2 6 4 2 2 3" xfId="13430" xr:uid="{00000000-0005-0000-0000-000062340000}"/>
    <cellStyle name="Normal 2 2 2 3 2 6 4 2 2 3 2" xfId="13431" xr:uid="{00000000-0005-0000-0000-000063340000}"/>
    <cellStyle name="Normal 2 2 2 3 2 6 4 2 2 4" xfId="13432" xr:uid="{00000000-0005-0000-0000-000064340000}"/>
    <cellStyle name="Normal 2 2 2 3 2 6 4 2 2 4 2" xfId="13433" xr:uid="{00000000-0005-0000-0000-000065340000}"/>
    <cellStyle name="Normal 2 2 2 3 2 6 4 2 2 5" xfId="13434" xr:uid="{00000000-0005-0000-0000-000066340000}"/>
    <cellStyle name="Normal 2 2 2 3 2 6 4 2 2 5 2" xfId="13435" xr:uid="{00000000-0005-0000-0000-000067340000}"/>
    <cellStyle name="Normal 2 2 2 3 2 6 4 2 2 6" xfId="13436" xr:uid="{00000000-0005-0000-0000-000068340000}"/>
    <cellStyle name="Normal 2 2 2 3 2 6 4 2 2 6 2" xfId="13437" xr:uid="{00000000-0005-0000-0000-000069340000}"/>
    <cellStyle name="Normal 2 2 2 3 2 6 4 2 2 7" xfId="13438" xr:uid="{00000000-0005-0000-0000-00006A340000}"/>
    <cellStyle name="Normal 2 2 2 3 2 6 4 2 2 7 2" xfId="13439" xr:uid="{00000000-0005-0000-0000-00006B340000}"/>
    <cellStyle name="Normal 2 2 2 3 2 6 4 2 2 8" xfId="13440" xr:uid="{00000000-0005-0000-0000-00006C340000}"/>
    <cellStyle name="Normal 2 2 2 3 2 6 4 2 2 8 2" xfId="13441" xr:uid="{00000000-0005-0000-0000-00006D340000}"/>
    <cellStyle name="Normal 2 2 2 3 2 6 4 2 2 9" xfId="13442" xr:uid="{00000000-0005-0000-0000-00006E340000}"/>
    <cellStyle name="Normal 2 2 2 3 2 6 4 2 2 9 2" xfId="13443" xr:uid="{00000000-0005-0000-0000-00006F340000}"/>
    <cellStyle name="Normal 2 2 2 3 2 6 4 2 3" xfId="13444" xr:uid="{00000000-0005-0000-0000-000070340000}"/>
    <cellStyle name="Normal 2 2 2 3 2 6 4 2 3 2" xfId="13445" xr:uid="{00000000-0005-0000-0000-000071340000}"/>
    <cellStyle name="Normal 2 2 2 3 2 6 4 2 4" xfId="13446" xr:uid="{00000000-0005-0000-0000-000072340000}"/>
    <cellStyle name="Normal 2 2 2 3 2 6 4 2 4 2" xfId="13447" xr:uid="{00000000-0005-0000-0000-000073340000}"/>
    <cellStyle name="Normal 2 2 2 3 2 6 4 2 5" xfId="13448" xr:uid="{00000000-0005-0000-0000-000074340000}"/>
    <cellStyle name="Normal 2 2 2 3 2 6 4 2 5 2" xfId="13449" xr:uid="{00000000-0005-0000-0000-000075340000}"/>
    <cellStyle name="Normal 2 2 2 3 2 6 4 2 6" xfId="13450" xr:uid="{00000000-0005-0000-0000-000076340000}"/>
    <cellStyle name="Normal 2 2 2 3 2 6 4 2 6 2" xfId="13451" xr:uid="{00000000-0005-0000-0000-000077340000}"/>
    <cellStyle name="Normal 2 2 2 3 2 6 4 2 7" xfId="13452" xr:uid="{00000000-0005-0000-0000-000078340000}"/>
    <cellStyle name="Normal 2 2 2 3 2 6 4 2 7 2" xfId="13453" xr:uid="{00000000-0005-0000-0000-000079340000}"/>
    <cellStyle name="Normal 2 2 2 3 2 6 4 2 8" xfId="13454" xr:uid="{00000000-0005-0000-0000-00007A340000}"/>
    <cellStyle name="Normal 2 2 2 3 2 6 4 2 8 2" xfId="13455" xr:uid="{00000000-0005-0000-0000-00007B340000}"/>
    <cellStyle name="Normal 2 2 2 3 2 6 4 2 9" xfId="13456" xr:uid="{00000000-0005-0000-0000-00007C340000}"/>
    <cellStyle name="Normal 2 2 2 3 2 6 4 2 9 2" xfId="13457" xr:uid="{00000000-0005-0000-0000-00007D340000}"/>
    <cellStyle name="Normal 2 2 2 3 2 6 4 3" xfId="13458" xr:uid="{00000000-0005-0000-0000-00007E340000}"/>
    <cellStyle name="Normal 2 2 2 3 2 6 4 3 10" xfId="13459" xr:uid="{00000000-0005-0000-0000-00007F340000}"/>
    <cellStyle name="Normal 2 2 2 3 2 6 4 3 10 2" xfId="13460" xr:uid="{00000000-0005-0000-0000-000080340000}"/>
    <cellStyle name="Normal 2 2 2 3 2 6 4 3 11" xfId="13461" xr:uid="{00000000-0005-0000-0000-000081340000}"/>
    <cellStyle name="Normal 2 2 2 3 2 6 4 3 2" xfId="13462" xr:uid="{00000000-0005-0000-0000-000082340000}"/>
    <cellStyle name="Normal 2 2 2 3 2 6 4 3 2 2" xfId="13463" xr:uid="{00000000-0005-0000-0000-000083340000}"/>
    <cellStyle name="Normal 2 2 2 3 2 6 4 3 3" xfId="13464" xr:uid="{00000000-0005-0000-0000-000084340000}"/>
    <cellStyle name="Normal 2 2 2 3 2 6 4 3 3 2" xfId="13465" xr:uid="{00000000-0005-0000-0000-000085340000}"/>
    <cellStyle name="Normal 2 2 2 3 2 6 4 3 4" xfId="13466" xr:uid="{00000000-0005-0000-0000-000086340000}"/>
    <cellStyle name="Normal 2 2 2 3 2 6 4 3 4 2" xfId="13467" xr:uid="{00000000-0005-0000-0000-000087340000}"/>
    <cellStyle name="Normal 2 2 2 3 2 6 4 3 5" xfId="13468" xr:uid="{00000000-0005-0000-0000-000088340000}"/>
    <cellStyle name="Normal 2 2 2 3 2 6 4 3 5 2" xfId="13469" xr:uid="{00000000-0005-0000-0000-000089340000}"/>
    <cellStyle name="Normal 2 2 2 3 2 6 4 3 6" xfId="13470" xr:uid="{00000000-0005-0000-0000-00008A340000}"/>
    <cellStyle name="Normal 2 2 2 3 2 6 4 3 6 2" xfId="13471" xr:uid="{00000000-0005-0000-0000-00008B340000}"/>
    <cellStyle name="Normal 2 2 2 3 2 6 4 3 7" xfId="13472" xr:uid="{00000000-0005-0000-0000-00008C340000}"/>
    <cellStyle name="Normal 2 2 2 3 2 6 4 3 7 2" xfId="13473" xr:uid="{00000000-0005-0000-0000-00008D340000}"/>
    <cellStyle name="Normal 2 2 2 3 2 6 4 3 8" xfId="13474" xr:uid="{00000000-0005-0000-0000-00008E340000}"/>
    <cellStyle name="Normal 2 2 2 3 2 6 4 3 8 2" xfId="13475" xr:uid="{00000000-0005-0000-0000-00008F340000}"/>
    <cellStyle name="Normal 2 2 2 3 2 6 4 3 9" xfId="13476" xr:uid="{00000000-0005-0000-0000-000090340000}"/>
    <cellStyle name="Normal 2 2 2 3 2 6 4 3 9 2" xfId="13477" xr:uid="{00000000-0005-0000-0000-000091340000}"/>
    <cellStyle name="Normal 2 2 2 3 2 6 4 4" xfId="13478" xr:uid="{00000000-0005-0000-0000-000092340000}"/>
    <cellStyle name="Normal 2 2 2 3 2 6 4 4 2" xfId="13479" xr:uid="{00000000-0005-0000-0000-000093340000}"/>
    <cellStyle name="Normal 2 2 2 3 2 6 4 5" xfId="13480" xr:uid="{00000000-0005-0000-0000-000094340000}"/>
    <cellStyle name="Normal 2 2 2 3 2 6 4 5 2" xfId="13481" xr:uid="{00000000-0005-0000-0000-000095340000}"/>
    <cellStyle name="Normal 2 2 2 3 2 6 4 6" xfId="13482" xr:uid="{00000000-0005-0000-0000-000096340000}"/>
    <cellStyle name="Normal 2 2 2 3 2 6 4 6 2" xfId="13483" xr:uid="{00000000-0005-0000-0000-000097340000}"/>
    <cellStyle name="Normal 2 2 2 3 2 6 4 7" xfId="13484" xr:uid="{00000000-0005-0000-0000-000098340000}"/>
    <cellStyle name="Normal 2 2 2 3 2 6 4 7 2" xfId="13485" xr:uid="{00000000-0005-0000-0000-000099340000}"/>
    <cellStyle name="Normal 2 2 2 3 2 6 4 8" xfId="13486" xr:uid="{00000000-0005-0000-0000-00009A340000}"/>
    <cellStyle name="Normal 2 2 2 3 2 6 4 8 2" xfId="13487" xr:uid="{00000000-0005-0000-0000-00009B340000}"/>
    <cellStyle name="Normal 2 2 2 3 2 6 4 9" xfId="13488" xr:uid="{00000000-0005-0000-0000-00009C340000}"/>
    <cellStyle name="Normal 2 2 2 3 2 6 4 9 2" xfId="13489" xr:uid="{00000000-0005-0000-0000-00009D340000}"/>
    <cellStyle name="Normal 2 2 2 3 2 6 5" xfId="13490" xr:uid="{00000000-0005-0000-0000-00009E340000}"/>
    <cellStyle name="Normal 2 2 2 3 2 6 5 10" xfId="13491" xr:uid="{00000000-0005-0000-0000-00009F340000}"/>
    <cellStyle name="Normal 2 2 2 3 2 6 5 10 2" xfId="13492" xr:uid="{00000000-0005-0000-0000-0000A0340000}"/>
    <cellStyle name="Normal 2 2 2 3 2 6 5 11" xfId="13493" xr:uid="{00000000-0005-0000-0000-0000A1340000}"/>
    <cellStyle name="Normal 2 2 2 3 2 6 5 11 2" xfId="13494" xr:uid="{00000000-0005-0000-0000-0000A2340000}"/>
    <cellStyle name="Normal 2 2 2 3 2 6 5 12" xfId="13495" xr:uid="{00000000-0005-0000-0000-0000A3340000}"/>
    <cellStyle name="Normal 2 2 2 3 2 6 5 12 2" xfId="13496" xr:uid="{00000000-0005-0000-0000-0000A4340000}"/>
    <cellStyle name="Normal 2 2 2 3 2 6 5 13" xfId="13497" xr:uid="{00000000-0005-0000-0000-0000A5340000}"/>
    <cellStyle name="Normal 2 2 2 3 2 6 5 2" xfId="13498" xr:uid="{00000000-0005-0000-0000-0000A6340000}"/>
    <cellStyle name="Normal 2 2 2 3 2 6 5 2 10" xfId="13499" xr:uid="{00000000-0005-0000-0000-0000A7340000}"/>
    <cellStyle name="Normal 2 2 2 3 2 6 5 2 10 2" xfId="13500" xr:uid="{00000000-0005-0000-0000-0000A8340000}"/>
    <cellStyle name="Normal 2 2 2 3 2 6 5 2 11" xfId="13501" xr:uid="{00000000-0005-0000-0000-0000A9340000}"/>
    <cellStyle name="Normal 2 2 2 3 2 6 5 2 11 2" xfId="13502" xr:uid="{00000000-0005-0000-0000-0000AA340000}"/>
    <cellStyle name="Normal 2 2 2 3 2 6 5 2 12" xfId="13503" xr:uid="{00000000-0005-0000-0000-0000AB340000}"/>
    <cellStyle name="Normal 2 2 2 3 2 6 5 2 2" xfId="13504" xr:uid="{00000000-0005-0000-0000-0000AC340000}"/>
    <cellStyle name="Normal 2 2 2 3 2 6 5 2 2 10" xfId="13505" xr:uid="{00000000-0005-0000-0000-0000AD340000}"/>
    <cellStyle name="Normal 2 2 2 3 2 6 5 2 2 10 2" xfId="13506" xr:uid="{00000000-0005-0000-0000-0000AE340000}"/>
    <cellStyle name="Normal 2 2 2 3 2 6 5 2 2 11" xfId="13507" xr:uid="{00000000-0005-0000-0000-0000AF340000}"/>
    <cellStyle name="Normal 2 2 2 3 2 6 5 2 2 2" xfId="13508" xr:uid="{00000000-0005-0000-0000-0000B0340000}"/>
    <cellStyle name="Normal 2 2 2 3 2 6 5 2 2 2 2" xfId="13509" xr:uid="{00000000-0005-0000-0000-0000B1340000}"/>
    <cellStyle name="Normal 2 2 2 3 2 6 5 2 2 3" xfId="13510" xr:uid="{00000000-0005-0000-0000-0000B2340000}"/>
    <cellStyle name="Normal 2 2 2 3 2 6 5 2 2 3 2" xfId="13511" xr:uid="{00000000-0005-0000-0000-0000B3340000}"/>
    <cellStyle name="Normal 2 2 2 3 2 6 5 2 2 4" xfId="13512" xr:uid="{00000000-0005-0000-0000-0000B4340000}"/>
    <cellStyle name="Normal 2 2 2 3 2 6 5 2 2 4 2" xfId="13513" xr:uid="{00000000-0005-0000-0000-0000B5340000}"/>
    <cellStyle name="Normal 2 2 2 3 2 6 5 2 2 5" xfId="13514" xr:uid="{00000000-0005-0000-0000-0000B6340000}"/>
    <cellStyle name="Normal 2 2 2 3 2 6 5 2 2 5 2" xfId="13515" xr:uid="{00000000-0005-0000-0000-0000B7340000}"/>
    <cellStyle name="Normal 2 2 2 3 2 6 5 2 2 6" xfId="13516" xr:uid="{00000000-0005-0000-0000-0000B8340000}"/>
    <cellStyle name="Normal 2 2 2 3 2 6 5 2 2 6 2" xfId="13517" xr:uid="{00000000-0005-0000-0000-0000B9340000}"/>
    <cellStyle name="Normal 2 2 2 3 2 6 5 2 2 7" xfId="13518" xr:uid="{00000000-0005-0000-0000-0000BA340000}"/>
    <cellStyle name="Normal 2 2 2 3 2 6 5 2 2 7 2" xfId="13519" xr:uid="{00000000-0005-0000-0000-0000BB340000}"/>
    <cellStyle name="Normal 2 2 2 3 2 6 5 2 2 8" xfId="13520" xr:uid="{00000000-0005-0000-0000-0000BC340000}"/>
    <cellStyle name="Normal 2 2 2 3 2 6 5 2 2 8 2" xfId="13521" xr:uid="{00000000-0005-0000-0000-0000BD340000}"/>
    <cellStyle name="Normal 2 2 2 3 2 6 5 2 2 9" xfId="13522" xr:uid="{00000000-0005-0000-0000-0000BE340000}"/>
    <cellStyle name="Normal 2 2 2 3 2 6 5 2 2 9 2" xfId="13523" xr:uid="{00000000-0005-0000-0000-0000BF340000}"/>
    <cellStyle name="Normal 2 2 2 3 2 6 5 2 3" xfId="13524" xr:uid="{00000000-0005-0000-0000-0000C0340000}"/>
    <cellStyle name="Normal 2 2 2 3 2 6 5 2 3 2" xfId="13525" xr:uid="{00000000-0005-0000-0000-0000C1340000}"/>
    <cellStyle name="Normal 2 2 2 3 2 6 5 2 4" xfId="13526" xr:uid="{00000000-0005-0000-0000-0000C2340000}"/>
    <cellStyle name="Normal 2 2 2 3 2 6 5 2 4 2" xfId="13527" xr:uid="{00000000-0005-0000-0000-0000C3340000}"/>
    <cellStyle name="Normal 2 2 2 3 2 6 5 2 5" xfId="13528" xr:uid="{00000000-0005-0000-0000-0000C4340000}"/>
    <cellStyle name="Normal 2 2 2 3 2 6 5 2 5 2" xfId="13529" xr:uid="{00000000-0005-0000-0000-0000C5340000}"/>
    <cellStyle name="Normal 2 2 2 3 2 6 5 2 6" xfId="13530" xr:uid="{00000000-0005-0000-0000-0000C6340000}"/>
    <cellStyle name="Normal 2 2 2 3 2 6 5 2 6 2" xfId="13531" xr:uid="{00000000-0005-0000-0000-0000C7340000}"/>
    <cellStyle name="Normal 2 2 2 3 2 6 5 2 7" xfId="13532" xr:uid="{00000000-0005-0000-0000-0000C8340000}"/>
    <cellStyle name="Normal 2 2 2 3 2 6 5 2 7 2" xfId="13533" xr:uid="{00000000-0005-0000-0000-0000C9340000}"/>
    <cellStyle name="Normal 2 2 2 3 2 6 5 2 8" xfId="13534" xr:uid="{00000000-0005-0000-0000-0000CA340000}"/>
    <cellStyle name="Normal 2 2 2 3 2 6 5 2 8 2" xfId="13535" xr:uid="{00000000-0005-0000-0000-0000CB340000}"/>
    <cellStyle name="Normal 2 2 2 3 2 6 5 2 9" xfId="13536" xr:uid="{00000000-0005-0000-0000-0000CC340000}"/>
    <cellStyle name="Normal 2 2 2 3 2 6 5 2 9 2" xfId="13537" xr:uid="{00000000-0005-0000-0000-0000CD340000}"/>
    <cellStyle name="Normal 2 2 2 3 2 6 5 3" xfId="13538" xr:uid="{00000000-0005-0000-0000-0000CE340000}"/>
    <cellStyle name="Normal 2 2 2 3 2 6 5 3 10" xfId="13539" xr:uid="{00000000-0005-0000-0000-0000CF340000}"/>
    <cellStyle name="Normal 2 2 2 3 2 6 5 3 10 2" xfId="13540" xr:uid="{00000000-0005-0000-0000-0000D0340000}"/>
    <cellStyle name="Normal 2 2 2 3 2 6 5 3 11" xfId="13541" xr:uid="{00000000-0005-0000-0000-0000D1340000}"/>
    <cellStyle name="Normal 2 2 2 3 2 6 5 3 2" xfId="13542" xr:uid="{00000000-0005-0000-0000-0000D2340000}"/>
    <cellStyle name="Normal 2 2 2 3 2 6 5 3 2 2" xfId="13543" xr:uid="{00000000-0005-0000-0000-0000D3340000}"/>
    <cellStyle name="Normal 2 2 2 3 2 6 5 3 3" xfId="13544" xr:uid="{00000000-0005-0000-0000-0000D4340000}"/>
    <cellStyle name="Normal 2 2 2 3 2 6 5 3 3 2" xfId="13545" xr:uid="{00000000-0005-0000-0000-0000D5340000}"/>
    <cellStyle name="Normal 2 2 2 3 2 6 5 3 4" xfId="13546" xr:uid="{00000000-0005-0000-0000-0000D6340000}"/>
    <cellStyle name="Normal 2 2 2 3 2 6 5 3 4 2" xfId="13547" xr:uid="{00000000-0005-0000-0000-0000D7340000}"/>
    <cellStyle name="Normal 2 2 2 3 2 6 5 3 5" xfId="13548" xr:uid="{00000000-0005-0000-0000-0000D8340000}"/>
    <cellStyle name="Normal 2 2 2 3 2 6 5 3 5 2" xfId="13549" xr:uid="{00000000-0005-0000-0000-0000D9340000}"/>
    <cellStyle name="Normal 2 2 2 3 2 6 5 3 6" xfId="13550" xr:uid="{00000000-0005-0000-0000-0000DA340000}"/>
    <cellStyle name="Normal 2 2 2 3 2 6 5 3 6 2" xfId="13551" xr:uid="{00000000-0005-0000-0000-0000DB340000}"/>
    <cellStyle name="Normal 2 2 2 3 2 6 5 3 7" xfId="13552" xr:uid="{00000000-0005-0000-0000-0000DC340000}"/>
    <cellStyle name="Normal 2 2 2 3 2 6 5 3 7 2" xfId="13553" xr:uid="{00000000-0005-0000-0000-0000DD340000}"/>
    <cellStyle name="Normal 2 2 2 3 2 6 5 3 8" xfId="13554" xr:uid="{00000000-0005-0000-0000-0000DE340000}"/>
    <cellStyle name="Normal 2 2 2 3 2 6 5 3 8 2" xfId="13555" xr:uid="{00000000-0005-0000-0000-0000DF340000}"/>
    <cellStyle name="Normal 2 2 2 3 2 6 5 3 9" xfId="13556" xr:uid="{00000000-0005-0000-0000-0000E0340000}"/>
    <cellStyle name="Normal 2 2 2 3 2 6 5 3 9 2" xfId="13557" xr:uid="{00000000-0005-0000-0000-0000E1340000}"/>
    <cellStyle name="Normal 2 2 2 3 2 6 5 4" xfId="13558" xr:uid="{00000000-0005-0000-0000-0000E2340000}"/>
    <cellStyle name="Normal 2 2 2 3 2 6 5 4 2" xfId="13559" xr:uid="{00000000-0005-0000-0000-0000E3340000}"/>
    <cellStyle name="Normal 2 2 2 3 2 6 5 5" xfId="13560" xr:uid="{00000000-0005-0000-0000-0000E4340000}"/>
    <cellStyle name="Normal 2 2 2 3 2 6 5 5 2" xfId="13561" xr:uid="{00000000-0005-0000-0000-0000E5340000}"/>
    <cellStyle name="Normal 2 2 2 3 2 6 5 6" xfId="13562" xr:uid="{00000000-0005-0000-0000-0000E6340000}"/>
    <cellStyle name="Normal 2 2 2 3 2 6 5 6 2" xfId="13563" xr:uid="{00000000-0005-0000-0000-0000E7340000}"/>
    <cellStyle name="Normal 2 2 2 3 2 6 5 7" xfId="13564" xr:uid="{00000000-0005-0000-0000-0000E8340000}"/>
    <cellStyle name="Normal 2 2 2 3 2 6 5 7 2" xfId="13565" xr:uid="{00000000-0005-0000-0000-0000E9340000}"/>
    <cellStyle name="Normal 2 2 2 3 2 6 5 8" xfId="13566" xr:uid="{00000000-0005-0000-0000-0000EA340000}"/>
    <cellStyle name="Normal 2 2 2 3 2 6 5 8 2" xfId="13567" xr:uid="{00000000-0005-0000-0000-0000EB340000}"/>
    <cellStyle name="Normal 2 2 2 3 2 6 5 9" xfId="13568" xr:uid="{00000000-0005-0000-0000-0000EC340000}"/>
    <cellStyle name="Normal 2 2 2 3 2 6 5 9 2" xfId="13569" xr:uid="{00000000-0005-0000-0000-0000ED340000}"/>
    <cellStyle name="Normal 2 2 2 3 2 6 6" xfId="41907" xr:uid="{00000000-0005-0000-0000-0000EE340000}"/>
    <cellStyle name="Normal 2 2 2 3 2 7" xfId="13570" xr:uid="{00000000-0005-0000-0000-0000EF340000}"/>
    <cellStyle name="Normal 2 2 2 3 2 7 2" xfId="41908" xr:uid="{00000000-0005-0000-0000-0000F0340000}"/>
    <cellStyle name="Normal 2 2 2 3 2 8" xfId="13571" xr:uid="{00000000-0005-0000-0000-0000F1340000}"/>
    <cellStyle name="Normal 2 2 2 3 2 8 2" xfId="41909" xr:uid="{00000000-0005-0000-0000-0000F2340000}"/>
    <cellStyle name="Normal 2 2 2 3 2 9" xfId="13572" xr:uid="{00000000-0005-0000-0000-0000F3340000}"/>
    <cellStyle name="Normal 2 2 2 3 2 9 2" xfId="41910" xr:uid="{00000000-0005-0000-0000-0000F4340000}"/>
    <cellStyle name="Normal 2 2 2 3 3" xfId="13573" xr:uid="{00000000-0005-0000-0000-0000F5340000}"/>
    <cellStyle name="Normal 2 2 2 3 3 10" xfId="13574" xr:uid="{00000000-0005-0000-0000-0000F6340000}"/>
    <cellStyle name="Normal 2 2 2 3 3 10 2" xfId="13575" xr:uid="{00000000-0005-0000-0000-0000F7340000}"/>
    <cellStyle name="Normal 2 2 2 3 3 11" xfId="13576" xr:uid="{00000000-0005-0000-0000-0000F8340000}"/>
    <cellStyle name="Normal 2 2 2 3 3 11 2" xfId="13577" xr:uid="{00000000-0005-0000-0000-0000F9340000}"/>
    <cellStyle name="Normal 2 2 2 3 3 12" xfId="13578" xr:uid="{00000000-0005-0000-0000-0000FA340000}"/>
    <cellStyle name="Normal 2 2 2 3 3 12 2" xfId="13579" xr:uid="{00000000-0005-0000-0000-0000FB340000}"/>
    <cellStyle name="Normal 2 2 2 3 3 13" xfId="13580" xr:uid="{00000000-0005-0000-0000-0000FC340000}"/>
    <cellStyle name="Normal 2 2 2 3 3 13 2" xfId="13581" xr:uid="{00000000-0005-0000-0000-0000FD340000}"/>
    <cellStyle name="Normal 2 2 2 3 3 14" xfId="13582" xr:uid="{00000000-0005-0000-0000-0000FE340000}"/>
    <cellStyle name="Normal 2 2 2 3 3 14 2" xfId="13583" xr:uid="{00000000-0005-0000-0000-0000FF340000}"/>
    <cellStyle name="Normal 2 2 2 3 3 15" xfId="13584" xr:uid="{00000000-0005-0000-0000-000000350000}"/>
    <cellStyle name="Normal 2 2 2 3 3 15 2" xfId="13585" xr:uid="{00000000-0005-0000-0000-000001350000}"/>
    <cellStyle name="Normal 2 2 2 3 3 16" xfId="13586" xr:uid="{00000000-0005-0000-0000-000002350000}"/>
    <cellStyle name="Normal 2 2 2 3 3 16 2" xfId="13587" xr:uid="{00000000-0005-0000-0000-000003350000}"/>
    <cellStyle name="Normal 2 2 2 3 3 17" xfId="13588" xr:uid="{00000000-0005-0000-0000-000004350000}"/>
    <cellStyle name="Normal 2 2 2 3 3 17 2" xfId="13589" xr:uid="{00000000-0005-0000-0000-000005350000}"/>
    <cellStyle name="Normal 2 2 2 3 3 18" xfId="13590" xr:uid="{00000000-0005-0000-0000-000006350000}"/>
    <cellStyle name="Normal 2 2 2 3 3 2" xfId="13591" xr:uid="{00000000-0005-0000-0000-000007350000}"/>
    <cellStyle name="Normal 2 2 2 3 3 2 2" xfId="13592" xr:uid="{00000000-0005-0000-0000-000008350000}"/>
    <cellStyle name="Normal 2 2 2 3 3 2 2 10" xfId="13593" xr:uid="{00000000-0005-0000-0000-000009350000}"/>
    <cellStyle name="Normal 2 2 2 3 3 2 2 10 2" xfId="13594" xr:uid="{00000000-0005-0000-0000-00000A350000}"/>
    <cellStyle name="Normal 2 2 2 3 3 2 2 11" xfId="13595" xr:uid="{00000000-0005-0000-0000-00000B350000}"/>
    <cellStyle name="Normal 2 2 2 3 3 2 2 11 2" xfId="13596" xr:uid="{00000000-0005-0000-0000-00000C350000}"/>
    <cellStyle name="Normal 2 2 2 3 3 2 2 12" xfId="13597" xr:uid="{00000000-0005-0000-0000-00000D350000}"/>
    <cellStyle name="Normal 2 2 2 3 3 2 2 12 2" xfId="13598" xr:uid="{00000000-0005-0000-0000-00000E350000}"/>
    <cellStyle name="Normal 2 2 2 3 3 2 2 13" xfId="13599" xr:uid="{00000000-0005-0000-0000-00000F350000}"/>
    <cellStyle name="Normal 2 2 2 3 3 2 2 13 2" xfId="13600" xr:uid="{00000000-0005-0000-0000-000010350000}"/>
    <cellStyle name="Normal 2 2 2 3 3 2 2 14" xfId="13601" xr:uid="{00000000-0005-0000-0000-000011350000}"/>
    <cellStyle name="Normal 2 2 2 3 3 2 2 14 2" xfId="13602" xr:uid="{00000000-0005-0000-0000-000012350000}"/>
    <cellStyle name="Normal 2 2 2 3 3 2 2 15" xfId="13603" xr:uid="{00000000-0005-0000-0000-000013350000}"/>
    <cellStyle name="Normal 2 2 2 3 3 2 2 15 2" xfId="13604" xr:uid="{00000000-0005-0000-0000-000014350000}"/>
    <cellStyle name="Normal 2 2 2 3 3 2 2 16" xfId="13605" xr:uid="{00000000-0005-0000-0000-000015350000}"/>
    <cellStyle name="Normal 2 2 2 3 3 2 2 16 2" xfId="13606" xr:uid="{00000000-0005-0000-0000-000016350000}"/>
    <cellStyle name="Normal 2 2 2 3 3 2 2 17" xfId="13607" xr:uid="{00000000-0005-0000-0000-000017350000}"/>
    <cellStyle name="Normal 2 2 2 3 3 2 2 2" xfId="13608" xr:uid="{00000000-0005-0000-0000-000018350000}"/>
    <cellStyle name="Normal 2 2 2 3 3 2 2 2 2" xfId="41911" xr:uid="{00000000-0005-0000-0000-000019350000}"/>
    <cellStyle name="Normal 2 2 2 3 3 2 2 3" xfId="13609" xr:uid="{00000000-0005-0000-0000-00001A350000}"/>
    <cellStyle name="Normal 2 2 2 3 3 2 2 3 2" xfId="41912" xr:uid="{00000000-0005-0000-0000-00001B350000}"/>
    <cellStyle name="Normal 2 2 2 3 3 2 2 4" xfId="13610" xr:uid="{00000000-0005-0000-0000-00001C350000}"/>
    <cellStyle name="Normal 2 2 2 3 3 2 2 4 2" xfId="41913" xr:uid="{00000000-0005-0000-0000-00001D350000}"/>
    <cellStyle name="Normal 2 2 2 3 3 2 2 5" xfId="13611" xr:uid="{00000000-0005-0000-0000-00001E350000}"/>
    <cellStyle name="Normal 2 2 2 3 3 2 2 5 2" xfId="41914" xr:uid="{00000000-0005-0000-0000-00001F350000}"/>
    <cellStyle name="Normal 2 2 2 3 3 2 2 6" xfId="13612" xr:uid="{00000000-0005-0000-0000-000020350000}"/>
    <cellStyle name="Normal 2 2 2 3 3 2 2 6 10" xfId="13613" xr:uid="{00000000-0005-0000-0000-000021350000}"/>
    <cellStyle name="Normal 2 2 2 3 3 2 2 6 10 2" xfId="13614" xr:uid="{00000000-0005-0000-0000-000022350000}"/>
    <cellStyle name="Normal 2 2 2 3 3 2 2 6 11" xfId="13615" xr:uid="{00000000-0005-0000-0000-000023350000}"/>
    <cellStyle name="Normal 2 2 2 3 3 2 2 6 11 2" xfId="13616" xr:uid="{00000000-0005-0000-0000-000024350000}"/>
    <cellStyle name="Normal 2 2 2 3 3 2 2 6 12" xfId="13617" xr:uid="{00000000-0005-0000-0000-000025350000}"/>
    <cellStyle name="Normal 2 2 2 3 3 2 2 6 2" xfId="13618" xr:uid="{00000000-0005-0000-0000-000026350000}"/>
    <cellStyle name="Normal 2 2 2 3 3 2 2 6 2 10" xfId="13619" xr:uid="{00000000-0005-0000-0000-000027350000}"/>
    <cellStyle name="Normal 2 2 2 3 3 2 2 6 2 10 2" xfId="13620" xr:uid="{00000000-0005-0000-0000-000028350000}"/>
    <cellStyle name="Normal 2 2 2 3 3 2 2 6 2 11" xfId="13621" xr:uid="{00000000-0005-0000-0000-000029350000}"/>
    <cellStyle name="Normal 2 2 2 3 3 2 2 6 2 2" xfId="13622" xr:uid="{00000000-0005-0000-0000-00002A350000}"/>
    <cellStyle name="Normal 2 2 2 3 3 2 2 6 2 2 2" xfId="13623" xr:uid="{00000000-0005-0000-0000-00002B350000}"/>
    <cellStyle name="Normal 2 2 2 3 3 2 2 6 2 3" xfId="13624" xr:uid="{00000000-0005-0000-0000-00002C350000}"/>
    <cellStyle name="Normal 2 2 2 3 3 2 2 6 2 3 2" xfId="13625" xr:uid="{00000000-0005-0000-0000-00002D350000}"/>
    <cellStyle name="Normal 2 2 2 3 3 2 2 6 2 4" xfId="13626" xr:uid="{00000000-0005-0000-0000-00002E350000}"/>
    <cellStyle name="Normal 2 2 2 3 3 2 2 6 2 4 2" xfId="13627" xr:uid="{00000000-0005-0000-0000-00002F350000}"/>
    <cellStyle name="Normal 2 2 2 3 3 2 2 6 2 5" xfId="13628" xr:uid="{00000000-0005-0000-0000-000030350000}"/>
    <cellStyle name="Normal 2 2 2 3 3 2 2 6 2 5 2" xfId="13629" xr:uid="{00000000-0005-0000-0000-000031350000}"/>
    <cellStyle name="Normal 2 2 2 3 3 2 2 6 2 6" xfId="13630" xr:uid="{00000000-0005-0000-0000-000032350000}"/>
    <cellStyle name="Normal 2 2 2 3 3 2 2 6 2 6 2" xfId="13631" xr:uid="{00000000-0005-0000-0000-000033350000}"/>
    <cellStyle name="Normal 2 2 2 3 3 2 2 6 2 7" xfId="13632" xr:uid="{00000000-0005-0000-0000-000034350000}"/>
    <cellStyle name="Normal 2 2 2 3 3 2 2 6 2 7 2" xfId="13633" xr:uid="{00000000-0005-0000-0000-000035350000}"/>
    <cellStyle name="Normal 2 2 2 3 3 2 2 6 2 8" xfId="13634" xr:uid="{00000000-0005-0000-0000-000036350000}"/>
    <cellStyle name="Normal 2 2 2 3 3 2 2 6 2 8 2" xfId="13635" xr:uid="{00000000-0005-0000-0000-000037350000}"/>
    <cellStyle name="Normal 2 2 2 3 3 2 2 6 2 9" xfId="13636" xr:uid="{00000000-0005-0000-0000-000038350000}"/>
    <cellStyle name="Normal 2 2 2 3 3 2 2 6 2 9 2" xfId="13637" xr:uid="{00000000-0005-0000-0000-000039350000}"/>
    <cellStyle name="Normal 2 2 2 3 3 2 2 6 3" xfId="13638" xr:uid="{00000000-0005-0000-0000-00003A350000}"/>
    <cellStyle name="Normal 2 2 2 3 3 2 2 6 3 2" xfId="13639" xr:uid="{00000000-0005-0000-0000-00003B350000}"/>
    <cellStyle name="Normal 2 2 2 3 3 2 2 6 4" xfId="13640" xr:uid="{00000000-0005-0000-0000-00003C350000}"/>
    <cellStyle name="Normal 2 2 2 3 3 2 2 6 4 2" xfId="13641" xr:uid="{00000000-0005-0000-0000-00003D350000}"/>
    <cellStyle name="Normal 2 2 2 3 3 2 2 6 5" xfId="13642" xr:uid="{00000000-0005-0000-0000-00003E350000}"/>
    <cellStyle name="Normal 2 2 2 3 3 2 2 6 5 2" xfId="13643" xr:uid="{00000000-0005-0000-0000-00003F350000}"/>
    <cellStyle name="Normal 2 2 2 3 3 2 2 6 6" xfId="13644" xr:uid="{00000000-0005-0000-0000-000040350000}"/>
    <cellStyle name="Normal 2 2 2 3 3 2 2 6 6 2" xfId="13645" xr:uid="{00000000-0005-0000-0000-000041350000}"/>
    <cellStyle name="Normal 2 2 2 3 3 2 2 6 7" xfId="13646" xr:uid="{00000000-0005-0000-0000-000042350000}"/>
    <cellStyle name="Normal 2 2 2 3 3 2 2 6 7 2" xfId="13647" xr:uid="{00000000-0005-0000-0000-000043350000}"/>
    <cellStyle name="Normal 2 2 2 3 3 2 2 6 8" xfId="13648" xr:uid="{00000000-0005-0000-0000-000044350000}"/>
    <cellStyle name="Normal 2 2 2 3 3 2 2 6 8 2" xfId="13649" xr:uid="{00000000-0005-0000-0000-000045350000}"/>
    <cellStyle name="Normal 2 2 2 3 3 2 2 6 9" xfId="13650" xr:uid="{00000000-0005-0000-0000-000046350000}"/>
    <cellStyle name="Normal 2 2 2 3 3 2 2 6 9 2" xfId="13651" xr:uid="{00000000-0005-0000-0000-000047350000}"/>
    <cellStyle name="Normal 2 2 2 3 3 2 2 7" xfId="13652" xr:uid="{00000000-0005-0000-0000-000048350000}"/>
    <cellStyle name="Normal 2 2 2 3 3 2 2 7 10" xfId="13653" xr:uid="{00000000-0005-0000-0000-000049350000}"/>
    <cellStyle name="Normal 2 2 2 3 3 2 2 7 10 2" xfId="13654" xr:uid="{00000000-0005-0000-0000-00004A350000}"/>
    <cellStyle name="Normal 2 2 2 3 3 2 2 7 11" xfId="13655" xr:uid="{00000000-0005-0000-0000-00004B350000}"/>
    <cellStyle name="Normal 2 2 2 3 3 2 2 7 2" xfId="13656" xr:uid="{00000000-0005-0000-0000-00004C350000}"/>
    <cellStyle name="Normal 2 2 2 3 3 2 2 7 2 2" xfId="13657" xr:uid="{00000000-0005-0000-0000-00004D350000}"/>
    <cellStyle name="Normal 2 2 2 3 3 2 2 7 3" xfId="13658" xr:uid="{00000000-0005-0000-0000-00004E350000}"/>
    <cellStyle name="Normal 2 2 2 3 3 2 2 7 3 2" xfId="13659" xr:uid="{00000000-0005-0000-0000-00004F350000}"/>
    <cellStyle name="Normal 2 2 2 3 3 2 2 7 4" xfId="13660" xr:uid="{00000000-0005-0000-0000-000050350000}"/>
    <cellStyle name="Normal 2 2 2 3 3 2 2 7 4 2" xfId="13661" xr:uid="{00000000-0005-0000-0000-000051350000}"/>
    <cellStyle name="Normal 2 2 2 3 3 2 2 7 5" xfId="13662" xr:uid="{00000000-0005-0000-0000-000052350000}"/>
    <cellStyle name="Normal 2 2 2 3 3 2 2 7 5 2" xfId="13663" xr:uid="{00000000-0005-0000-0000-000053350000}"/>
    <cellStyle name="Normal 2 2 2 3 3 2 2 7 6" xfId="13664" xr:uid="{00000000-0005-0000-0000-000054350000}"/>
    <cellStyle name="Normal 2 2 2 3 3 2 2 7 6 2" xfId="13665" xr:uid="{00000000-0005-0000-0000-000055350000}"/>
    <cellStyle name="Normal 2 2 2 3 3 2 2 7 7" xfId="13666" xr:uid="{00000000-0005-0000-0000-000056350000}"/>
    <cellStyle name="Normal 2 2 2 3 3 2 2 7 7 2" xfId="13667" xr:uid="{00000000-0005-0000-0000-000057350000}"/>
    <cellStyle name="Normal 2 2 2 3 3 2 2 7 8" xfId="13668" xr:uid="{00000000-0005-0000-0000-000058350000}"/>
    <cellStyle name="Normal 2 2 2 3 3 2 2 7 8 2" xfId="13669" xr:uid="{00000000-0005-0000-0000-000059350000}"/>
    <cellStyle name="Normal 2 2 2 3 3 2 2 7 9" xfId="13670" xr:uid="{00000000-0005-0000-0000-00005A350000}"/>
    <cellStyle name="Normal 2 2 2 3 3 2 2 7 9 2" xfId="13671" xr:uid="{00000000-0005-0000-0000-00005B350000}"/>
    <cellStyle name="Normal 2 2 2 3 3 2 2 8" xfId="13672" xr:uid="{00000000-0005-0000-0000-00005C350000}"/>
    <cellStyle name="Normal 2 2 2 3 3 2 2 8 2" xfId="13673" xr:uid="{00000000-0005-0000-0000-00005D350000}"/>
    <cellStyle name="Normal 2 2 2 3 3 2 2 9" xfId="13674" xr:uid="{00000000-0005-0000-0000-00005E350000}"/>
    <cellStyle name="Normal 2 2 2 3 3 2 2 9 2" xfId="13675" xr:uid="{00000000-0005-0000-0000-00005F350000}"/>
    <cellStyle name="Normal 2 2 2 3 3 2 3" xfId="13676" xr:uid="{00000000-0005-0000-0000-000060350000}"/>
    <cellStyle name="Normal 2 2 2 3 3 2 3 10" xfId="13677" xr:uid="{00000000-0005-0000-0000-000061350000}"/>
    <cellStyle name="Normal 2 2 2 3 3 2 3 10 2" xfId="13678" xr:uid="{00000000-0005-0000-0000-000062350000}"/>
    <cellStyle name="Normal 2 2 2 3 3 2 3 11" xfId="13679" xr:uid="{00000000-0005-0000-0000-000063350000}"/>
    <cellStyle name="Normal 2 2 2 3 3 2 3 11 2" xfId="13680" xr:uid="{00000000-0005-0000-0000-000064350000}"/>
    <cellStyle name="Normal 2 2 2 3 3 2 3 12" xfId="13681" xr:uid="{00000000-0005-0000-0000-000065350000}"/>
    <cellStyle name="Normal 2 2 2 3 3 2 3 12 2" xfId="13682" xr:uid="{00000000-0005-0000-0000-000066350000}"/>
    <cellStyle name="Normal 2 2 2 3 3 2 3 13" xfId="13683" xr:uid="{00000000-0005-0000-0000-000067350000}"/>
    <cellStyle name="Normal 2 2 2 3 3 2 3 2" xfId="13684" xr:uid="{00000000-0005-0000-0000-000068350000}"/>
    <cellStyle name="Normal 2 2 2 3 3 2 3 2 10" xfId="13685" xr:uid="{00000000-0005-0000-0000-000069350000}"/>
    <cellStyle name="Normal 2 2 2 3 3 2 3 2 10 2" xfId="13686" xr:uid="{00000000-0005-0000-0000-00006A350000}"/>
    <cellStyle name="Normal 2 2 2 3 3 2 3 2 11" xfId="13687" xr:uid="{00000000-0005-0000-0000-00006B350000}"/>
    <cellStyle name="Normal 2 2 2 3 3 2 3 2 11 2" xfId="13688" xr:uid="{00000000-0005-0000-0000-00006C350000}"/>
    <cellStyle name="Normal 2 2 2 3 3 2 3 2 12" xfId="13689" xr:uid="{00000000-0005-0000-0000-00006D350000}"/>
    <cellStyle name="Normal 2 2 2 3 3 2 3 2 2" xfId="13690" xr:uid="{00000000-0005-0000-0000-00006E350000}"/>
    <cellStyle name="Normal 2 2 2 3 3 2 3 2 2 10" xfId="13691" xr:uid="{00000000-0005-0000-0000-00006F350000}"/>
    <cellStyle name="Normal 2 2 2 3 3 2 3 2 2 10 2" xfId="13692" xr:uid="{00000000-0005-0000-0000-000070350000}"/>
    <cellStyle name="Normal 2 2 2 3 3 2 3 2 2 11" xfId="13693" xr:uid="{00000000-0005-0000-0000-000071350000}"/>
    <cellStyle name="Normal 2 2 2 3 3 2 3 2 2 2" xfId="13694" xr:uid="{00000000-0005-0000-0000-000072350000}"/>
    <cellStyle name="Normal 2 2 2 3 3 2 3 2 2 2 2" xfId="13695" xr:uid="{00000000-0005-0000-0000-000073350000}"/>
    <cellStyle name="Normal 2 2 2 3 3 2 3 2 2 3" xfId="13696" xr:uid="{00000000-0005-0000-0000-000074350000}"/>
    <cellStyle name="Normal 2 2 2 3 3 2 3 2 2 3 2" xfId="13697" xr:uid="{00000000-0005-0000-0000-000075350000}"/>
    <cellStyle name="Normal 2 2 2 3 3 2 3 2 2 4" xfId="13698" xr:uid="{00000000-0005-0000-0000-000076350000}"/>
    <cellStyle name="Normal 2 2 2 3 3 2 3 2 2 4 2" xfId="13699" xr:uid="{00000000-0005-0000-0000-000077350000}"/>
    <cellStyle name="Normal 2 2 2 3 3 2 3 2 2 5" xfId="13700" xr:uid="{00000000-0005-0000-0000-000078350000}"/>
    <cellStyle name="Normal 2 2 2 3 3 2 3 2 2 5 2" xfId="13701" xr:uid="{00000000-0005-0000-0000-000079350000}"/>
    <cellStyle name="Normal 2 2 2 3 3 2 3 2 2 6" xfId="13702" xr:uid="{00000000-0005-0000-0000-00007A350000}"/>
    <cellStyle name="Normal 2 2 2 3 3 2 3 2 2 6 2" xfId="13703" xr:uid="{00000000-0005-0000-0000-00007B350000}"/>
    <cellStyle name="Normal 2 2 2 3 3 2 3 2 2 7" xfId="13704" xr:uid="{00000000-0005-0000-0000-00007C350000}"/>
    <cellStyle name="Normal 2 2 2 3 3 2 3 2 2 7 2" xfId="13705" xr:uid="{00000000-0005-0000-0000-00007D350000}"/>
    <cellStyle name="Normal 2 2 2 3 3 2 3 2 2 8" xfId="13706" xr:uid="{00000000-0005-0000-0000-00007E350000}"/>
    <cellStyle name="Normal 2 2 2 3 3 2 3 2 2 8 2" xfId="13707" xr:uid="{00000000-0005-0000-0000-00007F350000}"/>
    <cellStyle name="Normal 2 2 2 3 3 2 3 2 2 9" xfId="13708" xr:uid="{00000000-0005-0000-0000-000080350000}"/>
    <cellStyle name="Normal 2 2 2 3 3 2 3 2 2 9 2" xfId="13709" xr:uid="{00000000-0005-0000-0000-000081350000}"/>
    <cellStyle name="Normal 2 2 2 3 3 2 3 2 3" xfId="13710" xr:uid="{00000000-0005-0000-0000-000082350000}"/>
    <cellStyle name="Normal 2 2 2 3 3 2 3 2 3 2" xfId="13711" xr:uid="{00000000-0005-0000-0000-000083350000}"/>
    <cellStyle name="Normal 2 2 2 3 3 2 3 2 4" xfId="13712" xr:uid="{00000000-0005-0000-0000-000084350000}"/>
    <cellStyle name="Normal 2 2 2 3 3 2 3 2 4 2" xfId="13713" xr:uid="{00000000-0005-0000-0000-000085350000}"/>
    <cellStyle name="Normal 2 2 2 3 3 2 3 2 5" xfId="13714" xr:uid="{00000000-0005-0000-0000-000086350000}"/>
    <cellStyle name="Normal 2 2 2 3 3 2 3 2 5 2" xfId="13715" xr:uid="{00000000-0005-0000-0000-000087350000}"/>
    <cellStyle name="Normal 2 2 2 3 3 2 3 2 6" xfId="13716" xr:uid="{00000000-0005-0000-0000-000088350000}"/>
    <cellStyle name="Normal 2 2 2 3 3 2 3 2 6 2" xfId="13717" xr:uid="{00000000-0005-0000-0000-000089350000}"/>
    <cellStyle name="Normal 2 2 2 3 3 2 3 2 7" xfId="13718" xr:uid="{00000000-0005-0000-0000-00008A350000}"/>
    <cellStyle name="Normal 2 2 2 3 3 2 3 2 7 2" xfId="13719" xr:uid="{00000000-0005-0000-0000-00008B350000}"/>
    <cellStyle name="Normal 2 2 2 3 3 2 3 2 8" xfId="13720" xr:uid="{00000000-0005-0000-0000-00008C350000}"/>
    <cellStyle name="Normal 2 2 2 3 3 2 3 2 8 2" xfId="13721" xr:uid="{00000000-0005-0000-0000-00008D350000}"/>
    <cellStyle name="Normal 2 2 2 3 3 2 3 2 9" xfId="13722" xr:uid="{00000000-0005-0000-0000-00008E350000}"/>
    <cellStyle name="Normal 2 2 2 3 3 2 3 2 9 2" xfId="13723" xr:uid="{00000000-0005-0000-0000-00008F350000}"/>
    <cellStyle name="Normal 2 2 2 3 3 2 3 3" xfId="13724" xr:uid="{00000000-0005-0000-0000-000090350000}"/>
    <cellStyle name="Normal 2 2 2 3 3 2 3 3 10" xfId="13725" xr:uid="{00000000-0005-0000-0000-000091350000}"/>
    <cellStyle name="Normal 2 2 2 3 3 2 3 3 10 2" xfId="13726" xr:uid="{00000000-0005-0000-0000-000092350000}"/>
    <cellStyle name="Normal 2 2 2 3 3 2 3 3 11" xfId="13727" xr:uid="{00000000-0005-0000-0000-000093350000}"/>
    <cellStyle name="Normal 2 2 2 3 3 2 3 3 2" xfId="13728" xr:uid="{00000000-0005-0000-0000-000094350000}"/>
    <cellStyle name="Normal 2 2 2 3 3 2 3 3 2 2" xfId="13729" xr:uid="{00000000-0005-0000-0000-000095350000}"/>
    <cellStyle name="Normal 2 2 2 3 3 2 3 3 3" xfId="13730" xr:uid="{00000000-0005-0000-0000-000096350000}"/>
    <cellStyle name="Normal 2 2 2 3 3 2 3 3 3 2" xfId="13731" xr:uid="{00000000-0005-0000-0000-000097350000}"/>
    <cellStyle name="Normal 2 2 2 3 3 2 3 3 4" xfId="13732" xr:uid="{00000000-0005-0000-0000-000098350000}"/>
    <cellStyle name="Normal 2 2 2 3 3 2 3 3 4 2" xfId="13733" xr:uid="{00000000-0005-0000-0000-000099350000}"/>
    <cellStyle name="Normal 2 2 2 3 3 2 3 3 5" xfId="13734" xr:uid="{00000000-0005-0000-0000-00009A350000}"/>
    <cellStyle name="Normal 2 2 2 3 3 2 3 3 5 2" xfId="13735" xr:uid="{00000000-0005-0000-0000-00009B350000}"/>
    <cellStyle name="Normal 2 2 2 3 3 2 3 3 6" xfId="13736" xr:uid="{00000000-0005-0000-0000-00009C350000}"/>
    <cellStyle name="Normal 2 2 2 3 3 2 3 3 6 2" xfId="13737" xr:uid="{00000000-0005-0000-0000-00009D350000}"/>
    <cellStyle name="Normal 2 2 2 3 3 2 3 3 7" xfId="13738" xr:uid="{00000000-0005-0000-0000-00009E350000}"/>
    <cellStyle name="Normal 2 2 2 3 3 2 3 3 7 2" xfId="13739" xr:uid="{00000000-0005-0000-0000-00009F350000}"/>
    <cellStyle name="Normal 2 2 2 3 3 2 3 3 8" xfId="13740" xr:uid="{00000000-0005-0000-0000-0000A0350000}"/>
    <cellStyle name="Normal 2 2 2 3 3 2 3 3 8 2" xfId="13741" xr:uid="{00000000-0005-0000-0000-0000A1350000}"/>
    <cellStyle name="Normal 2 2 2 3 3 2 3 3 9" xfId="13742" xr:uid="{00000000-0005-0000-0000-0000A2350000}"/>
    <cellStyle name="Normal 2 2 2 3 3 2 3 3 9 2" xfId="13743" xr:uid="{00000000-0005-0000-0000-0000A3350000}"/>
    <cellStyle name="Normal 2 2 2 3 3 2 3 4" xfId="13744" xr:uid="{00000000-0005-0000-0000-0000A4350000}"/>
    <cellStyle name="Normal 2 2 2 3 3 2 3 4 2" xfId="13745" xr:uid="{00000000-0005-0000-0000-0000A5350000}"/>
    <cellStyle name="Normal 2 2 2 3 3 2 3 5" xfId="13746" xr:uid="{00000000-0005-0000-0000-0000A6350000}"/>
    <cellStyle name="Normal 2 2 2 3 3 2 3 5 2" xfId="13747" xr:uid="{00000000-0005-0000-0000-0000A7350000}"/>
    <cellStyle name="Normal 2 2 2 3 3 2 3 6" xfId="13748" xr:uid="{00000000-0005-0000-0000-0000A8350000}"/>
    <cellStyle name="Normal 2 2 2 3 3 2 3 6 2" xfId="13749" xr:uid="{00000000-0005-0000-0000-0000A9350000}"/>
    <cellStyle name="Normal 2 2 2 3 3 2 3 7" xfId="13750" xr:uid="{00000000-0005-0000-0000-0000AA350000}"/>
    <cellStyle name="Normal 2 2 2 3 3 2 3 7 2" xfId="13751" xr:uid="{00000000-0005-0000-0000-0000AB350000}"/>
    <cellStyle name="Normal 2 2 2 3 3 2 3 8" xfId="13752" xr:uid="{00000000-0005-0000-0000-0000AC350000}"/>
    <cellStyle name="Normal 2 2 2 3 3 2 3 8 2" xfId="13753" xr:uid="{00000000-0005-0000-0000-0000AD350000}"/>
    <cellStyle name="Normal 2 2 2 3 3 2 3 9" xfId="13754" xr:uid="{00000000-0005-0000-0000-0000AE350000}"/>
    <cellStyle name="Normal 2 2 2 3 3 2 3 9 2" xfId="13755" xr:uid="{00000000-0005-0000-0000-0000AF350000}"/>
    <cellStyle name="Normal 2 2 2 3 3 2 4" xfId="13756" xr:uid="{00000000-0005-0000-0000-0000B0350000}"/>
    <cellStyle name="Normal 2 2 2 3 3 2 4 10" xfId="13757" xr:uid="{00000000-0005-0000-0000-0000B1350000}"/>
    <cellStyle name="Normal 2 2 2 3 3 2 4 10 2" xfId="13758" xr:uid="{00000000-0005-0000-0000-0000B2350000}"/>
    <cellStyle name="Normal 2 2 2 3 3 2 4 11" xfId="13759" xr:uid="{00000000-0005-0000-0000-0000B3350000}"/>
    <cellStyle name="Normal 2 2 2 3 3 2 4 11 2" xfId="13760" xr:uid="{00000000-0005-0000-0000-0000B4350000}"/>
    <cellStyle name="Normal 2 2 2 3 3 2 4 12" xfId="13761" xr:uid="{00000000-0005-0000-0000-0000B5350000}"/>
    <cellStyle name="Normal 2 2 2 3 3 2 4 12 2" xfId="13762" xr:uid="{00000000-0005-0000-0000-0000B6350000}"/>
    <cellStyle name="Normal 2 2 2 3 3 2 4 13" xfId="13763" xr:uid="{00000000-0005-0000-0000-0000B7350000}"/>
    <cellStyle name="Normal 2 2 2 3 3 2 4 2" xfId="13764" xr:uid="{00000000-0005-0000-0000-0000B8350000}"/>
    <cellStyle name="Normal 2 2 2 3 3 2 4 2 10" xfId="13765" xr:uid="{00000000-0005-0000-0000-0000B9350000}"/>
    <cellStyle name="Normal 2 2 2 3 3 2 4 2 10 2" xfId="13766" xr:uid="{00000000-0005-0000-0000-0000BA350000}"/>
    <cellStyle name="Normal 2 2 2 3 3 2 4 2 11" xfId="13767" xr:uid="{00000000-0005-0000-0000-0000BB350000}"/>
    <cellStyle name="Normal 2 2 2 3 3 2 4 2 11 2" xfId="13768" xr:uid="{00000000-0005-0000-0000-0000BC350000}"/>
    <cellStyle name="Normal 2 2 2 3 3 2 4 2 12" xfId="13769" xr:uid="{00000000-0005-0000-0000-0000BD350000}"/>
    <cellStyle name="Normal 2 2 2 3 3 2 4 2 2" xfId="13770" xr:uid="{00000000-0005-0000-0000-0000BE350000}"/>
    <cellStyle name="Normal 2 2 2 3 3 2 4 2 2 10" xfId="13771" xr:uid="{00000000-0005-0000-0000-0000BF350000}"/>
    <cellStyle name="Normal 2 2 2 3 3 2 4 2 2 10 2" xfId="13772" xr:uid="{00000000-0005-0000-0000-0000C0350000}"/>
    <cellStyle name="Normal 2 2 2 3 3 2 4 2 2 11" xfId="13773" xr:uid="{00000000-0005-0000-0000-0000C1350000}"/>
    <cellStyle name="Normal 2 2 2 3 3 2 4 2 2 2" xfId="13774" xr:uid="{00000000-0005-0000-0000-0000C2350000}"/>
    <cellStyle name="Normal 2 2 2 3 3 2 4 2 2 2 2" xfId="13775" xr:uid="{00000000-0005-0000-0000-0000C3350000}"/>
    <cellStyle name="Normal 2 2 2 3 3 2 4 2 2 3" xfId="13776" xr:uid="{00000000-0005-0000-0000-0000C4350000}"/>
    <cellStyle name="Normal 2 2 2 3 3 2 4 2 2 3 2" xfId="13777" xr:uid="{00000000-0005-0000-0000-0000C5350000}"/>
    <cellStyle name="Normal 2 2 2 3 3 2 4 2 2 4" xfId="13778" xr:uid="{00000000-0005-0000-0000-0000C6350000}"/>
    <cellStyle name="Normal 2 2 2 3 3 2 4 2 2 4 2" xfId="13779" xr:uid="{00000000-0005-0000-0000-0000C7350000}"/>
    <cellStyle name="Normal 2 2 2 3 3 2 4 2 2 5" xfId="13780" xr:uid="{00000000-0005-0000-0000-0000C8350000}"/>
    <cellStyle name="Normal 2 2 2 3 3 2 4 2 2 5 2" xfId="13781" xr:uid="{00000000-0005-0000-0000-0000C9350000}"/>
    <cellStyle name="Normal 2 2 2 3 3 2 4 2 2 6" xfId="13782" xr:uid="{00000000-0005-0000-0000-0000CA350000}"/>
    <cellStyle name="Normal 2 2 2 3 3 2 4 2 2 6 2" xfId="13783" xr:uid="{00000000-0005-0000-0000-0000CB350000}"/>
    <cellStyle name="Normal 2 2 2 3 3 2 4 2 2 7" xfId="13784" xr:uid="{00000000-0005-0000-0000-0000CC350000}"/>
    <cellStyle name="Normal 2 2 2 3 3 2 4 2 2 7 2" xfId="13785" xr:uid="{00000000-0005-0000-0000-0000CD350000}"/>
    <cellStyle name="Normal 2 2 2 3 3 2 4 2 2 8" xfId="13786" xr:uid="{00000000-0005-0000-0000-0000CE350000}"/>
    <cellStyle name="Normal 2 2 2 3 3 2 4 2 2 8 2" xfId="13787" xr:uid="{00000000-0005-0000-0000-0000CF350000}"/>
    <cellStyle name="Normal 2 2 2 3 3 2 4 2 2 9" xfId="13788" xr:uid="{00000000-0005-0000-0000-0000D0350000}"/>
    <cellStyle name="Normal 2 2 2 3 3 2 4 2 2 9 2" xfId="13789" xr:uid="{00000000-0005-0000-0000-0000D1350000}"/>
    <cellStyle name="Normal 2 2 2 3 3 2 4 2 3" xfId="13790" xr:uid="{00000000-0005-0000-0000-0000D2350000}"/>
    <cellStyle name="Normal 2 2 2 3 3 2 4 2 3 2" xfId="13791" xr:uid="{00000000-0005-0000-0000-0000D3350000}"/>
    <cellStyle name="Normal 2 2 2 3 3 2 4 2 4" xfId="13792" xr:uid="{00000000-0005-0000-0000-0000D4350000}"/>
    <cellStyle name="Normal 2 2 2 3 3 2 4 2 4 2" xfId="13793" xr:uid="{00000000-0005-0000-0000-0000D5350000}"/>
    <cellStyle name="Normal 2 2 2 3 3 2 4 2 5" xfId="13794" xr:uid="{00000000-0005-0000-0000-0000D6350000}"/>
    <cellStyle name="Normal 2 2 2 3 3 2 4 2 5 2" xfId="13795" xr:uid="{00000000-0005-0000-0000-0000D7350000}"/>
    <cellStyle name="Normal 2 2 2 3 3 2 4 2 6" xfId="13796" xr:uid="{00000000-0005-0000-0000-0000D8350000}"/>
    <cellStyle name="Normal 2 2 2 3 3 2 4 2 6 2" xfId="13797" xr:uid="{00000000-0005-0000-0000-0000D9350000}"/>
    <cellStyle name="Normal 2 2 2 3 3 2 4 2 7" xfId="13798" xr:uid="{00000000-0005-0000-0000-0000DA350000}"/>
    <cellStyle name="Normal 2 2 2 3 3 2 4 2 7 2" xfId="13799" xr:uid="{00000000-0005-0000-0000-0000DB350000}"/>
    <cellStyle name="Normal 2 2 2 3 3 2 4 2 8" xfId="13800" xr:uid="{00000000-0005-0000-0000-0000DC350000}"/>
    <cellStyle name="Normal 2 2 2 3 3 2 4 2 8 2" xfId="13801" xr:uid="{00000000-0005-0000-0000-0000DD350000}"/>
    <cellStyle name="Normal 2 2 2 3 3 2 4 2 9" xfId="13802" xr:uid="{00000000-0005-0000-0000-0000DE350000}"/>
    <cellStyle name="Normal 2 2 2 3 3 2 4 2 9 2" xfId="13803" xr:uid="{00000000-0005-0000-0000-0000DF350000}"/>
    <cellStyle name="Normal 2 2 2 3 3 2 4 3" xfId="13804" xr:uid="{00000000-0005-0000-0000-0000E0350000}"/>
    <cellStyle name="Normal 2 2 2 3 3 2 4 3 10" xfId="13805" xr:uid="{00000000-0005-0000-0000-0000E1350000}"/>
    <cellStyle name="Normal 2 2 2 3 3 2 4 3 10 2" xfId="13806" xr:uid="{00000000-0005-0000-0000-0000E2350000}"/>
    <cellStyle name="Normal 2 2 2 3 3 2 4 3 11" xfId="13807" xr:uid="{00000000-0005-0000-0000-0000E3350000}"/>
    <cellStyle name="Normal 2 2 2 3 3 2 4 3 2" xfId="13808" xr:uid="{00000000-0005-0000-0000-0000E4350000}"/>
    <cellStyle name="Normal 2 2 2 3 3 2 4 3 2 2" xfId="13809" xr:uid="{00000000-0005-0000-0000-0000E5350000}"/>
    <cellStyle name="Normal 2 2 2 3 3 2 4 3 3" xfId="13810" xr:uid="{00000000-0005-0000-0000-0000E6350000}"/>
    <cellStyle name="Normal 2 2 2 3 3 2 4 3 3 2" xfId="13811" xr:uid="{00000000-0005-0000-0000-0000E7350000}"/>
    <cellStyle name="Normal 2 2 2 3 3 2 4 3 4" xfId="13812" xr:uid="{00000000-0005-0000-0000-0000E8350000}"/>
    <cellStyle name="Normal 2 2 2 3 3 2 4 3 4 2" xfId="13813" xr:uid="{00000000-0005-0000-0000-0000E9350000}"/>
    <cellStyle name="Normal 2 2 2 3 3 2 4 3 5" xfId="13814" xr:uid="{00000000-0005-0000-0000-0000EA350000}"/>
    <cellStyle name="Normal 2 2 2 3 3 2 4 3 5 2" xfId="13815" xr:uid="{00000000-0005-0000-0000-0000EB350000}"/>
    <cellStyle name="Normal 2 2 2 3 3 2 4 3 6" xfId="13816" xr:uid="{00000000-0005-0000-0000-0000EC350000}"/>
    <cellStyle name="Normal 2 2 2 3 3 2 4 3 6 2" xfId="13817" xr:uid="{00000000-0005-0000-0000-0000ED350000}"/>
    <cellStyle name="Normal 2 2 2 3 3 2 4 3 7" xfId="13818" xr:uid="{00000000-0005-0000-0000-0000EE350000}"/>
    <cellStyle name="Normal 2 2 2 3 3 2 4 3 7 2" xfId="13819" xr:uid="{00000000-0005-0000-0000-0000EF350000}"/>
    <cellStyle name="Normal 2 2 2 3 3 2 4 3 8" xfId="13820" xr:uid="{00000000-0005-0000-0000-0000F0350000}"/>
    <cellStyle name="Normal 2 2 2 3 3 2 4 3 8 2" xfId="13821" xr:uid="{00000000-0005-0000-0000-0000F1350000}"/>
    <cellStyle name="Normal 2 2 2 3 3 2 4 3 9" xfId="13822" xr:uid="{00000000-0005-0000-0000-0000F2350000}"/>
    <cellStyle name="Normal 2 2 2 3 3 2 4 3 9 2" xfId="13823" xr:uid="{00000000-0005-0000-0000-0000F3350000}"/>
    <cellStyle name="Normal 2 2 2 3 3 2 4 4" xfId="13824" xr:uid="{00000000-0005-0000-0000-0000F4350000}"/>
    <cellStyle name="Normal 2 2 2 3 3 2 4 4 2" xfId="13825" xr:uid="{00000000-0005-0000-0000-0000F5350000}"/>
    <cellStyle name="Normal 2 2 2 3 3 2 4 5" xfId="13826" xr:uid="{00000000-0005-0000-0000-0000F6350000}"/>
    <cellStyle name="Normal 2 2 2 3 3 2 4 5 2" xfId="13827" xr:uid="{00000000-0005-0000-0000-0000F7350000}"/>
    <cellStyle name="Normal 2 2 2 3 3 2 4 6" xfId="13828" xr:uid="{00000000-0005-0000-0000-0000F8350000}"/>
    <cellStyle name="Normal 2 2 2 3 3 2 4 6 2" xfId="13829" xr:uid="{00000000-0005-0000-0000-0000F9350000}"/>
    <cellStyle name="Normal 2 2 2 3 3 2 4 7" xfId="13830" xr:uid="{00000000-0005-0000-0000-0000FA350000}"/>
    <cellStyle name="Normal 2 2 2 3 3 2 4 7 2" xfId="13831" xr:uid="{00000000-0005-0000-0000-0000FB350000}"/>
    <cellStyle name="Normal 2 2 2 3 3 2 4 8" xfId="13832" xr:uid="{00000000-0005-0000-0000-0000FC350000}"/>
    <cellStyle name="Normal 2 2 2 3 3 2 4 8 2" xfId="13833" xr:uid="{00000000-0005-0000-0000-0000FD350000}"/>
    <cellStyle name="Normal 2 2 2 3 3 2 4 9" xfId="13834" xr:uid="{00000000-0005-0000-0000-0000FE350000}"/>
    <cellStyle name="Normal 2 2 2 3 3 2 4 9 2" xfId="13835" xr:uid="{00000000-0005-0000-0000-0000FF350000}"/>
    <cellStyle name="Normal 2 2 2 3 3 2 5" xfId="13836" xr:uid="{00000000-0005-0000-0000-000000360000}"/>
    <cellStyle name="Normal 2 2 2 3 3 2 5 10" xfId="13837" xr:uid="{00000000-0005-0000-0000-000001360000}"/>
    <cellStyle name="Normal 2 2 2 3 3 2 5 10 2" xfId="13838" xr:uid="{00000000-0005-0000-0000-000002360000}"/>
    <cellStyle name="Normal 2 2 2 3 3 2 5 11" xfId="13839" xr:uid="{00000000-0005-0000-0000-000003360000}"/>
    <cellStyle name="Normal 2 2 2 3 3 2 5 11 2" xfId="13840" xr:uid="{00000000-0005-0000-0000-000004360000}"/>
    <cellStyle name="Normal 2 2 2 3 3 2 5 12" xfId="13841" xr:uid="{00000000-0005-0000-0000-000005360000}"/>
    <cellStyle name="Normal 2 2 2 3 3 2 5 12 2" xfId="13842" xr:uid="{00000000-0005-0000-0000-000006360000}"/>
    <cellStyle name="Normal 2 2 2 3 3 2 5 13" xfId="13843" xr:uid="{00000000-0005-0000-0000-000007360000}"/>
    <cellStyle name="Normal 2 2 2 3 3 2 5 2" xfId="13844" xr:uid="{00000000-0005-0000-0000-000008360000}"/>
    <cellStyle name="Normal 2 2 2 3 3 2 5 2 10" xfId="13845" xr:uid="{00000000-0005-0000-0000-000009360000}"/>
    <cellStyle name="Normal 2 2 2 3 3 2 5 2 10 2" xfId="13846" xr:uid="{00000000-0005-0000-0000-00000A360000}"/>
    <cellStyle name="Normal 2 2 2 3 3 2 5 2 11" xfId="13847" xr:uid="{00000000-0005-0000-0000-00000B360000}"/>
    <cellStyle name="Normal 2 2 2 3 3 2 5 2 11 2" xfId="13848" xr:uid="{00000000-0005-0000-0000-00000C360000}"/>
    <cellStyle name="Normal 2 2 2 3 3 2 5 2 12" xfId="13849" xr:uid="{00000000-0005-0000-0000-00000D360000}"/>
    <cellStyle name="Normal 2 2 2 3 3 2 5 2 2" xfId="13850" xr:uid="{00000000-0005-0000-0000-00000E360000}"/>
    <cellStyle name="Normal 2 2 2 3 3 2 5 2 2 10" xfId="13851" xr:uid="{00000000-0005-0000-0000-00000F360000}"/>
    <cellStyle name="Normal 2 2 2 3 3 2 5 2 2 10 2" xfId="13852" xr:uid="{00000000-0005-0000-0000-000010360000}"/>
    <cellStyle name="Normal 2 2 2 3 3 2 5 2 2 11" xfId="13853" xr:uid="{00000000-0005-0000-0000-000011360000}"/>
    <cellStyle name="Normal 2 2 2 3 3 2 5 2 2 2" xfId="13854" xr:uid="{00000000-0005-0000-0000-000012360000}"/>
    <cellStyle name="Normal 2 2 2 3 3 2 5 2 2 2 2" xfId="13855" xr:uid="{00000000-0005-0000-0000-000013360000}"/>
    <cellStyle name="Normal 2 2 2 3 3 2 5 2 2 3" xfId="13856" xr:uid="{00000000-0005-0000-0000-000014360000}"/>
    <cellStyle name="Normal 2 2 2 3 3 2 5 2 2 3 2" xfId="13857" xr:uid="{00000000-0005-0000-0000-000015360000}"/>
    <cellStyle name="Normal 2 2 2 3 3 2 5 2 2 4" xfId="13858" xr:uid="{00000000-0005-0000-0000-000016360000}"/>
    <cellStyle name="Normal 2 2 2 3 3 2 5 2 2 4 2" xfId="13859" xr:uid="{00000000-0005-0000-0000-000017360000}"/>
    <cellStyle name="Normal 2 2 2 3 3 2 5 2 2 5" xfId="13860" xr:uid="{00000000-0005-0000-0000-000018360000}"/>
    <cellStyle name="Normal 2 2 2 3 3 2 5 2 2 5 2" xfId="13861" xr:uid="{00000000-0005-0000-0000-000019360000}"/>
    <cellStyle name="Normal 2 2 2 3 3 2 5 2 2 6" xfId="13862" xr:uid="{00000000-0005-0000-0000-00001A360000}"/>
    <cellStyle name="Normal 2 2 2 3 3 2 5 2 2 6 2" xfId="13863" xr:uid="{00000000-0005-0000-0000-00001B360000}"/>
    <cellStyle name="Normal 2 2 2 3 3 2 5 2 2 7" xfId="13864" xr:uid="{00000000-0005-0000-0000-00001C360000}"/>
    <cellStyle name="Normal 2 2 2 3 3 2 5 2 2 7 2" xfId="13865" xr:uid="{00000000-0005-0000-0000-00001D360000}"/>
    <cellStyle name="Normal 2 2 2 3 3 2 5 2 2 8" xfId="13866" xr:uid="{00000000-0005-0000-0000-00001E360000}"/>
    <cellStyle name="Normal 2 2 2 3 3 2 5 2 2 8 2" xfId="13867" xr:uid="{00000000-0005-0000-0000-00001F360000}"/>
    <cellStyle name="Normal 2 2 2 3 3 2 5 2 2 9" xfId="13868" xr:uid="{00000000-0005-0000-0000-000020360000}"/>
    <cellStyle name="Normal 2 2 2 3 3 2 5 2 2 9 2" xfId="13869" xr:uid="{00000000-0005-0000-0000-000021360000}"/>
    <cellStyle name="Normal 2 2 2 3 3 2 5 2 3" xfId="13870" xr:uid="{00000000-0005-0000-0000-000022360000}"/>
    <cellStyle name="Normal 2 2 2 3 3 2 5 2 3 2" xfId="13871" xr:uid="{00000000-0005-0000-0000-000023360000}"/>
    <cellStyle name="Normal 2 2 2 3 3 2 5 2 4" xfId="13872" xr:uid="{00000000-0005-0000-0000-000024360000}"/>
    <cellStyle name="Normal 2 2 2 3 3 2 5 2 4 2" xfId="13873" xr:uid="{00000000-0005-0000-0000-000025360000}"/>
    <cellStyle name="Normal 2 2 2 3 3 2 5 2 5" xfId="13874" xr:uid="{00000000-0005-0000-0000-000026360000}"/>
    <cellStyle name="Normal 2 2 2 3 3 2 5 2 5 2" xfId="13875" xr:uid="{00000000-0005-0000-0000-000027360000}"/>
    <cellStyle name="Normal 2 2 2 3 3 2 5 2 6" xfId="13876" xr:uid="{00000000-0005-0000-0000-000028360000}"/>
    <cellStyle name="Normal 2 2 2 3 3 2 5 2 6 2" xfId="13877" xr:uid="{00000000-0005-0000-0000-000029360000}"/>
    <cellStyle name="Normal 2 2 2 3 3 2 5 2 7" xfId="13878" xr:uid="{00000000-0005-0000-0000-00002A360000}"/>
    <cellStyle name="Normal 2 2 2 3 3 2 5 2 7 2" xfId="13879" xr:uid="{00000000-0005-0000-0000-00002B360000}"/>
    <cellStyle name="Normal 2 2 2 3 3 2 5 2 8" xfId="13880" xr:uid="{00000000-0005-0000-0000-00002C360000}"/>
    <cellStyle name="Normal 2 2 2 3 3 2 5 2 8 2" xfId="13881" xr:uid="{00000000-0005-0000-0000-00002D360000}"/>
    <cellStyle name="Normal 2 2 2 3 3 2 5 2 9" xfId="13882" xr:uid="{00000000-0005-0000-0000-00002E360000}"/>
    <cellStyle name="Normal 2 2 2 3 3 2 5 2 9 2" xfId="13883" xr:uid="{00000000-0005-0000-0000-00002F360000}"/>
    <cellStyle name="Normal 2 2 2 3 3 2 5 3" xfId="13884" xr:uid="{00000000-0005-0000-0000-000030360000}"/>
    <cellStyle name="Normal 2 2 2 3 3 2 5 3 10" xfId="13885" xr:uid="{00000000-0005-0000-0000-000031360000}"/>
    <cellStyle name="Normal 2 2 2 3 3 2 5 3 10 2" xfId="13886" xr:uid="{00000000-0005-0000-0000-000032360000}"/>
    <cellStyle name="Normal 2 2 2 3 3 2 5 3 11" xfId="13887" xr:uid="{00000000-0005-0000-0000-000033360000}"/>
    <cellStyle name="Normal 2 2 2 3 3 2 5 3 2" xfId="13888" xr:uid="{00000000-0005-0000-0000-000034360000}"/>
    <cellStyle name="Normal 2 2 2 3 3 2 5 3 2 2" xfId="13889" xr:uid="{00000000-0005-0000-0000-000035360000}"/>
    <cellStyle name="Normal 2 2 2 3 3 2 5 3 3" xfId="13890" xr:uid="{00000000-0005-0000-0000-000036360000}"/>
    <cellStyle name="Normal 2 2 2 3 3 2 5 3 3 2" xfId="13891" xr:uid="{00000000-0005-0000-0000-000037360000}"/>
    <cellStyle name="Normal 2 2 2 3 3 2 5 3 4" xfId="13892" xr:uid="{00000000-0005-0000-0000-000038360000}"/>
    <cellStyle name="Normal 2 2 2 3 3 2 5 3 4 2" xfId="13893" xr:uid="{00000000-0005-0000-0000-000039360000}"/>
    <cellStyle name="Normal 2 2 2 3 3 2 5 3 5" xfId="13894" xr:uid="{00000000-0005-0000-0000-00003A360000}"/>
    <cellStyle name="Normal 2 2 2 3 3 2 5 3 5 2" xfId="13895" xr:uid="{00000000-0005-0000-0000-00003B360000}"/>
    <cellStyle name="Normal 2 2 2 3 3 2 5 3 6" xfId="13896" xr:uid="{00000000-0005-0000-0000-00003C360000}"/>
    <cellStyle name="Normal 2 2 2 3 3 2 5 3 6 2" xfId="13897" xr:uid="{00000000-0005-0000-0000-00003D360000}"/>
    <cellStyle name="Normal 2 2 2 3 3 2 5 3 7" xfId="13898" xr:uid="{00000000-0005-0000-0000-00003E360000}"/>
    <cellStyle name="Normal 2 2 2 3 3 2 5 3 7 2" xfId="13899" xr:uid="{00000000-0005-0000-0000-00003F360000}"/>
    <cellStyle name="Normal 2 2 2 3 3 2 5 3 8" xfId="13900" xr:uid="{00000000-0005-0000-0000-000040360000}"/>
    <cellStyle name="Normal 2 2 2 3 3 2 5 3 8 2" xfId="13901" xr:uid="{00000000-0005-0000-0000-000041360000}"/>
    <cellStyle name="Normal 2 2 2 3 3 2 5 3 9" xfId="13902" xr:uid="{00000000-0005-0000-0000-000042360000}"/>
    <cellStyle name="Normal 2 2 2 3 3 2 5 3 9 2" xfId="13903" xr:uid="{00000000-0005-0000-0000-000043360000}"/>
    <cellStyle name="Normal 2 2 2 3 3 2 5 4" xfId="13904" xr:uid="{00000000-0005-0000-0000-000044360000}"/>
    <cellStyle name="Normal 2 2 2 3 3 2 5 4 2" xfId="13905" xr:uid="{00000000-0005-0000-0000-000045360000}"/>
    <cellStyle name="Normal 2 2 2 3 3 2 5 5" xfId="13906" xr:uid="{00000000-0005-0000-0000-000046360000}"/>
    <cellStyle name="Normal 2 2 2 3 3 2 5 5 2" xfId="13907" xr:uid="{00000000-0005-0000-0000-000047360000}"/>
    <cellStyle name="Normal 2 2 2 3 3 2 5 6" xfId="13908" xr:uid="{00000000-0005-0000-0000-000048360000}"/>
    <cellStyle name="Normal 2 2 2 3 3 2 5 6 2" xfId="13909" xr:uid="{00000000-0005-0000-0000-000049360000}"/>
    <cellStyle name="Normal 2 2 2 3 3 2 5 7" xfId="13910" xr:uid="{00000000-0005-0000-0000-00004A360000}"/>
    <cellStyle name="Normal 2 2 2 3 3 2 5 7 2" xfId="13911" xr:uid="{00000000-0005-0000-0000-00004B360000}"/>
    <cellStyle name="Normal 2 2 2 3 3 2 5 8" xfId="13912" xr:uid="{00000000-0005-0000-0000-00004C360000}"/>
    <cellStyle name="Normal 2 2 2 3 3 2 5 8 2" xfId="13913" xr:uid="{00000000-0005-0000-0000-00004D360000}"/>
    <cellStyle name="Normal 2 2 2 3 3 2 5 9" xfId="13914" xr:uid="{00000000-0005-0000-0000-00004E360000}"/>
    <cellStyle name="Normal 2 2 2 3 3 2 5 9 2" xfId="13915" xr:uid="{00000000-0005-0000-0000-00004F360000}"/>
    <cellStyle name="Normal 2 2 2 3 3 2 6" xfId="41915" xr:uid="{00000000-0005-0000-0000-000050360000}"/>
    <cellStyle name="Normal 2 2 2 3 3 3" xfId="13916" xr:uid="{00000000-0005-0000-0000-000051360000}"/>
    <cellStyle name="Normal 2 2 2 3 3 3 2" xfId="41916" xr:uid="{00000000-0005-0000-0000-000052360000}"/>
    <cellStyle name="Normal 2 2 2 3 3 4" xfId="13917" xr:uid="{00000000-0005-0000-0000-000053360000}"/>
    <cellStyle name="Normal 2 2 2 3 3 4 2" xfId="41917" xr:uid="{00000000-0005-0000-0000-000054360000}"/>
    <cellStyle name="Normal 2 2 2 3 3 5" xfId="13918" xr:uid="{00000000-0005-0000-0000-000055360000}"/>
    <cellStyle name="Normal 2 2 2 3 3 5 2" xfId="41918" xr:uid="{00000000-0005-0000-0000-000056360000}"/>
    <cellStyle name="Normal 2 2 2 3 3 6" xfId="13919" xr:uid="{00000000-0005-0000-0000-000057360000}"/>
    <cellStyle name="Normal 2 2 2 3 3 6 2" xfId="41919" xr:uid="{00000000-0005-0000-0000-000058360000}"/>
    <cellStyle name="Normal 2 2 2 3 3 7" xfId="13920" xr:uid="{00000000-0005-0000-0000-000059360000}"/>
    <cellStyle name="Normal 2 2 2 3 3 7 10" xfId="13921" xr:uid="{00000000-0005-0000-0000-00005A360000}"/>
    <cellStyle name="Normal 2 2 2 3 3 7 10 2" xfId="13922" xr:uid="{00000000-0005-0000-0000-00005B360000}"/>
    <cellStyle name="Normal 2 2 2 3 3 7 11" xfId="13923" xr:uid="{00000000-0005-0000-0000-00005C360000}"/>
    <cellStyle name="Normal 2 2 2 3 3 7 11 2" xfId="13924" xr:uid="{00000000-0005-0000-0000-00005D360000}"/>
    <cellStyle name="Normal 2 2 2 3 3 7 12" xfId="13925" xr:uid="{00000000-0005-0000-0000-00005E360000}"/>
    <cellStyle name="Normal 2 2 2 3 3 7 2" xfId="13926" xr:uid="{00000000-0005-0000-0000-00005F360000}"/>
    <cellStyle name="Normal 2 2 2 3 3 7 2 10" xfId="13927" xr:uid="{00000000-0005-0000-0000-000060360000}"/>
    <cellStyle name="Normal 2 2 2 3 3 7 2 10 2" xfId="13928" xr:uid="{00000000-0005-0000-0000-000061360000}"/>
    <cellStyle name="Normal 2 2 2 3 3 7 2 11" xfId="13929" xr:uid="{00000000-0005-0000-0000-000062360000}"/>
    <cellStyle name="Normal 2 2 2 3 3 7 2 2" xfId="13930" xr:uid="{00000000-0005-0000-0000-000063360000}"/>
    <cellStyle name="Normal 2 2 2 3 3 7 2 2 2" xfId="13931" xr:uid="{00000000-0005-0000-0000-000064360000}"/>
    <cellStyle name="Normal 2 2 2 3 3 7 2 3" xfId="13932" xr:uid="{00000000-0005-0000-0000-000065360000}"/>
    <cellStyle name="Normal 2 2 2 3 3 7 2 3 2" xfId="13933" xr:uid="{00000000-0005-0000-0000-000066360000}"/>
    <cellStyle name="Normal 2 2 2 3 3 7 2 4" xfId="13934" xr:uid="{00000000-0005-0000-0000-000067360000}"/>
    <cellStyle name="Normal 2 2 2 3 3 7 2 4 2" xfId="13935" xr:uid="{00000000-0005-0000-0000-000068360000}"/>
    <cellStyle name="Normal 2 2 2 3 3 7 2 5" xfId="13936" xr:uid="{00000000-0005-0000-0000-000069360000}"/>
    <cellStyle name="Normal 2 2 2 3 3 7 2 5 2" xfId="13937" xr:uid="{00000000-0005-0000-0000-00006A360000}"/>
    <cellStyle name="Normal 2 2 2 3 3 7 2 6" xfId="13938" xr:uid="{00000000-0005-0000-0000-00006B360000}"/>
    <cellStyle name="Normal 2 2 2 3 3 7 2 6 2" xfId="13939" xr:uid="{00000000-0005-0000-0000-00006C360000}"/>
    <cellStyle name="Normal 2 2 2 3 3 7 2 7" xfId="13940" xr:uid="{00000000-0005-0000-0000-00006D360000}"/>
    <cellStyle name="Normal 2 2 2 3 3 7 2 7 2" xfId="13941" xr:uid="{00000000-0005-0000-0000-00006E360000}"/>
    <cellStyle name="Normal 2 2 2 3 3 7 2 8" xfId="13942" xr:uid="{00000000-0005-0000-0000-00006F360000}"/>
    <cellStyle name="Normal 2 2 2 3 3 7 2 8 2" xfId="13943" xr:uid="{00000000-0005-0000-0000-000070360000}"/>
    <cellStyle name="Normal 2 2 2 3 3 7 2 9" xfId="13944" xr:uid="{00000000-0005-0000-0000-000071360000}"/>
    <cellStyle name="Normal 2 2 2 3 3 7 2 9 2" xfId="13945" xr:uid="{00000000-0005-0000-0000-000072360000}"/>
    <cellStyle name="Normal 2 2 2 3 3 7 3" xfId="13946" xr:uid="{00000000-0005-0000-0000-000073360000}"/>
    <cellStyle name="Normal 2 2 2 3 3 7 3 2" xfId="13947" xr:uid="{00000000-0005-0000-0000-000074360000}"/>
    <cellStyle name="Normal 2 2 2 3 3 7 4" xfId="13948" xr:uid="{00000000-0005-0000-0000-000075360000}"/>
    <cellStyle name="Normal 2 2 2 3 3 7 4 2" xfId="13949" xr:uid="{00000000-0005-0000-0000-000076360000}"/>
    <cellStyle name="Normal 2 2 2 3 3 7 5" xfId="13950" xr:uid="{00000000-0005-0000-0000-000077360000}"/>
    <cellStyle name="Normal 2 2 2 3 3 7 5 2" xfId="13951" xr:uid="{00000000-0005-0000-0000-000078360000}"/>
    <cellStyle name="Normal 2 2 2 3 3 7 6" xfId="13952" xr:uid="{00000000-0005-0000-0000-000079360000}"/>
    <cellStyle name="Normal 2 2 2 3 3 7 6 2" xfId="13953" xr:uid="{00000000-0005-0000-0000-00007A360000}"/>
    <cellStyle name="Normal 2 2 2 3 3 7 7" xfId="13954" xr:uid="{00000000-0005-0000-0000-00007B360000}"/>
    <cellStyle name="Normal 2 2 2 3 3 7 7 2" xfId="13955" xr:uid="{00000000-0005-0000-0000-00007C360000}"/>
    <cellStyle name="Normal 2 2 2 3 3 7 8" xfId="13956" xr:uid="{00000000-0005-0000-0000-00007D360000}"/>
    <cellStyle name="Normal 2 2 2 3 3 7 8 2" xfId="13957" xr:uid="{00000000-0005-0000-0000-00007E360000}"/>
    <cellStyle name="Normal 2 2 2 3 3 7 9" xfId="13958" xr:uid="{00000000-0005-0000-0000-00007F360000}"/>
    <cellStyle name="Normal 2 2 2 3 3 7 9 2" xfId="13959" xr:uid="{00000000-0005-0000-0000-000080360000}"/>
    <cellStyle name="Normal 2 2 2 3 3 8" xfId="13960" xr:uid="{00000000-0005-0000-0000-000081360000}"/>
    <cellStyle name="Normal 2 2 2 3 3 8 10" xfId="13961" xr:uid="{00000000-0005-0000-0000-000082360000}"/>
    <cellStyle name="Normal 2 2 2 3 3 8 10 2" xfId="13962" xr:uid="{00000000-0005-0000-0000-000083360000}"/>
    <cellStyle name="Normal 2 2 2 3 3 8 11" xfId="13963" xr:uid="{00000000-0005-0000-0000-000084360000}"/>
    <cellStyle name="Normal 2 2 2 3 3 8 2" xfId="13964" xr:uid="{00000000-0005-0000-0000-000085360000}"/>
    <cellStyle name="Normal 2 2 2 3 3 8 2 2" xfId="13965" xr:uid="{00000000-0005-0000-0000-000086360000}"/>
    <cellStyle name="Normal 2 2 2 3 3 8 3" xfId="13966" xr:uid="{00000000-0005-0000-0000-000087360000}"/>
    <cellStyle name="Normal 2 2 2 3 3 8 3 2" xfId="13967" xr:uid="{00000000-0005-0000-0000-000088360000}"/>
    <cellStyle name="Normal 2 2 2 3 3 8 4" xfId="13968" xr:uid="{00000000-0005-0000-0000-000089360000}"/>
    <cellStyle name="Normal 2 2 2 3 3 8 4 2" xfId="13969" xr:uid="{00000000-0005-0000-0000-00008A360000}"/>
    <cellStyle name="Normal 2 2 2 3 3 8 5" xfId="13970" xr:uid="{00000000-0005-0000-0000-00008B360000}"/>
    <cellStyle name="Normal 2 2 2 3 3 8 5 2" xfId="13971" xr:uid="{00000000-0005-0000-0000-00008C360000}"/>
    <cellStyle name="Normal 2 2 2 3 3 8 6" xfId="13972" xr:uid="{00000000-0005-0000-0000-00008D360000}"/>
    <cellStyle name="Normal 2 2 2 3 3 8 6 2" xfId="13973" xr:uid="{00000000-0005-0000-0000-00008E360000}"/>
    <cellStyle name="Normal 2 2 2 3 3 8 7" xfId="13974" xr:uid="{00000000-0005-0000-0000-00008F360000}"/>
    <cellStyle name="Normal 2 2 2 3 3 8 7 2" xfId="13975" xr:uid="{00000000-0005-0000-0000-000090360000}"/>
    <cellStyle name="Normal 2 2 2 3 3 8 8" xfId="13976" xr:uid="{00000000-0005-0000-0000-000091360000}"/>
    <cellStyle name="Normal 2 2 2 3 3 8 8 2" xfId="13977" xr:uid="{00000000-0005-0000-0000-000092360000}"/>
    <cellStyle name="Normal 2 2 2 3 3 8 9" xfId="13978" xr:uid="{00000000-0005-0000-0000-000093360000}"/>
    <cellStyle name="Normal 2 2 2 3 3 8 9 2" xfId="13979" xr:uid="{00000000-0005-0000-0000-000094360000}"/>
    <cellStyle name="Normal 2 2 2 3 3 9" xfId="13980" xr:uid="{00000000-0005-0000-0000-000095360000}"/>
    <cellStyle name="Normal 2 2 2 3 3 9 2" xfId="13981" xr:uid="{00000000-0005-0000-0000-000096360000}"/>
    <cellStyle name="Normal 2 2 2 3 4" xfId="13982" xr:uid="{00000000-0005-0000-0000-000097360000}"/>
    <cellStyle name="Normal 2 2 2 3 4 2" xfId="41920" xr:uid="{00000000-0005-0000-0000-000098360000}"/>
    <cellStyle name="Normal 2 2 2 3 5" xfId="13983" xr:uid="{00000000-0005-0000-0000-000099360000}"/>
    <cellStyle name="Normal 2 2 2 3 5 2" xfId="41921" xr:uid="{00000000-0005-0000-0000-00009A360000}"/>
    <cellStyle name="Normal 2 2 2 3 6" xfId="13984" xr:uid="{00000000-0005-0000-0000-00009B360000}"/>
    <cellStyle name="Normal 2 2 2 3 6 10" xfId="13985" xr:uid="{00000000-0005-0000-0000-00009C360000}"/>
    <cellStyle name="Normal 2 2 2 3 6 10 2" xfId="13986" xr:uid="{00000000-0005-0000-0000-00009D360000}"/>
    <cellStyle name="Normal 2 2 2 3 6 11" xfId="13987" xr:uid="{00000000-0005-0000-0000-00009E360000}"/>
    <cellStyle name="Normal 2 2 2 3 6 11 2" xfId="13988" xr:uid="{00000000-0005-0000-0000-00009F360000}"/>
    <cellStyle name="Normal 2 2 2 3 6 12" xfId="13989" xr:uid="{00000000-0005-0000-0000-0000A0360000}"/>
    <cellStyle name="Normal 2 2 2 3 6 12 2" xfId="13990" xr:uid="{00000000-0005-0000-0000-0000A1360000}"/>
    <cellStyle name="Normal 2 2 2 3 6 13" xfId="13991" xr:uid="{00000000-0005-0000-0000-0000A2360000}"/>
    <cellStyle name="Normal 2 2 2 3 6 13 2" xfId="13992" xr:uid="{00000000-0005-0000-0000-0000A3360000}"/>
    <cellStyle name="Normal 2 2 2 3 6 14" xfId="13993" xr:uid="{00000000-0005-0000-0000-0000A4360000}"/>
    <cellStyle name="Normal 2 2 2 3 6 14 2" xfId="13994" xr:uid="{00000000-0005-0000-0000-0000A5360000}"/>
    <cellStyle name="Normal 2 2 2 3 6 15" xfId="13995" xr:uid="{00000000-0005-0000-0000-0000A6360000}"/>
    <cellStyle name="Normal 2 2 2 3 6 15 2" xfId="13996" xr:uid="{00000000-0005-0000-0000-0000A7360000}"/>
    <cellStyle name="Normal 2 2 2 3 6 16" xfId="13997" xr:uid="{00000000-0005-0000-0000-0000A8360000}"/>
    <cellStyle name="Normal 2 2 2 3 6 16 2" xfId="13998" xr:uid="{00000000-0005-0000-0000-0000A9360000}"/>
    <cellStyle name="Normal 2 2 2 3 6 17" xfId="13999" xr:uid="{00000000-0005-0000-0000-0000AA360000}"/>
    <cellStyle name="Normal 2 2 2 3 6 2" xfId="14000" xr:uid="{00000000-0005-0000-0000-0000AB360000}"/>
    <cellStyle name="Normal 2 2 2 3 6 2 2" xfId="41922" xr:uid="{00000000-0005-0000-0000-0000AC360000}"/>
    <cellStyle name="Normal 2 2 2 3 6 3" xfId="14001" xr:uid="{00000000-0005-0000-0000-0000AD360000}"/>
    <cellStyle name="Normal 2 2 2 3 6 3 2" xfId="41923" xr:uid="{00000000-0005-0000-0000-0000AE360000}"/>
    <cellStyle name="Normal 2 2 2 3 6 4" xfId="14002" xr:uid="{00000000-0005-0000-0000-0000AF360000}"/>
    <cellStyle name="Normal 2 2 2 3 6 4 2" xfId="41924" xr:uid="{00000000-0005-0000-0000-0000B0360000}"/>
    <cellStyle name="Normal 2 2 2 3 6 5" xfId="14003" xr:uid="{00000000-0005-0000-0000-0000B1360000}"/>
    <cellStyle name="Normal 2 2 2 3 6 5 2" xfId="41925" xr:uid="{00000000-0005-0000-0000-0000B2360000}"/>
    <cellStyle name="Normal 2 2 2 3 6 6" xfId="14004" xr:uid="{00000000-0005-0000-0000-0000B3360000}"/>
    <cellStyle name="Normal 2 2 2 3 6 6 10" xfId="14005" xr:uid="{00000000-0005-0000-0000-0000B4360000}"/>
    <cellStyle name="Normal 2 2 2 3 6 6 10 2" xfId="14006" xr:uid="{00000000-0005-0000-0000-0000B5360000}"/>
    <cellStyle name="Normal 2 2 2 3 6 6 11" xfId="14007" xr:uid="{00000000-0005-0000-0000-0000B6360000}"/>
    <cellStyle name="Normal 2 2 2 3 6 6 11 2" xfId="14008" xr:uid="{00000000-0005-0000-0000-0000B7360000}"/>
    <cellStyle name="Normal 2 2 2 3 6 6 12" xfId="14009" xr:uid="{00000000-0005-0000-0000-0000B8360000}"/>
    <cellStyle name="Normal 2 2 2 3 6 6 2" xfId="14010" xr:uid="{00000000-0005-0000-0000-0000B9360000}"/>
    <cellStyle name="Normal 2 2 2 3 6 6 2 10" xfId="14011" xr:uid="{00000000-0005-0000-0000-0000BA360000}"/>
    <cellStyle name="Normal 2 2 2 3 6 6 2 10 2" xfId="14012" xr:uid="{00000000-0005-0000-0000-0000BB360000}"/>
    <cellStyle name="Normal 2 2 2 3 6 6 2 11" xfId="14013" xr:uid="{00000000-0005-0000-0000-0000BC360000}"/>
    <cellStyle name="Normal 2 2 2 3 6 6 2 2" xfId="14014" xr:uid="{00000000-0005-0000-0000-0000BD360000}"/>
    <cellStyle name="Normal 2 2 2 3 6 6 2 2 2" xfId="14015" xr:uid="{00000000-0005-0000-0000-0000BE360000}"/>
    <cellStyle name="Normal 2 2 2 3 6 6 2 3" xfId="14016" xr:uid="{00000000-0005-0000-0000-0000BF360000}"/>
    <cellStyle name="Normal 2 2 2 3 6 6 2 3 2" xfId="14017" xr:uid="{00000000-0005-0000-0000-0000C0360000}"/>
    <cellStyle name="Normal 2 2 2 3 6 6 2 4" xfId="14018" xr:uid="{00000000-0005-0000-0000-0000C1360000}"/>
    <cellStyle name="Normal 2 2 2 3 6 6 2 4 2" xfId="14019" xr:uid="{00000000-0005-0000-0000-0000C2360000}"/>
    <cellStyle name="Normal 2 2 2 3 6 6 2 5" xfId="14020" xr:uid="{00000000-0005-0000-0000-0000C3360000}"/>
    <cellStyle name="Normal 2 2 2 3 6 6 2 5 2" xfId="14021" xr:uid="{00000000-0005-0000-0000-0000C4360000}"/>
    <cellStyle name="Normal 2 2 2 3 6 6 2 6" xfId="14022" xr:uid="{00000000-0005-0000-0000-0000C5360000}"/>
    <cellStyle name="Normal 2 2 2 3 6 6 2 6 2" xfId="14023" xr:uid="{00000000-0005-0000-0000-0000C6360000}"/>
    <cellStyle name="Normal 2 2 2 3 6 6 2 7" xfId="14024" xr:uid="{00000000-0005-0000-0000-0000C7360000}"/>
    <cellStyle name="Normal 2 2 2 3 6 6 2 7 2" xfId="14025" xr:uid="{00000000-0005-0000-0000-0000C8360000}"/>
    <cellStyle name="Normal 2 2 2 3 6 6 2 8" xfId="14026" xr:uid="{00000000-0005-0000-0000-0000C9360000}"/>
    <cellStyle name="Normal 2 2 2 3 6 6 2 8 2" xfId="14027" xr:uid="{00000000-0005-0000-0000-0000CA360000}"/>
    <cellStyle name="Normal 2 2 2 3 6 6 2 9" xfId="14028" xr:uid="{00000000-0005-0000-0000-0000CB360000}"/>
    <cellStyle name="Normal 2 2 2 3 6 6 2 9 2" xfId="14029" xr:uid="{00000000-0005-0000-0000-0000CC360000}"/>
    <cellStyle name="Normal 2 2 2 3 6 6 3" xfId="14030" xr:uid="{00000000-0005-0000-0000-0000CD360000}"/>
    <cellStyle name="Normal 2 2 2 3 6 6 3 2" xfId="14031" xr:uid="{00000000-0005-0000-0000-0000CE360000}"/>
    <cellStyle name="Normal 2 2 2 3 6 6 4" xfId="14032" xr:uid="{00000000-0005-0000-0000-0000CF360000}"/>
    <cellStyle name="Normal 2 2 2 3 6 6 4 2" xfId="14033" xr:uid="{00000000-0005-0000-0000-0000D0360000}"/>
    <cellStyle name="Normal 2 2 2 3 6 6 5" xfId="14034" xr:uid="{00000000-0005-0000-0000-0000D1360000}"/>
    <cellStyle name="Normal 2 2 2 3 6 6 5 2" xfId="14035" xr:uid="{00000000-0005-0000-0000-0000D2360000}"/>
    <cellStyle name="Normal 2 2 2 3 6 6 6" xfId="14036" xr:uid="{00000000-0005-0000-0000-0000D3360000}"/>
    <cellStyle name="Normal 2 2 2 3 6 6 6 2" xfId="14037" xr:uid="{00000000-0005-0000-0000-0000D4360000}"/>
    <cellStyle name="Normal 2 2 2 3 6 6 7" xfId="14038" xr:uid="{00000000-0005-0000-0000-0000D5360000}"/>
    <cellStyle name="Normal 2 2 2 3 6 6 7 2" xfId="14039" xr:uid="{00000000-0005-0000-0000-0000D6360000}"/>
    <cellStyle name="Normal 2 2 2 3 6 6 8" xfId="14040" xr:uid="{00000000-0005-0000-0000-0000D7360000}"/>
    <cellStyle name="Normal 2 2 2 3 6 6 8 2" xfId="14041" xr:uid="{00000000-0005-0000-0000-0000D8360000}"/>
    <cellStyle name="Normal 2 2 2 3 6 6 9" xfId="14042" xr:uid="{00000000-0005-0000-0000-0000D9360000}"/>
    <cellStyle name="Normal 2 2 2 3 6 6 9 2" xfId="14043" xr:uid="{00000000-0005-0000-0000-0000DA360000}"/>
    <cellStyle name="Normal 2 2 2 3 6 7" xfId="14044" xr:uid="{00000000-0005-0000-0000-0000DB360000}"/>
    <cellStyle name="Normal 2 2 2 3 6 7 10" xfId="14045" xr:uid="{00000000-0005-0000-0000-0000DC360000}"/>
    <cellStyle name="Normal 2 2 2 3 6 7 10 2" xfId="14046" xr:uid="{00000000-0005-0000-0000-0000DD360000}"/>
    <cellStyle name="Normal 2 2 2 3 6 7 11" xfId="14047" xr:uid="{00000000-0005-0000-0000-0000DE360000}"/>
    <cellStyle name="Normal 2 2 2 3 6 7 2" xfId="14048" xr:uid="{00000000-0005-0000-0000-0000DF360000}"/>
    <cellStyle name="Normal 2 2 2 3 6 7 2 2" xfId="14049" xr:uid="{00000000-0005-0000-0000-0000E0360000}"/>
    <cellStyle name="Normal 2 2 2 3 6 7 3" xfId="14050" xr:uid="{00000000-0005-0000-0000-0000E1360000}"/>
    <cellStyle name="Normal 2 2 2 3 6 7 3 2" xfId="14051" xr:uid="{00000000-0005-0000-0000-0000E2360000}"/>
    <cellStyle name="Normal 2 2 2 3 6 7 4" xfId="14052" xr:uid="{00000000-0005-0000-0000-0000E3360000}"/>
    <cellStyle name="Normal 2 2 2 3 6 7 4 2" xfId="14053" xr:uid="{00000000-0005-0000-0000-0000E4360000}"/>
    <cellStyle name="Normal 2 2 2 3 6 7 5" xfId="14054" xr:uid="{00000000-0005-0000-0000-0000E5360000}"/>
    <cellStyle name="Normal 2 2 2 3 6 7 5 2" xfId="14055" xr:uid="{00000000-0005-0000-0000-0000E6360000}"/>
    <cellStyle name="Normal 2 2 2 3 6 7 6" xfId="14056" xr:uid="{00000000-0005-0000-0000-0000E7360000}"/>
    <cellStyle name="Normal 2 2 2 3 6 7 6 2" xfId="14057" xr:uid="{00000000-0005-0000-0000-0000E8360000}"/>
    <cellStyle name="Normal 2 2 2 3 6 7 7" xfId="14058" xr:uid="{00000000-0005-0000-0000-0000E9360000}"/>
    <cellStyle name="Normal 2 2 2 3 6 7 7 2" xfId="14059" xr:uid="{00000000-0005-0000-0000-0000EA360000}"/>
    <cellStyle name="Normal 2 2 2 3 6 7 8" xfId="14060" xr:uid="{00000000-0005-0000-0000-0000EB360000}"/>
    <cellStyle name="Normal 2 2 2 3 6 7 8 2" xfId="14061" xr:uid="{00000000-0005-0000-0000-0000EC360000}"/>
    <cellStyle name="Normal 2 2 2 3 6 7 9" xfId="14062" xr:uid="{00000000-0005-0000-0000-0000ED360000}"/>
    <cellStyle name="Normal 2 2 2 3 6 7 9 2" xfId="14063" xr:uid="{00000000-0005-0000-0000-0000EE360000}"/>
    <cellStyle name="Normal 2 2 2 3 6 8" xfId="14064" xr:uid="{00000000-0005-0000-0000-0000EF360000}"/>
    <cellStyle name="Normal 2 2 2 3 6 8 2" xfId="14065" xr:uid="{00000000-0005-0000-0000-0000F0360000}"/>
    <cellStyle name="Normal 2 2 2 3 6 9" xfId="14066" xr:uid="{00000000-0005-0000-0000-0000F1360000}"/>
    <cellStyle name="Normal 2 2 2 3 6 9 2" xfId="14067" xr:uid="{00000000-0005-0000-0000-0000F2360000}"/>
    <cellStyle name="Normal 2 2 2 3 7" xfId="14068" xr:uid="{00000000-0005-0000-0000-0000F3360000}"/>
    <cellStyle name="Normal 2 2 2 3 7 10" xfId="14069" xr:uid="{00000000-0005-0000-0000-0000F4360000}"/>
    <cellStyle name="Normal 2 2 2 3 7 10 2" xfId="14070" xr:uid="{00000000-0005-0000-0000-0000F5360000}"/>
    <cellStyle name="Normal 2 2 2 3 7 11" xfId="14071" xr:uid="{00000000-0005-0000-0000-0000F6360000}"/>
    <cellStyle name="Normal 2 2 2 3 7 11 2" xfId="14072" xr:uid="{00000000-0005-0000-0000-0000F7360000}"/>
    <cellStyle name="Normal 2 2 2 3 7 12" xfId="14073" xr:uid="{00000000-0005-0000-0000-0000F8360000}"/>
    <cellStyle name="Normal 2 2 2 3 7 12 2" xfId="14074" xr:uid="{00000000-0005-0000-0000-0000F9360000}"/>
    <cellStyle name="Normal 2 2 2 3 7 13" xfId="14075" xr:uid="{00000000-0005-0000-0000-0000FA360000}"/>
    <cellStyle name="Normal 2 2 2 3 7 2" xfId="14076" xr:uid="{00000000-0005-0000-0000-0000FB360000}"/>
    <cellStyle name="Normal 2 2 2 3 7 2 10" xfId="14077" xr:uid="{00000000-0005-0000-0000-0000FC360000}"/>
    <cellStyle name="Normal 2 2 2 3 7 2 10 2" xfId="14078" xr:uid="{00000000-0005-0000-0000-0000FD360000}"/>
    <cellStyle name="Normal 2 2 2 3 7 2 11" xfId="14079" xr:uid="{00000000-0005-0000-0000-0000FE360000}"/>
    <cellStyle name="Normal 2 2 2 3 7 2 11 2" xfId="14080" xr:uid="{00000000-0005-0000-0000-0000FF360000}"/>
    <cellStyle name="Normal 2 2 2 3 7 2 12" xfId="14081" xr:uid="{00000000-0005-0000-0000-000000370000}"/>
    <cellStyle name="Normal 2 2 2 3 7 2 2" xfId="14082" xr:uid="{00000000-0005-0000-0000-000001370000}"/>
    <cellStyle name="Normal 2 2 2 3 7 2 2 10" xfId="14083" xr:uid="{00000000-0005-0000-0000-000002370000}"/>
    <cellStyle name="Normal 2 2 2 3 7 2 2 10 2" xfId="14084" xr:uid="{00000000-0005-0000-0000-000003370000}"/>
    <cellStyle name="Normal 2 2 2 3 7 2 2 11" xfId="14085" xr:uid="{00000000-0005-0000-0000-000004370000}"/>
    <cellStyle name="Normal 2 2 2 3 7 2 2 2" xfId="14086" xr:uid="{00000000-0005-0000-0000-000005370000}"/>
    <cellStyle name="Normal 2 2 2 3 7 2 2 2 2" xfId="14087" xr:uid="{00000000-0005-0000-0000-000006370000}"/>
    <cellStyle name="Normal 2 2 2 3 7 2 2 3" xfId="14088" xr:uid="{00000000-0005-0000-0000-000007370000}"/>
    <cellStyle name="Normal 2 2 2 3 7 2 2 3 2" xfId="14089" xr:uid="{00000000-0005-0000-0000-000008370000}"/>
    <cellStyle name="Normal 2 2 2 3 7 2 2 4" xfId="14090" xr:uid="{00000000-0005-0000-0000-000009370000}"/>
    <cellStyle name="Normal 2 2 2 3 7 2 2 4 2" xfId="14091" xr:uid="{00000000-0005-0000-0000-00000A370000}"/>
    <cellStyle name="Normal 2 2 2 3 7 2 2 5" xfId="14092" xr:uid="{00000000-0005-0000-0000-00000B370000}"/>
    <cellStyle name="Normal 2 2 2 3 7 2 2 5 2" xfId="14093" xr:uid="{00000000-0005-0000-0000-00000C370000}"/>
    <cellStyle name="Normal 2 2 2 3 7 2 2 6" xfId="14094" xr:uid="{00000000-0005-0000-0000-00000D370000}"/>
    <cellStyle name="Normal 2 2 2 3 7 2 2 6 2" xfId="14095" xr:uid="{00000000-0005-0000-0000-00000E370000}"/>
    <cellStyle name="Normal 2 2 2 3 7 2 2 7" xfId="14096" xr:uid="{00000000-0005-0000-0000-00000F370000}"/>
    <cellStyle name="Normal 2 2 2 3 7 2 2 7 2" xfId="14097" xr:uid="{00000000-0005-0000-0000-000010370000}"/>
    <cellStyle name="Normal 2 2 2 3 7 2 2 8" xfId="14098" xr:uid="{00000000-0005-0000-0000-000011370000}"/>
    <cellStyle name="Normal 2 2 2 3 7 2 2 8 2" xfId="14099" xr:uid="{00000000-0005-0000-0000-000012370000}"/>
    <cellStyle name="Normal 2 2 2 3 7 2 2 9" xfId="14100" xr:uid="{00000000-0005-0000-0000-000013370000}"/>
    <cellStyle name="Normal 2 2 2 3 7 2 2 9 2" xfId="14101" xr:uid="{00000000-0005-0000-0000-000014370000}"/>
    <cellStyle name="Normal 2 2 2 3 7 2 3" xfId="14102" xr:uid="{00000000-0005-0000-0000-000015370000}"/>
    <cellStyle name="Normal 2 2 2 3 7 2 3 2" xfId="14103" xr:uid="{00000000-0005-0000-0000-000016370000}"/>
    <cellStyle name="Normal 2 2 2 3 7 2 4" xfId="14104" xr:uid="{00000000-0005-0000-0000-000017370000}"/>
    <cellStyle name="Normal 2 2 2 3 7 2 4 2" xfId="14105" xr:uid="{00000000-0005-0000-0000-000018370000}"/>
    <cellStyle name="Normal 2 2 2 3 7 2 5" xfId="14106" xr:uid="{00000000-0005-0000-0000-000019370000}"/>
    <cellStyle name="Normal 2 2 2 3 7 2 5 2" xfId="14107" xr:uid="{00000000-0005-0000-0000-00001A370000}"/>
    <cellStyle name="Normal 2 2 2 3 7 2 6" xfId="14108" xr:uid="{00000000-0005-0000-0000-00001B370000}"/>
    <cellStyle name="Normal 2 2 2 3 7 2 6 2" xfId="14109" xr:uid="{00000000-0005-0000-0000-00001C370000}"/>
    <cellStyle name="Normal 2 2 2 3 7 2 7" xfId="14110" xr:uid="{00000000-0005-0000-0000-00001D370000}"/>
    <cellStyle name="Normal 2 2 2 3 7 2 7 2" xfId="14111" xr:uid="{00000000-0005-0000-0000-00001E370000}"/>
    <cellStyle name="Normal 2 2 2 3 7 2 8" xfId="14112" xr:uid="{00000000-0005-0000-0000-00001F370000}"/>
    <cellStyle name="Normal 2 2 2 3 7 2 8 2" xfId="14113" xr:uid="{00000000-0005-0000-0000-000020370000}"/>
    <cellStyle name="Normal 2 2 2 3 7 2 9" xfId="14114" xr:uid="{00000000-0005-0000-0000-000021370000}"/>
    <cellStyle name="Normal 2 2 2 3 7 2 9 2" xfId="14115" xr:uid="{00000000-0005-0000-0000-000022370000}"/>
    <cellStyle name="Normal 2 2 2 3 7 3" xfId="14116" xr:uid="{00000000-0005-0000-0000-000023370000}"/>
    <cellStyle name="Normal 2 2 2 3 7 3 10" xfId="14117" xr:uid="{00000000-0005-0000-0000-000024370000}"/>
    <cellStyle name="Normal 2 2 2 3 7 3 10 2" xfId="14118" xr:uid="{00000000-0005-0000-0000-000025370000}"/>
    <cellStyle name="Normal 2 2 2 3 7 3 11" xfId="14119" xr:uid="{00000000-0005-0000-0000-000026370000}"/>
    <cellStyle name="Normal 2 2 2 3 7 3 2" xfId="14120" xr:uid="{00000000-0005-0000-0000-000027370000}"/>
    <cellStyle name="Normal 2 2 2 3 7 3 2 2" xfId="14121" xr:uid="{00000000-0005-0000-0000-000028370000}"/>
    <cellStyle name="Normal 2 2 2 3 7 3 3" xfId="14122" xr:uid="{00000000-0005-0000-0000-000029370000}"/>
    <cellStyle name="Normal 2 2 2 3 7 3 3 2" xfId="14123" xr:uid="{00000000-0005-0000-0000-00002A370000}"/>
    <cellStyle name="Normal 2 2 2 3 7 3 4" xfId="14124" xr:uid="{00000000-0005-0000-0000-00002B370000}"/>
    <cellStyle name="Normal 2 2 2 3 7 3 4 2" xfId="14125" xr:uid="{00000000-0005-0000-0000-00002C370000}"/>
    <cellStyle name="Normal 2 2 2 3 7 3 5" xfId="14126" xr:uid="{00000000-0005-0000-0000-00002D370000}"/>
    <cellStyle name="Normal 2 2 2 3 7 3 5 2" xfId="14127" xr:uid="{00000000-0005-0000-0000-00002E370000}"/>
    <cellStyle name="Normal 2 2 2 3 7 3 6" xfId="14128" xr:uid="{00000000-0005-0000-0000-00002F370000}"/>
    <cellStyle name="Normal 2 2 2 3 7 3 6 2" xfId="14129" xr:uid="{00000000-0005-0000-0000-000030370000}"/>
    <cellStyle name="Normal 2 2 2 3 7 3 7" xfId="14130" xr:uid="{00000000-0005-0000-0000-000031370000}"/>
    <cellStyle name="Normal 2 2 2 3 7 3 7 2" xfId="14131" xr:uid="{00000000-0005-0000-0000-000032370000}"/>
    <cellStyle name="Normal 2 2 2 3 7 3 8" xfId="14132" xr:uid="{00000000-0005-0000-0000-000033370000}"/>
    <cellStyle name="Normal 2 2 2 3 7 3 8 2" xfId="14133" xr:uid="{00000000-0005-0000-0000-000034370000}"/>
    <cellStyle name="Normal 2 2 2 3 7 3 9" xfId="14134" xr:uid="{00000000-0005-0000-0000-000035370000}"/>
    <cellStyle name="Normal 2 2 2 3 7 3 9 2" xfId="14135" xr:uid="{00000000-0005-0000-0000-000036370000}"/>
    <cellStyle name="Normal 2 2 2 3 7 4" xfId="14136" xr:uid="{00000000-0005-0000-0000-000037370000}"/>
    <cellStyle name="Normal 2 2 2 3 7 4 2" xfId="14137" xr:uid="{00000000-0005-0000-0000-000038370000}"/>
    <cellStyle name="Normal 2 2 2 3 7 5" xfId="14138" xr:uid="{00000000-0005-0000-0000-000039370000}"/>
    <cellStyle name="Normal 2 2 2 3 7 5 2" xfId="14139" xr:uid="{00000000-0005-0000-0000-00003A370000}"/>
    <cellStyle name="Normal 2 2 2 3 7 6" xfId="14140" xr:uid="{00000000-0005-0000-0000-00003B370000}"/>
    <cellStyle name="Normal 2 2 2 3 7 6 2" xfId="14141" xr:uid="{00000000-0005-0000-0000-00003C370000}"/>
    <cellStyle name="Normal 2 2 2 3 7 7" xfId="14142" xr:uid="{00000000-0005-0000-0000-00003D370000}"/>
    <cellStyle name="Normal 2 2 2 3 7 7 2" xfId="14143" xr:uid="{00000000-0005-0000-0000-00003E370000}"/>
    <cellStyle name="Normal 2 2 2 3 7 8" xfId="14144" xr:uid="{00000000-0005-0000-0000-00003F370000}"/>
    <cellStyle name="Normal 2 2 2 3 7 8 2" xfId="14145" xr:uid="{00000000-0005-0000-0000-000040370000}"/>
    <cellStyle name="Normal 2 2 2 3 7 9" xfId="14146" xr:uid="{00000000-0005-0000-0000-000041370000}"/>
    <cellStyle name="Normal 2 2 2 3 7 9 2" xfId="14147" xr:uid="{00000000-0005-0000-0000-000042370000}"/>
    <cellStyle name="Normal 2 2 2 3 8" xfId="14148" xr:uid="{00000000-0005-0000-0000-000043370000}"/>
    <cellStyle name="Normal 2 2 2 3 8 10" xfId="14149" xr:uid="{00000000-0005-0000-0000-000044370000}"/>
    <cellStyle name="Normal 2 2 2 3 8 10 2" xfId="14150" xr:uid="{00000000-0005-0000-0000-000045370000}"/>
    <cellStyle name="Normal 2 2 2 3 8 11" xfId="14151" xr:uid="{00000000-0005-0000-0000-000046370000}"/>
    <cellStyle name="Normal 2 2 2 3 8 11 2" xfId="14152" xr:uid="{00000000-0005-0000-0000-000047370000}"/>
    <cellStyle name="Normal 2 2 2 3 8 12" xfId="14153" xr:uid="{00000000-0005-0000-0000-000048370000}"/>
    <cellStyle name="Normal 2 2 2 3 8 12 2" xfId="14154" xr:uid="{00000000-0005-0000-0000-000049370000}"/>
    <cellStyle name="Normal 2 2 2 3 8 13" xfId="14155" xr:uid="{00000000-0005-0000-0000-00004A370000}"/>
    <cellStyle name="Normal 2 2 2 3 8 2" xfId="14156" xr:uid="{00000000-0005-0000-0000-00004B370000}"/>
    <cellStyle name="Normal 2 2 2 3 8 2 10" xfId="14157" xr:uid="{00000000-0005-0000-0000-00004C370000}"/>
    <cellStyle name="Normal 2 2 2 3 8 2 10 2" xfId="14158" xr:uid="{00000000-0005-0000-0000-00004D370000}"/>
    <cellStyle name="Normal 2 2 2 3 8 2 11" xfId="14159" xr:uid="{00000000-0005-0000-0000-00004E370000}"/>
    <cellStyle name="Normal 2 2 2 3 8 2 11 2" xfId="14160" xr:uid="{00000000-0005-0000-0000-00004F370000}"/>
    <cellStyle name="Normal 2 2 2 3 8 2 12" xfId="14161" xr:uid="{00000000-0005-0000-0000-000050370000}"/>
    <cellStyle name="Normal 2 2 2 3 8 2 2" xfId="14162" xr:uid="{00000000-0005-0000-0000-000051370000}"/>
    <cellStyle name="Normal 2 2 2 3 8 2 2 10" xfId="14163" xr:uid="{00000000-0005-0000-0000-000052370000}"/>
    <cellStyle name="Normal 2 2 2 3 8 2 2 10 2" xfId="14164" xr:uid="{00000000-0005-0000-0000-000053370000}"/>
    <cellStyle name="Normal 2 2 2 3 8 2 2 11" xfId="14165" xr:uid="{00000000-0005-0000-0000-000054370000}"/>
    <cellStyle name="Normal 2 2 2 3 8 2 2 2" xfId="14166" xr:uid="{00000000-0005-0000-0000-000055370000}"/>
    <cellStyle name="Normal 2 2 2 3 8 2 2 2 2" xfId="14167" xr:uid="{00000000-0005-0000-0000-000056370000}"/>
    <cellStyle name="Normal 2 2 2 3 8 2 2 3" xfId="14168" xr:uid="{00000000-0005-0000-0000-000057370000}"/>
    <cellStyle name="Normal 2 2 2 3 8 2 2 3 2" xfId="14169" xr:uid="{00000000-0005-0000-0000-000058370000}"/>
    <cellStyle name="Normal 2 2 2 3 8 2 2 4" xfId="14170" xr:uid="{00000000-0005-0000-0000-000059370000}"/>
    <cellStyle name="Normal 2 2 2 3 8 2 2 4 2" xfId="14171" xr:uid="{00000000-0005-0000-0000-00005A370000}"/>
    <cellStyle name="Normal 2 2 2 3 8 2 2 5" xfId="14172" xr:uid="{00000000-0005-0000-0000-00005B370000}"/>
    <cellStyle name="Normal 2 2 2 3 8 2 2 5 2" xfId="14173" xr:uid="{00000000-0005-0000-0000-00005C370000}"/>
    <cellStyle name="Normal 2 2 2 3 8 2 2 6" xfId="14174" xr:uid="{00000000-0005-0000-0000-00005D370000}"/>
    <cellStyle name="Normal 2 2 2 3 8 2 2 6 2" xfId="14175" xr:uid="{00000000-0005-0000-0000-00005E370000}"/>
    <cellStyle name="Normal 2 2 2 3 8 2 2 7" xfId="14176" xr:uid="{00000000-0005-0000-0000-00005F370000}"/>
    <cellStyle name="Normal 2 2 2 3 8 2 2 7 2" xfId="14177" xr:uid="{00000000-0005-0000-0000-000060370000}"/>
    <cellStyle name="Normal 2 2 2 3 8 2 2 8" xfId="14178" xr:uid="{00000000-0005-0000-0000-000061370000}"/>
    <cellStyle name="Normal 2 2 2 3 8 2 2 8 2" xfId="14179" xr:uid="{00000000-0005-0000-0000-000062370000}"/>
    <cellStyle name="Normal 2 2 2 3 8 2 2 9" xfId="14180" xr:uid="{00000000-0005-0000-0000-000063370000}"/>
    <cellStyle name="Normal 2 2 2 3 8 2 2 9 2" xfId="14181" xr:uid="{00000000-0005-0000-0000-000064370000}"/>
    <cellStyle name="Normal 2 2 2 3 8 2 3" xfId="14182" xr:uid="{00000000-0005-0000-0000-000065370000}"/>
    <cellStyle name="Normal 2 2 2 3 8 2 3 2" xfId="14183" xr:uid="{00000000-0005-0000-0000-000066370000}"/>
    <cellStyle name="Normal 2 2 2 3 8 2 4" xfId="14184" xr:uid="{00000000-0005-0000-0000-000067370000}"/>
    <cellStyle name="Normal 2 2 2 3 8 2 4 2" xfId="14185" xr:uid="{00000000-0005-0000-0000-000068370000}"/>
    <cellStyle name="Normal 2 2 2 3 8 2 5" xfId="14186" xr:uid="{00000000-0005-0000-0000-000069370000}"/>
    <cellStyle name="Normal 2 2 2 3 8 2 5 2" xfId="14187" xr:uid="{00000000-0005-0000-0000-00006A370000}"/>
    <cellStyle name="Normal 2 2 2 3 8 2 6" xfId="14188" xr:uid="{00000000-0005-0000-0000-00006B370000}"/>
    <cellStyle name="Normal 2 2 2 3 8 2 6 2" xfId="14189" xr:uid="{00000000-0005-0000-0000-00006C370000}"/>
    <cellStyle name="Normal 2 2 2 3 8 2 7" xfId="14190" xr:uid="{00000000-0005-0000-0000-00006D370000}"/>
    <cellStyle name="Normal 2 2 2 3 8 2 7 2" xfId="14191" xr:uid="{00000000-0005-0000-0000-00006E370000}"/>
    <cellStyle name="Normal 2 2 2 3 8 2 8" xfId="14192" xr:uid="{00000000-0005-0000-0000-00006F370000}"/>
    <cellStyle name="Normal 2 2 2 3 8 2 8 2" xfId="14193" xr:uid="{00000000-0005-0000-0000-000070370000}"/>
    <cellStyle name="Normal 2 2 2 3 8 2 9" xfId="14194" xr:uid="{00000000-0005-0000-0000-000071370000}"/>
    <cellStyle name="Normal 2 2 2 3 8 2 9 2" xfId="14195" xr:uid="{00000000-0005-0000-0000-000072370000}"/>
    <cellStyle name="Normal 2 2 2 3 8 3" xfId="14196" xr:uid="{00000000-0005-0000-0000-000073370000}"/>
    <cellStyle name="Normal 2 2 2 3 8 3 10" xfId="14197" xr:uid="{00000000-0005-0000-0000-000074370000}"/>
    <cellStyle name="Normal 2 2 2 3 8 3 10 2" xfId="14198" xr:uid="{00000000-0005-0000-0000-000075370000}"/>
    <cellStyle name="Normal 2 2 2 3 8 3 11" xfId="14199" xr:uid="{00000000-0005-0000-0000-000076370000}"/>
    <cellStyle name="Normal 2 2 2 3 8 3 2" xfId="14200" xr:uid="{00000000-0005-0000-0000-000077370000}"/>
    <cellStyle name="Normal 2 2 2 3 8 3 2 2" xfId="14201" xr:uid="{00000000-0005-0000-0000-000078370000}"/>
    <cellStyle name="Normal 2 2 2 3 8 3 3" xfId="14202" xr:uid="{00000000-0005-0000-0000-000079370000}"/>
    <cellStyle name="Normal 2 2 2 3 8 3 3 2" xfId="14203" xr:uid="{00000000-0005-0000-0000-00007A370000}"/>
    <cellStyle name="Normal 2 2 2 3 8 3 4" xfId="14204" xr:uid="{00000000-0005-0000-0000-00007B370000}"/>
    <cellStyle name="Normal 2 2 2 3 8 3 4 2" xfId="14205" xr:uid="{00000000-0005-0000-0000-00007C370000}"/>
    <cellStyle name="Normal 2 2 2 3 8 3 5" xfId="14206" xr:uid="{00000000-0005-0000-0000-00007D370000}"/>
    <cellStyle name="Normal 2 2 2 3 8 3 5 2" xfId="14207" xr:uid="{00000000-0005-0000-0000-00007E370000}"/>
    <cellStyle name="Normal 2 2 2 3 8 3 6" xfId="14208" xr:uid="{00000000-0005-0000-0000-00007F370000}"/>
    <cellStyle name="Normal 2 2 2 3 8 3 6 2" xfId="14209" xr:uid="{00000000-0005-0000-0000-000080370000}"/>
    <cellStyle name="Normal 2 2 2 3 8 3 7" xfId="14210" xr:uid="{00000000-0005-0000-0000-000081370000}"/>
    <cellStyle name="Normal 2 2 2 3 8 3 7 2" xfId="14211" xr:uid="{00000000-0005-0000-0000-000082370000}"/>
    <cellStyle name="Normal 2 2 2 3 8 3 8" xfId="14212" xr:uid="{00000000-0005-0000-0000-000083370000}"/>
    <cellStyle name="Normal 2 2 2 3 8 3 8 2" xfId="14213" xr:uid="{00000000-0005-0000-0000-000084370000}"/>
    <cellStyle name="Normal 2 2 2 3 8 3 9" xfId="14214" xr:uid="{00000000-0005-0000-0000-000085370000}"/>
    <cellStyle name="Normal 2 2 2 3 8 3 9 2" xfId="14215" xr:uid="{00000000-0005-0000-0000-000086370000}"/>
    <cellStyle name="Normal 2 2 2 3 8 4" xfId="14216" xr:uid="{00000000-0005-0000-0000-000087370000}"/>
    <cellStyle name="Normal 2 2 2 3 8 4 2" xfId="14217" xr:uid="{00000000-0005-0000-0000-000088370000}"/>
    <cellStyle name="Normal 2 2 2 3 8 5" xfId="14218" xr:uid="{00000000-0005-0000-0000-000089370000}"/>
    <cellStyle name="Normal 2 2 2 3 8 5 2" xfId="14219" xr:uid="{00000000-0005-0000-0000-00008A370000}"/>
    <cellStyle name="Normal 2 2 2 3 8 6" xfId="14220" xr:uid="{00000000-0005-0000-0000-00008B370000}"/>
    <cellStyle name="Normal 2 2 2 3 8 6 2" xfId="14221" xr:uid="{00000000-0005-0000-0000-00008C370000}"/>
    <cellStyle name="Normal 2 2 2 3 8 7" xfId="14222" xr:uid="{00000000-0005-0000-0000-00008D370000}"/>
    <cellStyle name="Normal 2 2 2 3 8 7 2" xfId="14223" xr:uid="{00000000-0005-0000-0000-00008E370000}"/>
    <cellStyle name="Normal 2 2 2 3 8 8" xfId="14224" xr:uid="{00000000-0005-0000-0000-00008F370000}"/>
    <cellStyle name="Normal 2 2 2 3 8 8 2" xfId="14225" xr:uid="{00000000-0005-0000-0000-000090370000}"/>
    <cellStyle name="Normal 2 2 2 3 8 9" xfId="14226" xr:uid="{00000000-0005-0000-0000-000091370000}"/>
    <cellStyle name="Normal 2 2 2 3 8 9 2" xfId="14227" xr:uid="{00000000-0005-0000-0000-000092370000}"/>
    <cellStyle name="Normal 2 2 2 3 9" xfId="14228" xr:uid="{00000000-0005-0000-0000-000093370000}"/>
    <cellStyle name="Normal 2 2 2 3 9 10" xfId="14229" xr:uid="{00000000-0005-0000-0000-000094370000}"/>
    <cellStyle name="Normal 2 2 2 3 9 10 2" xfId="14230" xr:uid="{00000000-0005-0000-0000-000095370000}"/>
    <cellStyle name="Normal 2 2 2 3 9 11" xfId="14231" xr:uid="{00000000-0005-0000-0000-000096370000}"/>
    <cellStyle name="Normal 2 2 2 3 9 11 2" xfId="14232" xr:uid="{00000000-0005-0000-0000-000097370000}"/>
    <cellStyle name="Normal 2 2 2 3 9 12" xfId="14233" xr:uid="{00000000-0005-0000-0000-000098370000}"/>
    <cellStyle name="Normal 2 2 2 3 9 12 2" xfId="14234" xr:uid="{00000000-0005-0000-0000-000099370000}"/>
    <cellStyle name="Normal 2 2 2 3 9 13" xfId="14235" xr:uid="{00000000-0005-0000-0000-00009A370000}"/>
    <cellStyle name="Normal 2 2 2 3 9 2" xfId="14236" xr:uid="{00000000-0005-0000-0000-00009B370000}"/>
    <cellStyle name="Normal 2 2 2 3 9 2 10" xfId="14237" xr:uid="{00000000-0005-0000-0000-00009C370000}"/>
    <cellStyle name="Normal 2 2 2 3 9 2 10 2" xfId="14238" xr:uid="{00000000-0005-0000-0000-00009D370000}"/>
    <cellStyle name="Normal 2 2 2 3 9 2 11" xfId="14239" xr:uid="{00000000-0005-0000-0000-00009E370000}"/>
    <cellStyle name="Normal 2 2 2 3 9 2 11 2" xfId="14240" xr:uid="{00000000-0005-0000-0000-00009F370000}"/>
    <cellStyle name="Normal 2 2 2 3 9 2 12" xfId="14241" xr:uid="{00000000-0005-0000-0000-0000A0370000}"/>
    <cellStyle name="Normal 2 2 2 3 9 2 2" xfId="14242" xr:uid="{00000000-0005-0000-0000-0000A1370000}"/>
    <cellStyle name="Normal 2 2 2 3 9 2 2 10" xfId="14243" xr:uid="{00000000-0005-0000-0000-0000A2370000}"/>
    <cellStyle name="Normal 2 2 2 3 9 2 2 10 2" xfId="14244" xr:uid="{00000000-0005-0000-0000-0000A3370000}"/>
    <cellStyle name="Normal 2 2 2 3 9 2 2 11" xfId="14245" xr:uid="{00000000-0005-0000-0000-0000A4370000}"/>
    <cellStyle name="Normal 2 2 2 3 9 2 2 2" xfId="14246" xr:uid="{00000000-0005-0000-0000-0000A5370000}"/>
    <cellStyle name="Normal 2 2 2 3 9 2 2 2 2" xfId="14247" xr:uid="{00000000-0005-0000-0000-0000A6370000}"/>
    <cellStyle name="Normal 2 2 2 3 9 2 2 3" xfId="14248" xr:uid="{00000000-0005-0000-0000-0000A7370000}"/>
    <cellStyle name="Normal 2 2 2 3 9 2 2 3 2" xfId="14249" xr:uid="{00000000-0005-0000-0000-0000A8370000}"/>
    <cellStyle name="Normal 2 2 2 3 9 2 2 4" xfId="14250" xr:uid="{00000000-0005-0000-0000-0000A9370000}"/>
    <cellStyle name="Normal 2 2 2 3 9 2 2 4 2" xfId="14251" xr:uid="{00000000-0005-0000-0000-0000AA370000}"/>
    <cellStyle name="Normal 2 2 2 3 9 2 2 5" xfId="14252" xr:uid="{00000000-0005-0000-0000-0000AB370000}"/>
    <cellStyle name="Normal 2 2 2 3 9 2 2 5 2" xfId="14253" xr:uid="{00000000-0005-0000-0000-0000AC370000}"/>
    <cellStyle name="Normal 2 2 2 3 9 2 2 6" xfId="14254" xr:uid="{00000000-0005-0000-0000-0000AD370000}"/>
    <cellStyle name="Normal 2 2 2 3 9 2 2 6 2" xfId="14255" xr:uid="{00000000-0005-0000-0000-0000AE370000}"/>
    <cellStyle name="Normal 2 2 2 3 9 2 2 7" xfId="14256" xr:uid="{00000000-0005-0000-0000-0000AF370000}"/>
    <cellStyle name="Normal 2 2 2 3 9 2 2 7 2" xfId="14257" xr:uid="{00000000-0005-0000-0000-0000B0370000}"/>
    <cellStyle name="Normal 2 2 2 3 9 2 2 8" xfId="14258" xr:uid="{00000000-0005-0000-0000-0000B1370000}"/>
    <cellStyle name="Normal 2 2 2 3 9 2 2 8 2" xfId="14259" xr:uid="{00000000-0005-0000-0000-0000B2370000}"/>
    <cellStyle name="Normal 2 2 2 3 9 2 2 9" xfId="14260" xr:uid="{00000000-0005-0000-0000-0000B3370000}"/>
    <cellStyle name="Normal 2 2 2 3 9 2 2 9 2" xfId="14261" xr:uid="{00000000-0005-0000-0000-0000B4370000}"/>
    <cellStyle name="Normal 2 2 2 3 9 2 3" xfId="14262" xr:uid="{00000000-0005-0000-0000-0000B5370000}"/>
    <cellStyle name="Normal 2 2 2 3 9 2 3 2" xfId="14263" xr:uid="{00000000-0005-0000-0000-0000B6370000}"/>
    <cellStyle name="Normal 2 2 2 3 9 2 4" xfId="14264" xr:uid="{00000000-0005-0000-0000-0000B7370000}"/>
    <cellStyle name="Normal 2 2 2 3 9 2 4 2" xfId="14265" xr:uid="{00000000-0005-0000-0000-0000B8370000}"/>
    <cellStyle name="Normal 2 2 2 3 9 2 5" xfId="14266" xr:uid="{00000000-0005-0000-0000-0000B9370000}"/>
    <cellStyle name="Normal 2 2 2 3 9 2 5 2" xfId="14267" xr:uid="{00000000-0005-0000-0000-0000BA370000}"/>
    <cellStyle name="Normal 2 2 2 3 9 2 6" xfId="14268" xr:uid="{00000000-0005-0000-0000-0000BB370000}"/>
    <cellStyle name="Normal 2 2 2 3 9 2 6 2" xfId="14269" xr:uid="{00000000-0005-0000-0000-0000BC370000}"/>
    <cellStyle name="Normal 2 2 2 3 9 2 7" xfId="14270" xr:uid="{00000000-0005-0000-0000-0000BD370000}"/>
    <cellStyle name="Normal 2 2 2 3 9 2 7 2" xfId="14271" xr:uid="{00000000-0005-0000-0000-0000BE370000}"/>
    <cellStyle name="Normal 2 2 2 3 9 2 8" xfId="14272" xr:uid="{00000000-0005-0000-0000-0000BF370000}"/>
    <cellStyle name="Normal 2 2 2 3 9 2 8 2" xfId="14273" xr:uid="{00000000-0005-0000-0000-0000C0370000}"/>
    <cellStyle name="Normal 2 2 2 3 9 2 9" xfId="14274" xr:uid="{00000000-0005-0000-0000-0000C1370000}"/>
    <cellStyle name="Normal 2 2 2 3 9 2 9 2" xfId="14275" xr:uid="{00000000-0005-0000-0000-0000C2370000}"/>
    <cellStyle name="Normal 2 2 2 3 9 3" xfId="14276" xr:uid="{00000000-0005-0000-0000-0000C3370000}"/>
    <cellStyle name="Normal 2 2 2 3 9 3 10" xfId="14277" xr:uid="{00000000-0005-0000-0000-0000C4370000}"/>
    <cellStyle name="Normal 2 2 2 3 9 3 10 2" xfId="14278" xr:uid="{00000000-0005-0000-0000-0000C5370000}"/>
    <cellStyle name="Normal 2 2 2 3 9 3 11" xfId="14279" xr:uid="{00000000-0005-0000-0000-0000C6370000}"/>
    <cellStyle name="Normal 2 2 2 3 9 3 2" xfId="14280" xr:uid="{00000000-0005-0000-0000-0000C7370000}"/>
    <cellStyle name="Normal 2 2 2 3 9 3 2 2" xfId="14281" xr:uid="{00000000-0005-0000-0000-0000C8370000}"/>
    <cellStyle name="Normal 2 2 2 3 9 3 3" xfId="14282" xr:uid="{00000000-0005-0000-0000-0000C9370000}"/>
    <cellStyle name="Normal 2 2 2 3 9 3 3 2" xfId="14283" xr:uid="{00000000-0005-0000-0000-0000CA370000}"/>
    <cellStyle name="Normal 2 2 2 3 9 3 4" xfId="14284" xr:uid="{00000000-0005-0000-0000-0000CB370000}"/>
    <cellStyle name="Normal 2 2 2 3 9 3 4 2" xfId="14285" xr:uid="{00000000-0005-0000-0000-0000CC370000}"/>
    <cellStyle name="Normal 2 2 2 3 9 3 5" xfId="14286" xr:uid="{00000000-0005-0000-0000-0000CD370000}"/>
    <cellStyle name="Normal 2 2 2 3 9 3 5 2" xfId="14287" xr:uid="{00000000-0005-0000-0000-0000CE370000}"/>
    <cellStyle name="Normal 2 2 2 3 9 3 6" xfId="14288" xr:uid="{00000000-0005-0000-0000-0000CF370000}"/>
    <cellStyle name="Normal 2 2 2 3 9 3 6 2" xfId="14289" xr:uid="{00000000-0005-0000-0000-0000D0370000}"/>
    <cellStyle name="Normal 2 2 2 3 9 3 7" xfId="14290" xr:uid="{00000000-0005-0000-0000-0000D1370000}"/>
    <cellStyle name="Normal 2 2 2 3 9 3 7 2" xfId="14291" xr:uid="{00000000-0005-0000-0000-0000D2370000}"/>
    <cellStyle name="Normal 2 2 2 3 9 3 8" xfId="14292" xr:uid="{00000000-0005-0000-0000-0000D3370000}"/>
    <cellStyle name="Normal 2 2 2 3 9 3 8 2" xfId="14293" xr:uid="{00000000-0005-0000-0000-0000D4370000}"/>
    <cellStyle name="Normal 2 2 2 3 9 3 9" xfId="14294" xr:uid="{00000000-0005-0000-0000-0000D5370000}"/>
    <cellStyle name="Normal 2 2 2 3 9 3 9 2" xfId="14295" xr:uid="{00000000-0005-0000-0000-0000D6370000}"/>
    <cellStyle name="Normal 2 2 2 3 9 4" xfId="14296" xr:uid="{00000000-0005-0000-0000-0000D7370000}"/>
    <cellStyle name="Normal 2 2 2 3 9 4 2" xfId="14297" xr:uid="{00000000-0005-0000-0000-0000D8370000}"/>
    <cellStyle name="Normal 2 2 2 3 9 5" xfId="14298" xr:uid="{00000000-0005-0000-0000-0000D9370000}"/>
    <cellStyle name="Normal 2 2 2 3 9 5 2" xfId="14299" xr:uid="{00000000-0005-0000-0000-0000DA370000}"/>
    <cellStyle name="Normal 2 2 2 3 9 6" xfId="14300" xr:uid="{00000000-0005-0000-0000-0000DB370000}"/>
    <cellStyle name="Normal 2 2 2 3 9 6 2" xfId="14301" xr:uid="{00000000-0005-0000-0000-0000DC370000}"/>
    <cellStyle name="Normal 2 2 2 3 9 7" xfId="14302" xr:uid="{00000000-0005-0000-0000-0000DD370000}"/>
    <cellStyle name="Normal 2 2 2 3 9 7 2" xfId="14303" xr:uid="{00000000-0005-0000-0000-0000DE370000}"/>
    <cellStyle name="Normal 2 2 2 3 9 8" xfId="14304" xr:uid="{00000000-0005-0000-0000-0000DF370000}"/>
    <cellStyle name="Normal 2 2 2 3 9 8 2" xfId="14305" xr:uid="{00000000-0005-0000-0000-0000E0370000}"/>
    <cellStyle name="Normal 2 2 2 3 9 9" xfId="14306" xr:uid="{00000000-0005-0000-0000-0000E1370000}"/>
    <cellStyle name="Normal 2 2 2 3 9 9 2" xfId="14307" xr:uid="{00000000-0005-0000-0000-0000E2370000}"/>
    <cellStyle name="Normal 2 2 2 4" xfId="14308" xr:uid="{00000000-0005-0000-0000-0000E3370000}"/>
    <cellStyle name="Normal 2 2 2 4 10" xfId="14309" xr:uid="{00000000-0005-0000-0000-0000E4370000}"/>
    <cellStyle name="Normal 2 2 2 4 10 2" xfId="14310" xr:uid="{00000000-0005-0000-0000-0000E5370000}"/>
    <cellStyle name="Normal 2 2 2 4 11" xfId="14311" xr:uid="{00000000-0005-0000-0000-0000E6370000}"/>
    <cellStyle name="Normal 2 2 2 4 11 2" xfId="14312" xr:uid="{00000000-0005-0000-0000-0000E7370000}"/>
    <cellStyle name="Normal 2 2 2 4 12" xfId="14313" xr:uid="{00000000-0005-0000-0000-0000E8370000}"/>
    <cellStyle name="Normal 2 2 2 4 12 2" xfId="14314" xr:uid="{00000000-0005-0000-0000-0000E9370000}"/>
    <cellStyle name="Normal 2 2 2 4 13" xfId="14315" xr:uid="{00000000-0005-0000-0000-0000EA370000}"/>
    <cellStyle name="Normal 2 2 2 4 2" xfId="14316" xr:uid="{00000000-0005-0000-0000-0000EB370000}"/>
    <cellStyle name="Normal 2 2 2 4 2 10" xfId="14317" xr:uid="{00000000-0005-0000-0000-0000EC370000}"/>
    <cellStyle name="Normal 2 2 2 4 2 10 2" xfId="14318" xr:uid="{00000000-0005-0000-0000-0000ED370000}"/>
    <cellStyle name="Normal 2 2 2 4 2 11" xfId="14319" xr:uid="{00000000-0005-0000-0000-0000EE370000}"/>
    <cellStyle name="Normal 2 2 2 4 2 11 2" xfId="14320" xr:uid="{00000000-0005-0000-0000-0000EF370000}"/>
    <cellStyle name="Normal 2 2 2 4 2 12" xfId="14321" xr:uid="{00000000-0005-0000-0000-0000F0370000}"/>
    <cellStyle name="Normal 2 2 2 4 2 2" xfId="14322" xr:uid="{00000000-0005-0000-0000-0000F1370000}"/>
    <cellStyle name="Normal 2 2 2 4 2 2 10" xfId="14323" xr:uid="{00000000-0005-0000-0000-0000F2370000}"/>
    <cellStyle name="Normal 2 2 2 4 2 2 10 2" xfId="14324" xr:uid="{00000000-0005-0000-0000-0000F3370000}"/>
    <cellStyle name="Normal 2 2 2 4 2 2 11" xfId="14325" xr:uid="{00000000-0005-0000-0000-0000F4370000}"/>
    <cellStyle name="Normal 2 2 2 4 2 2 2" xfId="14326" xr:uid="{00000000-0005-0000-0000-0000F5370000}"/>
    <cellStyle name="Normal 2 2 2 4 2 2 2 2" xfId="14327" xr:uid="{00000000-0005-0000-0000-0000F6370000}"/>
    <cellStyle name="Normal 2 2 2 4 2 2 3" xfId="14328" xr:uid="{00000000-0005-0000-0000-0000F7370000}"/>
    <cellStyle name="Normal 2 2 2 4 2 2 3 2" xfId="14329" xr:uid="{00000000-0005-0000-0000-0000F8370000}"/>
    <cellStyle name="Normal 2 2 2 4 2 2 4" xfId="14330" xr:uid="{00000000-0005-0000-0000-0000F9370000}"/>
    <cellStyle name="Normal 2 2 2 4 2 2 4 2" xfId="14331" xr:uid="{00000000-0005-0000-0000-0000FA370000}"/>
    <cellStyle name="Normal 2 2 2 4 2 2 5" xfId="14332" xr:uid="{00000000-0005-0000-0000-0000FB370000}"/>
    <cellStyle name="Normal 2 2 2 4 2 2 5 2" xfId="14333" xr:uid="{00000000-0005-0000-0000-0000FC370000}"/>
    <cellStyle name="Normal 2 2 2 4 2 2 6" xfId="14334" xr:uid="{00000000-0005-0000-0000-0000FD370000}"/>
    <cellStyle name="Normal 2 2 2 4 2 2 6 2" xfId="14335" xr:uid="{00000000-0005-0000-0000-0000FE370000}"/>
    <cellStyle name="Normal 2 2 2 4 2 2 7" xfId="14336" xr:uid="{00000000-0005-0000-0000-0000FF370000}"/>
    <cellStyle name="Normal 2 2 2 4 2 2 7 2" xfId="14337" xr:uid="{00000000-0005-0000-0000-000000380000}"/>
    <cellStyle name="Normal 2 2 2 4 2 2 8" xfId="14338" xr:uid="{00000000-0005-0000-0000-000001380000}"/>
    <cellStyle name="Normal 2 2 2 4 2 2 8 2" xfId="14339" xr:uid="{00000000-0005-0000-0000-000002380000}"/>
    <cellStyle name="Normal 2 2 2 4 2 2 9" xfId="14340" xr:uid="{00000000-0005-0000-0000-000003380000}"/>
    <cellStyle name="Normal 2 2 2 4 2 2 9 2" xfId="14341" xr:uid="{00000000-0005-0000-0000-000004380000}"/>
    <cellStyle name="Normal 2 2 2 4 2 3" xfId="14342" xr:uid="{00000000-0005-0000-0000-000005380000}"/>
    <cellStyle name="Normal 2 2 2 4 2 3 2" xfId="14343" xr:uid="{00000000-0005-0000-0000-000006380000}"/>
    <cellStyle name="Normal 2 2 2 4 2 4" xfId="14344" xr:uid="{00000000-0005-0000-0000-000007380000}"/>
    <cellStyle name="Normal 2 2 2 4 2 4 2" xfId="14345" xr:uid="{00000000-0005-0000-0000-000008380000}"/>
    <cellStyle name="Normal 2 2 2 4 2 5" xfId="14346" xr:uid="{00000000-0005-0000-0000-000009380000}"/>
    <cellStyle name="Normal 2 2 2 4 2 5 2" xfId="14347" xr:uid="{00000000-0005-0000-0000-00000A380000}"/>
    <cellStyle name="Normal 2 2 2 4 2 6" xfId="14348" xr:uid="{00000000-0005-0000-0000-00000B380000}"/>
    <cellStyle name="Normal 2 2 2 4 2 6 2" xfId="14349" xr:uid="{00000000-0005-0000-0000-00000C380000}"/>
    <cellStyle name="Normal 2 2 2 4 2 7" xfId="14350" xr:uid="{00000000-0005-0000-0000-00000D380000}"/>
    <cellStyle name="Normal 2 2 2 4 2 7 2" xfId="14351" xr:uid="{00000000-0005-0000-0000-00000E380000}"/>
    <cellStyle name="Normal 2 2 2 4 2 8" xfId="14352" xr:uid="{00000000-0005-0000-0000-00000F380000}"/>
    <cellStyle name="Normal 2 2 2 4 2 8 2" xfId="14353" xr:uid="{00000000-0005-0000-0000-000010380000}"/>
    <cellStyle name="Normal 2 2 2 4 2 9" xfId="14354" xr:uid="{00000000-0005-0000-0000-000011380000}"/>
    <cellStyle name="Normal 2 2 2 4 2 9 2" xfId="14355" xr:uid="{00000000-0005-0000-0000-000012380000}"/>
    <cellStyle name="Normal 2 2 2 4 3" xfId="14356" xr:uid="{00000000-0005-0000-0000-000013380000}"/>
    <cellStyle name="Normal 2 2 2 4 3 10" xfId="14357" xr:uid="{00000000-0005-0000-0000-000014380000}"/>
    <cellStyle name="Normal 2 2 2 4 3 10 2" xfId="14358" xr:uid="{00000000-0005-0000-0000-000015380000}"/>
    <cellStyle name="Normal 2 2 2 4 3 11" xfId="14359" xr:uid="{00000000-0005-0000-0000-000016380000}"/>
    <cellStyle name="Normal 2 2 2 4 3 2" xfId="14360" xr:uid="{00000000-0005-0000-0000-000017380000}"/>
    <cellStyle name="Normal 2 2 2 4 3 2 2" xfId="14361" xr:uid="{00000000-0005-0000-0000-000018380000}"/>
    <cellStyle name="Normal 2 2 2 4 3 3" xfId="14362" xr:uid="{00000000-0005-0000-0000-000019380000}"/>
    <cellStyle name="Normal 2 2 2 4 3 3 2" xfId="14363" xr:uid="{00000000-0005-0000-0000-00001A380000}"/>
    <cellStyle name="Normal 2 2 2 4 3 4" xfId="14364" xr:uid="{00000000-0005-0000-0000-00001B380000}"/>
    <cellStyle name="Normal 2 2 2 4 3 4 2" xfId="14365" xr:uid="{00000000-0005-0000-0000-00001C380000}"/>
    <cellStyle name="Normal 2 2 2 4 3 5" xfId="14366" xr:uid="{00000000-0005-0000-0000-00001D380000}"/>
    <cellStyle name="Normal 2 2 2 4 3 5 2" xfId="14367" xr:uid="{00000000-0005-0000-0000-00001E380000}"/>
    <cellStyle name="Normal 2 2 2 4 3 6" xfId="14368" xr:uid="{00000000-0005-0000-0000-00001F380000}"/>
    <cellStyle name="Normal 2 2 2 4 3 6 2" xfId="14369" xr:uid="{00000000-0005-0000-0000-000020380000}"/>
    <cellStyle name="Normal 2 2 2 4 3 7" xfId="14370" xr:uid="{00000000-0005-0000-0000-000021380000}"/>
    <cellStyle name="Normal 2 2 2 4 3 7 2" xfId="14371" xr:uid="{00000000-0005-0000-0000-000022380000}"/>
    <cellStyle name="Normal 2 2 2 4 3 8" xfId="14372" xr:uid="{00000000-0005-0000-0000-000023380000}"/>
    <cellStyle name="Normal 2 2 2 4 3 8 2" xfId="14373" xr:uid="{00000000-0005-0000-0000-000024380000}"/>
    <cellStyle name="Normal 2 2 2 4 3 9" xfId="14374" xr:uid="{00000000-0005-0000-0000-000025380000}"/>
    <cellStyle name="Normal 2 2 2 4 3 9 2" xfId="14375" xr:uid="{00000000-0005-0000-0000-000026380000}"/>
    <cellStyle name="Normal 2 2 2 4 4" xfId="14376" xr:uid="{00000000-0005-0000-0000-000027380000}"/>
    <cellStyle name="Normal 2 2 2 4 4 2" xfId="14377" xr:uid="{00000000-0005-0000-0000-000028380000}"/>
    <cellStyle name="Normal 2 2 2 4 5" xfId="14378" xr:uid="{00000000-0005-0000-0000-000029380000}"/>
    <cellStyle name="Normal 2 2 2 4 5 2" xfId="14379" xr:uid="{00000000-0005-0000-0000-00002A380000}"/>
    <cellStyle name="Normal 2 2 2 4 6" xfId="14380" xr:uid="{00000000-0005-0000-0000-00002B380000}"/>
    <cellStyle name="Normal 2 2 2 4 6 2" xfId="14381" xr:uid="{00000000-0005-0000-0000-00002C380000}"/>
    <cellStyle name="Normal 2 2 2 4 7" xfId="14382" xr:uid="{00000000-0005-0000-0000-00002D380000}"/>
    <cellStyle name="Normal 2 2 2 4 7 2" xfId="14383" xr:uid="{00000000-0005-0000-0000-00002E380000}"/>
    <cellStyle name="Normal 2 2 2 4 8" xfId="14384" xr:uid="{00000000-0005-0000-0000-00002F380000}"/>
    <cellStyle name="Normal 2 2 2 4 8 2" xfId="14385" xr:uid="{00000000-0005-0000-0000-000030380000}"/>
    <cellStyle name="Normal 2 2 2 4 9" xfId="14386" xr:uid="{00000000-0005-0000-0000-000031380000}"/>
    <cellStyle name="Normal 2 2 2 4 9 2" xfId="14387" xr:uid="{00000000-0005-0000-0000-000032380000}"/>
    <cellStyle name="Normal 2 2 2 5" xfId="14388" xr:uid="{00000000-0005-0000-0000-000033380000}"/>
    <cellStyle name="Normal 2 2 2 5 10" xfId="14389" xr:uid="{00000000-0005-0000-0000-000034380000}"/>
    <cellStyle name="Normal 2 2 2 5 10 2" xfId="14390" xr:uid="{00000000-0005-0000-0000-000035380000}"/>
    <cellStyle name="Normal 2 2 2 5 11" xfId="14391" xr:uid="{00000000-0005-0000-0000-000036380000}"/>
    <cellStyle name="Normal 2 2 2 5 11 2" xfId="14392" xr:uid="{00000000-0005-0000-0000-000037380000}"/>
    <cellStyle name="Normal 2 2 2 5 12" xfId="14393" xr:uid="{00000000-0005-0000-0000-000038380000}"/>
    <cellStyle name="Normal 2 2 2 5 12 2" xfId="14394" xr:uid="{00000000-0005-0000-0000-000039380000}"/>
    <cellStyle name="Normal 2 2 2 5 13" xfId="14395" xr:uid="{00000000-0005-0000-0000-00003A380000}"/>
    <cellStyle name="Normal 2 2 2 5 2" xfId="14396" xr:uid="{00000000-0005-0000-0000-00003B380000}"/>
    <cellStyle name="Normal 2 2 2 5 2 10" xfId="14397" xr:uid="{00000000-0005-0000-0000-00003C380000}"/>
    <cellStyle name="Normal 2 2 2 5 2 10 2" xfId="14398" xr:uid="{00000000-0005-0000-0000-00003D380000}"/>
    <cellStyle name="Normal 2 2 2 5 2 11" xfId="14399" xr:uid="{00000000-0005-0000-0000-00003E380000}"/>
    <cellStyle name="Normal 2 2 2 5 2 11 2" xfId="14400" xr:uid="{00000000-0005-0000-0000-00003F380000}"/>
    <cellStyle name="Normal 2 2 2 5 2 12" xfId="14401" xr:uid="{00000000-0005-0000-0000-000040380000}"/>
    <cellStyle name="Normal 2 2 2 5 2 2" xfId="14402" xr:uid="{00000000-0005-0000-0000-000041380000}"/>
    <cellStyle name="Normal 2 2 2 5 2 2 10" xfId="14403" xr:uid="{00000000-0005-0000-0000-000042380000}"/>
    <cellStyle name="Normal 2 2 2 5 2 2 10 2" xfId="14404" xr:uid="{00000000-0005-0000-0000-000043380000}"/>
    <cellStyle name="Normal 2 2 2 5 2 2 11" xfId="14405" xr:uid="{00000000-0005-0000-0000-000044380000}"/>
    <cellStyle name="Normal 2 2 2 5 2 2 2" xfId="14406" xr:uid="{00000000-0005-0000-0000-000045380000}"/>
    <cellStyle name="Normal 2 2 2 5 2 2 2 2" xfId="14407" xr:uid="{00000000-0005-0000-0000-000046380000}"/>
    <cellStyle name="Normal 2 2 2 5 2 2 3" xfId="14408" xr:uid="{00000000-0005-0000-0000-000047380000}"/>
    <cellStyle name="Normal 2 2 2 5 2 2 3 2" xfId="14409" xr:uid="{00000000-0005-0000-0000-000048380000}"/>
    <cellStyle name="Normal 2 2 2 5 2 2 4" xfId="14410" xr:uid="{00000000-0005-0000-0000-000049380000}"/>
    <cellStyle name="Normal 2 2 2 5 2 2 4 2" xfId="14411" xr:uid="{00000000-0005-0000-0000-00004A380000}"/>
    <cellStyle name="Normal 2 2 2 5 2 2 5" xfId="14412" xr:uid="{00000000-0005-0000-0000-00004B380000}"/>
    <cellStyle name="Normal 2 2 2 5 2 2 5 2" xfId="14413" xr:uid="{00000000-0005-0000-0000-00004C380000}"/>
    <cellStyle name="Normal 2 2 2 5 2 2 6" xfId="14414" xr:uid="{00000000-0005-0000-0000-00004D380000}"/>
    <cellStyle name="Normal 2 2 2 5 2 2 6 2" xfId="14415" xr:uid="{00000000-0005-0000-0000-00004E380000}"/>
    <cellStyle name="Normal 2 2 2 5 2 2 7" xfId="14416" xr:uid="{00000000-0005-0000-0000-00004F380000}"/>
    <cellStyle name="Normal 2 2 2 5 2 2 7 2" xfId="14417" xr:uid="{00000000-0005-0000-0000-000050380000}"/>
    <cellStyle name="Normal 2 2 2 5 2 2 8" xfId="14418" xr:uid="{00000000-0005-0000-0000-000051380000}"/>
    <cellStyle name="Normal 2 2 2 5 2 2 8 2" xfId="14419" xr:uid="{00000000-0005-0000-0000-000052380000}"/>
    <cellStyle name="Normal 2 2 2 5 2 2 9" xfId="14420" xr:uid="{00000000-0005-0000-0000-000053380000}"/>
    <cellStyle name="Normal 2 2 2 5 2 2 9 2" xfId="14421" xr:uid="{00000000-0005-0000-0000-000054380000}"/>
    <cellStyle name="Normal 2 2 2 5 2 3" xfId="14422" xr:uid="{00000000-0005-0000-0000-000055380000}"/>
    <cellStyle name="Normal 2 2 2 5 2 3 2" xfId="14423" xr:uid="{00000000-0005-0000-0000-000056380000}"/>
    <cellStyle name="Normal 2 2 2 5 2 4" xfId="14424" xr:uid="{00000000-0005-0000-0000-000057380000}"/>
    <cellStyle name="Normal 2 2 2 5 2 4 2" xfId="14425" xr:uid="{00000000-0005-0000-0000-000058380000}"/>
    <cellStyle name="Normal 2 2 2 5 2 5" xfId="14426" xr:uid="{00000000-0005-0000-0000-000059380000}"/>
    <cellStyle name="Normal 2 2 2 5 2 5 2" xfId="14427" xr:uid="{00000000-0005-0000-0000-00005A380000}"/>
    <cellStyle name="Normal 2 2 2 5 2 6" xfId="14428" xr:uid="{00000000-0005-0000-0000-00005B380000}"/>
    <cellStyle name="Normal 2 2 2 5 2 6 2" xfId="14429" xr:uid="{00000000-0005-0000-0000-00005C380000}"/>
    <cellStyle name="Normal 2 2 2 5 2 7" xfId="14430" xr:uid="{00000000-0005-0000-0000-00005D380000}"/>
    <cellStyle name="Normal 2 2 2 5 2 7 2" xfId="14431" xr:uid="{00000000-0005-0000-0000-00005E380000}"/>
    <cellStyle name="Normal 2 2 2 5 2 8" xfId="14432" xr:uid="{00000000-0005-0000-0000-00005F380000}"/>
    <cellStyle name="Normal 2 2 2 5 2 8 2" xfId="14433" xr:uid="{00000000-0005-0000-0000-000060380000}"/>
    <cellStyle name="Normal 2 2 2 5 2 9" xfId="14434" xr:uid="{00000000-0005-0000-0000-000061380000}"/>
    <cellStyle name="Normal 2 2 2 5 2 9 2" xfId="14435" xr:uid="{00000000-0005-0000-0000-000062380000}"/>
    <cellStyle name="Normal 2 2 2 5 3" xfId="14436" xr:uid="{00000000-0005-0000-0000-000063380000}"/>
    <cellStyle name="Normal 2 2 2 5 3 10" xfId="14437" xr:uid="{00000000-0005-0000-0000-000064380000}"/>
    <cellStyle name="Normal 2 2 2 5 3 10 2" xfId="14438" xr:uid="{00000000-0005-0000-0000-000065380000}"/>
    <cellStyle name="Normal 2 2 2 5 3 11" xfId="14439" xr:uid="{00000000-0005-0000-0000-000066380000}"/>
    <cellStyle name="Normal 2 2 2 5 3 2" xfId="14440" xr:uid="{00000000-0005-0000-0000-000067380000}"/>
    <cellStyle name="Normal 2 2 2 5 3 2 2" xfId="14441" xr:uid="{00000000-0005-0000-0000-000068380000}"/>
    <cellStyle name="Normal 2 2 2 5 3 3" xfId="14442" xr:uid="{00000000-0005-0000-0000-000069380000}"/>
    <cellStyle name="Normal 2 2 2 5 3 3 2" xfId="14443" xr:uid="{00000000-0005-0000-0000-00006A380000}"/>
    <cellStyle name="Normal 2 2 2 5 3 4" xfId="14444" xr:uid="{00000000-0005-0000-0000-00006B380000}"/>
    <cellStyle name="Normal 2 2 2 5 3 4 2" xfId="14445" xr:uid="{00000000-0005-0000-0000-00006C380000}"/>
    <cellStyle name="Normal 2 2 2 5 3 5" xfId="14446" xr:uid="{00000000-0005-0000-0000-00006D380000}"/>
    <cellStyle name="Normal 2 2 2 5 3 5 2" xfId="14447" xr:uid="{00000000-0005-0000-0000-00006E380000}"/>
    <cellStyle name="Normal 2 2 2 5 3 6" xfId="14448" xr:uid="{00000000-0005-0000-0000-00006F380000}"/>
    <cellStyle name="Normal 2 2 2 5 3 6 2" xfId="14449" xr:uid="{00000000-0005-0000-0000-000070380000}"/>
    <cellStyle name="Normal 2 2 2 5 3 7" xfId="14450" xr:uid="{00000000-0005-0000-0000-000071380000}"/>
    <cellStyle name="Normal 2 2 2 5 3 7 2" xfId="14451" xr:uid="{00000000-0005-0000-0000-000072380000}"/>
    <cellStyle name="Normal 2 2 2 5 3 8" xfId="14452" xr:uid="{00000000-0005-0000-0000-000073380000}"/>
    <cellStyle name="Normal 2 2 2 5 3 8 2" xfId="14453" xr:uid="{00000000-0005-0000-0000-000074380000}"/>
    <cellStyle name="Normal 2 2 2 5 3 9" xfId="14454" xr:uid="{00000000-0005-0000-0000-000075380000}"/>
    <cellStyle name="Normal 2 2 2 5 3 9 2" xfId="14455" xr:uid="{00000000-0005-0000-0000-000076380000}"/>
    <cellStyle name="Normal 2 2 2 5 4" xfId="14456" xr:uid="{00000000-0005-0000-0000-000077380000}"/>
    <cellStyle name="Normal 2 2 2 5 4 2" xfId="14457" xr:uid="{00000000-0005-0000-0000-000078380000}"/>
    <cellStyle name="Normal 2 2 2 5 5" xfId="14458" xr:uid="{00000000-0005-0000-0000-000079380000}"/>
    <cellStyle name="Normal 2 2 2 5 5 2" xfId="14459" xr:uid="{00000000-0005-0000-0000-00007A380000}"/>
    <cellStyle name="Normal 2 2 2 5 6" xfId="14460" xr:uid="{00000000-0005-0000-0000-00007B380000}"/>
    <cellStyle name="Normal 2 2 2 5 6 2" xfId="14461" xr:uid="{00000000-0005-0000-0000-00007C380000}"/>
    <cellStyle name="Normal 2 2 2 5 7" xfId="14462" xr:uid="{00000000-0005-0000-0000-00007D380000}"/>
    <cellStyle name="Normal 2 2 2 5 7 2" xfId="14463" xr:uid="{00000000-0005-0000-0000-00007E380000}"/>
    <cellStyle name="Normal 2 2 2 5 8" xfId="14464" xr:uid="{00000000-0005-0000-0000-00007F380000}"/>
    <cellStyle name="Normal 2 2 2 5 8 2" xfId="14465" xr:uid="{00000000-0005-0000-0000-000080380000}"/>
    <cellStyle name="Normal 2 2 2 5 9" xfId="14466" xr:uid="{00000000-0005-0000-0000-000081380000}"/>
    <cellStyle name="Normal 2 2 2 5 9 2" xfId="14467" xr:uid="{00000000-0005-0000-0000-000082380000}"/>
    <cellStyle name="Normal 2 2 2 6" xfId="14468" xr:uid="{00000000-0005-0000-0000-000083380000}"/>
    <cellStyle name="Normal 2 2 2 6 10" xfId="14469" xr:uid="{00000000-0005-0000-0000-000084380000}"/>
    <cellStyle name="Normal 2 2 2 6 10 2" xfId="14470" xr:uid="{00000000-0005-0000-0000-000085380000}"/>
    <cellStyle name="Normal 2 2 2 6 11" xfId="14471" xr:uid="{00000000-0005-0000-0000-000086380000}"/>
    <cellStyle name="Normal 2 2 2 6 11 2" xfId="14472" xr:uid="{00000000-0005-0000-0000-000087380000}"/>
    <cellStyle name="Normal 2 2 2 6 12" xfId="14473" xr:uid="{00000000-0005-0000-0000-000088380000}"/>
    <cellStyle name="Normal 2 2 2 6 12 2" xfId="14474" xr:uid="{00000000-0005-0000-0000-000089380000}"/>
    <cellStyle name="Normal 2 2 2 6 13" xfId="14475" xr:uid="{00000000-0005-0000-0000-00008A380000}"/>
    <cellStyle name="Normal 2 2 2 6 2" xfId="14476" xr:uid="{00000000-0005-0000-0000-00008B380000}"/>
    <cellStyle name="Normal 2 2 2 6 2 10" xfId="14477" xr:uid="{00000000-0005-0000-0000-00008C380000}"/>
    <cellStyle name="Normal 2 2 2 6 2 10 2" xfId="14478" xr:uid="{00000000-0005-0000-0000-00008D380000}"/>
    <cellStyle name="Normal 2 2 2 6 2 11" xfId="14479" xr:uid="{00000000-0005-0000-0000-00008E380000}"/>
    <cellStyle name="Normal 2 2 2 6 2 11 2" xfId="14480" xr:uid="{00000000-0005-0000-0000-00008F380000}"/>
    <cellStyle name="Normal 2 2 2 6 2 12" xfId="14481" xr:uid="{00000000-0005-0000-0000-000090380000}"/>
    <cellStyle name="Normal 2 2 2 6 2 2" xfId="14482" xr:uid="{00000000-0005-0000-0000-000091380000}"/>
    <cellStyle name="Normal 2 2 2 6 2 2 10" xfId="14483" xr:uid="{00000000-0005-0000-0000-000092380000}"/>
    <cellStyle name="Normal 2 2 2 6 2 2 10 2" xfId="14484" xr:uid="{00000000-0005-0000-0000-000093380000}"/>
    <cellStyle name="Normal 2 2 2 6 2 2 11" xfId="14485" xr:uid="{00000000-0005-0000-0000-000094380000}"/>
    <cellStyle name="Normal 2 2 2 6 2 2 2" xfId="14486" xr:uid="{00000000-0005-0000-0000-000095380000}"/>
    <cellStyle name="Normal 2 2 2 6 2 2 2 2" xfId="14487" xr:uid="{00000000-0005-0000-0000-000096380000}"/>
    <cellStyle name="Normal 2 2 2 6 2 2 3" xfId="14488" xr:uid="{00000000-0005-0000-0000-000097380000}"/>
    <cellStyle name="Normal 2 2 2 6 2 2 3 2" xfId="14489" xr:uid="{00000000-0005-0000-0000-000098380000}"/>
    <cellStyle name="Normal 2 2 2 6 2 2 4" xfId="14490" xr:uid="{00000000-0005-0000-0000-000099380000}"/>
    <cellStyle name="Normal 2 2 2 6 2 2 4 2" xfId="14491" xr:uid="{00000000-0005-0000-0000-00009A380000}"/>
    <cellStyle name="Normal 2 2 2 6 2 2 5" xfId="14492" xr:uid="{00000000-0005-0000-0000-00009B380000}"/>
    <cellStyle name="Normal 2 2 2 6 2 2 5 2" xfId="14493" xr:uid="{00000000-0005-0000-0000-00009C380000}"/>
    <cellStyle name="Normal 2 2 2 6 2 2 6" xfId="14494" xr:uid="{00000000-0005-0000-0000-00009D380000}"/>
    <cellStyle name="Normal 2 2 2 6 2 2 6 2" xfId="14495" xr:uid="{00000000-0005-0000-0000-00009E380000}"/>
    <cellStyle name="Normal 2 2 2 6 2 2 7" xfId="14496" xr:uid="{00000000-0005-0000-0000-00009F380000}"/>
    <cellStyle name="Normal 2 2 2 6 2 2 7 2" xfId="14497" xr:uid="{00000000-0005-0000-0000-0000A0380000}"/>
    <cellStyle name="Normal 2 2 2 6 2 2 8" xfId="14498" xr:uid="{00000000-0005-0000-0000-0000A1380000}"/>
    <cellStyle name="Normal 2 2 2 6 2 2 8 2" xfId="14499" xr:uid="{00000000-0005-0000-0000-0000A2380000}"/>
    <cellStyle name="Normal 2 2 2 6 2 2 9" xfId="14500" xr:uid="{00000000-0005-0000-0000-0000A3380000}"/>
    <cellStyle name="Normal 2 2 2 6 2 2 9 2" xfId="14501" xr:uid="{00000000-0005-0000-0000-0000A4380000}"/>
    <cellStyle name="Normal 2 2 2 6 2 3" xfId="14502" xr:uid="{00000000-0005-0000-0000-0000A5380000}"/>
    <cellStyle name="Normal 2 2 2 6 2 3 2" xfId="14503" xr:uid="{00000000-0005-0000-0000-0000A6380000}"/>
    <cellStyle name="Normal 2 2 2 6 2 4" xfId="14504" xr:uid="{00000000-0005-0000-0000-0000A7380000}"/>
    <cellStyle name="Normal 2 2 2 6 2 4 2" xfId="14505" xr:uid="{00000000-0005-0000-0000-0000A8380000}"/>
    <cellStyle name="Normal 2 2 2 6 2 5" xfId="14506" xr:uid="{00000000-0005-0000-0000-0000A9380000}"/>
    <cellStyle name="Normal 2 2 2 6 2 5 2" xfId="14507" xr:uid="{00000000-0005-0000-0000-0000AA380000}"/>
    <cellStyle name="Normal 2 2 2 6 2 6" xfId="14508" xr:uid="{00000000-0005-0000-0000-0000AB380000}"/>
    <cellStyle name="Normal 2 2 2 6 2 6 2" xfId="14509" xr:uid="{00000000-0005-0000-0000-0000AC380000}"/>
    <cellStyle name="Normal 2 2 2 6 2 7" xfId="14510" xr:uid="{00000000-0005-0000-0000-0000AD380000}"/>
    <cellStyle name="Normal 2 2 2 6 2 7 2" xfId="14511" xr:uid="{00000000-0005-0000-0000-0000AE380000}"/>
    <cellStyle name="Normal 2 2 2 6 2 8" xfId="14512" xr:uid="{00000000-0005-0000-0000-0000AF380000}"/>
    <cellStyle name="Normal 2 2 2 6 2 8 2" xfId="14513" xr:uid="{00000000-0005-0000-0000-0000B0380000}"/>
    <cellStyle name="Normal 2 2 2 6 2 9" xfId="14514" xr:uid="{00000000-0005-0000-0000-0000B1380000}"/>
    <cellStyle name="Normal 2 2 2 6 2 9 2" xfId="14515" xr:uid="{00000000-0005-0000-0000-0000B2380000}"/>
    <cellStyle name="Normal 2 2 2 6 3" xfId="14516" xr:uid="{00000000-0005-0000-0000-0000B3380000}"/>
    <cellStyle name="Normal 2 2 2 6 3 10" xfId="14517" xr:uid="{00000000-0005-0000-0000-0000B4380000}"/>
    <cellStyle name="Normal 2 2 2 6 3 10 2" xfId="14518" xr:uid="{00000000-0005-0000-0000-0000B5380000}"/>
    <cellStyle name="Normal 2 2 2 6 3 11" xfId="14519" xr:uid="{00000000-0005-0000-0000-0000B6380000}"/>
    <cellStyle name="Normal 2 2 2 6 3 2" xfId="14520" xr:uid="{00000000-0005-0000-0000-0000B7380000}"/>
    <cellStyle name="Normal 2 2 2 6 3 2 2" xfId="14521" xr:uid="{00000000-0005-0000-0000-0000B8380000}"/>
    <cellStyle name="Normal 2 2 2 6 3 3" xfId="14522" xr:uid="{00000000-0005-0000-0000-0000B9380000}"/>
    <cellStyle name="Normal 2 2 2 6 3 3 2" xfId="14523" xr:uid="{00000000-0005-0000-0000-0000BA380000}"/>
    <cellStyle name="Normal 2 2 2 6 3 4" xfId="14524" xr:uid="{00000000-0005-0000-0000-0000BB380000}"/>
    <cellStyle name="Normal 2 2 2 6 3 4 2" xfId="14525" xr:uid="{00000000-0005-0000-0000-0000BC380000}"/>
    <cellStyle name="Normal 2 2 2 6 3 5" xfId="14526" xr:uid="{00000000-0005-0000-0000-0000BD380000}"/>
    <cellStyle name="Normal 2 2 2 6 3 5 2" xfId="14527" xr:uid="{00000000-0005-0000-0000-0000BE380000}"/>
    <cellStyle name="Normal 2 2 2 6 3 6" xfId="14528" xr:uid="{00000000-0005-0000-0000-0000BF380000}"/>
    <cellStyle name="Normal 2 2 2 6 3 6 2" xfId="14529" xr:uid="{00000000-0005-0000-0000-0000C0380000}"/>
    <cellStyle name="Normal 2 2 2 6 3 7" xfId="14530" xr:uid="{00000000-0005-0000-0000-0000C1380000}"/>
    <cellStyle name="Normal 2 2 2 6 3 7 2" xfId="14531" xr:uid="{00000000-0005-0000-0000-0000C2380000}"/>
    <cellStyle name="Normal 2 2 2 6 3 8" xfId="14532" xr:uid="{00000000-0005-0000-0000-0000C3380000}"/>
    <cellStyle name="Normal 2 2 2 6 3 8 2" xfId="14533" xr:uid="{00000000-0005-0000-0000-0000C4380000}"/>
    <cellStyle name="Normal 2 2 2 6 3 9" xfId="14534" xr:uid="{00000000-0005-0000-0000-0000C5380000}"/>
    <cellStyle name="Normal 2 2 2 6 3 9 2" xfId="14535" xr:uid="{00000000-0005-0000-0000-0000C6380000}"/>
    <cellStyle name="Normal 2 2 2 6 4" xfId="14536" xr:uid="{00000000-0005-0000-0000-0000C7380000}"/>
    <cellStyle name="Normal 2 2 2 6 4 2" xfId="14537" xr:uid="{00000000-0005-0000-0000-0000C8380000}"/>
    <cellStyle name="Normal 2 2 2 6 5" xfId="14538" xr:uid="{00000000-0005-0000-0000-0000C9380000}"/>
    <cellStyle name="Normal 2 2 2 6 5 2" xfId="14539" xr:uid="{00000000-0005-0000-0000-0000CA380000}"/>
    <cellStyle name="Normal 2 2 2 6 6" xfId="14540" xr:uid="{00000000-0005-0000-0000-0000CB380000}"/>
    <cellStyle name="Normal 2 2 2 6 6 2" xfId="14541" xr:uid="{00000000-0005-0000-0000-0000CC380000}"/>
    <cellStyle name="Normal 2 2 2 6 7" xfId="14542" xr:uid="{00000000-0005-0000-0000-0000CD380000}"/>
    <cellStyle name="Normal 2 2 2 6 7 2" xfId="14543" xr:uid="{00000000-0005-0000-0000-0000CE380000}"/>
    <cellStyle name="Normal 2 2 2 6 8" xfId="14544" xr:uid="{00000000-0005-0000-0000-0000CF380000}"/>
    <cellStyle name="Normal 2 2 2 6 8 2" xfId="14545" xr:uid="{00000000-0005-0000-0000-0000D0380000}"/>
    <cellStyle name="Normal 2 2 2 6 9" xfId="14546" xr:uid="{00000000-0005-0000-0000-0000D1380000}"/>
    <cellStyle name="Normal 2 2 2 6 9 2" xfId="14547" xr:uid="{00000000-0005-0000-0000-0000D2380000}"/>
    <cellStyle name="Normal 2 2 2 7" xfId="14548" xr:uid="{00000000-0005-0000-0000-0000D3380000}"/>
    <cellStyle name="Normal 2 2 2 7 10" xfId="14549" xr:uid="{00000000-0005-0000-0000-0000D4380000}"/>
    <cellStyle name="Normal 2 2 2 7 10 2" xfId="14550" xr:uid="{00000000-0005-0000-0000-0000D5380000}"/>
    <cellStyle name="Normal 2 2 2 7 11" xfId="14551" xr:uid="{00000000-0005-0000-0000-0000D6380000}"/>
    <cellStyle name="Normal 2 2 2 7 11 2" xfId="14552" xr:uid="{00000000-0005-0000-0000-0000D7380000}"/>
    <cellStyle name="Normal 2 2 2 7 12" xfId="14553" xr:uid="{00000000-0005-0000-0000-0000D8380000}"/>
    <cellStyle name="Normal 2 2 2 7 12 2" xfId="14554" xr:uid="{00000000-0005-0000-0000-0000D9380000}"/>
    <cellStyle name="Normal 2 2 2 7 13" xfId="14555" xr:uid="{00000000-0005-0000-0000-0000DA380000}"/>
    <cellStyle name="Normal 2 2 2 7 2" xfId="14556" xr:uid="{00000000-0005-0000-0000-0000DB380000}"/>
    <cellStyle name="Normal 2 2 2 7 2 10" xfId="14557" xr:uid="{00000000-0005-0000-0000-0000DC380000}"/>
    <cellStyle name="Normal 2 2 2 7 2 10 2" xfId="14558" xr:uid="{00000000-0005-0000-0000-0000DD380000}"/>
    <cellStyle name="Normal 2 2 2 7 2 11" xfId="14559" xr:uid="{00000000-0005-0000-0000-0000DE380000}"/>
    <cellStyle name="Normal 2 2 2 7 2 11 2" xfId="14560" xr:uid="{00000000-0005-0000-0000-0000DF380000}"/>
    <cellStyle name="Normal 2 2 2 7 2 12" xfId="14561" xr:uid="{00000000-0005-0000-0000-0000E0380000}"/>
    <cellStyle name="Normal 2 2 2 7 2 2" xfId="14562" xr:uid="{00000000-0005-0000-0000-0000E1380000}"/>
    <cellStyle name="Normal 2 2 2 7 2 2 10" xfId="14563" xr:uid="{00000000-0005-0000-0000-0000E2380000}"/>
    <cellStyle name="Normal 2 2 2 7 2 2 10 2" xfId="14564" xr:uid="{00000000-0005-0000-0000-0000E3380000}"/>
    <cellStyle name="Normal 2 2 2 7 2 2 11" xfId="14565" xr:uid="{00000000-0005-0000-0000-0000E4380000}"/>
    <cellStyle name="Normal 2 2 2 7 2 2 2" xfId="14566" xr:uid="{00000000-0005-0000-0000-0000E5380000}"/>
    <cellStyle name="Normal 2 2 2 7 2 2 2 2" xfId="14567" xr:uid="{00000000-0005-0000-0000-0000E6380000}"/>
    <cellStyle name="Normal 2 2 2 7 2 2 3" xfId="14568" xr:uid="{00000000-0005-0000-0000-0000E7380000}"/>
    <cellStyle name="Normal 2 2 2 7 2 2 3 2" xfId="14569" xr:uid="{00000000-0005-0000-0000-0000E8380000}"/>
    <cellStyle name="Normal 2 2 2 7 2 2 4" xfId="14570" xr:uid="{00000000-0005-0000-0000-0000E9380000}"/>
    <cellStyle name="Normal 2 2 2 7 2 2 4 2" xfId="14571" xr:uid="{00000000-0005-0000-0000-0000EA380000}"/>
    <cellStyle name="Normal 2 2 2 7 2 2 5" xfId="14572" xr:uid="{00000000-0005-0000-0000-0000EB380000}"/>
    <cellStyle name="Normal 2 2 2 7 2 2 5 2" xfId="14573" xr:uid="{00000000-0005-0000-0000-0000EC380000}"/>
    <cellStyle name="Normal 2 2 2 7 2 2 6" xfId="14574" xr:uid="{00000000-0005-0000-0000-0000ED380000}"/>
    <cellStyle name="Normal 2 2 2 7 2 2 6 2" xfId="14575" xr:uid="{00000000-0005-0000-0000-0000EE380000}"/>
    <cellStyle name="Normal 2 2 2 7 2 2 7" xfId="14576" xr:uid="{00000000-0005-0000-0000-0000EF380000}"/>
    <cellStyle name="Normal 2 2 2 7 2 2 7 2" xfId="14577" xr:uid="{00000000-0005-0000-0000-0000F0380000}"/>
    <cellStyle name="Normal 2 2 2 7 2 2 8" xfId="14578" xr:uid="{00000000-0005-0000-0000-0000F1380000}"/>
    <cellStyle name="Normal 2 2 2 7 2 2 8 2" xfId="14579" xr:uid="{00000000-0005-0000-0000-0000F2380000}"/>
    <cellStyle name="Normal 2 2 2 7 2 2 9" xfId="14580" xr:uid="{00000000-0005-0000-0000-0000F3380000}"/>
    <cellStyle name="Normal 2 2 2 7 2 2 9 2" xfId="14581" xr:uid="{00000000-0005-0000-0000-0000F4380000}"/>
    <cellStyle name="Normal 2 2 2 7 2 3" xfId="14582" xr:uid="{00000000-0005-0000-0000-0000F5380000}"/>
    <cellStyle name="Normal 2 2 2 7 2 3 2" xfId="14583" xr:uid="{00000000-0005-0000-0000-0000F6380000}"/>
    <cellStyle name="Normal 2 2 2 7 2 4" xfId="14584" xr:uid="{00000000-0005-0000-0000-0000F7380000}"/>
    <cellStyle name="Normal 2 2 2 7 2 4 2" xfId="14585" xr:uid="{00000000-0005-0000-0000-0000F8380000}"/>
    <cellStyle name="Normal 2 2 2 7 2 5" xfId="14586" xr:uid="{00000000-0005-0000-0000-0000F9380000}"/>
    <cellStyle name="Normal 2 2 2 7 2 5 2" xfId="14587" xr:uid="{00000000-0005-0000-0000-0000FA380000}"/>
    <cellStyle name="Normal 2 2 2 7 2 6" xfId="14588" xr:uid="{00000000-0005-0000-0000-0000FB380000}"/>
    <cellStyle name="Normal 2 2 2 7 2 6 2" xfId="14589" xr:uid="{00000000-0005-0000-0000-0000FC380000}"/>
    <cellStyle name="Normal 2 2 2 7 2 7" xfId="14590" xr:uid="{00000000-0005-0000-0000-0000FD380000}"/>
    <cellStyle name="Normal 2 2 2 7 2 7 2" xfId="14591" xr:uid="{00000000-0005-0000-0000-0000FE380000}"/>
    <cellStyle name="Normal 2 2 2 7 2 8" xfId="14592" xr:uid="{00000000-0005-0000-0000-0000FF380000}"/>
    <cellStyle name="Normal 2 2 2 7 2 8 2" xfId="14593" xr:uid="{00000000-0005-0000-0000-000000390000}"/>
    <cellStyle name="Normal 2 2 2 7 2 9" xfId="14594" xr:uid="{00000000-0005-0000-0000-000001390000}"/>
    <cellStyle name="Normal 2 2 2 7 2 9 2" xfId="14595" xr:uid="{00000000-0005-0000-0000-000002390000}"/>
    <cellStyle name="Normal 2 2 2 7 3" xfId="14596" xr:uid="{00000000-0005-0000-0000-000003390000}"/>
    <cellStyle name="Normal 2 2 2 7 3 10" xfId="14597" xr:uid="{00000000-0005-0000-0000-000004390000}"/>
    <cellStyle name="Normal 2 2 2 7 3 10 2" xfId="14598" xr:uid="{00000000-0005-0000-0000-000005390000}"/>
    <cellStyle name="Normal 2 2 2 7 3 11" xfId="14599" xr:uid="{00000000-0005-0000-0000-000006390000}"/>
    <cellStyle name="Normal 2 2 2 7 3 2" xfId="14600" xr:uid="{00000000-0005-0000-0000-000007390000}"/>
    <cellStyle name="Normal 2 2 2 7 3 2 2" xfId="14601" xr:uid="{00000000-0005-0000-0000-000008390000}"/>
    <cellStyle name="Normal 2 2 2 7 3 3" xfId="14602" xr:uid="{00000000-0005-0000-0000-000009390000}"/>
    <cellStyle name="Normal 2 2 2 7 3 3 2" xfId="14603" xr:uid="{00000000-0005-0000-0000-00000A390000}"/>
    <cellStyle name="Normal 2 2 2 7 3 4" xfId="14604" xr:uid="{00000000-0005-0000-0000-00000B390000}"/>
    <cellStyle name="Normal 2 2 2 7 3 4 2" xfId="14605" xr:uid="{00000000-0005-0000-0000-00000C390000}"/>
    <cellStyle name="Normal 2 2 2 7 3 5" xfId="14606" xr:uid="{00000000-0005-0000-0000-00000D390000}"/>
    <cellStyle name="Normal 2 2 2 7 3 5 2" xfId="14607" xr:uid="{00000000-0005-0000-0000-00000E390000}"/>
    <cellStyle name="Normal 2 2 2 7 3 6" xfId="14608" xr:uid="{00000000-0005-0000-0000-00000F390000}"/>
    <cellStyle name="Normal 2 2 2 7 3 6 2" xfId="14609" xr:uid="{00000000-0005-0000-0000-000010390000}"/>
    <cellStyle name="Normal 2 2 2 7 3 7" xfId="14610" xr:uid="{00000000-0005-0000-0000-000011390000}"/>
    <cellStyle name="Normal 2 2 2 7 3 7 2" xfId="14611" xr:uid="{00000000-0005-0000-0000-000012390000}"/>
    <cellStyle name="Normal 2 2 2 7 3 8" xfId="14612" xr:uid="{00000000-0005-0000-0000-000013390000}"/>
    <cellStyle name="Normal 2 2 2 7 3 8 2" xfId="14613" xr:uid="{00000000-0005-0000-0000-000014390000}"/>
    <cellStyle name="Normal 2 2 2 7 3 9" xfId="14614" xr:uid="{00000000-0005-0000-0000-000015390000}"/>
    <cellStyle name="Normal 2 2 2 7 3 9 2" xfId="14615" xr:uid="{00000000-0005-0000-0000-000016390000}"/>
    <cellStyle name="Normal 2 2 2 7 4" xfId="14616" xr:uid="{00000000-0005-0000-0000-000017390000}"/>
    <cellStyle name="Normal 2 2 2 7 4 2" xfId="14617" xr:uid="{00000000-0005-0000-0000-000018390000}"/>
    <cellStyle name="Normal 2 2 2 7 5" xfId="14618" xr:uid="{00000000-0005-0000-0000-000019390000}"/>
    <cellStyle name="Normal 2 2 2 7 5 2" xfId="14619" xr:uid="{00000000-0005-0000-0000-00001A390000}"/>
    <cellStyle name="Normal 2 2 2 7 6" xfId="14620" xr:uid="{00000000-0005-0000-0000-00001B390000}"/>
    <cellStyle name="Normal 2 2 2 7 6 2" xfId="14621" xr:uid="{00000000-0005-0000-0000-00001C390000}"/>
    <cellStyle name="Normal 2 2 2 7 7" xfId="14622" xr:uid="{00000000-0005-0000-0000-00001D390000}"/>
    <cellStyle name="Normal 2 2 2 7 7 2" xfId="14623" xr:uid="{00000000-0005-0000-0000-00001E390000}"/>
    <cellStyle name="Normal 2 2 2 7 8" xfId="14624" xr:uid="{00000000-0005-0000-0000-00001F390000}"/>
    <cellStyle name="Normal 2 2 2 7 8 2" xfId="14625" xr:uid="{00000000-0005-0000-0000-000020390000}"/>
    <cellStyle name="Normal 2 2 2 7 9" xfId="14626" xr:uid="{00000000-0005-0000-0000-000021390000}"/>
    <cellStyle name="Normal 2 2 2 7 9 2" xfId="14627" xr:uid="{00000000-0005-0000-0000-000022390000}"/>
    <cellStyle name="Normal 2 2 2 8" xfId="14628" xr:uid="{00000000-0005-0000-0000-000023390000}"/>
    <cellStyle name="Normal 2 2 2 8 10" xfId="14629" xr:uid="{00000000-0005-0000-0000-000024390000}"/>
    <cellStyle name="Normal 2 2 2 8 10 2" xfId="14630" xr:uid="{00000000-0005-0000-0000-000025390000}"/>
    <cellStyle name="Normal 2 2 2 8 11" xfId="14631" xr:uid="{00000000-0005-0000-0000-000026390000}"/>
    <cellStyle name="Normal 2 2 2 8 11 2" xfId="14632" xr:uid="{00000000-0005-0000-0000-000027390000}"/>
    <cellStyle name="Normal 2 2 2 8 12" xfId="14633" xr:uid="{00000000-0005-0000-0000-000028390000}"/>
    <cellStyle name="Normal 2 2 2 8 12 2" xfId="14634" xr:uid="{00000000-0005-0000-0000-000029390000}"/>
    <cellStyle name="Normal 2 2 2 8 13" xfId="14635" xr:uid="{00000000-0005-0000-0000-00002A390000}"/>
    <cellStyle name="Normal 2 2 2 8 2" xfId="14636" xr:uid="{00000000-0005-0000-0000-00002B390000}"/>
    <cellStyle name="Normal 2 2 2 8 2 10" xfId="14637" xr:uid="{00000000-0005-0000-0000-00002C390000}"/>
    <cellStyle name="Normal 2 2 2 8 2 10 2" xfId="14638" xr:uid="{00000000-0005-0000-0000-00002D390000}"/>
    <cellStyle name="Normal 2 2 2 8 2 11" xfId="14639" xr:uid="{00000000-0005-0000-0000-00002E390000}"/>
    <cellStyle name="Normal 2 2 2 8 2 11 2" xfId="14640" xr:uid="{00000000-0005-0000-0000-00002F390000}"/>
    <cellStyle name="Normal 2 2 2 8 2 12" xfId="14641" xr:uid="{00000000-0005-0000-0000-000030390000}"/>
    <cellStyle name="Normal 2 2 2 8 2 2" xfId="14642" xr:uid="{00000000-0005-0000-0000-000031390000}"/>
    <cellStyle name="Normal 2 2 2 8 2 2 10" xfId="14643" xr:uid="{00000000-0005-0000-0000-000032390000}"/>
    <cellStyle name="Normal 2 2 2 8 2 2 10 2" xfId="14644" xr:uid="{00000000-0005-0000-0000-000033390000}"/>
    <cellStyle name="Normal 2 2 2 8 2 2 11" xfId="14645" xr:uid="{00000000-0005-0000-0000-000034390000}"/>
    <cellStyle name="Normal 2 2 2 8 2 2 2" xfId="14646" xr:uid="{00000000-0005-0000-0000-000035390000}"/>
    <cellStyle name="Normal 2 2 2 8 2 2 2 2" xfId="14647" xr:uid="{00000000-0005-0000-0000-000036390000}"/>
    <cellStyle name="Normal 2 2 2 8 2 2 3" xfId="14648" xr:uid="{00000000-0005-0000-0000-000037390000}"/>
    <cellStyle name="Normal 2 2 2 8 2 2 3 2" xfId="14649" xr:uid="{00000000-0005-0000-0000-000038390000}"/>
    <cellStyle name="Normal 2 2 2 8 2 2 4" xfId="14650" xr:uid="{00000000-0005-0000-0000-000039390000}"/>
    <cellStyle name="Normal 2 2 2 8 2 2 4 2" xfId="14651" xr:uid="{00000000-0005-0000-0000-00003A390000}"/>
    <cellStyle name="Normal 2 2 2 8 2 2 5" xfId="14652" xr:uid="{00000000-0005-0000-0000-00003B390000}"/>
    <cellStyle name="Normal 2 2 2 8 2 2 5 2" xfId="14653" xr:uid="{00000000-0005-0000-0000-00003C390000}"/>
    <cellStyle name="Normal 2 2 2 8 2 2 6" xfId="14654" xr:uid="{00000000-0005-0000-0000-00003D390000}"/>
    <cellStyle name="Normal 2 2 2 8 2 2 6 2" xfId="14655" xr:uid="{00000000-0005-0000-0000-00003E390000}"/>
    <cellStyle name="Normal 2 2 2 8 2 2 7" xfId="14656" xr:uid="{00000000-0005-0000-0000-00003F390000}"/>
    <cellStyle name="Normal 2 2 2 8 2 2 7 2" xfId="14657" xr:uid="{00000000-0005-0000-0000-000040390000}"/>
    <cellStyle name="Normal 2 2 2 8 2 2 8" xfId="14658" xr:uid="{00000000-0005-0000-0000-000041390000}"/>
    <cellStyle name="Normal 2 2 2 8 2 2 8 2" xfId="14659" xr:uid="{00000000-0005-0000-0000-000042390000}"/>
    <cellStyle name="Normal 2 2 2 8 2 2 9" xfId="14660" xr:uid="{00000000-0005-0000-0000-000043390000}"/>
    <cellStyle name="Normal 2 2 2 8 2 2 9 2" xfId="14661" xr:uid="{00000000-0005-0000-0000-000044390000}"/>
    <cellStyle name="Normal 2 2 2 8 2 3" xfId="14662" xr:uid="{00000000-0005-0000-0000-000045390000}"/>
    <cellStyle name="Normal 2 2 2 8 2 3 2" xfId="14663" xr:uid="{00000000-0005-0000-0000-000046390000}"/>
    <cellStyle name="Normal 2 2 2 8 2 4" xfId="14664" xr:uid="{00000000-0005-0000-0000-000047390000}"/>
    <cellStyle name="Normal 2 2 2 8 2 4 2" xfId="14665" xr:uid="{00000000-0005-0000-0000-000048390000}"/>
    <cellStyle name="Normal 2 2 2 8 2 5" xfId="14666" xr:uid="{00000000-0005-0000-0000-000049390000}"/>
    <cellStyle name="Normal 2 2 2 8 2 5 2" xfId="14667" xr:uid="{00000000-0005-0000-0000-00004A390000}"/>
    <cellStyle name="Normal 2 2 2 8 2 6" xfId="14668" xr:uid="{00000000-0005-0000-0000-00004B390000}"/>
    <cellStyle name="Normal 2 2 2 8 2 6 2" xfId="14669" xr:uid="{00000000-0005-0000-0000-00004C390000}"/>
    <cellStyle name="Normal 2 2 2 8 2 7" xfId="14670" xr:uid="{00000000-0005-0000-0000-00004D390000}"/>
    <cellStyle name="Normal 2 2 2 8 2 7 2" xfId="14671" xr:uid="{00000000-0005-0000-0000-00004E390000}"/>
    <cellStyle name="Normal 2 2 2 8 2 8" xfId="14672" xr:uid="{00000000-0005-0000-0000-00004F390000}"/>
    <cellStyle name="Normal 2 2 2 8 2 8 2" xfId="14673" xr:uid="{00000000-0005-0000-0000-000050390000}"/>
    <cellStyle name="Normal 2 2 2 8 2 9" xfId="14674" xr:uid="{00000000-0005-0000-0000-000051390000}"/>
    <cellStyle name="Normal 2 2 2 8 2 9 2" xfId="14675" xr:uid="{00000000-0005-0000-0000-000052390000}"/>
    <cellStyle name="Normal 2 2 2 8 3" xfId="14676" xr:uid="{00000000-0005-0000-0000-000053390000}"/>
    <cellStyle name="Normal 2 2 2 8 3 10" xfId="14677" xr:uid="{00000000-0005-0000-0000-000054390000}"/>
    <cellStyle name="Normal 2 2 2 8 3 10 2" xfId="14678" xr:uid="{00000000-0005-0000-0000-000055390000}"/>
    <cellStyle name="Normal 2 2 2 8 3 11" xfId="14679" xr:uid="{00000000-0005-0000-0000-000056390000}"/>
    <cellStyle name="Normal 2 2 2 8 3 2" xfId="14680" xr:uid="{00000000-0005-0000-0000-000057390000}"/>
    <cellStyle name="Normal 2 2 2 8 3 2 2" xfId="14681" xr:uid="{00000000-0005-0000-0000-000058390000}"/>
    <cellStyle name="Normal 2 2 2 8 3 3" xfId="14682" xr:uid="{00000000-0005-0000-0000-000059390000}"/>
    <cellStyle name="Normal 2 2 2 8 3 3 2" xfId="14683" xr:uid="{00000000-0005-0000-0000-00005A390000}"/>
    <cellStyle name="Normal 2 2 2 8 3 4" xfId="14684" xr:uid="{00000000-0005-0000-0000-00005B390000}"/>
    <cellStyle name="Normal 2 2 2 8 3 4 2" xfId="14685" xr:uid="{00000000-0005-0000-0000-00005C390000}"/>
    <cellStyle name="Normal 2 2 2 8 3 5" xfId="14686" xr:uid="{00000000-0005-0000-0000-00005D390000}"/>
    <cellStyle name="Normal 2 2 2 8 3 5 2" xfId="14687" xr:uid="{00000000-0005-0000-0000-00005E390000}"/>
    <cellStyle name="Normal 2 2 2 8 3 6" xfId="14688" xr:uid="{00000000-0005-0000-0000-00005F390000}"/>
    <cellStyle name="Normal 2 2 2 8 3 6 2" xfId="14689" xr:uid="{00000000-0005-0000-0000-000060390000}"/>
    <cellStyle name="Normal 2 2 2 8 3 7" xfId="14690" xr:uid="{00000000-0005-0000-0000-000061390000}"/>
    <cellStyle name="Normal 2 2 2 8 3 7 2" xfId="14691" xr:uid="{00000000-0005-0000-0000-000062390000}"/>
    <cellStyle name="Normal 2 2 2 8 3 8" xfId="14692" xr:uid="{00000000-0005-0000-0000-000063390000}"/>
    <cellStyle name="Normal 2 2 2 8 3 8 2" xfId="14693" xr:uid="{00000000-0005-0000-0000-000064390000}"/>
    <cellStyle name="Normal 2 2 2 8 3 9" xfId="14694" xr:uid="{00000000-0005-0000-0000-000065390000}"/>
    <cellStyle name="Normal 2 2 2 8 3 9 2" xfId="14695" xr:uid="{00000000-0005-0000-0000-000066390000}"/>
    <cellStyle name="Normal 2 2 2 8 4" xfId="14696" xr:uid="{00000000-0005-0000-0000-000067390000}"/>
    <cellStyle name="Normal 2 2 2 8 4 2" xfId="14697" xr:uid="{00000000-0005-0000-0000-000068390000}"/>
    <cellStyle name="Normal 2 2 2 8 5" xfId="14698" xr:uid="{00000000-0005-0000-0000-000069390000}"/>
    <cellStyle name="Normal 2 2 2 8 5 2" xfId="14699" xr:uid="{00000000-0005-0000-0000-00006A390000}"/>
    <cellStyle name="Normal 2 2 2 8 6" xfId="14700" xr:uid="{00000000-0005-0000-0000-00006B390000}"/>
    <cellStyle name="Normal 2 2 2 8 6 2" xfId="14701" xr:uid="{00000000-0005-0000-0000-00006C390000}"/>
    <cellStyle name="Normal 2 2 2 8 7" xfId="14702" xr:uid="{00000000-0005-0000-0000-00006D390000}"/>
    <cellStyle name="Normal 2 2 2 8 7 2" xfId="14703" xr:uid="{00000000-0005-0000-0000-00006E390000}"/>
    <cellStyle name="Normal 2 2 2 8 8" xfId="14704" xr:uid="{00000000-0005-0000-0000-00006F390000}"/>
    <cellStyle name="Normal 2 2 2 8 8 2" xfId="14705" xr:uid="{00000000-0005-0000-0000-000070390000}"/>
    <cellStyle name="Normal 2 2 2 8 9" xfId="14706" xr:uid="{00000000-0005-0000-0000-000071390000}"/>
    <cellStyle name="Normal 2 2 2 8 9 2" xfId="14707" xr:uid="{00000000-0005-0000-0000-000072390000}"/>
    <cellStyle name="Normal 2 2 2 9" xfId="14708" xr:uid="{00000000-0005-0000-0000-000073390000}"/>
    <cellStyle name="Normal 2 2 2 9 2" xfId="14709" xr:uid="{00000000-0005-0000-0000-000074390000}"/>
    <cellStyle name="Normal 2 2 2 9 2 10" xfId="14710" xr:uid="{00000000-0005-0000-0000-000075390000}"/>
    <cellStyle name="Normal 2 2 2 9 2 10 2" xfId="14711" xr:uid="{00000000-0005-0000-0000-000076390000}"/>
    <cellStyle name="Normal 2 2 2 9 2 11" xfId="14712" xr:uid="{00000000-0005-0000-0000-000077390000}"/>
    <cellStyle name="Normal 2 2 2 9 2 11 2" xfId="14713" xr:uid="{00000000-0005-0000-0000-000078390000}"/>
    <cellStyle name="Normal 2 2 2 9 2 12" xfId="14714" xr:uid="{00000000-0005-0000-0000-000079390000}"/>
    <cellStyle name="Normal 2 2 2 9 2 12 2" xfId="14715" xr:uid="{00000000-0005-0000-0000-00007A390000}"/>
    <cellStyle name="Normal 2 2 2 9 2 13" xfId="14716" xr:uid="{00000000-0005-0000-0000-00007B390000}"/>
    <cellStyle name="Normal 2 2 2 9 2 13 2" xfId="14717" xr:uid="{00000000-0005-0000-0000-00007C390000}"/>
    <cellStyle name="Normal 2 2 2 9 2 14" xfId="14718" xr:uid="{00000000-0005-0000-0000-00007D390000}"/>
    <cellStyle name="Normal 2 2 2 9 2 14 2" xfId="14719" xr:uid="{00000000-0005-0000-0000-00007E390000}"/>
    <cellStyle name="Normal 2 2 2 9 2 15" xfId="14720" xr:uid="{00000000-0005-0000-0000-00007F390000}"/>
    <cellStyle name="Normal 2 2 2 9 2 15 2" xfId="14721" xr:uid="{00000000-0005-0000-0000-000080390000}"/>
    <cellStyle name="Normal 2 2 2 9 2 16" xfId="14722" xr:uid="{00000000-0005-0000-0000-000081390000}"/>
    <cellStyle name="Normal 2 2 2 9 2 16 2" xfId="14723" xr:uid="{00000000-0005-0000-0000-000082390000}"/>
    <cellStyle name="Normal 2 2 2 9 2 17" xfId="14724" xr:uid="{00000000-0005-0000-0000-000083390000}"/>
    <cellStyle name="Normal 2 2 2 9 2 2" xfId="14725" xr:uid="{00000000-0005-0000-0000-000084390000}"/>
    <cellStyle name="Normal 2 2 2 9 2 2 2" xfId="14726" xr:uid="{00000000-0005-0000-0000-000085390000}"/>
    <cellStyle name="Normal 2 2 2 9 2 2 2 10" xfId="14727" xr:uid="{00000000-0005-0000-0000-000086390000}"/>
    <cellStyle name="Normal 2 2 2 9 2 2 2 10 2" xfId="14728" xr:uid="{00000000-0005-0000-0000-000087390000}"/>
    <cellStyle name="Normal 2 2 2 9 2 2 2 11" xfId="14729" xr:uid="{00000000-0005-0000-0000-000088390000}"/>
    <cellStyle name="Normal 2 2 2 9 2 2 2 11 2" xfId="14730" xr:uid="{00000000-0005-0000-0000-000089390000}"/>
    <cellStyle name="Normal 2 2 2 9 2 2 2 12" xfId="14731" xr:uid="{00000000-0005-0000-0000-00008A390000}"/>
    <cellStyle name="Normal 2 2 2 9 2 2 2 12 2" xfId="14732" xr:uid="{00000000-0005-0000-0000-00008B390000}"/>
    <cellStyle name="Normal 2 2 2 9 2 2 2 13" xfId="14733" xr:uid="{00000000-0005-0000-0000-00008C390000}"/>
    <cellStyle name="Normal 2 2 2 9 2 2 2 2" xfId="14734" xr:uid="{00000000-0005-0000-0000-00008D390000}"/>
    <cellStyle name="Normal 2 2 2 9 2 2 2 2 10" xfId="14735" xr:uid="{00000000-0005-0000-0000-00008E390000}"/>
    <cellStyle name="Normal 2 2 2 9 2 2 2 2 10 2" xfId="14736" xr:uid="{00000000-0005-0000-0000-00008F390000}"/>
    <cellStyle name="Normal 2 2 2 9 2 2 2 2 11" xfId="14737" xr:uid="{00000000-0005-0000-0000-000090390000}"/>
    <cellStyle name="Normal 2 2 2 9 2 2 2 2 11 2" xfId="14738" xr:uid="{00000000-0005-0000-0000-000091390000}"/>
    <cellStyle name="Normal 2 2 2 9 2 2 2 2 12" xfId="14739" xr:uid="{00000000-0005-0000-0000-000092390000}"/>
    <cellStyle name="Normal 2 2 2 9 2 2 2 2 2" xfId="14740" xr:uid="{00000000-0005-0000-0000-000093390000}"/>
    <cellStyle name="Normal 2 2 2 9 2 2 2 2 2 10" xfId="14741" xr:uid="{00000000-0005-0000-0000-000094390000}"/>
    <cellStyle name="Normal 2 2 2 9 2 2 2 2 2 10 2" xfId="14742" xr:uid="{00000000-0005-0000-0000-000095390000}"/>
    <cellStyle name="Normal 2 2 2 9 2 2 2 2 2 11" xfId="14743" xr:uid="{00000000-0005-0000-0000-000096390000}"/>
    <cellStyle name="Normal 2 2 2 9 2 2 2 2 2 2" xfId="14744" xr:uid="{00000000-0005-0000-0000-000097390000}"/>
    <cellStyle name="Normal 2 2 2 9 2 2 2 2 2 2 2" xfId="14745" xr:uid="{00000000-0005-0000-0000-000098390000}"/>
    <cellStyle name="Normal 2 2 2 9 2 2 2 2 2 3" xfId="14746" xr:uid="{00000000-0005-0000-0000-000099390000}"/>
    <cellStyle name="Normal 2 2 2 9 2 2 2 2 2 3 2" xfId="14747" xr:uid="{00000000-0005-0000-0000-00009A390000}"/>
    <cellStyle name="Normal 2 2 2 9 2 2 2 2 2 4" xfId="14748" xr:uid="{00000000-0005-0000-0000-00009B390000}"/>
    <cellStyle name="Normal 2 2 2 9 2 2 2 2 2 4 2" xfId="14749" xr:uid="{00000000-0005-0000-0000-00009C390000}"/>
    <cellStyle name="Normal 2 2 2 9 2 2 2 2 2 5" xfId="14750" xr:uid="{00000000-0005-0000-0000-00009D390000}"/>
    <cellStyle name="Normal 2 2 2 9 2 2 2 2 2 5 2" xfId="14751" xr:uid="{00000000-0005-0000-0000-00009E390000}"/>
    <cellStyle name="Normal 2 2 2 9 2 2 2 2 2 6" xfId="14752" xr:uid="{00000000-0005-0000-0000-00009F390000}"/>
    <cellStyle name="Normal 2 2 2 9 2 2 2 2 2 6 2" xfId="14753" xr:uid="{00000000-0005-0000-0000-0000A0390000}"/>
    <cellStyle name="Normal 2 2 2 9 2 2 2 2 2 7" xfId="14754" xr:uid="{00000000-0005-0000-0000-0000A1390000}"/>
    <cellStyle name="Normal 2 2 2 9 2 2 2 2 2 7 2" xfId="14755" xr:uid="{00000000-0005-0000-0000-0000A2390000}"/>
    <cellStyle name="Normal 2 2 2 9 2 2 2 2 2 8" xfId="14756" xr:uid="{00000000-0005-0000-0000-0000A3390000}"/>
    <cellStyle name="Normal 2 2 2 9 2 2 2 2 2 8 2" xfId="14757" xr:uid="{00000000-0005-0000-0000-0000A4390000}"/>
    <cellStyle name="Normal 2 2 2 9 2 2 2 2 2 9" xfId="14758" xr:uid="{00000000-0005-0000-0000-0000A5390000}"/>
    <cellStyle name="Normal 2 2 2 9 2 2 2 2 2 9 2" xfId="14759" xr:uid="{00000000-0005-0000-0000-0000A6390000}"/>
    <cellStyle name="Normal 2 2 2 9 2 2 2 2 3" xfId="14760" xr:uid="{00000000-0005-0000-0000-0000A7390000}"/>
    <cellStyle name="Normal 2 2 2 9 2 2 2 2 3 2" xfId="14761" xr:uid="{00000000-0005-0000-0000-0000A8390000}"/>
    <cellStyle name="Normal 2 2 2 9 2 2 2 2 4" xfId="14762" xr:uid="{00000000-0005-0000-0000-0000A9390000}"/>
    <cellStyle name="Normal 2 2 2 9 2 2 2 2 4 2" xfId="14763" xr:uid="{00000000-0005-0000-0000-0000AA390000}"/>
    <cellStyle name="Normal 2 2 2 9 2 2 2 2 5" xfId="14764" xr:uid="{00000000-0005-0000-0000-0000AB390000}"/>
    <cellStyle name="Normal 2 2 2 9 2 2 2 2 5 2" xfId="14765" xr:uid="{00000000-0005-0000-0000-0000AC390000}"/>
    <cellStyle name="Normal 2 2 2 9 2 2 2 2 6" xfId="14766" xr:uid="{00000000-0005-0000-0000-0000AD390000}"/>
    <cellStyle name="Normal 2 2 2 9 2 2 2 2 6 2" xfId="14767" xr:uid="{00000000-0005-0000-0000-0000AE390000}"/>
    <cellStyle name="Normal 2 2 2 9 2 2 2 2 7" xfId="14768" xr:uid="{00000000-0005-0000-0000-0000AF390000}"/>
    <cellStyle name="Normal 2 2 2 9 2 2 2 2 7 2" xfId="14769" xr:uid="{00000000-0005-0000-0000-0000B0390000}"/>
    <cellStyle name="Normal 2 2 2 9 2 2 2 2 8" xfId="14770" xr:uid="{00000000-0005-0000-0000-0000B1390000}"/>
    <cellStyle name="Normal 2 2 2 9 2 2 2 2 8 2" xfId="14771" xr:uid="{00000000-0005-0000-0000-0000B2390000}"/>
    <cellStyle name="Normal 2 2 2 9 2 2 2 2 9" xfId="14772" xr:uid="{00000000-0005-0000-0000-0000B3390000}"/>
    <cellStyle name="Normal 2 2 2 9 2 2 2 2 9 2" xfId="14773" xr:uid="{00000000-0005-0000-0000-0000B4390000}"/>
    <cellStyle name="Normal 2 2 2 9 2 2 2 3" xfId="14774" xr:uid="{00000000-0005-0000-0000-0000B5390000}"/>
    <cellStyle name="Normal 2 2 2 9 2 2 2 3 10" xfId="14775" xr:uid="{00000000-0005-0000-0000-0000B6390000}"/>
    <cellStyle name="Normal 2 2 2 9 2 2 2 3 10 2" xfId="14776" xr:uid="{00000000-0005-0000-0000-0000B7390000}"/>
    <cellStyle name="Normal 2 2 2 9 2 2 2 3 11" xfId="14777" xr:uid="{00000000-0005-0000-0000-0000B8390000}"/>
    <cellStyle name="Normal 2 2 2 9 2 2 2 3 2" xfId="14778" xr:uid="{00000000-0005-0000-0000-0000B9390000}"/>
    <cellStyle name="Normal 2 2 2 9 2 2 2 3 2 2" xfId="14779" xr:uid="{00000000-0005-0000-0000-0000BA390000}"/>
    <cellStyle name="Normal 2 2 2 9 2 2 2 3 3" xfId="14780" xr:uid="{00000000-0005-0000-0000-0000BB390000}"/>
    <cellStyle name="Normal 2 2 2 9 2 2 2 3 3 2" xfId="14781" xr:uid="{00000000-0005-0000-0000-0000BC390000}"/>
    <cellStyle name="Normal 2 2 2 9 2 2 2 3 4" xfId="14782" xr:uid="{00000000-0005-0000-0000-0000BD390000}"/>
    <cellStyle name="Normal 2 2 2 9 2 2 2 3 4 2" xfId="14783" xr:uid="{00000000-0005-0000-0000-0000BE390000}"/>
    <cellStyle name="Normal 2 2 2 9 2 2 2 3 5" xfId="14784" xr:uid="{00000000-0005-0000-0000-0000BF390000}"/>
    <cellStyle name="Normal 2 2 2 9 2 2 2 3 5 2" xfId="14785" xr:uid="{00000000-0005-0000-0000-0000C0390000}"/>
    <cellStyle name="Normal 2 2 2 9 2 2 2 3 6" xfId="14786" xr:uid="{00000000-0005-0000-0000-0000C1390000}"/>
    <cellStyle name="Normal 2 2 2 9 2 2 2 3 6 2" xfId="14787" xr:uid="{00000000-0005-0000-0000-0000C2390000}"/>
    <cellStyle name="Normal 2 2 2 9 2 2 2 3 7" xfId="14788" xr:uid="{00000000-0005-0000-0000-0000C3390000}"/>
    <cellStyle name="Normal 2 2 2 9 2 2 2 3 7 2" xfId="14789" xr:uid="{00000000-0005-0000-0000-0000C4390000}"/>
    <cellStyle name="Normal 2 2 2 9 2 2 2 3 8" xfId="14790" xr:uid="{00000000-0005-0000-0000-0000C5390000}"/>
    <cellStyle name="Normal 2 2 2 9 2 2 2 3 8 2" xfId="14791" xr:uid="{00000000-0005-0000-0000-0000C6390000}"/>
    <cellStyle name="Normal 2 2 2 9 2 2 2 3 9" xfId="14792" xr:uid="{00000000-0005-0000-0000-0000C7390000}"/>
    <cellStyle name="Normal 2 2 2 9 2 2 2 3 9 2" xfId="14793" xr:uid="{00000000-0005-0000-0000-0000C8390000}"/>
    <cellStyle name="Normal 2 2 2 9 2 2 2 4" xfId="14794" xr:uid="{00000000-0005-0000-0000-0000C9390000}"/>
    <cellStyle name="Normal 2 2 2 9 2 2 2 4 2" xfId="14795" xr:uid="{00000000-0005-0000-0000-0000CA390000}"/>
    <cellStyle name="Normal 2 2 2 9 2 2 2 5" xfId="14796" xr:uid="{00000000-0005-0000-0000-0000CB390000}"/>
    <cellStyle name="Normal 2 2 2 9 2 2 2 5 2" xfId="14797" xr:uid="{00000000-0005-0000-0000-0000CC390000}"/>
    <cellStyle name="Normal 2 2 2 9 2 2 2 6" xfId="14798" xr:uid="{00000000-0005-0000-0000-0000CD390000}"/>
    <cellStyle name="Normal 2 2 2 9 2 2 2 6 2" xfId="14799" xr:uid="{00000000-0005-0000-0000-0000CE390000}"/>
    <cellStyle name="Normal 2 2 2 9 2 2 2 7" xfId="14800" xr:uid="{00000000-0005-0000-0000-0000CF390000}"/>
    <cellStyle name="Normal 2 2 2 9 2 2 2 7 2" xfId="14801" xr:uid="{00000000-0005-0000-0000-0000D0390000}"/>
    <cellStyle name="Normal 2 2 2 9 2 2 2 8" xfId="14802" xr:uid="{00000000-0005-0000-0000-0000D1390000}"/>
    <cellStyle name="Normal 2 2 2 9 2 2 2 8 2" xfId="14803" xr:uid="{00000000-0005-0000-0000-0000D2390000}"/>
    <cellStyle name="Normal 2 2 2 9 2 2 2 9" xfId="14804" xr:uid="{00000000-0005-0000-0000-0000D3390000}"/>
    <cellStyle name="Normal 2 2 2 9 2 2 2 9 2" xfId="14805" xr:uid="{00000000-0005-0000-0000-0000D4390000}"/>
    <cellStyle name="Normal 2 2 2 9 2 2 3" xfId="14806" xr:uid="{00000000-0005-0000-0000-0000D5390000}"/>
    <cellStyle name="Normal 2 2 2 9 2 2 3 10" xfId="14807" xr:uid="{00000000-0005-0000-0000-0000D6390000}"/>
    <cellStyle name="Normal 2 2 2 9 2 2 3 10 2" xfId="14808" xr:uid="{00000000-0005-0000-0000-0000D7390000}"/>
    <cellStyle name="Normal 2 2 2 9 2 2 3 11" xfId="14809" xr:uid="{00000000-0005-0000-0000-0000D8390000}"/>
    <cellStyle name="Normal 2 2 2 9 2 2 3 11 2" xfId="14810" xr:uid="{00000000-0005-0000-0000-0000D9390000}"/>
    <cellStyle name="Normal 2 2 2 9 2 2 3 12" xfId="14811" xr:uid="{00000000-0005-0000-0000-0000DA390000}"/>
    <cellStyle name="Normal 2 2 2 9 2 2 3 12 2" xfId="14812" xr:uid="{00000000-0005-0000-0000-0000DB390000}"/>
    <cellStyle name="Normal 2 2 2 9 2 2 3 13" xfId="14813" xr:uid="{00000000-0005-0000-0000-0000DC390000}"/>
    <cellStyle name="Normal 2 2 2 9 2 2 3 2" xfId="14814" xr:uid="{00000000-0005-0000-0000-0000DD390000}"/>
    <cellStyle name="Normal 2 2 2 9 2 2 3 2 10" xfId="14815" xr:uid="{00000000-0005-0000-0000-0000DE390000}"/>
    <cellStyle name="Normal 2 2 2 9 2 2 3 2 10 2" xfId="14816" xr:uid="{00000000-0005-0000-0000-0000DF390000}"/>
    <cellStyle name="Normal 2 2 2 9 2 2 3 2 11" xfId="14817" xr:uid="{00000000-0005-0000-0000-0000E0390000}"/>
    <cellStyle name="Normal 2 2 2 9 2 2 3 2 11 2" xfId="14818" xr:uid="{00000000-0005-0000-0000-0000E1390000}"/>
    <cellStyle name="Normal 2 2 2 9 2 2 3 2 12" xfId="14819" xr:uid="{00000000-0005-0000-0000-0000E2390000}"/>
    <cellStyle name="Normal 2 2 2 9 2 2 3 2 2" xfId="14820" xr:uid="{00000000-0005-0000-0000-0000E3390000}"/>
    <cellStyle name="Normal 2 2 2 9 2 2 3 2 2 10" xfId="14821" xr:uid="{00000000-0005-0000-0000-0000E4390000}"/>
    <cellStyle name="Normal 2 2 2 9 2 2 3 2 2 10 2" xfId="14822" xr:uid="{00000000-0005-0000-0000-0000E5390000}"/>
    <cellStyle name="Normal 2 2 2 9 2 2 3 2 2 11" xfId="14823" xr:uid="{00000000-0005-0000-0000-0000E6390000}"/>
    <cellStyle name="Normal 2 2 2 9 2 2 3 2 2 2" xfId="14824" xr:uid="{00000000-0005-0000-0000-0000E7390000}"/>
    <cellStyle name="Normal 2 2 2 9 2 2 3 2 2 2 2" xfId="14825" xr:uid="{00000000-0005-0000-0000-0000E8390000}"/>
    <cellStyle name="Normal 2 2 2 9 2 2 3 2 2 3" xfId="14826" xr:uid="{00000000-0005-0000-0000-0000E9390000}"/>
    <cellStyle name="Normal 2 2 2 9 2 2 3 2 2 3 2" xfId="14827" xr:uid="{00000000-0005-0000-0000-0000EA390000}"/>
    <cellStyle name="Normal 2 2 2 9 2 2 3 2 2 4" xfId="14828" xr:uid="{00000000-0005-0000-0000-0000EB390000}"/>
    <cellStyle name="Normal 2 2 2 9 2 2 3 2 2 4 2" xfId="14829" xr:uid="{00000000-0005-0000-0000-0000EC390000}"/>
    <cellStyle name="Normal 2 2 2 9 2 2 3 2 2 5" xfId="14830" xr:uid="{00000000-0005-0000-0000-0000ED390000}"/>
    <cellStyle name="Normal 2 2 2 9 2 2 3 2 2 5 2" xfId="14831" xr:uid="{00000000-0005-0000-0000-0000EE390000}"/>
    <cellStyle name="Normal 2 2 2 9 2 2 3 2 2 6" xfId="14832" xr:uid="{00000000-0005-0000-0000-0000EF390000}"/>
    <cellStyle name="Normal 2 2 2 9 2 2 3 2 2 6 2" xfId="14833" xr:uid="{00000000-0005-0000-0000-0000F0390000}"/>
    <cellStyle name="Normal 2 2 2 9 2 2 3 2 2 7" xfId="14834" xr:uid="{00000000-0005-0000-0000-0000F1390000}"/>
    <cellStyle name="Normal 2 2 2 9 2 2 3 2 2 7 2" xfId="14835" xr:uid="{00000000-0005-0000-0000-0000F2390000}"/>
    <cellStyle name="Normal 2 2 2 9 2 2 3 2 2 8" xfId="14836" xr:uid="{00000000-0005-0000-0000-0000F3390000}"/>
    <cellStyle name="Normal 2 2 2 9 2 2 3 2 2 8 2" xfId="14837" xr:uid="{00000000-0005-0000-0000-0000F4390000}"/>
    <cellStyle name="Normal 2 2 2 9 2 2 3 2 2 9" xfId="14838" xr:uid="{00000000-0005-0000-0000-0000F5390000}"/>
    <cellStyle name="Normal 2 2 2 9 2 2 3 2 2 9 2" xfId="14839" xr:uid="{00000000-0005-0000-0000-0000F6390000}"/>
    <cellStyle name="Normal 2 2 2 9 2 2 3 2 3" xfId="14840" xr:uid="{00000000-0005-0000-0000-0000F7390000}"/>
    <cellStyle name="Normal 2 2 2 9 2 2 3 2 3 2" xfId="14841" xr:uid="{00000000-0005-0000-0000-0000F8390000}"/>
    <cellStyle name="Normal 2 2 2 9 2 2 3 2 4" xfId="14842" xr:uid="{00000000-0005-0000-0000-0000F9390000}"/>
    <cellStyle name="Normal 2 2 2 9 2 2 3 2 4 2" xfId="14843" xr:uid="{00000000-0005-0000-0000-0000FA390000}"/>
    <cellStyle name="Normal 2 2 2 9 2 2 3 2 5" xfId="14844" xr:uid="{00000000-0005-0000-0000-0000FB390000}"/>
    <cellStyle name="Normal 2 2 2 9 2 2 3 2 5 2" xfId="14845" xr:uid="{00000000-0005-0000-0000-0000FC390000}"/>
    <cellStyle name="Normal 2 2 2 9 2 2 3 2 6" xfId="14846" xr:uid="{00000000-0005-0000-0000-0000FD390000}"/>
    <cellStyle name="Normal 2 2 2 9 2 2 3 2 6 2" xfId="14847" xr:uid="{00000000-0005-0000-0000-0000FE390000}"/>
    <cellStyle name="Normal 2 2 2 9 2 2 3 2 7" xfId="14848" xr:uid="{00000000-0005-0000-0000-0000FF390000}"/>
    <cellStyle name="Normal 2 2 2 9 2 2 3 2 7 2" xfId="14849" xr:uid="{00000000-0005-0000-0000-0000003A0000}"/>
    <cellStyle name="Normal 2 2 2 9 2 2 3 2 8" xfId="14850" xr:uid="{00000000-0005-0000-0000-0000013A0000}"/>
    <cellStyle name="Normal 2 2 2 9 2 2 3 2 8 2" xfId="14851" xr:uid="{00000000-0005-0000-0000-0000023A0000}"/>
    <cellStyle name="Normal 2 2 2 9 2 2 3 2 9" xfId="14852" xr:uid="{00000000-0005-0000-0000-0000033A0000}"/>
    <cellStyle name="Normal 2 2 2 9 2 2 3 2 9 2" xfId="14853" xr:uid="{00000000-0005-0000-0000-0000043A0000}"/>
    <cellStyle name="Normal 2 2 2 9 2 2 3 3" xfId="14854" xr:uid="{00000000-0005-0000-0000-0000053A0000}"/>
    <cellStyle name="Normal 2 2 2 9 2 2 3 3 10" xfId="14855" xr:uid="{00000000-0005-0000-0000-0000063A0000}"/>
    <cellStyle name="Normal 2 2 2 9 2 2 3 3 10 2" xfId="14856" xr:uid="{00000000-0005-0000-0000-0000073A0000}"/>
    <cellStyle name="Normal 2 2 2 9 2 2 3 3 11" xfId="14857" xr:uid="{00000000-0005-0000-0000-0000083A0000}"/>
    <cellStyle name="Normal 2 2 2 9 2 2 3 3 2" xfId="14858" xr:uid="{00000000-0005-0000-0000-0000093A0000}"/>
    <cellStyle name="Normal 2 2 2 9 2 2 3 3 2 2" xfId="14859" xr:uid="{00000000-0005-0000-0000-00000A3A0000}"/>
    <cellStyle name="Normal 2 2 2 9 2 2 3 3 3" xfId="14860" xr:uid="{00000000-0005-0000-0000-00000B3A0000}"/>
    <cellStyle name="Normal 2 2 2 9 2 2 3 3 3 2" xfId="14861" xr:uid="{00000000-0005-0000-0000-00000C3A0000}"/>
    <cellStyle name="Normal 2 2 2 9 2 2 3 3 4" xfId="14862" xr:uid="{00000000-0005-0000-0000-00000D3A0000}"/>
    <cellStyle name="Normal 2 2 2 9 2 2 3 3 4 2" xfId="14863" xr:uid="{00000000-0005-0000-0000-00000E3A0000}"/>
    <cellStyle name="Normal 2 2 2 9 2 2 3 3 5" xfId="14864" xr:uid="{00000000-0005-0000-0000-00000F3A0000}"/>
    <cellStyle name="Normal 2 2 2 9 2 2 3 3 5 2" xfId="14865" xr:uid="{00000000-0005-0000-0000-0000103A0000}"/>
    <cellStyle name="Normal 2 2 2 9 2 2 3 3 6" xfId="14866" xr:uid="{00000000-0005-0000-0000-0000113A0000}"/>
    <cellStyle name="Normal 2 2 2 9 2 2 3 3 6 2" xfId="14867" xr:uid="{00000000-0005-0000-0000-0000123A0000}"/>
    <cellStyle name="Normal 2 2 2 9 2 2 3 3 7" xfId="14868" xr:uid="{00000000-0005-0000-0000-0000133A0000}"/>
    <cellStyle name="Normal 2 2 2 9 2 2 3 3 7 2" xfId="14869" xr:uid="{00000000-0005-0000-0000-0000143A0000}"/>
    <cellStyle name="Normal 2 2 2 9 2 2 3 3 8" xfId="14870" xr:uid="{00000000-0005-0000-0000-0000153A0000}"/>
    <cellStyle name="Normal 2 2 2 9 2 2 3 3 8 2" xfId="14871" xr:uid="{00000000-0005-0000-0000-0000163A0000}"/>
    <cellStyle name="Normal 2 2 2 9 2 2 3 3 9" xfId="14872" xr:uid="{00000000-0005-0000-0000-0000173A0000}"/>
    <cellStyle name="Normal 2 2 2 9 2 2 3 3 9 2" xfId="14873" xr:uid="{00000000-0005-0000-0000-0000183A0000}"/>
    <cellStyle name="Normal 2 2 2 9 2 2 3 4" xfId="14874" xr:uid="{00000000-0005-0000-0000-0000193A0000}"/>
    <cellStyle name="Normal 2 2 2 9 2 2 3 4 2" xfId="14875" xr:uid="{00000000-0005-0000-0000-00001A3A0000}"/>
    <cellStyle name="Normal 2 2 2 9 2 2 3 5" xfId="14876" xr:uid="{00000000-0005-0000-0000-00001B3A0000}"/>
    <cellStyle name="Normal 2 2 2 9 2 2 3 5 2" xfId="14877" xr:uid="{00000000-0005-0000-0000-00001C3A0000}"/>
    <cellStyle name="Normal 2 2 2 9 2 2 3 6" xfId="14878" xr:uid="{00000000-0005-0000-0000-00001D3A0000}"/>
    <cellStyle name="Normal 2 2 2 9 2 2 3 6 2" xfId="14879" xr:uid="{00000000-0005-0000-0000-00001E3A0000}"/>
    <cellStyle name="Normal 2 2 2 9 2 2 3 7" xfId="14880" xr:uid="{00000000-0005-0000-0000-00001F3A0000}"/>
    <cellStyle name="Normal 2 2 2 9 2 2 3 7 2" xfId="14881" xr:uid="{00000000-0005-0000-0000-0000203A0000}"/>
    <cellStyle name="Normal 2 2 2 9 2 2 3 8" xfId="14882" xr:uid="{00000000-0005-0000-0000-0000213A0000}"/>
    <cellStyle name="Normal 2 2 2 9 2 2 3 8 2" xfId="14883" xr:uid="{00000000-0005-0000-0000-0000223A0000}"/>
    <cellStyle name="Normal 2 2 2 9 2 2 3 9" xfId="14884" xr:uid="{00000000-0005-0000-0000-0000233A0000}"/>
    <cellStyle name="Normal 2 2 2 9 2 2 3 9 2" xfId="14885" xr:uid="{00000000-0005-0000-0000-0000243A0000}"/>
    <cellStyle name="Normal 2 2 2 9 2 2 4" xfId="14886" xr:uid="{00000000-0005-0000-0000-0000253A0000}"/>
    <cellStyle name="Normal 2 2 2 9 2 2 4 10" xfId="14887" xr:uid="{00000000-0005-0000-0000-0000263A0000}"/>
    <cellStyle name="Normal 2 2 2 9 2 2 4 10 2" xfId="14888" xr:uid="{00000000-0005-0000-0000-0000273A0000}"/>
    <cellStyle name="Normal 2 2 2 9 2 2 4 11" xfId="14889" xr:uid="{00000000-0005-0000-0000-0000283A0000}"/>
    <cellStyle name="Normal 2 2 2 9 2 2 4 11 2" xfId="14890" xr:uid="{00000000-0005-0000-0000-0000293A0000}"/>
    <cellStyle name="Normal 2 2 2 9 2 2 4 12" xfId="14891" xr:uid="{00000000-0005-0000-0000-00002A3A0000}"/>
    <cellStyle name="Normal 2 2 2 9 2 2 4 12 2" xfId="14892" xr:uid="{00000000-0005-0000-0000-00002B3A0000}"/>
    <cellStyle name="Normal 2 2 2 9 2 2 4 13" xfId="14893" xr:uid="{00000000-0005-0000-0000-00002C3A0000}"/>
    <cellStyle name="Normal 2 2 2 9 2 2 4 2" xfId="14894" xr:uid="{00000000-0005-0000-0000-00002D3A0000}"/>
    <cellStyle name="Normal 2 2 2 9 2 2 4 2 10" xfId="14895" xr:uid="{00000000-0005-0000-0000-00002E3A0000}"/>
    <cellStyle name="Normal 2 2 2 9 2 2 4 2 10 2" xfId="14896" xr:uid="{00000000-0005-0000-0000-00002F3A0000}"/>
    <cellStyle name="Normal 2 2 2 9 2 2 4 2 11" xfId="14897" xr:uid="{00000000-0005-0000-0000-0000303A0000}"/>
    <cellStyle name="Normal 2 2 2 9 2 2 4 2 11 2" xfId="14898" xr:uid="{00000000-0005-0000-0000-0000313A0000}"/>
    <cellStyle name="Normal 2 2 2 9 2 2 4 2 12" xfId="14899" xr:uid="{00000000-0005-0000-0000-0000323A0000}"/>
    <cellStyle name="Normal 2 2 2 9 2 2 4 2 2" xfId="14900" xr:uid="{00000000-0005-0000-0000-0000333A0000}"/>
    <cellStyle name="Normal 2 2 2 9 2 2 4 2 2 10" xfId="14901" xr:uid="{00000000-0005-0000-0000-0000343A0000}"/>
    <cellStyle name="Normal 2 2 2 9 2 2 4 2 2 10 2" xfId="14902" xr:uid="{00000000-0005-0000-0000-0000353A0000}"/>
    <cellStyle name="Normal 2 2 2 9 2 2 4 2 2 11" xfId="14903" xr:uid="{00000000-0005-0000-0000-0000363A0000}"/>
    <cellStyle name="Normal 2 2 2 9 2 2 4 2 2 2" xfId="14904" xr:uid="{00000000-0005-0000-0000-0000373A0000}"/>
    <cellStyle name="Normal 2 2 2 9 2 2 4 2 2 2 2" xfId="14905" xr:uid="{00000000-0005-0000-0000-0000383A0000}"/>
    <cellStyle name="Normal 2 2 2 9 2 2 4 2 2 3" xfId="14906" xr:uid="{00000000-0005-0000-0000-0000393A0000}"/>
    <cellStyle name="Normal 2 2 2 9 2 2 4 2 2 3 2" xfId="14907" xr:uid="{00000000-0005-0000-0000-00003A3A0000}"/>
    <cellStyle name="Normal 2 2 2 9 2 2 4 2 2 4" xfId="14908" xr:uid="{00000000-0005-0000-0000-00003B3A0000}"/>
    <cellStyle name="Normal 2 2 2 9 2 2 4 2 2 4 2" xfId="14909" xr:uid="{00000000-0005-0000-0000-00003C3A0000}"/>
    <cellStyle name="Normal 2 2 2 9 2 2 4 2 2 5" xfId="14910" xr:uid="{00000000-0005-0000-0000-00003D3A0000}"/>
    <cellStyle name="Normal 2 2 2 9 2 2 4 2 2 5 2" xfId="14911" xr:uid="{00000000-0005-0000-0000-00003E3A0000}"/>
    <cellStyle name="Normal 2 2 2 9 2 2 4 2 2 6" xfId="14912" xr:uid="{00000000-0005-0000-0000-00003F3A0000}"/>
    <cellStyle name="Normal 2 2 2 9 2 2 4 2 2 6 2" xfId="14913" xr:uid="{00000000-0005-0000-0000-0000403A0000}"/>
    <cellStyle name="Normal 2 2 2 9 2 2 4 2 2 7" xfId="14914" xr:uid="{00000000-0005-0000-0000-0000413A0000}"/>
    <cellStyle name="Normal 2 2 2 9 2 2 4 2 2 7 2" xfId="14915" xr:uid="{00000000-0005-0000-0000-0000423A0000}"/>
    <cellStyle name="Normal 2 2 2 9 2 2 4 2 2 8" xfId="14916" xr:uid="{00000000-0005-0000-0000-0000433A0000}"/>
    <cellStyle name="Normal 2 2 2 9 2 2 4 2 2 8 2" xfId="14917" xr:uid="{00000000-0005-0000-0000-0000443A0000}"/>
    <cellStyle name="Normal 2 2 2 9 2 2 4 2 2 9" xfId="14918" xr:uid="{00000000-0005-0000-0000-0000453A0000}"/>
    <cellStyle name="Normal 2 2 2 9 2 2 4 2 2 9 2" xfId="14919" xr:uid="{00000000-0005-0000-0000-0000463A0000}"/>
    <cellStyle name="Normal 2 2 2 9 2 2 4 2 3" xfId="14920" xr:uid="{00000000-0005-0000-0000-0000473A0000}"/>
    <cellStyle name="Normal 2 2 2 9 2 2 4 2 3 2" xfId="14921" xr:uid="{00000000-0005-0000-0000-0000483A0000}"/>
    <cellStyle name="Normal 2 2 2 9 2 2 4 2 4" xfId="14922" xr:uid="{00000000-0005-0000-0000-0000493A0000}"/>
    <cellStyle name="Normal 2 2 2 9 2 2 4 2 4 2" xfId="14923" xr:uid="{00000000-0005-0000-0000-00004A3A0000}"/>
    <cellStyle name="Normal 2 2 2 9 2 2 4 2 5" xfId="14924" xr:uid="{00000000-0005-0000-0000-00004B3A0000}"/>
    <cellStyle name="Normal 2 2 2 9 2 2 4 2 5 2" xfId="14925" xr:uid="{00000000-0005-0000-0000-00004C3A0000}"/>
    <cellStyle name="Normal 2 2 2 9 2 2 4 2 6" xfId="14926" xr:uid="{00000000-0005-0000-0000-00004D3A0000}"/>
    <cellStyle name="Normal 2 2 2 9 2 2 4 2 6 2" xfId="14927" xr:uid="{00000000-0005-0000-0000-00004E3A0000}"/>
    <cellStyle name="Normal 2 2 2 9 2 2 4 2 7" xfId="14928" xr:uid="{00000000-0005-0000-0000-00004F3A0000}"/>
    <cellStyle name="Normal 2 2 2 9 2 2 4 2 7 2" xfId="14929" xr:uid="{00000000-0005-0000-0000-0000503A0000}"/>
    <cellStyle name="Normal 2 2 2 9 2 2 4 2 8" xfId="14930" xr:uid="{00000000-0005-0000-0000-0000513A0000}"/>
    <cellStyle name="Normal 2 2 2 9 2 2 4 2 8 2" xfId="14931" xr:uid="{00000000-0005-0000-0000-0000523A0000}"/>
    <cellStyle name="Normal 2 2 2 9 2 2 4 2 9" xfId="14932" xr:uid="{00000000-0005-0000-0000-0000533A0000}"/>
    <cellStyle name="Normal 2 2 2 9 2 2 4 2 9 2" xfId="14933" xr:uid="{00000000-0005-0000-0000-0000543A0000}"/>
    <cellStyle name="Normal 2 2 2 9 2 2 4 3" xfId="14934" xr:uid="{00000000-0005-0000-0000-0000553A0000}"/>
    <cellStyle name="Normal 2 2 2 9 2 2 4 3 10" xfId="14935" xr:uid="{00000000-0005-0000-0000-0000563A0000}"/>
    <cellStyle name="Normal 2 2 2 9 2 2 4 3 10 2" xfId="14936" xr:uid="{00000000-0005-0000-0000-0000573A0000}"/>
    <cellStyle name="Normal 2 2 2 9 2 2 4 3 11" xfId="14937" xr:uid="{00000000-0005-0000-0000-0000583A0000}"/>
    <cellStyle name="Normal 2 2 2 9 2 2 4 3 2" xfId="14938" xr:uid="{00000000-0005-0000-0000-0000593A0000}"/>
    <cellStyle name="Normal 2 2 2 9 2 2 4 3 2 2" xfId="14939" xr:uid="{00000000-0005-0000-0000-00005A3A0000}"/>
    <cellStyle name="Normal 2 2 2 9 2 2 4 3 3" xfId="14940" xr:uid="{00000000-0005-0000-0000-00005B3A0000}"/>
    <cellStyle name="Normal 2 2 2 9 2 2 4 3 3 2" xfId="14941" xr:uid="{00000000-0005-0000-0000-00005C3A0000}"/>
    <cellStyle name="Normal 2 2 2 9 2 2 4 3 4" xfId="14942" xr:uid="{00000000-0005-0000-0000-00005D3A0000}"/>
    <cellStyle name="Normal 2 2 2 9 2 2 4 3 4 2" xfId="14943" xr:uid="{00000000-0005-0000-0000-00005E3A0000}"/>
    <cellStyle name="Normal 2 2 2 9 2 2 4 3 5" xfId="14944" xr:uid="{00000000-0005-0000-0000-00005F3A0000}"/>
    <cellStyle name="Normal 2 2 2 9 2 2 4 3 5 2" xfId="14945" xr:uid="{00000000-0005-0000-0000-0000603A0000}"/>
    <cellStyle name="Normal 2 2 2 9 2 2 4 3 6" xfId="14946" xr:uid="{00000000-0005-0000-0000-0000613A0000}"/>
    <cellStyle name="Normal 2 2 2 9 2 2 4 3 6 2" xfId="14947" xr:uid="{00000000-0005-0000-0000-0000623A0000}"/>
    <cellStyle name="Normal 2 2 2 9 2 2 4 3 7" xfId="14948" xr:uid="{00000000-0005-0000-0000-0000633A0000}"/>
    <cellStyle name="Normal 2 2 2 9 2 2 4 3 7 2" xfId="14949" xr:uid="{00000000-0005-0000-0000-0000643A0000}"/>
    <cellStyle name="Normal 2 2 2 9 2 2 4 3 8" xfId="14950" xr:uid="{00000000-0005-0000-0000-0000653A0000}"/>
    <cellStyle name="Normal 2 2 2 9 2 2 4 3 8 2" xfId="14951" xr:uid="{00000000-0005-0000-0000-0000663A0000}"/>
    <cellStyle name="Normal 2 2 2 9 2 2 4 3 9" xfId="14952" xr:uid="{00000000-0005-0000-0000-0000673A0000}"/>
    <cellStyle name="Normal 2 2 2 9 2 2 4 3 9 2" xfId="14953" xr:uid="{00000000-0005-0000-0000-0000683A0000}"/>
    <cellStyle name="Normal 2 2 2 9 2 2 4 4" xfId="14954" xr:uid="{00000000-0005-0000-0000-0000693A0000}"/>
    <cellStyle name="Normal 2 2 2 9 2 2 4 4 2" xfId="14955" xr:uid="{00000000-0005-0000-0000-00006A3A0000}"/>
    <cellStyle name="Normal 2 2 2 9 2 2 4 5" xfId="14956" xr:uid="{00000000-0005-0000-0000-00006B3A0000}"/>
    <cellStyle name="Normal 2 2 2 9 2 2 4 5 2" xfId="14957" xr:uid="{00000000-0005-0000-0000-00006C3A0000}"/>
    <cellStyle name="Normal 2 2 2 9 2 2 4 6" xfId="14958" xr:uid="{00000000-0005-0000-0000-00006D3A0000}"/>
    <cellStyle name="Normal 2 2 2 9 2 2 4 6 2" xfId="14959" xr:uid="{00000000-0005-0000-0000-00006E3A0000}"/>
    <cellStyle name="Normal 2 2 2 9 2 2 4 7" xfId="14960" xr:uid="{00000000-0005-0000-0000-00006F3A0000}"/>
    <cellStyle name="Normal 2 2 2 9 2 2 4 7 2" xfId="14961" xr:uid="{00000000-0005-0000-0000-0000703A0000}"/>
    <cellStyle name="Normal 2 2 2 9 2 2 4 8" xfId="14962" xr:uid="{00000000-0005-0000-0000-0000713A0000}"/>
    <cellStyle name="Normal 2 2 2 9 2 2 4 8 2" xfId="14963" xr:uid="{00000000-0005-0000-0000-0000723A0000}"/>
    <cellStyle name="Normal 2 2 2 9 2 2 4 9" xfId="14964" xr:uid="{00000000-0005-0000-0000-0000733A0000}"/>
    <cellStyle name="Normal 2 2 2 9 2 2 4 9 2" xfId="14965" xr:uid="{00000000-0005-0000-0000-0000743A0000}"/>
    <cellStyle name="Normal 2 2 2 9 2 2 5" xfId="14966" xr:uid="{00000000-0005-0000-0000-0000753A0000}"/>
    <cellStyle name="Normal 2 2 2 9 2 2 5 10" xfId="14967" xr:uid="{00000000-0005-0000-0000-0000763A0000}"/>
    <cellStyle name="Normal 2 2 2 9 2 2 5 10 2" xfId="14968" xr:uid="{00000000-0005-0000-0000-0000773A0000}"/>
    <cellStyle name="Normal 2 2 2 9 2 2 5 11" xfId="14969" xr:uid="{00000000-0005-0000-0000-0000783A0000}"/>
    <cellStyle name="Normal 2 2 2 9 2 2 5 11 2" xfId="14970" xr:uid="{00000000-0005-0000-0000-0000793A0000}"/>
    <cellStyle name="Normal 2 2 2 9 2 2 5 12" xfId="14971" xr:uid="{00000000-0005-0000-0000-00007A3A0000}"/>
    <cellStyle name="Normal 2 2 2 9 2 2 5 12 2" xfId="14972" xr:uid="{00000000-0005-0000-0000-00007B3A0000}"/>
    <cellStyle name="Normal 2 2 2 9 2 2 5 13" xfId="14973" xr:uid="{00000000-0005-0000-0000-00007C3A0000}"/>
    <cellStyle name="Normal 2 2 2 9 2 2 5 2" xfId="14974" xr:uid="{00000000-0005-0000-0000-00007D3A0000}"/>
    <cellStyle name="Normal 2 2 2 9 2 2 5 2 10" xfId="14975" xr:uid="{00000000-0005-0000-0000-00007E3A0000}"/>
    <cellStyle name="Normal 2 2 2 9 2 2 5 2 10 2" xfId="14976" xr:uid="{00000000-0005-0000-0000-00007F3A0000}"/>
    <cellStyle name="Normal 2 2 2 9 2 2 5 2 11" xfId="14977" xr:uid="{00000000-0005-0000-0000-0000803A0000}"/>
    <cellStyle name="Normal 2 2 2 9 2 2 5 2 11 2" xfId="14978" xr:uid="{00000000-0005-0000-0000-0000813A0000}"/>
    <cellStyle name="Normal 2 2 2 9 2 2 5 2 12" xfId="14979" xr:uid="{00000000-0005-0000-0000-0000823A0000}"/>
    <cellStyle name="Normal 2 2 2 9 2 2 5 2 2" xfId="14980" xr:uid="{00000000-0005-0000-0000-0000833A0000}"/>
    <cellStyle name="Normal 2 2 2 9 2 2 5 2 2 10" xfId="14981" xr:uid="{00000000-0005-0000-0000-0000843A0000}"/>
    <cellStyle name="Normal 2 2 2 9 2 2 5 2 2 10 2" xfId="14982" xr:uid="{00000000-0005-0000-0000-0000853A0000}"/>
    <cellStyle name="Normal 2 2 2 9 2 2 5 2 2 11" xfId="14983" xr:uid="{00000000-0005-0000-0000-0000863A0000}"/>
    <cellStyle name="Normal 2 2 2 9 2 2 5 2 2 2" xfId="14984" xr:uid="{00000000-0005-0000-0000-0000873A0000}"/>
    <cellStyle name="Normal 2 2 2 9 2 2 5 2 2 2 2" xfId="14985" xr:uid="{00000000-0005-0000-0000-0000883A0000}"/>
    <cellStyle name="Normal 2 2 2 9 2 2 5 2 2 3" xfId="14986" xr:uid="{00000000-0005-0000-0000-0000893A0000}"/>
    <cellStyle name="Normal 2 2 2 9 2 2 5 2 2 3 2" xfId="14987" xr:uid="{00000000-0005-0000-0000-00008A3A0000}"/>
    <cellStyle name="Normal 2 2 2 9 2 2 5 2 2 4" xfId="14988" xr:uid="{00000000-0005-0000-0000-00008B3A0000}"/>
    <cellStyle name="Normal 2 2 2 9 2 2 5 2 2 4 2" xfId="14989" xr:uid="{00000000-0005-0000-0000-00008C3A0000}"/>
    <cellStyle name="Normal 2 2 2 9 2 2 5 2 2 5" xfId="14990" xr:uid="{00000000-0005-0000-0000-00008D3A0000}"/>
    <cellStyle name="Normal 2 2 2 9 2 2 5 2 2 5 2" xfId="14991" xr:uid="{00000000-0005-0000-0000-00008E3A0000}"/>
    <cellStyle name="Normal 2 2 2 9 2 2 5 2 2 6" xfId="14992" xr:uid="{00000000-0005-0000-0000-00008F3A0000}"/>
    <cellStyle name="Normal 2 2 2 9 2 2 5 2 2 6 2" xfId="14993" xr:uid="{00000000-0005-0000-0000-0000903A0000}"/>
    <cellStyle name="Normal 2 2 2 9 2 2 5 2 2 7" xfId="14994" xr:uid="{00000000-0005-0000-0000-0000913A0000}"/>
    <cellStyle name="Normal 2 2 2 9 2 2 5 2 2 7 2" xfId="14995" xr:uid="{00000000-0005-0000-0000-0000923A0000}"/>
    <cellStyle name="Normal 2 2 2 9 2 2 5 2 2 8" xfId="14996" xr:uid="{00000000-0005-0000-0000-0000933A0000}"/>
    <cellStyle name="Normal 2 2 2 9 2 2 5 2 2 8 2" xfId="14997" xr:uid="{00000000-0005-0000-0000-0000943A0000}"/>
    <cellStyle name="Normal 2 2 2 9 2 2 5 2 2 9" xfId="14998" xr:uid="{00000000-0005-0000-0000-0000953A0000}"/>
    <cellStyle name="Normal 2 2 2 9 2 2 5 2 2 9 2" xfId="14999" xr:uid="{00000000-0005-0000-0000-0000963A0000}"/>
    <cellStyle name="Normal 2 2 2 9 2 2 5 2 3" xfId="15000" xr:uid="{00000000-0005-0000-0000-0000973A0000}"/>
    <cellStyle name="Normal 2 2 2 9 2 2 5 2 3 2" xfId="15001" xr:uid="{00000000-0005-0000-0000-0000983A0000}"/>
    <cellStyle name="Normal 2 2 2 9 2 2 5 2 4" xfId="15002" xr:uid="{00000000-0005-0000-0000-0000993A0000}"/>
    <cellStyle name="Normal 2 2 2 9 2 2 5 2 4 2" xfId="15003" xr:uid="{00000000-0005-0000-0000-00009A3A0000}"/>
    <cellStyle name="Normal 2 2 2 9 2 2 5 2 5" xfId="15004" xr:uid="{00000000-0005-0000-0000-00009B3A0000}"/>
    <cellStyle name="Normal 2 2 2 9 2 2 5 2 5 2" xfId="15005" xr:uid="{00000000-0005-0000-0000-00009C3A0000}"/>
    <cellStyle name="Normal 2 2 2 9 2 2 5 2 6" xfId="15006" xr:uid="{00000000-0005-0000-0000-00009D3A0000}"/>
    <cellStyle name="Normal 2 2 2 9 2 2 5 2 6 2" xfId="15007" xr:uid="{00000000-0005-0000-0000-00009E3A0000}"/>
    <cellStyle name="Normal 2 2 2 9 2 2 5 2 7" xfId="15008" xr:uid="{00000000-0005-0000-0000-00009F3A0000}"/>
    <cellStyle name="Normal 2 2 2 9 2 2 5 2 7 2" xfId="15009" xr:uid="{00000000-0005-0000-0000-0000A03A0000}"/>
    <cellStyle name="Normal 2 2 2 9 2 2 5 2 8" xfId="15010" xr:uid="{00000000-0005-0000-0000-0000A13A0000}"/>
    <cellStyle name="Normal 2 2 2 9 2 2 5 2 8 2" xfId="15011" xr:uid="{00000000-0005-0000-0000-0000A23A0000}"/>
    <cellStyle name="Normal 2 2 2 9 2 2 5 2 9" xfId="15012" xr:uid="{00000000-0005-0000-0000-0000A33A0000}"/>
    <cellStyle name="Normal 2 2 2 9 2 2 5 2 9 2" xfId="15013" xr:uid="{00000000-0005-0000-0000-0000A43A0000}"/>
    <cellStyle name="Normal 2 2 2 9 2 2 5 3" xfId="15014" xr:uid="{00000000-0005-0000-0000-0000A53A0000}"/>
    <cellStyle name="Normal 2 2 2 9 2 2 5 3 10" xfId="15015" xr:uid="{00000000-0005-0000-0000-0000A63A0000}"/>
    <cellStyle name="Normal 2 2 2 9 2 2 5 3 10 2" xfId="15016" xr:uid="{00000000-0005-0000-0000-0000A73A0000}"/>
    <cellStyle name="Normal 2 2 2 9 2 2 5 3 11" xfId="15017" xr:uid="{00000000-0005-0000-0000-0000A83A0000}"/>
    <cellStyle name="Normal 2 2 2 9 2 2 5 3 2" xfId="15018" xr:uid="{00000000-0005-0000-0000-0000A93A0000}"/>
    <cellStyle name="Normal 2 2 2 9 2 2 5 3 2 2" xfId="15019" xr:uid="{00000000-0005-0000-0000-0000AA3A0000}"/>
    <cellStyle name="Normal 2 2 2 9 2 2 5 3 3" xfId="15020" xr:uid="{00000000-0005-0000-0000-0000AB3A0000}"/>
    <cellStyle name="Normal 2 2 2 9 2 2 5 3 3 2" xfId="15021" xr:uid="{00000000-0005-0000-0000-0000AC3A0000}"/>
    <cellStyle name="Normal 2 2 2 9 2 2 5 3 4" xfId="15022" xr:uid="{00000000-0005-0000-0000-0000AD3A0000}"/>
    <cellStyle name="Normal 2 2 2 9 2 2 5 3 4 2" xfId="15023" xr:uid="{00000000-0005-0000-0000-0000AE3A0000}"/>
    <cellStyle name="Normal 2 2 2 9 2 2 5 3 5" xfId="15024" xr:uid="{00000000-0005-0000-0000-0000AF3A0000}"/>
    <cellStyle name="Normal 2 2 2 9 2 2 5 3 5 2" xfId="15025" xr:uid="{00000000-0005-0000-0000-0000B03A0000}"/>
    <cellStyle name="Normal 2 2 2 9 2 2 5 3 6" xfId="15026" xr:uid="{00000000-0005-0000-0000-0000B13A0000}"/>
    <cellStyle name="Normal 2 2 2 9 2 2 5 3 6 2" xfId="15027" xr:uid="{00000000-0005-0000-0000-0000B23A0000}"/>
    <cellStyle name="Normal 2 2 2 9 2 2 5 3 7" xfId="15028" xr:uid="{00000000-0005-0000-0000-0000B33A0000}"/>
    <cellStyle name="Normal 2 2 2 9 2 2 5 3 7 2" xfId="15029" xr:uid="{00000000-0005-0000-0000-0000B43A0000}"/>
    <cellStyle name="Normal 2 2 2 9 2 2 5 3 8" xfId="15030" xr:uid="{00000000-0005-0000-0000-0000B53A0000}"/>
    <cellStyle name="Normal 2 2 2 9 2 2 5 3 8 2" xfId="15031" xr:uid="{00000000-0005-0000-0000-0000B63A0000}"/>
    <cellStyle name="Normal 2 2 2 9 2 2 5 3 9" xfId="15032" xr:uid="{00000000-0005-0000-0000-0000B73A0000}"/>
    <cellStyle name="Normal 2 2 2 9 2 2 5 3 9 2" xfId="15033" xr:uid="{00000000-0005-0000-0000-0000B83A0000}"/>
    <cellStyle name="Normal 2 2 2 9 2 2 5 4" xfId="15034" xr:uid="{00000000-0005-0000-0000-0000B93A0000}"/>
    <cellStyle name="Normal 2 2 2 9 2 2 5 4 2" xfId="15035" xr:uid="{00000000-0005-0000-0000-0000BA3A0000}"/>
    <cellStyle name="Normal 2 2 2 9 2 2 5 5" xfId="15036" xr:uid="{00000000-0005-0000-0000-0000BB3A0000}"/>
    <cellStyle name="Normal 2 2 2 9 2 2 5 5 2" xfId="15037" xr:uid="{00000000-0005-0000-0000-0000BC3A0000}"/>
    <cellStyle name="Normal 2 2 2 9 2 2 5 6" xfId="15038" xr:uid="{00000000-0005-0000-0000-0000BD3A0000}"/>
    <cellStyle name="Normal 2 2 2 9 2 2 5 6 2" xfId="15039" xr:uid="{00000000-0005-0000-0000-0000BE3A0000}"/>
    <cellStyle name="Normal 2 2 2 9 2 2 5 7" xfId="15040" xr:uid="{00000000-0005-0000-0000-0000BF3A0000}"/>
    <cellStyle name="Normal 2 2 2 9 2 2 5 7 2" xfId="15041" xr:uid="{00000000-0005-0000-0000-0000C03A0000}"/>
    <cellStyle name="Normal 2 2 2 9 2 2 5 8" xfId="15042" xr:uid="{00000000-0005-0000-0000-0000C13A0000}"/>
    <cellStyle name="Normal 2 2 2 9 2 2 5 8 2" xfId="15043" xr:uid="{00000000-0005-0000-0000-0000C23A0000}"/>
    <cellStyle name="Normal 2 2 2 9 2 2 5 9" xfId="15044" xr:uid="{00000000-0005-0000-0000-0000C33A0000}"/>
    <cellStyle name="Normal 2 2 2 9 2 2 5 9 2" xfId="15045" xr:uid="{00000000-0005-0000-0000-0000C43A0000}"/>
    <cellStyle name="Normal 2 2 2 9 2 2 6" xfId="41926" xr:uid="{00000000-0005-0000-0000-0000C53A0000}"/>
    <cellStyle name="Normal 2 2 2 9 2 3" xfId="15046" xr:uid="{00000000-0005-0000-0000-0000C63A0000}"/>
    <cellStyle name="Normal 2 2 2 9 2 3 2" xfId="41927" xr:uid="{00000000-0005-0000-0000-0000C73A0000}"/>
    <cellStyle name="Normal 2 2 2 9 2 4" xfId="15047" xr:uid="{00000000-0005-0000-0000-0000C83A0000}"/>
    <cellStyle name="Normal 2 2 2 9 2 4 2" xfId="41928" xr:uid="{00000000-0005-0000-0000-0000C93A0000}"/>
    <cellStyle name="Normal 2 2 2 9 2 5" xfId="15048" xr:uid="{00000000-0005-0000-0000-0000CA3A0000}"/>
    <cellStyle name="Normal 2 2 2 9 2 5 2" xfId="41929" xr:uid="{00000000-0005-0000-0000-0000CB3A0000}"/>
    <cellStyle name="Normal 2 2 2 9 2 6" xfId="15049" xr:uid="{00000000-0005-0000-0000-0000CC3A0000}"/>
    <cellStyle name="Normal 2 2 2 9 2 6 10" xfId="15050" xr:uid="{00000000-0005-0000-0000-0000CD3A0000}"/>
    <cellStyle name="Normal 2 2 2 9 2 6 10 2" xfId="15051" xr:uid="{00000000-0005-0000-0000-0000CE3A0000}"/>
    <cellStyle name="Normal 2 2 2 9 2 6 11" xfId="15052" xr:uid="{00000000-0005-0000-0000-0000CF3A0000}"/>
    <cellStyle name="Normal 2 2 2 9 2 6 11 2" xfId="15053" xr:uid="{00000000-0005-0000-0000-0000D03A0000}"/>
    <cellStyle name="Normal 2 2 2 9 2 6 12" xfId="15054" xr:uid="{00000000-0005-0000-0000-0000D13A0000}"/>
    <cellStyle name="Normal 2 2 2 9 2 6 2" xfId="15055" xr:uid="{00000000-0005-0000-0000-0000D23A0000}"/>
    <cellStyle name="Normal 2 2 2 9 2 6 2 10" xfId="15056" xr:uid="{00000000-0005-0000-0000-0000D33A0000}"/>
    <cellStyle name="Normal 2 2 2 9 2 6 2 10 2" xfId="15057" xr:uid="{00000000-0005-0000-0000-0000D43A0000}"/>
    <cellStyle name="Normal 2 2 2 9 2 6 2 11" xfId="15058" xr:uid="{00000000-0005-0000-0000-0000D53A0000}"/>
    <cellStyle name="Normal 2 2 2 9 2 6 2 2" xfId="15059" xr:uid="{00000000-0005-0000-0000-0000D63A0000}"/>
    <cellStyle name="Normal 2 2 2 9 2 6 2 2 2" xfId="15060" xr:uid="{00000000-0005-0000-0000-0000D73A0000}"/>
    <cellStyle name="Normal 2 2 2 9 2 6 2 3" xfId="15061" xr:uid="{00000000-0005-0000-0000-0000D83A0000}"/>
    <cellStyle name="Normal 2 2 2 9 2 6 2 3 2" xfId="15062" xr:uid="{00000000-0005-0000-0000-0000D93A0000}"/>
    <cellStyle name="Normal 2 2 2 9 2 6 2 4" xfId="15063" xr:uid="{00000000-0005-0000-0000-0000DA3A0000}"/>
    <cellStyle name="Normal 2 2 2 9 2 6 2 4 2" xfId="15064" xr:uid="{00000000-0005-0000-0000-0000DB3A0000}"/>
    <cellStyle name="Normal 2 2 2 9 2 6 2 5" xfId="15065" xr:uid="{00000000-0005-0000-0000-0000DC3A0000}"/>
    <cellStyle name="Normal 2 2 2 9 2 6 2 5 2" xfId="15066" xr:uid="{00000000-0005-0000-0000-0000DD3A0000}"/>
    <cellStyle name="Normal 2 2 2 9 2 6 2 6" xfId="15067" xr:uid="{00000000-0005-0000-0000-0000DE3A0000}"/>
    <cellStyle name="Normal 2 2 2 9 2 6 2 6 2" xfId="15068" xr:uid="{00000000-0005-0000-0000-0000DF3A0000}"/>
    <cellStyle name="Normal 2 2 2 9 2 6 2 7" xfId="15069" xr:uid="{00000000-0005-0000-0000-0000E03A0000}"/>
    <cellStyle name="Normal 2 2 2 9 2 6 2 7 2" xfId="15070" xr:uid="{00000000-0005-0000-0000-0000E13A0000}"/>
    <cellStyle name="Normal 2 2 2 9 2 6 2 8" xfId="15071" xr:uid="{00000000-0005-0000-0000-0000E23A0000}"/>
    <cellStyle name="Normal 2 2 2 9 2 6 2 8 2" xfId="15072" xr:uid="{00000000-0005-0000-0000-0000E33A0000}"/>
    <cellStyle name="Normal 2 2 2 9 2 6 2 9" xfId="15073" xr:uid="{00000000-0005-0000-0000-0000E43A0000}"/>
    <cellStyle name="Normal 2 2 2 9 2 6 2 9 2" xfId="15074" xr:uid="{00000000-0005-0000-0000-0000E53A0000}"/>
    <cellStyle name="Normal 2 2 2 9 2 6 3" xfId="15075" xr:uid="{00000000-0005-0000-0000-0000E63A0000}"/>
    <cellStyle name="Normal 2 2 2 9 2 6 3 2" xfId="15076" xr:uid="{00000000-0005-0000-0000-0000E73A0000}"/>
    <cellStyle name="Normal 2 2 2 9 2 6 4" xfId="15077" xr:uid="{00000000-0005-0000-0000-0000E83A0000}"/>
    <cellStyle name="Normal 2 2 2 9 2 6 4 2" xfId="15078" xr:uid="{00000000-0005-0000-0000-0000E93A0000}"/>
    <cellStyle name="Normal 2 2 2 9 2 6 5" xfId="15079" xr:uid="{00000000-0005-0000-0000-0000EA3A0000}"/>
    <cellStyle name="Normal 2 2 2 9 2 6 5 2" xfId="15080" xr:uid="{00000000-0005-0000-0000-0000EB3A0000}"/>
    <cellStyle name="Normal 2 2 2 9 2 6 6" xfId="15081" xr:uid="{00000000-0005-0000-0000-0000EC3A0000}"/>
    <cellStyle name="Normal 2 2 2 9 2 6 6 2" xfId="15082" xr:uid="{00000000-0005-0000-0000-0000ED3A0000}"/>
    <cellStyle name="Normal 2 2 2 9 2 6 7" xfId="15083" xr:uid="{00000000-0005-0000-0000-0000EE3A0000}"/>
    <cellStyle name="Normal 2 2 2 9 2 6 7 2" xfId="15084" xr:uid="{00000000-0005-0000-0000-0000EF3A0000}"/>
    <cellStyle name="Normal 2 2 2 9 2 6 8" xfId="15085" xr:uid="{00000000-0005-0000-0000-0000F03A0000}"/>
    <cellStyle name="Normal 2 2 2 9 2 6 8 2" xfId="15086" xr:uid="{00000000-0005-0000-0000-0000F13A0000}"/>
    <cellStyle name="Normal 2 2 2 9 2 6 9" xfId="15087" xr:uid="{00000000-0005-0000-0000-0000F23A0000}"/>
    <cellStyle name="Normal 2 2 2 9 2 6 9 2" xfId="15088" xr:uid="{00000000-0005-0000-0000-0000F33A0000}"/>
    <cellStyle name="Normal 2 2 2 9 2 7" xfId="15089" xr:uid="{00000000-0005-0000-0000-0000F43A0000}"/>
    <cellStyle name="Normal 2 2 2 9 2 7 10" xfId="15090" xr:uid="{00000000-0005-0000-0000-0000F53A0000}"/>
    <cellStyle name="Normal 2 2 2 9 2 7 10 2" xfId="15091" xr:uid="{00000000-0005-0000-0000-0000F63A0000}"/>
    <cellStyle name="Normal 2 2 2 9 2 7 11" xfId="15092" xr:uid="{00000000-0005-0000-0000-0000F73A0000}"/>
    <cellStyle name="Normal 2 2 2 9 2 7 2" xfId="15093" xr:uid="{00000000-0005-0000-0000-0000F83A0000}"/>
    <cellStyle name="Normal 2 2 2 9 2 7 2 2" xfId="15094" xr:uid="{00000000-0005-0000-0000-0000F93A0000}"/>
    <cellStyle name="Normal 2 2 2 9 2 7 3" xfId="15095" xr:uid="{00000000-0005-0000-0000-0000FA3A0000}"/>
    <cellStyle name="Normal 2 2 2 9 2 7 3 2" xfId="15096" xr:uid="{00000000-0005-0000-0000-0000FB3A0000}"/>
    <cellStyle name="Normal 2 2 2 9 2 7 4" xfId="15097" xr:uid="{00000000-0005-0000-0000-0000FC3A0000}"/>
    <cellStyle name="Normal 2 2 2 9 2 7 4 2" xfId="15098" xr:uid="{00000000-0005-0000-0000-0000FD3A0000}"/>
    <cellStyle name="Normal 2 2 2 9 2 7 5" xfId="15099" xr:uid="{00000000-0005-0000-0000-0000FE3A0000}"/>
    <cellStyle name="Normal 2 2 2 9 2 7 5 2" xfId="15100" xr:uid="{00000000-0005-0000-0000-0000FF3A0000}"/>
    <cellStyle name="Normal 2 2 2 9 2 7 6" xfId="15101" xr:uid="{00000000-0005-0000-0000-0000003B0000}"/>
    <cellStyle name="Normal 2 2 2 9 2 7 6 2" xfId="15102" xr:uid="{00000000-0005-0000-0000-0000013B0000}"/>
    <cellStyle name="Normal 2 2 2 9 2 7 7" xfId="15103" xr:uid="{00000000-0005-0000-0000-0000023B0000}"/>
    <cellStyle name="Normal 2 2 2 9 2 7 7 2" xfId="15104" xr:uid="{00000000-0005-0000-0000-0000033B0000}"/>
    <cellStyle name="Normal 2 2 2 9 2 7 8" xfId="15105" xr:uid="{00000000-0005-0000-0000-0000043B0000}"/>
    <cellStyle name="Normal 2 2 2 9 2 7 8 2" xfId="15106" xr:uid="{00000000-0005-0000-0000-0000053B0000}"/>
    <cellStyle name="Normal 2 2 2 9 2 7 9" xfId="15107" xr:uid="{00000000-0005-0000-0000-0000063B0000}"/>
    <cellStyle name="Normal 2 2 2 9 2 7 9 2" xfId="15108" xr:uid="{00000000-0005-0000-0000-0000073B0000}"/>
    <cellStyle name="Normal 2 2 2 9 2 8" xfId="15109" xr:uid="{00000000-0005-0000-0000-0000083B0000}"/>
    <cellStyle name="Normal 2 2 2 9 2 8 2" xfId="15110" xr:uid="{00000000-0005-0000-0000-0000093B0000}"/>
    <cellStyle name="Normal 2 2 2 9 2 9" xfId="15111" xr:uid="{00000000-0005-0000-0000-00000A3B0000}"/>
    <cellStyle name="Normal 2 2 2 9 2 9 2" xfId="15112" xr:uid="{00000000-0005-0000-0000-00000B3B0000}"/>
    <cellStyle name="Normal 2 2 2 9 3" xfId="15113" xr:uid="{00000000-0005-0000-0000-00000C3B0000}"/>
    <cellStyle name="Normal 2 2 2 9 3 10" xfId="15114" xr:uid="{00000000-0005-0000-0000-00000D3B0000}"/>
    <cellStyle name="Normal 2 2 2 9 3 10 2" xfId="15115" xr:uid="{00000000-0005-0000-0000-00000E3B0000}"/>
    <cellStyle name="Normal 2 2 2 9 3 11" xfId="15116" xr:uid="{00000000-0005-0000-0000-00000F3B0000}"/>
    <cellStyle name="Normal 2 2 2 9 3 11 2" xfId="15117" xr:uid="{00000000-0005-0000-0000-0000103B0000}"/>
    <cellStyle name="Normal 2 2 2 9 3 12" xfId="15118" xr:uid="{00000000-0005-0000-0000-0000113B0000}"/>
    <cellStyle name="Normal 2 2 2 9 3 12 2" xfId="15119" xr:uid="{00000000-0005-0000-0000-0000123B0000}"/>
    <cellStyle name="Normal 2 2 2 9 3 13" xfId="15120" xr:uid="{00000000-0005-0000-0000-0000133B0000}"/>
    <cellStyle name="Normal 2 2 2 9 3 2" xfId="15121" xr:uid="{00000000-0005-0000-0000-0000143B0000}"/>
    <cellStyle name="Normal 2 2 2 9 3 2 10" xfId="15122" xr:uid="{00000000-0005-0000-0000-0000153B0000}"/>
    <cellStyle name="Normal 2 2 2 9 3 2 10 2" xfId="15123" xr:uid="{00000000-0005-0000-0000-0000163B0000}"/>
    <cellStyle name="Normal 2 2 2 9 3 2 11" xfId="15124" xr:uid="{00000000-0005-0000-0000-0000173B0000}"/>
    <cellStyle name="Normal 2 2 2 9 3 2 11 2" xfId="15125" xr:uid="{00000000-0005-0000-0000-0000183B0000}"/>
    <cellStyle name="Normal 2 2 2 9 3 2 12" xfId="15126" xr:uid="{00000000-0005-0000-0000-0000193B0000}"/>
    <cellStyle name="Normal 2 2 2 9 3 2 2" xfId="15127" xr:uid="{00000000-0005-0000-0000-00001A3B0000}"/>
    <cellStyle name="Normal 2 2 2 9 3 2 2 10" xfId="15128" xr:uid="{00000000-0005-0000-0000-00001B3B0000}"/>
    <cellStyle name="Normal 2 2 2 9 3 2 2 10 2" xfId="15129" xr:uid="{00000000-0005-0000-0000-00001C3B0000}"/>
    <cellStyle name="Normal 2 2 2 9 3 2 2 11" xfId="15130" xr:uid="{00000000-0005-0000-0000-00001D3B0000}"/>
    <cellStyle name="Normal 2 2 2 9 3 2 2 2" xfId="15131" xr:uid="{00000000-0005-0000-0000-00001E3B0000}"/>
    <cellStyle name="Normal 2 2 2 9 3 2 2 2 2" xfId="15132" xr:uid="{00000000-0005-0000-0000-00001F3B0000}"/>
    <cellStyle name="Normal 2 2 2 9 3 2 2 3" xfId="15133" xr:uid="{00000000-0005-0000-0000-0000203B0000}"/>
    <cellStyle name="Normal 2 2 2 9 3 2 2 3 2" xfId="15134" xr:uid="{00000000-0005-0000-0000-0000213B0000}"/>
    <cellStyle name="Normal 2 2 2 9 3 2 2 4" xfId="15135" xr:uid="{00000000-0005-0000-0000-0000223B0000}"/>
    <cellStyle name="Normal 2 2 2 9 3 2 2 4 2" xfId="15136" xr:uid="{00000000-0005-0000-0000-0000233B0000}"/>
    <cellStyle name="Normal 2 2 2 9 3 2 2 5" xfId="15137" xr:uid="{00000000-0005-0000-0000-0000243B0000}"/>
    <cellStyle name="Normal 2 2 2 9 3 2 2 5 2" xfId="15138" xr:uid="{00000000-0005-0000-0000-0000253B0000}"/>
    <cellStyle name="Normal 2 2 2 9 3 2 2 6" xfId="15139" xr:uid="{00000000-0005-0000-0000-0000263B0000}"/>
    <cellStyle name="Normal 2 2 2 9 3 2 2 6 2" xfId="15140" xr:uid="{00000000-0005-0000-0000-0000273B0000}"/>
    <cellStyle name="Normal 2 2 2 9 3 2 2 7" xfId="15141" xr:uid="{00000000-0005-0000-0000-0000283B0000}"/>
    <cellStyle name="Normal 2 2 2 9 3 2 2 7 2" xfId="15142" xr:uid="{00000000-0005-0000-0000-0000293B0000}"/>
    <cellStyle name="Normal 2 2 2 9 3 2 2 8" xfId="15143" xr:uid="{00000000-0005-0000-0000-00002A3B0000}"/>
    <cellStyle name="Normal 2 2 2 9 3 2 2 8 2" xfId="15144" xr:uid="{00000000-0005-0000-0000-00002B3B0000}"/>
    <cellStyle name="Normal 2 2 2 9 3 2 2 9" xfId="15145" xr:uid="{00000000-0005-0000-0000-00002C3B0000}"/>
    <cellStyle name="Normal 2 2 2 9 3 2 2 9 2" xfId="15146" xr:uid="{00000000-0005-0000-0000-00002D3B0000}"/>
    <cellStyle name="Normal 2 2 2 9 3 2 3" xfId="15147" xr:uid="{00000000-0005-0000-0000-00002E3B0000}"/>
    <cellStyle name="Normal 2 2 2 9 3 2 3 2" xfId="15148" xr:uid="{00000000-0005-0000-0000-00002F3B0000}"/>
    <cellStyle name="Normal 2 2 2 9 3 2 4" xfId="15149" xr:uid="{00000000-0005-0000-0000-0000303B0000}"/>
    <cellStyle name="Normal 2 2 2 9 3 2 4 2" xfId="15150" xr:uid="{00000000-0005-0000-0000-0000313B0000}"/>
    <cellStyle name="Normal 2 2 2 9 3 2 5" xfId="15151" xr:uid="{00000000-0005-0000-0000-0000323B0000}"/>
    <cellStyle name="Normal 2 2 2 9 3 2 5 2" xfId="15152" xr:uid="{00000000-0005-0000-0000-0000333B0000}"/>
    <cellStyle name="Normal 2 2 2 9 3 2 6" xfId="15153" xr:uid="{00000000-0005-0000-0000-0000343B0000}"/>
    <cellStyle name="Normal 2 2 2 9 3 2 6 2" xfId="15154" xr:uid="{00000000-0005-0000-0000-0000353B0000}"/>
    <cellStyle name="Normal 2 2 2 9 3 2 7" xfId="15155" xr:uid="{00000000-0005-0000-0000-0000363B0000}"/>
    <cellStyle name="Normal 2 2 2 9 3 2 7 2" xfId="15156" xr:uid="{00000000-0005-0000-0000-0000373B0000}"/>
    <cellStyle name="Normal 2 2 2 9 3 2 8" xfId="15157" xr:uid="{00000000-0005-0000-0000-0000383B0000}"/>
    <cellStyle name="Normal 2 2 2 9 3 2 8 2" xfId="15158" xr:uid="{00000000-0005-0000-0000-0000393B0000}"/>
    <cellStyle name="Normal 2 2 2 9 3 2 9" xfId="15159" xr:uid="{00000000-0005-0000-0000-00003A3B0000}"/>
    <cellStyle name="Normal 2 2 2 9 3 2 9 2" xfId="15160" xr:uid="{00000000-0005-0000-0000-00003B3B0000}"/>
    <cellStyle name="Normal 2 2 2 9 3 3" xfId="15161" xr:uid="{00000000-0005-0000-0000-00003C3B0000}"/>
    <cellStyle name="Normal 2 2 2 9 3 3 10" xfId="15162" xr:uid="{00000000-0005-0000-0000-00003D3B0000}"/>
    <cellStyle name="Normal 2 2 2 9 3 3 10 2" xfId="15163" xr:uid="{00000000-0005-0000-0000-00003E3B0000}"/>
    <cellStyle name="Normal 2 2 2 9 3 3 11" xfId="15164" xr:uid="{00000000-0005-0000-0000-00003F3B0000}"/>
    <cellStyle name="Normal 2 2 2 9 3 3 2" xfId="15165" xr:uid="{00000000-0005-0000-0000-0000403B0000}"/>
    <cellStyle name="Normal 2 2 2 9 3 3 2 2" xfId="15166" xr:uid="{00000000-0005-0000-0000-0000413B0000}"/>
    <cellStyle name="Normal 2 2 2 9 3 3 3" xfId="15167" xr:uid="{00000000-0005-0000-0000-0000423B0000}"/>
    <cellStyle name="Normal 2 2 2 9 3 3 3 2" xfId="15168" xr:uid="{00000000-0005-0000-0000-0000433B0000}"/>
    <cellStyle name="Normal 2 2 2 9 3 3 4" xfId="15169" xr:uid="{00000000-0005-0000-0000-0000443B0000}"/>
    <cellStyle name="Normal 2 2 2 9 3 3 4 2" xfId="15170" xr:uid="{00000000-0005-0000-0000-0000453B0000}"/>
    <cellStyle name="Normal 2 2 2 9 3 3 5" xfId="15171" xr:uid="{00000000-0005-0000-0000-0000463B0000}"/>
    <cellStyle name="Normal 2 2 2 9 3 3 5 2" xfId="15172" xr:uid="{00000000-0005-0000-0000-0000473B0000}"/>
    <cellStyle name="Normal 2 2 2 9 3 3 6" xfId="15173" xr:uid="{00000000-0005-0000-0000-0000483B0000}"/>
    <cellStyle name="Normal 2 2 2 9 3 3 6 2" xfId="15174" xr:uid="{00000000-0005-0000-0000-0000493B0000}"/>
    <cellStyle name="Normal 2 2 2 9 3 3 7" xfId="15175" xr:uid="{00000000-0005-0000-0000-00004A3B0000}"/>
    <cellStyle name="Normal 2 2 2 9 3 3 7 2" xfId="15176" xr:uid="{00000000-0005-0000-0000-00004B3B0000}"/>
    <cellStyle name="Normal 2 2 2 9 3 3 8" xfId="15177" xr:uid="{00000000-0005-0000-0000-00004C3B0000}"/>
    <cellStyle name="Normal 2 2 2 9 3 3 8 2" xfId="15178" xr:uid="{00000000-0005-0000-0000-00004D3B0000}"/>
    <cellStyle name="Normal 2 2 2 9 3 3 9" xfId="15179" xr:uid="{00000000-0005-0000-0000-00004E3B0000}"/>
    <cellStyle name="Normal 2 2 2 9 3 3 9 2" xfId="15180" xr:uid="{00000000-0005-0000-0000-00004F3B0000}"/>
    <cellStyle name="Normal 2 2 2 9 3 4" xfId="15181" xr:uid="{00000000-0005-0000-0000-0000503B0000}"/>
    <cellStyle name="Normal 2 2 2 9 3 4 2" xfId="15182" xr:uid="{00000000-0005-0000-0000-0000513B0000}"/>
    <cellStyle name="Normal 2 2 2 9 3 5" xfId="15183" xr:uid="{00000000-0005-0000-0000-0000523B0000}"/>
    <cellStyle name="Normal 2 2 2 9 3 5 2" xfId="15184" xr:uid="{00000000-0005-0000-0000-0000533B0000}"/>
    <cellStyle name="Normal 2 2 2 9 3 6" xfId="15185" xr:uid="{00000000-0005-0000-0000-0000543B0000}"/>
    <cellStyle name="Normal 2 2 2 9 3 6 2" xfId="15186" xr:uid="{00000000-0005-0000-0000-0000553B0000}"/>
    <cellStyle name="Normal 2 2 2 9 3 7" xfId="15187" xr:uid="{00000000-0005-0000-0000-0000563B0000}"/>
    <cellStyle name="Normal 2 2 2 9 3 7 2" xfId="15188" xr:uid="{00000000-0005-0000-0000-0000573B0000}"/>
    <cellStyle name="Normal 2 2 2 9 3 8" xfId="15189" xr:uid="{00000000-0005-0000-0000-0000583B0000}"/>
    <cellStyle name="Normal 2 2 2 9 3 8 2" xfId="15190" xr:uid="{00000000-0005-0000-0000-0000593B0000}"/>
    <cellStyle name="Normal 2 2 2 9 3 9" xfId="15191" xr:uid="{00000000-0005-0000-0000-00005A3B0000}"/>
    <cellStyle name="Normal 2 2 2 9 3 9 2" xfId="15192" xr:uid="{00000000-0005-0000-0000-00005B3B0000}"/>
    <cellStyle name="Normal 2 2 2 9 4" xfId="15193" xr:uid="{00000000-0005-0000-0000-00005C3B0000}"/>
    <cellStyle name="Normal 2 2 2 9 4 10" xfId="15194" xr:uid="{00000000-0005-0000-0000-00005D3B0000}"/>
    <cellStyle name="Normal 2 2 2 9 4 10 2" xfId="15195" xr:uid="{00000000-0005-0000-0000-00005E3B0000}"/>
    <cellStyle name="Normal 2 2 2 9 4 11" xfId="15196" xr:uid="{00000000-0005-0000-0000-00005F3B0000}"/>
    <cellStyle name="Normal 2 2 2 9 4 11 2" xfId="15197" xr:uid="{00000000-0005-0000-0000-0000603B0000}"/>
    <cellStyle name="Normal 2 2 2 9 4 12" xfId="15198" xr:uid="{00000000-0005-0000-0000-0000613B0000}"/>
    <cellStyle name="Normal 2 2 2 9 4 12 2" xfId="15199" xr:uid="{00000000-0005-0000-0000-0000623B0000}"/>
    <cellStyle name="Normal 2 2 2 9 4 13" xfId="15200" xr:uid="{00000000-0005-0000-0000-0000633B0000}"/>
    <cellStyle name="Normal 2 2 2 9 4 2" xfId="15201" xr:uid="{00000000-0005-0000-0000-0000643B0000}"/>
    <cellStyle name="Normal 2 2 2 9 4 2 10" xfId="15202" xr:uid="{00000000-0005-0000-0000-0000653B0000}"/>
    <cellStyle name="Normal 2 2 2 9 4 2 10 2" xfId="15203" xr:uid="{00000000-0005-0000-0000-0000663B0000}"/>
    <cellStyle name="Normal 2 2 2 9 4 2 11" xfId="15204" xr:uid="{00000000-0005-0000-0000-0000673B0000}"/>
    <cellStyle name="Normal 2 2 2 9 4 2 11 2" xfId="15205" xr:uid="{00000000-0005-0000-0000-0000683B0000}"/>
    <cellStyle name="Normal 2 2 2 9 4 2 12" xfId="15206" xr:uid="{00000000-0005-0000-0000-0000693B0000}"/>
    <cellStyle name="Normal 2 2 2 9 4 2 2" xfId="15207" xr:uid="{00000000-0005-0000-0000-00006A3B0000}"/>
    <cellStyle name="Normal 2 2 2 9 4 2 2 10" xfId="15208" xr:uid="{00000000-0005-0000-0000-00006B3B0000}"/>
    <cellStyle name="Normal 2 2 2 9 4 2 2 10 2" xfId="15209" xr:uid="{00000000-0005-0000-0000-00006C3B0000}"/>
    <cellStyle name="Normal 2 2 2 9 4 2 2 11" xfId="15210" xr:uid="{00000000-0005-0000-0000-00006D3B0000}"/>
    <cellStyle name="Normal 2 2 2 9 4 2 2 2" xfId="15211" xr:uid="{00000000-0005-0000-0000-00006E3B0000}"/>
    <cellStyle name="Normal 2 2 2 9 4 2 2 2 2" xfId="15212" xr:uid="{00000000-0005-0000-0000-00006F3B0000}"/>
    <cellStyle name="Normal 2 2 2 9 4 2 2 3" xfId="15213" xr:uid="{00000000-0005-0000-0000-0000703B0000}"/>
    <cellStyle name="Normal 2 2 2 9 4 2 2 3 2" xfId="15214" xr:uid="{00000000-0005-0000-0000-0000713B0000}"/>
    <cellStyle name="Normal 2 2 2 9 4 2 2 4" xfId="15215" xr:uid="{00000000-0005-0000-0000-0000723B0000}"/>
    <cellStyle name="Normal 2 2 2 9 4 2 2 4 2" xfId="15216" xr:uid="{00000000-0005-0000-0000-0000733B0000}"/>
    <cellStyle name="Normal 2 2 2 9 4 2 2 5" xfId="15217" xr:uid="{00000000-0005-0000-0000-0000743B0000}"/>
    <cellStyle name="Normal 2 2 2 9 4 2 2 5 2" xfId="15218" xr:uid="{00000000-0005-0000-0000-0000753B0000}"/>
    <cellStyle name="Normal 2 2 2 9 4 2 2 6" xfId="15219" xr:uid="{00000000-0005-0000-0000-0000763B0000}"/>
    <cellStyle name="Normal 2 2 2 9 4 2 2 6 2" xfId="15220" xr:uid="{00000000-0005-0000-0000-0000773B0000}"/>
    <cellStyle name="Normal 2 2 2 9 4 2 2 7" xfId="15221" xr:uid="{00000000-0005-0000-0000-0000783B0000}"/>
    <cellStyle name="Normal 2 2 2 9 4 2 2 7 2" xfId="15222" xr:uid="{00000000-0005-0000-0000-0000793B0000}"/>
    <cellStyle name="Normal 2 2 2 9 4 2 2 8" xfId="15223" xr:uid="{00000000-0005-0000-0000-00007A3B0000}"/>
    <cellStyle name="Normal 2 2 2 9 4 2 2 8 2" xfId="15224" xr:uid="{00000000-0005-0000-0000-00007B3B0000}"/>
    <cellStyle name="Normal 2 2 2 9 4 2 2 9" xfId="15225" xr:uid="{00000000-0005-0000-0000-00007C3B0000}"/>
    <cellStyle name="Normal 2 2 2 9 4 2 2 9 2" xfId="15226" xr:uid="{00000000-0005-0000-0000-00007D3B0000}"/>
    <cellStyle name="Normal 2 2 2 9 4 2 3" xfId="15227" xr:uid="{00000000-0005-0000-0000-00007E3B0000}"/>
    <cellStyle name="Normal 2 2 2 9 4 2 3 2" xfId="15228" xr:uid="{00000000-0005-0000-0000-00007F3B0000}"/>
    <cellStyle name="Normal 2 2 2 9 4 2 4" xfId="15229" xr:uid="{00000000-0005-0000-0000-0000803B0000}"/>
    <cellStyle name="Normal 2 2 2 9 4 2 4 2" xfId="15230" xr:uid="{00000000-0005-0000-0000-0000813B0000}"/>
    <cellStyle name="Normal 2 2 2 9 4 2 5" xfId="15231" xr:uid="{00000000-0005-0000-0000-0000823B0000}"/>
    <cellStyle name="Normal 2 2 2 9 4 2 5 2" xfId="15232" xr:uid="{00000000-0005-0000-0000-0000833B0000}"/>
    <cellStyle name="Normal 2 2 2 9 4 2 6" xfId="15233" xr:uid="{00000000-0005-0000-0000-0000843B0000}"/>
    <cellStyle name="Normal 2 2 2 9 4 2 6 2" xfId="15234" xr:uid="{00000000-0005-0000-0000-0000853B0000}"/>
    <cellStyle name="Normal 2 2 2 9 4 2 7" xfId="15235" xr:uid="{00000000-0005-0000-0000-0000863B0000}"/>
    <cellStyle name="Normal 2 2 2 9 4 2 7 2" xfId="15236" xr:uid="{00000000-0005-0000-0000-0000873B0000}"/>
    <cellStyle name="Normal 2 2 2 9 4 2 8" xfId="15237" xr:uid="{00000000-0005-0000-0000-0000883B0000}"/>
    <cellStyle name="Normal 2 2 2 9 4 2 8 2" xfId="15238" xr:uid="{00000000-0005-0000-0000-0000893B0000}"/>
    <cellStyle name="Normal 2 2 2 9 4 2 9" xfId="15239" xr:uid="{00000000-0005-0000-0000-00008A3B0000}"/>
    <cellStyle name="Normal 2 2 2 9 4 2 9 2" xfId="15240" xr:uid="{00000000-0005-0000-0000-00008B3B0000}"/>
    <cellStyle name="Normal 2 2 2 9 4 3" xfId="15241" xr:uid="{00000000-0005-0000-0000-00008C3B0000}"/>
    <cellStyle name="Normal 2 2 2 9 4 3 10" xfId="15242" xr:uid="{00000000-0005-0000-0000-00008D3B0000}"/>
    <cellStyle name="Normal 2 2 2 9 4 3 10 2" xfId="15243" xr:uid="{00000000-0005-0000-0000-00008E3B0000}"/>
    <cellStyle name="Normal 2 2 2 9 4 3 11" xfId="15244" xr:uid="{00000000-0005-0000-0000-00008F3B0000}"/>
    <cellStyle name="Normal 2 2 2 9 4 3 2" xfId="15245" xr:uid="{00000000-0005-0000-0000-0000903B0000}"/>
    <cellStyle name="Normal 2 2 2 9 4 3 2 2" xfId="15246" xr:uid="{00000000-0005-0000-0000-0000913B0000}"/>
    <cellStyle name="Normal 2 2 2 9 4 3 3" xfId="15247" xr:uid="{00000000-0005-0000-0000-0000923B0000}"/>
    <cellStyle name="Normal 2 2 2 9 4 3 3 2" xfId="15248" xr:uid="{00000000-0005-0000-0000-0000933B0000}"/>
    <cellStyle name="Normal 2 2 2 9 4 3 4" xfId="15249" xr:uid="{00000000-0005-0000-0000-0000943B0000}"/>
    <cellStyle name="Normal 2 2 2 9 4 3 4 2" xfId="15250" xr:uid="{00000000-0005-0000-0000-0000953B0000}"/>
    <cellStyle name="Normal 2 2 2 9 4 3 5" xfId="15251" xr:uid="{00000000-0005-0000-0000-0000963B0000}"/>
    <cellStyle name="Normal 2 2 2 9 4 3 5 2" xfId="15252" xr:uid="{00000000-0005-0000-0000-0000973B0000}"/>
    <cellStyle name="Normal 2 2 2 9 4 3 6" xfId="15253" xr:uid="{00000000-0005-0000-0000-0000983B0000}"/>
    <cellStyle name="Normal 2 2 2 9 4 3 6 2" xfId="15254" xr:uid="{00000000-0005-0000-0000-0000993B0000}"/>
    <cellStyle name="Normal 2 2 2 9 4 3 7" xfId="15255" xr:uid="{00000000-0005-0000-0000-00009A3B0000}"/>
    <cellStyle name="Normal 2 2 2 9 4 3 7 2" xfId="15256" xr:uid="{00000000-0005-0000-0000-00009B3B0000}"/>
    <cellStyle name="Normal 2 2 2 9 4 3 8" xfId="15257" xr:uid="{00000000-0005-0000-0000-00009C3B0000}"/>
    <cellStyle name="Normal 2 2 2 9 4 3 8 2" xfId="15258" xr:uid="{00000000-0005-0000-0000-00009D3B0000}"/>
    <cellStyle name="Normal 2 2 2 9 4 3 9" xfId="15259" xr:uid="{00000000-0005-0000-0000-00009E3B0000}"/>
    <cellStyle name="Normal 2 2 2 9 4 3 9 2" xfId="15260" xr:uid="{00000000-0005-0000-0000-00009F3B0000}"/>
    <cellStyle name="Normal 2 2 2 9 4 4" xfId="15261" xr:uid="{00000000-0005-0000-0000-0000A03B0000}"/>
    <cellStyle name="Normal 2 2 2 9 4 4 2" xfId="15262" xr:uid="{00000000-0005-0000-0000-0000A13B0000}"/>
    <cellStyle name="Normal 2 2 2 9 4 5" xfId="15263" xr:uid="{00000000-0005-0000-0000-0000A23B0000}"/>
    <cellStyle name="Normal 2 2 2 9 4 5 2" xfId="15264" xr:uid="{00000000-0005-0000-0000-0000A33B0000}"/>
    <cellStyle name="Normal 2 2 2 9 4 6" xfId="15265" xr:uid="{00000000-0005-0000-0000-0000A43B0000}"/>
    <cellStyle name="Normal 2 2 2 9 4 6 2" xfId="15266" xr:uid="{00000000-0005-0000-0000-0000A53B0000}"/>
    <cellStyle name="Normal 2 2 2 9 4 7" xfId="15267" xr:uid="{00000000-0005-0000-0000-0000A63B0000}"/>
    <cellStyle name="Normal 2 2 2 9 4 7 2" xfId="15268" xr:uid="{00000000-0005-0000-0000-0000A73B0000}"/>
    <cellStyle name="Normal 2 2 2 9 4 8" xfId="15269" xr:uid="{00000000-0005-0000-0000-0000A83B0000}"/>
    <cellStyle name="Normal 2 2 2 9 4 8 2" xfId="15270" xr:uid="{00000000-0005-0000-0000-0000A93B0000}"/>
    <cellStyle name="Normal 2 2 2 9 4 9" xfId="15271" xr:uid="{00000000-0005-0000-0000-0000AA3B0000}"/>
    <cellStyle name="Normal 2 2 2 9 4 9 2" xfId="15272" xr:uid="{00000000-0005-0000-0000-0000AB3B0000}"/>
    <cellStyle name="Normal 2 2 2 9 5" xfId="15273" xr:uid="{00000000-0005-0000-0000-0000AC3B0000}"/>
    <cellStyle name="Normal 2 2 2 9 5 10" xfId="15274" xr:uid="{00000000-0005-0000-0000-0000AD3B0000}"/>
    <cellStyle name="Normal 2 2 2 9 5 10 2" xfId="15275" xr:uid="{00000000-0005-0000-0000-0000AE3B0000}"/>
    <cellStyle name="Normal 2 2 2 9 5 11" xfId="15276" xr:uid="{00000000-0005-0000-0000-0000AF3B0000}"/>
    <cellStyle name="Normal 2 2 2 9 5 11 2" xfId="15277" xr:uid="{00000000-0005-0000-0000-0000B03B0000}"/>
    <cellStyle name="Normal 2 2 2 9 5 12" xfId="15278" xr:uid="{00000000-0005-0000-0000-0000B13B0000}"/>
    <cellStyle name="Normal 2 2 2 9 5 12 2" xfId="15279" xr:uid="{00000000-0005-0000-0000-0000B23B0000}"/>
    <cellStyle name="Normal 2 2 2 9 5 13" xfId="15280" xr:uid="{00000000-0005-0000-0000-0000B33B0000}"/>
    <cellStyle name="Normal 2 2 2 9 5 2" xfId="15281" xr:uid="{00000000-0005-0000-0000-0000B43B0000}"/>
    <cellStyle name="Normal 2 2 2 9 5 2 10" xfId="15282" xr:uid="{00000000-0005-0000-0000-0000B53B0000}"/>
    <cellStyle name="Normal 2 2 2 9 5 2 10 2" xfId="15283" xr:uid="{00000000-0005-0000-0000-0000B63B0000}"/>
    <cellStyle name="Normal 2 2 2 9 5 2 11" xfId="15284" xr:uid="{00000000-0005-0000-0000-0000B73B0000}"/>
    <cellStyle name="Normal 2 2 2 9 5 2 11 2" xfId="15285" xr:uid="{00000000-0005-0000-0000-0000B83B0000}"/>
    <cellStyle name="Normal 2 2 2 9 5 2 12" xfId="15286" xr:uid="{00000000-0005-0000-0000-0000B93B0000}"/>
    <cellStyle name="Normal 2 2 2 9 5 2 2" xfId="15287" xr:uid="{00000000-0005-0000-0000-0000BA3B0000}"/>
    <cellStyle name="Normal 2 2 2 9 5 2 2 10" xfId="15288" xr:uid="{00000000-0005-0000-0000-0000BB3B0000}"/>
    <cellStyle name="Normal 2 2 2 9 5 2 2 10 2" xfId="15289" xr:uid="{00000000-0005-0000-0000-0000BC3B0000}"/>
    <cellStyle name="Normal 2 2 2 9 5 2 2 11" xfId="15290" xr:uid="{00000000-0005-0000-0000-0000BD3B0000}"/>
    <cellStyle name="Normal 2 2 2 9 5 2 2 2" xfId="15291" xr:uid="{00000000-0005-0000-0000-0000BE3B0000}"/>
    <cellStyle name="Normal 2 2 2 9 5 2 2 2 2" xfId="15292" xr:uid="{00000000-0005-0000-0000-0000BF3B0000}"/>
    <cellStyle name="Normal 2 2 2 9 5 2 2 3" xfId="15293" xr:uid="{00000000-0005-0000-0000-0000C03B0000}"/>
    <cellStyle name="Normal 2 2 2 9 5 2 2 3 2" xfId="15294" xr:uid="{00000000-0005-0000-0000-0000C13B0000}"/>
    <cellStyle name="Normal 2 2 2 9 5 2 2 4" xfId="15295" xr:uid="{00000000-0005-0000-0000-0000C23B0000}"/>
    <cellStyle name="Normal 2 2 2 9 5 2 2 4 2" xfId="15296" xr:uid="{00000000-0005-0000-0000-0000C33B0000}"/>
    <cellStyle name="Normal 2 2 2 9 5 2 2 5" xfId="15297" xr:uid="{00000000-0005-0000-0000-0000C43B0000}"/>
    <cellStyle name="Normal 2 2 2 9 5 2 2 5 2" xfId="15298" xr:uid="{00000000-0005-0000-0000-0000C53B0000}"/>
    <cellStyle name="Normal 2 2 2 9 5 2 2 6" xfId="15299" xr:uid="{00000000-0005-0000-0000-0000C63B0000}"/>
    <cellStyle name="Normal 2 2 2 9 5 2 2 6 2" xfId="15300" xr:uid="{00000000-0005-0000-0000-0000C73B0000}"/>
    <cellStyle name="Normal 2 2 2 9 5 2 2 7" xfId="15301" xr:uid="{00000000-0005-0000-0000-0000C83B0000}"/>
    <cellStyle name="Normal 2 2 2 9 5 2 2 7 2" xfId="15302" xr:uid="{00000000-0005-0000-0000-0000C93B0000}"/>
    <cellStyle name="Normal 2 2 2 9 5 2 2 8" xfId="15303" xr:uid="{00000000-0005-0000-0000-0000CA3B0000}"/>
    <cellStyle name="Normal 2 2 2 9 5 2 2 8 2" xfId="15304" xr:uid="{00000000-0005-0000-0000-0000CB3B0000}"/>
    <cellStyle name="Normal 2 2 2 9 5 2 2 9" xfId="15305" xr:uid="{00000000-0005-0000-0000-0000CC3B0000}"/>
    <cellStyle name="Normal 2 2 2 9 5 2 2 9 2" xfId="15306" xr:uid="{00000000-0005-0000-0000-0000CD3B0000}"/>
    <cellStyle name="Normal 2 2 2 9 5 2 3" xfId="15307" xr:uid="{00000000-0005-0000-0000-0000CE3B0000}"/>
    <cellStyle name="Normal 2 2 2 9 5 2 3 2" xfId="15308" xr:uid="{00000000-0005-0000-0000-0000CF3B0000}"/>
    <cellStyle name="Normal 2 2 2 9 5 2 4" xfId="15309" xr:uid="{00000000-0005-0000-0000-0000D03B0000}"/>
    <cellStyle name="Normal 2 2 2 9 5 2 4 2" xfId="15310" xr:uid="{00000000-0005-0000-0000-0000D13B0000}"/>
    <cellStyle name="Normal 2 2 2 9 5 2 5" xfId="15311" xr:uid="{00000000-0005-0000-0000-0000D23B0000}"/>
    <cellStyle name="Normal 2 2 2 9 5 2 5 2" xfId="15312" xr:uid="{00000000-0005-0000-0000-0000D33B0000}"/>
    <cellStyle name="Normal 2 2 2 9 5 2 6" xfId="15313" xr:uid="{00000000-0005-0000-0000-0000D43B0000}"/>
    <cellStyle name="Normal 2 2 2 9 5 2 6 2" xfId="15314" xr:uid="{00000000-0005-0000-0000-0000D53B0000}"/>
    <cellStyle name="Normal 2 2 2 9 5 2 7" xfId="15315" xr:uid="{00000000-0005-0000-0000-0000D63B0000}"/>
    <cellStyle name="Normal 2 2 2 9 5 2 7 2" xfId="15316" xr:uid="{00000000-0005-0000-0000-0000D73B0000}"/>
    <cellStyle name="Normal 2 2 2 9 5 2 8" xfId="15317" xr:uid="{00000000-0005-0000-0000-0000D83B0000}"/>
    <cellStyle name="Normal 2 2 2 9 5 2 8 2" xfId="15318" xr:uid="{00000000-0005-0000-0000-0000D93B0000}"/>
    <cellStyle name="Normal 2 2 2 9 5 2 9" xfId="15319" xr:uid="{00000000-0005-0000-0000-0000DA3B0000}"/>
    <cellStyle name="Normal 2 2 2 9 5 2 9 2" xfId="15320" xr:uid="{00000000-0005-0000-0000-0000DB3B0000}"/>
    <cellStyle name="Normal 2 2 2 9 5 3" xfId="15321" xr:uid="{00000000-0005-0000-0000-0000DC3B0000}"/>
    <cellStyle name="Normal 2 2 2 9 5 3 10" xfId="15322" xr:uid="{00000000-0005-0000-0000-0000DD3B0000}"/>
    <cellStyle name="Normal 2 2 2 9 5 3 10 2" xfId="15323" xr:uid="{00000000-0005-0000-0000-0000DE3B0000}"/>
    <cellStyle name="Normal 2 2 2 9 5 3 11" xfId="15324" xr:uid="{00000000-0005-0000-0000-0000DF3B0000}"/>
    <cellStyle name="Normal 2 2 2 9 5 3 2" xfId="15325" xr:uid="{00000000-0005-0000-0000-0000E03B0000}"/>
    <cellStyle name="Normal 2 2 2 9 5 3 2 2" xfId="15326" xr:uid="{00000000-0005-0000-0000-0000E13B0000}"/>
    <cellStyle name="Normal 2 2 2 9 5 3 3" xfId="15327" xr:uid="{00000000-0005-0000-0000-0000E23B0000}"/>
    <cellStyle name="Normal 2 2 2 9 5 3 3 2" xfId="15328" xr:uid="{00000000-0005-0000-0000-0000E33B0000}"/>
    <cellStyle name="Normal 2 2 2 9 5 3 4" xfId="15329" xr:uid="{00000000-0005-0000-0000-0000E43B0000}"/>
    <cellStyle name="Normal 2 2 2 9 5 3 4 2" xfId="15330" xr:uid="{00000000-0005-0000-0000-0000E53B0000}"/>
    <cellStyle name="Normal 2 2 2 9 5 3 5" xfId="15331" xr:uid="{00000000-0005-0000-0000-0000E63B0000}"/>
    <cellStyle name="Normal 2 2 2 9 5 3 5 2" xfId="15332" xr:uid="{00000000-0005-0000-0000-0000E73B0000}"/>
    <cellStyle name="Normal 2 2 2 9 5 3 6" xfId="15333" xr:uid="{00000000-0005-0000-0000-0000E83B0000}"/>
    <cellStyle name="Normal 2 2 2 9 5 3 6 2" xfId="15334" xr:uid="{00000000-0005-0000-0000-0000E93B0000}"/>
    <cellStyle name="Normal 2 2 2 9 5 3 7" xfId="15335" xr:uid="{00000000-0005-0000-0000-0000EA3B0000}"/>
    <cellStyle name="Normal 2 2 2 9 5 3 7 2" xfId="15336" xr:uid="{00000000-0005-0000-0000-0000EB3B0000}"/>
    <cellStyle name="Normal 2 2 2 9 5 3 8" xfId="15337" xr:uid="{00000000-0005-0000-0000-0000EC3B0000}"/>
    <cellStyle name="Normal 2 2 2 9 5 3 8 2" xfId="15338" xr:uid="{00000000-0005-0000-0000-0000ED3B0000}"/>
    <cellStyle name="Normal 2 2 2 9 5 3 9" xfId="15339" xr:uid="{00000000-0005-0000-0000-0000EE3B0000}"/>
    <cellStyle name="Normal 2 2 2 9 5 3 9 2" xfId="15340" xr:uid="{00000000-0005-0000-0000-0000EF3B0000}"/>
    <cellStyle name="Normal 2 2 2 9 5 4" xfId="15341" xr:uid="{00000000-0005-0000-0000-0000F03B0000}"/>
    <cellStyle name="Normal 2 2 2 9 5 4 2" xfId="15342" xr:uid="{00000000-0005-0000-0000-0000F13B0000}"/>
    <cellStyle name="Normal 2 2 2 9 5 5" xfId="15343" xr:uid="{00000000-0005-0000-0000-0000F23B0000}"/>
    <cellStyle name="Normal 2 2 2 9 5 5 2" xfId="15344" xr:uid="{00000000-0005-0000-0000-0000F33B0000}"/>
    <cellStyle name="Normal 2 2 2 9 5 6" xfId="15345" xr:uid="{00000000-0005-0000-0000-0000F43B0000}"/>
    <cellStyle name="Normal 2 2 2 9 5 6 2" xfId="15346" xr:uid="{00000000-0005-0000-0000-0000F53B0000}"/>
    <cellStyle name="Normal 2 2 2 9 5 7" xfId="15347" xr:uid="{00000000-0005-0000-0000-0000F63B0000}"/>
    <cellStyle name="Normal 2 2 2 9 5 7 2" xfId="15348" xr:uid="{00000000-0005-0000-0000-0000F73B0000}"/>
    <cellStyle name="Normal 2 2 2 9 5 8" xfId="15349" xr:uid="{00000000-0005-0000-0000-0000F83B0000}"/>
    <cellStyle name="Normal 2 2 2 9 5 8 2" xfId="15350" xr:uid="{00000000-0005-0000-0000-0000F93B0000}"/>
    <cellStyle name="Normal 2 2 2 9 5 9" xfId="15351" xr:uid="{00000000-0005-0000-0000-0000FA3B0000}"/>
    <cellStyle name="Normal 2 2 2 9 5 9 2" xfId="15352" xr:uid="{00000000-0005-0000-0000-0000FB3B0000}"/>
    <cellStyle name="Normal 2 2 2 9 6" xfId="15353" xr:uid="{00000000-0005-0000-0000-0000FC3B0000}"/>
    <cellStyle name="Normal 2 2 2 9 6 10" xfId="15354" xr:uid="{00000000-0005-0000-0000-0000FD3B0000}"/>
    <cellStyle name="Normal 2 2 2 9 6 10 2" xfId="15355" xr:uid="{00000000-0005-0000-0000-0000FE3B0000}"/>
    <cellStyle name="Normal 2 2 2 9 6 11" xfId="15356" xr:uid="{00000000-0005-0000-0000-0000FF3B0000}"/>
    <cellStyle name="Normal 2 2 2 9 6 11 2" xfId="15357" xr:uid="{00000000-0005-0000-0000-0000003C0000}"/>
    <cellStyle name="Normal 2 2 2 9 6 12" xfId="15358" xr:uid="{00000000-0005-0000-0000-0000013C0000}"/>
    <cellStyle name="Normal 2 2 2 9 6 12 2" xfId="15359" xr:uid="{00000000-0005-0000-0000-0000023C0000}"/>
    <cellStyle name="Normal 2 2 2 9 6 13" xfId="15360" xr:uid="{00000000-0005-0000-0000-0000033C0000}"/>
    <cellStyle name="Normal 2 2 2 9 6 2" xfId="15361" xr:uid="{00000000-0005-0000-0000-0000043C0000}"/>
    <cellStyle name="Normal 2 2 2 9 6 2 10" xfId="15362" xr:uid="{00000000-0005-0000-0000-0000053C0000}"/>
    <cellStyle name="Normal 2 2 2 9 6 2 10 2" xfId="15363" xr:uid="{00000000-0005-0000-0000-0000063C0000}"/>
    <cellStyle name="Normal 2 2 2 9 6 2 11" xfId="15364" xr:uid="{00000000-0005-0000-0000-0000073C0000}"/>
    <cellStyle name="Normal 2 2 2 9 6 2 11 2" xfId="15365" xr:uid="{00000000-0005-0000-0000-0000083C0000}"/>
    <cellStyle name="Normal 2 2 2 9 6 2 12" xfId="15366" xr:uid="{00000000-0005-0000-0000-0000093C0000}"/>
    <cellStyle name="Normal 2 2 2 9 6 2 2" xfId="15367" xr:uid="{00000000-0005-0000-0000-00000A3C0000}"/>
    <cellStyle name="Normal 2 2 2 9 6 2 2 10" xfId="15368" xr:uid="{00000000-0005-0000-0000-00000B3C0000}"/>
    <cellStyle name="Normal 2 2 2 9 6 2 2 10 2" xfId="15369" xr:uid="{00000000-0005-0000-0000-00000C3C0000}"/>
    <cellStyle name="Normal 2 2 2 9 6 2 2 11" xfId="15370" xr:uid="{00000000-0005-0000-0000-00000D3C0000}"/>
    <cellStyle name="Normal 2 2 2 9 6 2 2 2" xfId="15371" xr:uid="{00000000-0005-0000-0000-00000E3C0000}"/>
    <cellStyle name="Normal 2 2 2 9 6 2 2 2 2" xfId="15372" xr:uid="{00000000-0005-0000-0000-00000F3C0000}"/>
    <cellStyle name="Normal 2 2 2 9 6 2 2 3" xfId="15373" xr:uid="{00000000-0005-0000-0000-0000103C0000}"/>
    <cellStyle name="Normal 2 2 2 9 6 2 2 3 2" xfId="15374" xr:uid="{00000000-0005-0000-0000-0000113C0000}"/>
    <cellStyle name="Normal 2 2 2 9 6 2 2 4" xfId="15375" xr:uid="{00000000-0005-0000-0000-0000123C0000}"/>
    <cellStyle name="Normal 2 2 2 9 6 2 2 4 2" xfId="15376" xr:uid="{00000000-0005-0000-0000-0000133C0000}"/>
    <cellStyle name="Normal 2 2 2 9 6 2 2 5" xfId="15377" xr:uid="{00000000-0005-0000-0000-0000143C0000}"/>
    <cellStyle name="Normal 2 2 2 9 6 2 2 5 2" xfId="15378" xr:uid="{00000000-0005-0000-0000-0000153C0000}"/>
    <cellStyle name="Normal 2 2 2 9 6 2 2 6" xfId="15379" xr:uid="{00000000-0005-0000-0000-0000163C0000}"/>
    <cellStyle name="Normal 2 2 2 9 6 2 2 6 2" xfId="15380" xr:uid="{00000000-0005-0000-0000-0000173C0000}"/>
    <cellStyle name="Normal 2 2 2 9 6 2 2 7" xfId="15381" xr:uid="{00000000-0005-0000-0000-0000183C0000}"/>
    <cellStyle name="Normal 2 2 2 9 6 2 2 7 2" xfId="15382" xr:uid="{00000000-0005-0000-0000-0000193C0000}"/>
    <cellStyle name="Normal 2 2 2 9 6 2 2 8" xfId="15383" xr:uid="{00000000-0005-0000-0000-00001A3C0000}"/>
    <cellStyle name="Normal 2 2 2 9 6 2 2 8 2" xfId="15384" xr:uid="{00000000-0005-0000-0000-00001B3C0000}"/>
    <cellStyle name="Normal 2 2 2 9 6 2 2 9" xfId="15385" xr:uid="{00000000-0005-0000-0000-00001C3C0000}"/>
    <cellStyle name="Normal 2 2 2 9 6 2 2 9 2" xfId="15386" xr:uid="{00000000-0005-0000-0000-00001D3C0000}"/>
    <cellStyle name="Normal 2 2 2 9 6 2 3" xfId="15387" xr:uid="{00000000-0005-0000-0000-00001E3C0000}"/>
    <cellStyle name="Normal 2 2 2 9 6 2 3 2" xfId="15388" xr:uid="{00000000-0005-0000-0000-00001F3C0000}"/>
    <cellStyle name="Normal 2 2 2 9 6 2 4" xfId="15389" xr:uid="{00000000-0005-0000-0000-0000203C0000}"/>
    <cellStyle name="Normal 2 2 2 9 6 2 4 2" xfId="15390" xr:uid="{00000000-0005-0000-0000-0000213C0000}"/>
    <cellStyle name="Normal 2 2 2 9 6 2 5" xfId="15391" xr:uid="{00000000-0005-0000-0000-0000223C0000}"/>
    <cellStyle name="Normal 2 2 2 9 6 2 5 2" xfId="15392" xr:uid="{00000000-0005-0000-0000-0000233C0000}"/>
    <cellStyle name="Normal 2 2 2 9 6 2 6" xfId="15393" xr:uid="{00000000-0005-0000-0000-0000243C0000}"/>
    <cellStyle name="Normal 2 2 2 9 6 2 6 2" xfId="15394" xr:uid="{00000000-0005-0000-0000-0000253C0000}"/>
    <cellStyle name="Normal 2 2 2 9 6 2 7" xfId="15395" xr:uid="{00000000-0005-0000-0000-0000263C0000}"/>
    <cellStyle name="Normal 2 2 2 9 6 2 7 2" xfId="15396" xr:uid="{00000000-0005-0000-0000-0000273C0000}"/>
    <cellStyle name="Normal 2 2 2 9 6 2 8" xfId="15397" xr:uid="{00000000-0005-0000-0000-0000283C0000}"/>
    <cellStyle name="Normal 2 2 2 9 6 2 8 2" xfId="15398" xr:uid="{00000000-0005-0000-0000-0000293C0000}"/>
    <cellStyle name="Normal 2 2 2 9 6 2 9" xfId="15399" xr:uid="{00000000-0005-0000-0000-00002A3C0000}"/>
    <cellStyle name="Normal 2 2 2 9 6 2 9 2" xfId="15400" xr:uid="{00000000-0005-0000-0000-00002B3C0000}"/>
    <cellStyle name="Normal 2 2 2 9 6 3" xfId="15401" xr:uid="{00000000-0005-0000-0000-00002C3C0000}"/>
    <cellStyle name="Normal 2 2 2 9 6 3 10" xfId="15402" xr:uid="{00000000-0005-0000-0000-00002D3C0000}"/>
    <cellStyle name="Normal 2 2 2 9 6 3 10 2" xfId="15403" xr:uid="{00000000-0005-0000-0000-00002E3C0000}"/>
    <cellStyle name="Normal 2 2 2 9 6 3 11" xfId="15404" xr:uid="{00000000-0005-0000-0000-00002F3C0000}"/>
    <cellStyle name="Normal 2 2 2 9 6 3 2" xfId="15405" xr:uid="{00000000-0005-0000-0000-0000303C0000}"/>
    <cellStyle name="Normal 2 2 2 9 6 3 2 2" xfId="15406" xr:uid="{00000000-0005-0000-0000-0000313C0000}"/>
    <cellStyle name="Normal 2 2 2 9 6 3 3" xfId="15407" xr:uid="{00000000-0005-0000-0000-0000323C0000}"/>
    <cellStyle name="Normal 2 2 2 9 6 3 3 2" xfId="15408" xr:uid="{00000000-0005-0000-0000-0000333C0000}"/>
    <cellStyle name="Normal 2 2 2 9 6 3 4" xfId="15409" xr:uid="{00000000-0005-0000-0000-0000343C0000}"/>
    <cellStyle name="Normal 2 2 2 9 6 3 4 2" xfId="15410" xr:uid="{00000000-0005-0000-0000-0000353C0000}"/>
    <cellStyle name="Normal 2 2 2 9 6 3 5" xfId="15411" xr:uid="{00000000-0005-0000-0000-0000363C0000}"/>
    <cellStyle name="Normal 2 2 2 9 6 3 5 2" xfId="15412" xr:uid="{00000000-0005-0000-0000-0000373C0000}"/>
    <cellStyle name="Normal 2 2 2 9 6 3 6" xfId="15413" xr:uid="{00000000-0005-0000-0000-0000383C0000}"/>
    <cellStyle name="Normal 2 2 2 9 6 3 6 2" xfId="15414" xr:uid="{00000000-0005-0000-0000-0000393C0000}"/>
    <cellStyle name="Normal 2 2 2 9 6 3 7" xfId="15415" xr:uid="{00000000-0005-0000-0000-00003A3C0000}"/>
    <cellStyle name="Normal 2 2 2 9 6 3 7 2" xfId="15416" xr:uid="{00000000-0005-0000-0000-00003B3C0000}"/>
    <cellStyle name="Normal 2 2 2 9 6 3 8" xfId="15417" xr:uid="{00000000-0005-0000-0000-00003C3C0000}"/>
    <cellStyle name="Normal 2 2 2 9 6 3 8 2" xfId="15418" xr:uid="{00000000-0005-0000-0000-00003D3C0000}"/>
    <cellStyle name="Normal 2 2 2 9 6 3 9" xfId="15419" xr:uid="{00000000-0005-0000-0000-00003E3C0000}"/>
    <cellStyle name="Normal 2 2 2 9 6 3 9 2" xfId="15420" xr:uid="{00000000-0005-0000-0000-00003F3C0000}"/>
    <cellStyle name="Normal 2 2 2 9 6 4" xfId="15421" xr:uid="{00000000-0005-0000-0000-0000403C0000}"/>
    <cellStyle name="Normal 2 2 2 9 6 4 2" xfId="15422" xr:uid="{00000000-0005-0000-0000-0000413C0000}"/>
    <cellStyle name="Normal 2 2 2 9 6 5" xfId="15423" xr:uid="{00000000-0005-0000-0000-0000423C0000}"/>
    <cellStyle name="Normal 2 2 2 9 6 5 2" xfId="15424" xr:uid="{00000000-0005-0000-0000-0000433C0000}"/>
    <cellStyle name="Normal 2 2 2 9 6 6" xfId="15425" xr:uid="{00000000-0005-0000-0000-0000443C0000}"/>
    <cellStyle name="Normal 2 2 2 9 6 6 2" xfId="15426" xr:uid="{00000000-0005-0000-0000-0000453C0000}"/>
    <cellStyle name="Normal 2 2 2 9 6 7" xfId="15427" xr:uid="{00000000-0005-0000-0000-0000463C0000}"/>
    <cellStyle name="Normal 2 2 2 9 6 7 2" xfId="15428" xr:uid="{00000000-0005-0000-0000-0000473C0000}"/>
    <cellStyle name="Normal 2 2 2 9 6 8" xfId="15429" xr:uid="{00000000-0005-0000-0000-0000483C0000}"/>
    <cellStyle name="Normal 2 2 2 9 6 8 2" xfId="15430" xr:uid="{00000000-0005-0000-0000-0000493C0000}"/>
    <cellStyle name="Normal 2 2 2 9 6 9" xfId="15431" xr:uid="{00000000-0005-0000-0000-00004A3C0000}"/>
    <cellStyle name="Normal 2 2 2 9 6 9 2" xfId="15432" xr:uid="{00000000-0005-0000-0000-00004B3C0000}"/>
    <cellStyle name="Normal 2 2 2 9 7" xfId="41930" xr:uid="{00000000-0005-0000-0000-00004C3C0000}"/>
    <cellStyle name="Normal 2 2 20" xfId="15433" xr:uid="{00000000-0005-0000-0000-00004D3C0000}"/>
    <cellStyle name="Normal 2 2 21" xfId="15434" xr:uid="{00000000-0005-0000-0000-00004E3C0000}"/>
    <cellStyle name="Normal 2 2 22" xfId="15435" xr:uid="{00000000-0005-0000-0000-00004F3C0000}"/>
    <cellStyle name="Normal 2 2 23" xfId="15436" xr:uid="{00000000-0005-0000-0000-0000503C0000}"/>
    <cellStyle name="Normal 2 2 24" xfId="15437" xr:uid="{00000000-0005-0000-0000-0000513C0000}"/>
    <cellStyle name="Normal 2 2 25" xfId="15438" xr:uid="{00000000-0005-0000-0000-0000523C0000}"/>
    <cellStyle name="Normal 2 2 26" xfId="15439" xr:uid="{00000000-0005-0000-0000-0000533C0000}"/>
    <cellStyle name="Normal 2 2 27" xfId="15440" xr:uid="{00000000-0005-0000-0000-0000543C0000}"/>
    <cellStyle name="Normal 2 2 28" xfId="15441" xr:uid="{00000000-0005-0000-0000-0000553C0000}"/>
    <cellStyle name="Normal 2 2 29" xfId="15442" xr:uid="{00000000-0005-0000-0000-0000563C0000}"/>
    <cellStyle name="Normal 2 2 3" xfId="368" xr:uid="{00000000-0005-0000-0000-0000573C0000}"/>
    <cellStyle name="Normal 2 2 3 2" xfId="41931" xr:uid="{00000000-0005-0000-0000-0000583C0000}"/>
    <cellStyle name="Normal 2 2 3 3" xfId="15443" xr:uid="{00000000-0005-0000-0000-0000593C0000}"/>
    <cellStyle name="Normal 2 2 30" xfId="15444" xr:uid="{00000000-0005-0000-0000-00005A3C0000}"/>
    <cellStyle name="Normal 2 2 31" xfId="15445" xr:uid="{00000000-0005-0000-0000-00005B3C0000}"/>
    <cellStyle name="Normal 2 2 32" xfId="45" xr:uid="{00000000-0005-0000-0000-00005C3C0000}"/>
    <cellStyle name="Normal 2 2 4" xfId="15446" xr:uid="{00000000-0005-0000-0000-00005D3C0000}"/>
    <cellStyle name="Normal 2 2 4 10" xfId="15447" xr:uid="{00000000-0005-0000-0000-00005E3C0000}"/>
    <cellStyle name="Normal 2 2 4 10 10" xfId="15448" xr:uid="{00000000-0005-0000-0000-00005F3C0000}"/>
    <cellStyle name="Normal 2 2 4 10 10 2" xfId="15449" xr:uid="{00000000-0005-0000-0000-0000603C0000}"/>
    <cellStyle name="Normal 2 2 4 10 11" xfId="15450" xr:uid="{00000000-0005-0000-0000-0000613C0000}"/>
    <cellStyle name="Normal 2 2 4 10 11 2" xfId="15451" xr:uid="{00000000-0005-0000-0000-0000623C0000}"/>
    <cellStyle name="Normal 2 2 4 10 12" xfId="15452" xr:uid="{00000000-0005-0000-0000-0000633C0000}"/>
    <cellStyle name="Normal 2 2 4 10 2" xfId="15453" xr:uid="{00000000-0005-0000-0000-0000643C0000}"/>
    <cellStyle name="Normal 2 2 4 10 2 10" xfId="15454" xr:uid="{00000000-0005-0000-0000-0000653C0000}"/>
    <cellStyle name="Normal 2 2 4 10 2 10 2" xfId="15455" xr:uid="{00000000-0005-0000-0000-0000663C0000}"/>
    <cellStyle name="Normal 2 2 4 10 2 11" xfId="15456" xr:uid="{00000000-0005-0000-0000-0000673C0000}"/>
    <cellStyle name="Normal 2 2 4 10 2 2" xfId="15457" xr:uid="{00000000-0005-0000-0000-0000683C0000}"/>
    <cellStyle name="Normal 2 2 4 10 2 2 2" xfId="15458" xr:uid="{00000000-0005-0000-0000-0000693C0000}"/>
    <cellStyle name="Normal 2 2 4 10 2 3" xfId="15459" xr:uid="{00000000-0005-0000-0000-00006A3C0000}"/>
    <cellStyle name="Normal 2 2 4 10 2 3 2" xfId="15460" xr:uid="{00000000-0005-0000-0000-00006B3C0000}"/>
    <cellStyle name="Normal 2 2 4 10 2 4" xfId="15461" xr:uid="{00000000-0005-0000-0000-00006C3C0000}"/>
    <cellStyle name="Normal 2 2 4 10 2 4 2" xfId="15462" xr:uid="{00000000-0005-0000-0000-00006D3C0000}"/>
    <cellStyle name="Normal 2 2 4 10 2 5" xfId="15463" xr:uid="{00000000-0005-0000-0000-00006E3C0000}"/>
    <cellStyle name="Normal 2 2 4 10 2 5 2" xfId="15464" xr:uid="{00000000-0005-0000-0000-00006F3C0000}"/>
    <cellStyle name="Normal 2 2 4 10 2 6" xfId="15465" xr:uid="{00000000-0005-0000-0000-0000703C0000}"/>
    <cellStyle name="Normal 2 2 4 10 2 6 2" xfId="15466" xr:uid="{00000000-0005-0000-0000-0000713C0000}"/>
    <cellStyle name="Normal 2 2 4 10 2 7" xfId="15467" xr:uid="{00000000-0005-0000-0000-0000723C0000}"/>
    <cellStyle name="Normal 2 2 4 10 2 7 2" xfId="15468" xr:uid="{00000000-0005-0000-0000-0000733C0000}"/>
    <cellStyle name="Normal 2 2 4 10 2 8" xfId="15469" xr:uid="{00000000-0005-0000-0000-0000743C0000}"/>
    <cellStyle name="Normal 2 2 4 10 2 8 2" xfId="15470" xr:uid="{00000000-0005-0000-0000-0000753C0000}"/>
    <cellStyle name="Normal 2 2 4 10 2 9" xfId="15471" xr:uid="{00000000-0005-0000-0000-0000763C0000}"/>
    <cellStyle name="Normal 2 2 4 10 2 9 2" xfId="15472" xr:uid="{00000000-0005-0000-0000-0000773C0000}"/>
    <cellStyle name="Normal 2 2 4 10 3" xfId="15473" xr:uid="{00000000-0005-0000-0000-0000783C0000}"/>
    <cellStyle name="Normal 2 2 4 10 3 2" xfId="15474" xr:uid="{00000000-0005-0000-0000-0000793C0000}"/>
    <cellStyle name="Normal 2 2 4 10 4" xfId="15475" xr:uid="{00000000-0005-0000-0000-00007A3C0000}"/>
    <cellStyle name="Normal 2 2 4 10 4 2" xfId="15476" xr:uid="{00000000-0005-0000-0000-00007B3C0000}"/>
    <cellStyle name="Normal 2 2 4 10 5" xfId="15477" xr:uid="{00000000-0005-0000-0000-00007C3C0000}"/>
    <cellStyle name="Normal 2 2 4 10 5 2" xfId="15478" xr:uid="{00000000-0005-0000-0000-00007D3C0000}"/>
    <cellStyle name="Normal 2 2 4 10 6" xfId="15479" xr:uid="{00000000-0005-0000-0000-00007E3C0000}"/>
    <cellStyle name="Normal 2 2 4 10 6 2" xfId="15480" xr:uid="{00000000-0005-0000-0000-00007F3C0000}"/>
    <cellStyle name="Normal 2 2 4 10 7" xfId="15481" xr:uid="{00000000-0005-0000-0000-0000803C0000}"/>
    <cellStyle name="Normal 2 2 4 10 7 2" xfId="15482" xr:uid="{00000000-0005-0000-0000-0000813C0000}"/>
    <cellStyle name="Normal 2 2 4 10 8" xfId="15483" xr:uid="{00000000-0005-0000-0000-0000823C0000}"/>
    <cellStyle name="Normal 2 2 4 10 8 2" xfId="15484" xr:uid="{00000000-0005-0000-0000-0000833C0000}"/>
    <cellStyle name="Normal 2 2 4 10 9" xfId="15485" xr:uid="{00000000-0005-0000-0000-0000843C0000}"/>
    <cellStyle name="Normal 2 2 4 10 9 2" xfId="15486" xr:uid="{00000000-0005-0000-0000-0000853C0000}"/>
    <cellStyle name="Normal 2 2 4 11" xfId="15487" xr:uid="{00000000-0005-0000-0000-0000863C0000}"/>
    <cellStyle name="Normal 2 2 4 11 10" xfId="15488" xr:uid="{00000000-0005-0000-0000-0000873C0000}"/>
    <cellStyle name="Normal 2 2 4 11 10 2" xfId="15489" xr:uid="{00000000-0005-0000-0000-0000883C0000}"/>
    <cellStyle name="Normal 2 2 4 11 11" xfId="15490" xr:uid="{00000000-0005-0000-0000-0000893C0000}"/>
    <cellStyle name="Normal 2 2 4 11 2" xfId="15491" xr:uid="{00000000-0005-0000-0000-00008A3C0000}"/>
    <cellStyle name="Normal 2 2 4 11 2 2" xfId="15492" xr:uid="{00000000-0005-0000-0000-00008B3C0000}"/>
    <cellStyle name="Normal 2 2 4 11 3" xfId="15493" xr:uid="{00000000-0005-0000-0000-00008C3C0000}"/>
    <cellStyle name="Normal 2 2 4 11 3 2" xfId="15494" xr:uid="{00000000-0005-0000-0000-00008D3C0000}"/>
    <cellStyle name="Normal 2 2 4 11 4" xfId="15495" xr:uid="{00000000-0005-0000-0000-00008E3C0000}"/>
    <cellStyle name="Normal 2 2 4 11 4 2" xfId="15496" xr:uid="{00000000-0005-0000-0000-00008F3C0000}"/>
    <cellStyle name="Normal 2 2 4 11 5" xfId="15497" xr:uid="{00000000-0005-0000-0000-0000903C0000}"/>
    <cellStyle name="Normal 2 2 4 11 5 2" xfId="15498" xr:uid="{00000000-0005-0000-0000-0000913C0000}"/>
    <cellStyle name="Normal 2 2 4 11 6" xfId="15499" xr:uid="{00000000-0005-0000-0000-0000923C0000}"/>
    <cellStyle name="Normal 2 2 4 11 6 2" xfId="15500" xr:uid="{00000000-0005-0000-0000-0000933C0000}"/>
    <cellStyle name="Normal 2 2 4 11 7" xfId="15501" xr:uid="{00000000-0005-0000-0000-0000943C0000}"/>
    <cellStyle name="Normal 2 2 4 11 7 2" xfId="15502" xr:uid="{00000000-0005-0000-0000-0000953C0000}"/>
    <cellStyle name="Normal 2 2 4 11 8" xfId="15503" xr:uid="{00000000-0005-0000-0000-0000963C0000}"/>
    <cellStyle name="Normal 2 2 4 11 8 2" xfId="15504" xr:uid="{00000000-0005-0000-0000-0000973C0000}"/>
    <cellStyle name="Normal 2 2 4 11 9" xfId="15505" xr:uid="{00000000-0005-0000-0000-0000983C0000}"/>
    <cellStyle name="Normal 2 2 4 11 9 2" xfId="15506" xr:uid="{00000000-0005-0000-0000-0000993C0000}"/>
    <cellStyle name="Normal 2 2 4 12" xfId="15507" xr:uid="{00000000-0005-0000-0000-00009A3C0000}"/>
    <cellStyle name="Normal 2 2 4 12 2" xfId="15508" xr:uid="{00000000-0005-0000-0000-00009B3C0000}"/>
    <cellStyle name="Normal 2 2 4 13" xfId="15509" xr:uid="{00000000-0005-0000-0000-00009C3C0000}"/>
    <cellStyle name="Normal 2 2 4 13 2" xfId="15510" xr:uid="{00000000-0005-0000-0000-00009D3C0000}"/>
    <cellStyle name="Normal 2 2 4 14" xfId="15511" xr:uid="{00000000-0005-0000-0000-00009E3C0000}"/>
    <cellStyle name="Normal 2 2 4 14 2" xfId="15512" xr:uid="{00000000-0005-0000-0000-00009F3C0000}"/>
    <cellStyle name="Normal 2 2 4 15" xfId="15513" xr:uid="{00000000-0005-0000-0000-0000A03C0000}"/>
    <cellStyle name="Normal 2 2 4 15 2" xfId="15514" xr:uid="{00000000-0005-0000-0000-0000A13C0000}"/>
    <cellStyle name="Normal 2 2 4 16" xfId="15515" xr:uid="{00000000-0005-0000-0000-0000A23C0000}"/>
    <cellStyle name="Normal 2 2 4 16 2" xfId="15516" xr:uid="{00000000-0005-0000-0000-0000A33C0000}"/>
    <cellStyle name="Normal 2 2 4 17" xfId="15517" xr:uid="{00000000-0005-0000-0000-0000A43C0000}"/>
    <cellStyle name="Normal 2 2 4 17 2" xfId="15518" xr:uid="{00000000-0005-0000-0000-0000A53C0000}"/>
    <cellStyle name="Normal 2 2 4 18" xfId="15519" xr:uid="{00000000-0005-0000-0000-0000A63C0000}"/>
    <cellStyle name="Normal 2 2 4 18 2" xfId="15520" xr:uid="{00000000-0005-0000-0000-0000A73C0000}"/>
    <cellStyle name="Normal 2 2 4 19" xfId="15521" xr:uid="{00000000-0005-0000-0000-0000A83C0000}"/>
    <cellStyle name="Normal 2 2 4 19 2" xfId="15522" xr:uid="{00000000-0005-0000-0000-0000A93C0000}"/>
    <cellStyle name="Normal 2 2 4 2" xfId="15523" xr:uid="{00000000-0005-0000-0000-0000AA3C0000}"/>
    <cellStyle name="Normal 2 2 4 2 10" xfId="41932" xr:uid="{00000000-0005-0000-0000-0000AB3C0000}"/>
    <cellStyle name="Normal 2 2 4 2 2" xfId="15524" xr:uid="{00000000-0005-0000-0000-0000AC3C0000}"/>
    <cellStyle name="Normal 2 2 4 2 2 10" xfId="15525" xr:uid="{00000000-0005-0000-0000-0000AD3C0000}"/>
    <cellStyle name="Normal 2 2 4 2 2 10 2" xfId="15526" xr:uid="{00000000-0005-0000-0000-0000AE3C0000}"/>
    <cellStyle name="Normal 2 2 4 2 2 11" xfId="15527" xr:uid="{00000000-0005-0000-0000-0000AF3C0000}"/>
    <cellStyle name="Normal 2 2 4 2 2 11 2" xfId="15528" xr:uid="{00000000-0005-0000-0000-0000B03C0000}"/>
    <cellStyle name="Normal 2 2 4 2 2 12" xfId="15529" xr:uid="{00000000-0005-0000-0000-0000B13C0000}"/>
    <cellStyle name="Normal 2 2 4 2 2 12 2" xfId="15530" xr:uid="{00000000-0005-0000-0000-0000B23C0000}"/>
    <cellStyle name="Normal 2 2 4 2 2 13" xfId="15531" xr:uid="{00000000-0005-0000-0000-0000B33C0000}"/>
    <cellStyle name="Normal 2 2 4 2 2 13 2" xfId="15532" xr:uid="{00000000-0005-0000-0000-0000B43C0000}"/>
    <cellStyle name="Normal 2 2 4 2 2 14" xfId="15533" xr:uid="{00000000-0005-0000-0000-0000B53C0000}"/>
    <cellStyle name="Normal 2 2 4 2 2 14 2" xfId="15534" xr:uid="{00000000-0005-0000-0000-0000B63C0000}"/>
    <cellStyle name="Normal 2 2 4 2 2 15" xfId="15535" xr:uid="{00000000-0005-0000-0000-0000B73C0000}"/>
    <cellStyle name="Normal 2 2 4 2 2 15 2" xfId="15536" xr:uid="{00000000-0005-0000-0000-0000B83C0000}"/>
    <cellStyle name="Normal 2 2 4 2 2 16" xfId="15537" xr:uid="{00000000-0005-0000-0000-0000B93C0000}"/>
    <cellStyle name="Normal 2 2 4 2 2 16 2" xfId="15538" xr:uid="{00000000-0005-0000-0000-0000BA3C0000}"/>
    <cellStyle name="Normal 2 2 4 2 2 17" xfId="15539" xr:uid="{00000000-0005-0000-0000-0000BB3C0000}"/>
    <cellStyle name="Normal 2 2 4 2 2 17 2" xfId="15540" xr:uid="{00000000-0005-0000-0000-0000BC3C0000}"/>
    <cellStyle name="Normal 2 2 4 2 2 18" xfId="15541" xr:uid="{00000000-0005-0000-0000-0000BD3C0000}"/>
    <cellStyle name="Normal 2 2 4 2 2 2" xfId="15542" xr:uid="{00000000-0005-0000-0000-0000BE3C0000}"/>
    <cellStyle name="Normal 2 2 4 2 2 2 2" xfId="15543" xr:uid="{00000000-0005-0000-0000-0000BF3C0000}"/>
    <cellStyle name="Normal 2 2 4 2 2 2 2 10" xfId="15544" xr:uid="{00000000-0005-0000-0000-0000C03C0000}"/>
    <cellStyle name="Normal 2 2 4 2 2 2 2 10 2" xfId="15545" xr:uid="{00000000-0005-0000-0000-0000C13C0000}"/>
    <cellStyle name="Normal 2 2 4 2 2 2 2 11" xfId="15546" xr:uid="{00000000-0005-0000-0000-0000C23C0000}"/>
    <cellStyle name="Normal 2 2 4 2 2 2 2 11 2" xfId="15547" xr:uid="{00000000-0005-0000-0000-0000C33C0000}"/>
    <cellStyle name="Normal 2 2 4 2 2 2 2 12" xfId="15548" xr:uid="{00000000-0005-0000-0000-0000C43C0000}"/>
    <cellStyle name="Normal 2 2 4 2 2 2 2 12 2" xfId="15549" xr:uid="{00000000-0005-0000-0000-0000C53C0000}"/>
    <cellStyle name="Normal 2 2 4 2 2 2 2 13" xfId="15550" xr:uid="{00000000-0005-0000-0000-0000C63C0000}"/>
    <cellStyle name="Normal 2 2 4 2 2 2 2 13 2" xfId="15551" xr:uid="{00000000-0005-0000-0000-0000C73C0000}"/>
    <cellStyle name="Normal 2 2 4 2 2 2 2 14" xfId="15552" xr:uid="{00000000-0005-0000-0000-0000C83C0000}"/>
    <cellStyle name="Normal 2 2 4 2 2 2 2 14 2" xfId="15553" xr:uid="{00000000-0005-0000-0000-0000C93C0000}"/>
    <cellStyle name="Normal 2 2 4 2 2 2 2 15" xfId="15554" xr:uid="{00000000-0005-0000-0000-0000CA3C0000}"/>
    <cellStyle name="Normal 2 2 4 2 2 2 2 15 2" xfId="15555" xr:uid="{00000000-0005-0000-0000-0000CB3C0000}"/>
    <cellStyle name="Normal 2 2 4 2 2 2 2 16" xfId="15556" xr:uid="{00000000-0005-0000-0000-0000CC3C0000}"/>
    <cellStyle name="Normal 2 2 4 2 2 2 2 16 2" xfId="15557" xr:uid="{00000000-0005-0000-0000-0000CD3C0000}"/>
    <cellStyle name="Normal 2 2 4 2 2 2 2 17" xfId="15558" xr:uid="{00000000-0005-0000-0000-0000CE3C0000}"/>
    <cellStyle name="Normal 2 2 4 2 2 2 2 2" xfId="15559" xr:uid="{00000000-0005-0000-0000-0000CF3C0000}"/>
    <cellStyle name="Normal 2 2 4 2 2 2 2 2 2" xfId="41933" xr:uid="{00000000-0005-0000-0000-0000D03C0000}"/>
    <cellStyle name="Normal 2 2 4 2 2 2 2 3" xfId="15560" xr:uid="{00000000-0005-0000-0000-0000D13C0000}"/>
    <cellStyle name="Normal 2 2 4 2 2 2 2 3 2" xfId="41934" xr:uid="{00000000-0005-0000-0000-0000D23C0000}"/>
    <cellStyle name="Normal 2 2 4 2 2 2 2 4" xfId="15561" xr:uid="{00000000-0005-0000-0000-0000D33C0000}"/>
    <cellStyle name="Normal 2 2 4 2 2 2 2 4 2" xfId="41935" xr:uid="{00000000-0005-0000-0000-0000D43C0000}"/>
    <cellStyle name="Normal 2 2 4 2 2 2 2 5" xfId="15562" xr:uid="{00000000-0005-0000-0000-0000D53C0000}"/>
    <cellStyle name="Normal 2 2 4 2 2 2 2 5 2" xfId="41936" xr:uid="{00000000-0005-0000-0000-0000D63C0000}"/>
    <cellStyle name="Normal 2 2 4 2 2 2 2 6" xfId="15563" xr:uid="{00000000-0005-0000-0000-0000D73C0000}"/>
    <cellStyle name="Normal 2 2 4 2 2 2 2 6 10" xfId="15564" xr:uid="{00000000-0005-0000-0000-0000D83C0000}"/>
    <cellStyle name="Normal 2 2 4 2 2 2 2 6 10 2" xfId="15565" xr:uid="{00000000-0005-0000-0000-0000D93C0000}"/>
    <cellStyle name="Normal 2 2 4 2 2 2 2 6 11" xfId="15566" xr:uid="{00000000-0005-0000-0000-0000DA3C0000}"/>
    <cellStyle name="Normal 2 2 4 2 2 2 2 6 11 2" xfId="15567" xr:uid="{00000000-0005-0000-0000-0000DB3C0000}"/>
    <cellStyle name="Normal 2 2 4 2 2 2 2 6 12" xfId="15568" xr:uid="{00000000-0005-0000-0000-0000DC3C0000}"/>
    <cellStyle name="Normal 2 2 4 2 2 2 2 6 2" xfId="15569" xr:uid="{00000000-0005-0000-0000-0000DD3C0000}"/>
    <cellStyle name="Normal 2 2 4 2 2 2 2 6 2 10" xfId="15570" xr:uid="{00000000-0005-0000-0000-0000DE3C0000}"/>
    <cellStyle name="Normal 2 2 4 2 2 2 2 6 2 10 2" xfId="15571" xr:uid="{00000000-0005-0000-0000-0000DF3C0000}"/>
    <cellStyle name="Normal 2 2 4 2 2 2 2 6 2 11" xfId="15572" xr:uid="{00000000-0005-0000-0000-0000E03C0000}"/>
    <cellStyle name="Normal 2 2 4 2 2 2 2 6 2 2" xfId="15573" xr:uid="{00000000-0005-0000-0000-0000E13C0000}"/>
    <cellStyle name="Normal 2 2 4 2 2 2 2 6 2 2 2" xfId="15574" xr:uid="{00000000-0005-0000-0000-0000E23C0000}"/>
    <cellStyle name="Normal 2 2 4 2 2 2 2 6 2 3" xfId="15575" xr:uid="{00000000-0005-0000-0000-0000E33C0000}"/>
    <cellStyle name="Normal 2 2 4 2 2 2 2 6 2 3 2" xfId="15576" xr:uid="{00000000-0005-0000-0000-0000E43C0000}"/>
    <cellStyle name="Normal 2 2 4 2 2 2 2 6 2 4" xfId="15577" xr:uid="{00000000-0005-0000-0000-0000E53C0000}"/>
    <cellStyle name="Normal 2 2 4 2 2 2 2 6 2 4 2" xfId="15578" xr:uid="{00000000-0005-0000-0000-0000E63C0000}"/>
    <cellStyle name="Normal 2 2 4 2 2 2 2 6 2 5" xfId="15579" xr:uid="{00000000-0005-0000-0000-0000E73C0000}"/>
    <cellStyle name="Normal 2 2 4 2 2 2 2 6 2 5 2" xfId="15580" xr:uid="{00000000-0005-0000-0000-0000E83C0000}"/>
    <cellStyle name="Normal 2 2 4 2 2 2 2 6 2 6" xfId="15581" xr:uid="{00000000-0005-0000-0000-0000E93C0000}"/>
    <cellStyle name="Normal 2 2 4 2 2 2 2 6 2 6 2" xfId="15582" xr:uid="{00000000-0005-0000-0000-0000EA3C0000}"/>
    <cellStyle name="Normal 2 2 4 2 2 2 2 6 2 7" xfId="15583" xr:uid="{00000000-0005-0000-0000-0000EB3C0000}"/>
    <cellStyle name="Normal 2 2 4 2 2 2 2 6 2 7 2" xfId="15584" xr:uid="{00000000-0005-0000-0000-0000EC3C0000}"/>
    <cellStyle name="Normal 2 2 4 2 2 2 2 6 2 8" xfId="15585" xr:uid="{00000000-0005-0000-0000-0000ED3C0000}"/>
    <cellStyle name="Normal 2 2 4 2 2 2 2 6 2 8 2" xfId="15586" xr:uid="{00000000-0005-0000-0000-0000EE3C0000}"/>
    <cellStyle name="Normal 2 2 4 2 2 2 2 6 2 9" xfId="15587" xr:uid="{00000000-0005-0000-0000-0000EF3C0000}"/>
    <cellStyle name="Normal 2 2 4 2 2 2 2 6 2 9 2" xfId="15588" xr:uid="{00000000-0005-0000-0000-0000F03C0000}"/>
    <cellStyle name="Normal 2 2 4 2 2 2 2 6 3" xfId="15589" xr:uid="{00000000-0005-0000-0000-0000F13C0000}"/>
    <cellStyle name="Normal 2 2 4 2 2 2 2 6 3 2" xfId="15590" xr:uid="{00000000-0005-0000-0000-0000F23C0000}"/>
    <cellStyle name="Normal 2 2 4 2 2 2 2 6 4" xfId="15591" xr:uid="{00000000-0005-0000-0000-0000F33C0000}"/>
    <cellStyle name="Normal 2 2 4 2 2 2 2 6 4 2" xfId="15592" xr:uid="{00000000-0005-0000-0000-0000F43C0000}"/>
    <cellStyle name="Normal 2 2 4 2 2 2 2 6 5" xfId="15593" xr:uid="{00000000-0005-0000-0000-0000F53C0000}"/>
    <cellStyle name="Normal 2 2 4 2 2 2 2 6 5 2" xfId="15594" xr:uid="{00000000-0005-0000-0000-0000F63C0000}"/>
    <cellStyle name="Normal 2 2 4 2 2 2 2 6 6" xfId="15595" xr:uid="{00000000-0005-0000-0000-0000F73C0000}"/>
    <cellStyle name="Normal 2 2 4 2 2 2 2 6 6 2" xfId="15596" xr:uid="{00000000-0005-0000-0000-0000F83C0000}"/>
    <cellStyle name="Normal 2 2 4 2 2 2 2 6 7" xfId="15597" xr:uid="{00000000-0005-0000-0000-0000F93C0000}"/>
    <cellStyle name="Normal 2 2 4 2 2 2 2 6 7 2" xfId="15598" xr:uid="{00000000-0005-0000-0000-0000FA3C0000}"/>
    <cellStyle name="Normal 2 2 4 2 2 2 2 6 8" xfId="15599" xr:uid="{00000000-0005-0000-0000-0000FB3C0000}"/>
    <cellStyle name="Normal 2 2 4 2 2 2 2 6 8 2" xfId="15600" xr:uid="{00000000-0005-0000-0000-0000FC3C0000}"/>
    <cellStyle name="Normal 2 2 4 2 2 2 2 6 9" xfId="15601" xr:uid="{00000000-0005-0000-0000-0000FD3C0000}"/>
    <cellStyle name="Normal 2 2 4 2 2 2 2 6 9 2" xfId="15602" xr:uid="{00000000-0005-0000-0000-0000FE3C0000}"/>
    <cellStyle name="Normal 2 2 4 2 2 2 2 7" xfId="15603" xr:uid="{00000000-0005-0000-0000-0000FF3C0000}"/>
    <cellStyle name="Normal 2 2 4 2 2 2 2 7 10" xfId="15604" xr:uid="{00000000-0005-0000-0000-0000003D0000}"/>
    <cellStyle name="Normal 2 2 4 2 2 2 2 7 10 2" xfId="15605" xr:uid="{00000000-0005-0000-0000-0000013D0000}"/>
    <cellStyle name="Normal 2 2 4 2 2 2 2 7 11" xfId="15606" xr:uid="{00000000-0005-0000-0000-0000023D0000}"/>
    <cellStyle name="Normal 2 2 4 2 2 2 2 7 2" xfId="15607" xr:uid="{00000000-0005-0000-0000-0000033D0000}"/>
    <cellStyle name="Normal 2 2 4 2 2 2 2 7 2 2" xfId="15608" xr:uid="{00000000-0005-0000-0000-0000043D0000}"/>
    <cellStyle name="Normal 2 2 4 2 2 2 2 7 3" xfId="15609" xr:uid="{00000000-0005-0000-0000-0000053D0000}"/>
    <cellStyle name="Normal 2 2 4 2 2 2 2 7 3 2" xfId="15610" xr:uid="{00000000-0005-0000-0000-0000063D0000}"/>
    <cellStyle name="Normal 2 2 4 2 2 2 2 7 4" xfId="15611" xr:uid="{00000000-0005-0000-0000-0000073D0000}"/>
    <cellStyle name="Normal 2 2 4 2 2 2 2 7 4 2" xfId="15612" xr:uid="{00000000-0005-0000-0000-0000083D0000}"/>
    <cellStyle name="Normal 2 2 4 2 2 2 2 7 5" xfId="15613" xr:uid="{00000000-0005-0000-0000-0000093D0000}"/>
    <cellStyle name="Normal 2 2 4 2 2 2 2 7 5 2" xfId="15614" xr:uid="{00000000-0005-0000-0000-00000A3D0000}"/>
    <cellStyle name="Normal 2 2 4 2 2 2 2 7 6" xfId="15615" xr:uid="{00000000-0005-0000-0000-00000B3D0000}"/>
    <cellStyle name="Normal 2 2 4 2 2 2 2 7 6 2" xfId="15616" xr:uid="{00000000-0005-0000-0000-00000C3D0000}"/>
    <cellStyle name="Normal 2 2 4 2 2 2 2 7 7" xfId="15617" xr:uid="{00000000-0005-0000-0000-00000D3D0000}"/>
    <cellStyle name="Normal 2 2 4 2 2 2 2 7 7 2" xfId="15618" xr:uid="{00000000-0005-0000-0000-00000E3D0000}"/>
    <cellStyle name="Normal 2 2 4 2 2 2 2 7 8" xfId="15619" xr:uid="{00000000-0005-0000-0000-00000F3D0000}"/>
    <cellStyle name="Normal 2 2 4 2 2 2 2 7 8 2" xfId="15620" xr:uid="{00000000-0005-0000-0000-0000103D0000}"/>
    <cellStyle name="Normal 2 2 4 2 2 2 2 7 9" xfId="15621" xr:uid="{00000000-0005-0000-0000-0000113D0000}"/>
    <cellStyle name="Normal 2 2 4 2 2 2 2 7 9 2" xfId="15622" xr:uid="{00000000-0005-0000-0000-0000123D0000}"/>
    <cellStyle name="Normal 2 2 4 2 2 2 2 8" xfId="15623" xr:uid="{00000000-0005-0000-0000-0000133D0000}"/>
    <cellStyle name="Normal 2 2 4 2 2 2 2 8 2" xfId="15624" xr:uid="{00000000-0005-0000-0000-0000143D0000}"/>
    <cellStyle name="Normal 2 2 4 2 2 2 2 9" xfId="15625" xr:uid="{00000000-0005-0000-0000-0000153D0000}"/>
    <cellStyle name="Normal 2 2 4 2 2 2 2 9 2" xfId="15626" xr:uid="{00000000-0005-0000-0000-0000163D0000}"/>
    <cellStyle name="Normal 2 2 4 2 2 2 3" xfId="15627" xr:uid="{00000000-0005-0000-0000-0000173D0000}"/>
    <cellStyle name="Normal 2 2 4 2 2 2 3 10" xfId="15628" xr:uid="{00000000-0005-0000-0000-0000183D0000}"/>
    <cellStyle name="Normal 2 2 4 2 2 2 3 10 2" xfId="15629" xr:uid="{00000000-0005-0000-0000-0000193D0000}"/>
    <cellStyle name="Normal 2 2 4 2 2 2 3 11" xfId="15630" xr:uid="{00000000-0005-0000-0000-00001A3D0000}"/>
    <cellStyle name="Normal 2 2 4 2 2 2 3 11 2" xfId="15631" xr:uid="{00000000-0005-0000-0000-00001B3D0000}"/>
    <cellStyle name="Normal 2 2 4 2 2 2 3 12" xfId="15632" xr:uid="{00000000-0005-0000-0000-00001C3D0000}"/>
    <cellStyle name="Normal 2 2 4 2 2 2 3 12 2" xfId="15633" xr:uid="{00000000-0005-0000-0000-00001D3D0000}"/>
    <cellStyle name="Normal 2 2 4 2 2 2 3 13" xfId="15634" xr:uid="{00000000-0005-0000-0000-00001E3D0000}"/>
    <cellStyle name="Normal 2 2 4 2 2 2 3 2" xfId="15635" xr:uid="{00000000-0005-0000-0000-00001F3D0000}"/>
    <cellStyle name="Normal 2 2 4 2 2 2 3 2 10" xfId="15636" xr:uid="{00000000-0005-0000-0000-0000203D0000}"/>
    <cellStyle name="Normal 2 2 4 2 2 2 3 2 10 2" xfId="15637" xr:uid="{00000000-0005-0000-0000-0000213D0000}"/>
    <cellStyle name="Normal 2 2 4 2 2 2 3 2 11" xfId="15638" xr:uid="{00000000-0005-0000-0000-0000223D0000}"/>
    <cellStyle name="Normal 2 2 4 2 2 2 3 2 11 2" xfId="15639" xr:uid="{00000000-0005-0000-0000-0000233D0000}"/>
    <cellStyle name="Normal 2 2 4 2 2 2 3 2 12" xfId="15640" xr:uid="{00000000-0005-0000-0000-0000243D0000}"/>
    <cellStyle name="Normal 2 2 4 2 2 2 3 2 2" xfId="15641" xr:uid="{00000000-0005-0000-0000-0000253D0000}"/>
    <cellStyle name="Normal 2 2 4 2 2 2 3 2 2 10" xfId="15642" xr:uid="{00000000-0005-0000-0000-0000263D0000}"/>
    <cellStyle name="Normal 2 2 4 2 2 2 3 2 2 10 2" xfId="15643" xr:uid="{00000000-0005-0000-0000-0000273D0000}"/>
    <cellStyle name="Normal 2 2 4 2 2 2 3 2 2 11" xfId="15644" xr:uid="{00000000-0005-0000-0000-0000283D0000}"/>
    <cellStyle name="Normal 2 2 4 2 2 2 3 2 2 2" xfId="15645" xr:uid="{00000000-0005-0000-0000-0000293D0000}"/>
    <cellStyle name="Normal 2 2 4 2 2 2 3 2 2 2 2" xfId="15646" xr:uid="{00000000-0005-0000-0000-00002A3D0000}"/>
    <cellStyle name="Normal 2 2 4 2 2 2 3 2 2 3" xfId="15647" xr:uid="{00000000-0005-0000-0000-00002B3D0000}"/>
    <cellStyle name="Normal 2 2 4 2 2 2 3 2 2 3 2" xfId="15648" xr:uid="{00000000-0005-0000-0000-00002C3D0000}"/>
    <cellStyle name="Normal 2 2 4 2 2 2 3 2 2 4" xfId="15649" xr:uid="{00000000-0005-0000-0000-00002D3D0000}"/>
    <cellStyle name="Normal 2 2 4 2 2 2 3 2 2 4 2" xfId="15650" xr:uid="{00000000-0005-0000-0000-00002E3D0000}"/>
    <cellStyle name="Normal 2 2 4 2 2 2 3 2 2 5" xfId="15651" xr:uid="{00000000-0005-0000-0000-00002F3D0000}"/>
    <cellStyle name="Normal 2 2 4 2 2 2 3 2 2 5 2" xfId="15652" xr:uid="{00000000-0005-0000-0000-0000303D0000}"/>
    <cellStyle name="Normal 2 2 4 2 2 2 3 2 2 6" xfId="15653" xr:uid="{00000000-0005-0000-0000-0000313D0000}"/>
    <cellStyle name="Normal 2 2 4 2 2 2 3 2 2 6 2" xfId="15654" xr:uid="{00000000-0005-0000-0000-0000323D0000}"/>
    <cellStyle name="Normal 2 2 4 2 2 2 3 2 2 7" xfId="15655" xr:uid="{00000000-0005-0000-0000-0000333D0000}"/>
    <cellStyle name="Normal 2 2 4 2 2 2 3 2 2 7 2" xfId="15656" xr:uid="{00000000-0005-0000-0000-0000343D0000}"/>
    <cellStyle name="Normal 2 2 4 2 2 2 3 2 2 8" xfId="15657" xr:uid="{00000000-0005-0000-0000-0000353D0000}"/>
    <cellStyle name="Normal 2 2 4 2 2 2 3 2 2 8 2" xfId="15658" xr:uid="{00000000-0005-0000-0000-0000363D0000}"/>
    <cellStyle name="Normal 2 2 4 2 2 2 3 2 2 9" xfId="15659" xr:uid="{00000000-0005-0000-0000-0000373D0000}"/>
    <cellStyle name="Normal 2 2 4 2 2 2 3 2 2 9 2" xfId="15660" xr:uid="{00000000-0005-0000-0000-0000383D0000}"/>
    <cellStyle name="Normal 2 2 4 2 2 2 3 2 3" xfId="15661" xr:uid="{00000000-0005-0000-0000-0000393D0000}"/>
    <cellStyle name="Normal 2 2 4 2 2 2 3 2 3 2" xfId="15662" xr:uid="{00000000-0005-0000-0000-00003A3D0000}"/>
    <cellStyle name="Normal 2 2 4 2 2 2 3 2 4" xfId="15663" xr:uid="{00000000-0005-0000-0000-00003B3D0000}"/>
    <cellStyle name="Normal 2 2 4 2 2 2 3 2 4 2" xfId="15664" xr:uid="{00000000-0005-0000-0000-00003C3D0000}"/>
    <cellStyle name="Normal 2 2 4 2 2 2 3 2 5" xfId="15665" xr:uid="{00000000-0005-0000-0000-00003D3D0000}"/>
    <cellStyle name="Normal 2 2 4 2 2 2 3 2 5 2" xfId="15666" xr:uid="{00000000-0005-0000-0000-00003E3D0000}"/>
    <cellStyle name="Normal 2 2 4 2 2 2 3 2 6" xfId="15667" xr:uid="{00000000-0005-0000-0000-00003F3D0000}"/>
    <cellStyle name="Normal 2 2 4 2 2 2 3 2 6 2" xfId="15668" xr:uid="{00000000-0005-0000-0000-0000403D0000}"/>
    <cellStyle name="Normal 2 2 4 2 2 2 3 2 7" xfId="15669" xr:uid="{00000000-0005-0000-0000-0000413D0000}"/>
    <cellStyle name="Normal 2 2 4 2 2 2 3 2 7 2" xfId="15670" xr:uid="{00000000-0005-0000-0000-0000423D0000}"/>
    <cellStyle name="Normal 2 2 4 2 2 2 3 2 8" xfId="15671" xr:uid="{00000000-0005-0000-0000-0000433D0000}"/>
    <cellStyle name="Normal 2 2 4 2 2 2 3 2 8 2" xfId="15672" xr:uid="{00000000-0005-0000-0000-0000443D0000}"/>
    <cellStyle name="Normal 2 2 4 2 2 2 3 2 9" xfId="15673" xr:uid="{00000000-0005-0000-0000-0000453D0000}"/>
    <cellStyle name="Normal 2 2 4 2 2 2 3 2 9 2" xfId="15674" xr:uid="{00000000-0005-0000-0000-0000463D0000}"/>
    <cellStyle name="Normal 2 2 4 2 2 2 3 3" xfId="15675" xr:uid="{00000000-0005-0000-0000-0000473D0000}"/>
    <cellStyle name="Normal 2 2 4 2 2 2 3 3 10" xfId="15676" xr:uid="{00000000-0005-0000-0000-0000483D0000}"/>
    <cellStyle name="Normal 2 2 4 2 2 2 3 3 10 2" xfId="15677" xr:uid="{00000000-0005-0000-0000-0000493D0000}"/>
    <cellStyle name="Normal 2 2 4 2 2 2 3 3 11" xfId="15678" xr:uid="{00000000-0005-0000-0000-00004A3D0000}"/>
    <cellStyle name="Normal 2 2 4 2 2 2 3 3 2" xfId="15679" xr:uid="{00000000-0005-0000-0000-00004B3D0000}"/>
    <cellStyle name="Normal 2 2 4 2 2 2 3 3 2 2" xfId="15680" xr:uid="{00000000-0005-0000-0000-00004C3D0000}"/>
    <cellStyle name="Normal 2 2 4 2 2 2 3 3 3" xfId="15681" xr:uid="{00000000-0005-0000-0000-00004D3D0000}"/>
    <cellStyle name="Normal 2 2 4 2 2 2 3 3 3 2" xfId="15682" xr:uid="{00000000-0005-0000-0000-00004E3D0000}"/>
    <cellStyle name="Normal 2 2 4 2 2 2 3 3 4" xfId="15683" xr:uid="{00000000-0005-0000-0000-00004F3D0000}"/>
    <cellStyle name="Normal 2 2 4 2 2 2 3 3 4 2" xfId="15684" xr:uid="{00000000-0005-0000-0000-0000503D0000}"/>
    <cellStyle name="Normal 2 2 4 2 2 2 3 3 5" xfId="15685" xr:uid="{00000000-0005-0000-0000-0000513D0000}"/>
    <cellStyle name="Normal 2 2 4 2 2 2 3 3 5 2" xfId="15686" xr:uid="{00000000-0005-0000-0000-0000523D0000}"/>
    <cellStyle name="Normal 2 2 4 2 2 2 3 3 6" xfId="15687" xr:uid="{00000000-0005-0000-0000-0000533D0000}"/>
    <cellStyle name="Normal 2 2 4 2 2 2 3 3 6 2" xfId="15688" xr:uid="{00000000-0005-0000-0000-0000543D0000}"/>
    <cellStyle name="Normal 2 2 4 2 2 2 3 3 7" xfId="15689" xr:uid="{00000000-0005-0000-0000-0000553D0000}"/>
    <cellStyle name="Normal 2 2 4 2 2 2 3 3 7 2" xfId="15690" xr:uid="{00000000-0005-0000-0000-0000563D0000}"/>
    <cellStyle name="Normal 2 2 4 2 2 2 3 3 8" xfId="15691" xr:uid="{00000000-0005-0000-0000-0000573D0000}"/>
    <cellStyle name="Normal 2 2 4 2 2 2 3 3 8 2" xfId="15692" xr:uid="{00000000-0005-0000-0000-0000583D0000}"/>
    <cellStyle name="Normal 2 2 4 2 2 2 3 3 9" xfId="15693" xr:uid="{00000000-0005-0000-0000-0000593D0000}"/>
    <cellStyle name="Normal 2 2 4 2 2 2 3 3 9 2" xfId="15694" xr:uid="{00000000-0005-0000-0000-00005A3D0000}"/>
    <cellStyle name="Normal 2 2 4 2 2 2 3 4" xfId="15695" xr:uid="{00000000-0005-0000-0000-00005B3D0000}"/>
    <cellStyle name="Normal 2 2 4 2 2 2 3 4 2" xfId="15696" xr:uid="{00000000-0005-0000-0000-00005C3D0000}"/>
    <cellStyle name="Normal 2 2 4 2 2 2 3 5" xfId="15697" xr:uid="{00000000-0005-0000-0000-00005D3D0000}"/>
    <cellStyle name="Normal 2 2 4 2 2 2 3 5 2" xfId="15698" xr:uid="{00000000-0005-0000-0000-00005E3D0000}"/>
    <cellStyle name="Normal 2 2 4 2 2 2 3 6" xfId="15699" xr:uid="{00000000-0005-0000-0000-00005F3D0000}"/>
    <cellStyle name="Normal 2 2 4 2 2 2 3 6 2" xfId="15700" xr:uid="{00000000-0005-0000-0000-0000603D0000}"/>
    <cellStyle name="Normal 2 2 4 2 2 2 3 7" xfId="15701" xr:uid="{00000000-0005-0000-0000-0000613D0000}"/>
    <cellStyle name="Normal 2 2 4 2 2 2 3 7 2" xfId="15702" xr:uid="{00000000-0005-0000-0000-0000623D0000}"/>
    <cellStyle name="Normal 2 2 4 2 2 2 3 8" xfId="15703" xr:uid="{00000000-0005-0000-0000-0000633D0000}"/>
    <cellStyle name="Normal 2 2 4 2 2 2 3 8 2" xfId="15704" xr:uid="{00000000-0005-0000-0000-0000643D0000}"/>
    <cellStyle name="Normal 2 2 4 2 2 2 3 9" xfId="15705" xr:uid="{00000000-0005-0000-0000-0000653D0000}"/>
    <cellStyle name="Normal 2 2 4 2 2 2 3 9 2" xfId="15706" xr:uid="{00000000-0005-0000-0000-0000663D0000}"/>
    <cellStyle name="Normal 2 2 4 2 2 2 4" xfId="15707" xr:uid="{00000000-0005-0000-0000-0000673D0000}"/>
    <cellStyle name="Normal 2 2 4 2 2 2 4 10" xfId="15708" xr:uid="{00000000-0005-0000-0000-0000683D0000}"/>
    <cellStyle name="Normal 2 2 4 2 2 2 4 10 2" xfId="15709" xr:uid="{00000000-0005-0000-0000-0000693D0000}"/>
    <cellStyle name="Normal 2 2 4 2 2 2 4 11" xfId="15710" xr:uid="{00000000-0005-0000-0000-00006A3D0000}"/>
    <cellStyle name="Normal 2 2 4 2 2 2 4 11 2" xfId="15711" xr:uid="{00000000-0005-0000-0000-00006B3D0000}"/>
    <cellStyle name="Normal 2 2 4 2 2 2 4 12" xfId="15712" xr:uid="{00000000-0005-0000-0000-00006C3D0000}"/>
    <cellStyle name="Normal 2 2 4 2 2 2 4 12 2" xfId="15713" xr:uid="{00000000-0005-0000-0000-00006D3D0000}"/>
    <cellStyle name="Normal 2 2 4 2 2 2 4 13" xfId="15714" xr:uid="{00000000-0005-0000-0000-00006E3D0000}"/>
    <cellStyle name="Normal 2 2 4 2 2 2 4 2" xfId="15715" xr:uid="{00000000-0005-0000-0000-00006F3D0000}"/>
    <cellStyle name="Normal 2 2 4 2 2 2 4 2 10" xfId="15716" xr:uid="{00000000-0005-0000-0000-0000703D0000}"/>
    <cellStyle name="Normal 2 2 4 2 2 2 4 2 10 2" xfId="15717" xr:uid="{00000000-0005-0000-0000-0000713D0000}"/>
    <cellStyle name="Normal 2 2 4 2 2 2 4 2 11" xfId="15718" xr:uid="{00000000-0005-0000-0000-0000723D0000}"/>
    <cellStyle name="Normal 2 2 4 2 2 2 4 2 11 2" xfId="15719" xr:uid="{00000000-0005-0000-0000-0000733D0000}"/>
    <cellStyle name="Normal 2 2 4 2 2 2 4 2 12" xfId="15720" xr:uid="{00000000-0005-0000-0000-0000743D0000}"/>
    <cellStyle name="Normal 2 2 4 2 2 2 4 2 2" xfId="15721" xr:uid="{00000000-0005-0000-0000-0000753D0000}"/>
    <cellStyle name="Normal 2 2 4 2 2 2 4 2 2 10" xfId="15722" xr:uid="{00000000-0005-0000-0000-0000763D0000}"/>
    <cellStyle name="Normal 2 2 4 2 2 2 4 2 2 10 2" xfId="15723" xr:uid="{00000000-0005-0000-0000-0000773D0000}"/>
    <cellStyle name="Normal 2 2 4 2 2 2 4 2 2 11" xfId="15724" xr:uid="{00000000-0005-0000-0000-0000783D0000}"/>
    <cellStyle name="Normal 2 2 4 2 2 2 4 2 2 2" xfId="15725" xr:uid="{00000000-0005-0000-0000-0000793D0000}"/>
    <cellStyle name="Normal 2 2 4 2 2 2 4 2 2 2 2" xfId="15726" xr:uid="{00000000-0005-0000-0000-00007A3D0000}"/>
    <cellStyle name="Normal 2 2 4 2 2 2 4 2 2 3" xfId="15727" xr:uid="{00000000-0005-0000-0000-00007B3D0000}"/>
    <cellStyle name="Normal 2 2 4 2 2 2 4 2 2 3 2" xfId="15728" xr:uid="{00000000-0005-0000-0000-00007C3D0000}"/>
    <cellStyle name="Normal 2 2 4 2 2 2 4 2 2 4" xfId="15729" xr:uid="{00000000-0005-0000-0000-00007D3D0000}"/>
    <cellStyle name="Normal 2 2 4 2 2 2 4 2 2 4 2" xfId="15730" xr:uid="{00000000-0005-0000-0000-00007E3D0000}"/>
    <cellStyle name="Normal 2 2 4 2 2 2 4 2 2 5" xfId="15731" xr:uid="{00000000-0005-0000-0000-00007F3D0000}"/>
    <cellStyle name="Normal 2 2 4 2 2 2 4 2 2 5 2" xfId="15732" xr:uid="{00000000-0005-0000-0000-0000803D0000}"/>
    <cellStyle name="Normal 2 2 4 2 2 2 4 2 2 6" xfId="15733" xr:uid="{00000000-0005-0000-0000-0000813D0000}"/>
    <cellStyle name="Normal 2 2 4 2 2 2 4 2 2 6 2" xfId="15734" xr:uid="{00000000-0005-0000-0000-0000823D0000}"/>
    <cellStyle name="Normal 2 2 4 2 2 2 4 2 2 7" xfId="15735" xr:uid="{00000000-0005-0000-0000-0000833D0000}"/>
    <cellStyle name="Normal 2 2 4 2 2 2 4 2 2 7 2" xfId="15736" xr:uid="{00000000-0005-0000-0000-0000843D0000}"/>
    <cellStyle name="Normal 2 2 4 2 2 2 4 2 2 8" xfId="15737" xr:uid="{00000000-0005-0000-0000-0000853D0000}"/>
    <cellStyle name="Normal 2 2 4 2 2 2 4 2 2 8 2" xfId="15738" xr:uid="{00000000-0005-0000-0000-0000863D0000}"/>
    <cellStyle name="Normal 2 2 4 2 2 2 4 2 2 9" xfId="15739" xr:uid="{00000000-0005-0000-0000-0000873D0000}"/>
    <cellStyle name="Normal 2 2 4 2 2 2 4 2 2 9 2" xfId="15740" xr:uid="{00000000-0005-0000-0000-0000883D0000}"/>
    <cellStyle name="Normal 2 2 4 2 2 2 4 2 3" xfId="15741" xr:uid="{00000000-0005-0000-0000-0000893D0000}"/>
    <cellStyle name="Normal 2 2 4 2 2 2 4 2 3 2" xfId="15742" xr:uid="{00000000-0005-0000-0000-00008A3D0000}"/>
    <cellStyle name="Normal 2 2 4 2 2 2 4 2 4" xfId="15743" xr:uid="{00000000-0005-0000-0000-00008B3D0000}"/>
    <cellStyle name="Normal 2 2 4 2 2 2 4 2 4 2" xfId="15744" xr:uid="{00000000-0005-0000-0000-00008C3D0000}"/>
    <cellStyle name="Normal 2 2 4 2 2 2 4 2 5" xfId="15745" xr:uid="{00000000-0005-0000-0000-00008D3D0000}"/>
    <cellStyle name="Normal 2 2 4 2 2 2 4 2 5 2" xfId="15746" xr:uid="{00000000-0005-0000-0000-00008E3D0000}"/>
    <cellStyle name="Normal 2 2 4 2 2 2 4 2 6" xfId="15747" xr:uid="{00000000-0005-0000-0000-00008F3D0000}"/>
    <cellStyle name="Normal 2 2 4 2 2 2 4 2 6 2" xfId="15748" xr:uid="{00000000-0005-0000-0000-0000903D0000}"/>
    <cellStyle name="Normal 2 2 4 2 2 2 4 2 7" xfId="15749" xr:uid="{00000000-0005-0000-0000-0000913D0000}"/>
    <cellStyle name="Normal 2 2 4 2 2 2 4 2 7 2" xfId="15750" xr:uid="{00000000-0005-0000-0000-0000923D0000}"/>
    <cellStyle name="Normal 2 2 4 2 2 2 4 2 8" xfId="15751" xr:uid="{00000000-0005-0000-0000-0000933D0000}"/>
    <cellStyle name="Normal 2 2 4 2 2 2 4 2 8 2" xfId="15752" xr:uid="{00000000-0005-0000-0000-0000943D0000}"/>
    <cellStyle name="Normal 2 2 4 2 2 2 4 2 9" xfId="15753" xr:uid="{00000000-0005-0000-0000-0000953D0000}"/>
    <cellStyle name="Normal 2 2 4 2 2 2 4 2 9 2" xfId="15754" xr:uid="{00000000-0005-0000-0000-0000963D0000}"/>
    <cellStyle name="Normal 2 2 4 2 2 2 4 3" xfId="15755" xr:uid="{00000000-0005-0000-0000-0000973D0000}"/>
    <cellStyle name="Normal 2 2 4 2 2 2 4 3 10" xfId="15756" xr:uid="{00000000-0005-0000-0000-0000983D0000}"/>
    <cellStyle name="Normal 2 2 4 2 2 2 4 3 10 2" xfId="15757" xr:uid="{00000000-0005-0000-0000-0000993D0000}"/>
    <cellStyle name="Normal 2 2 4 2 2 2 4 3 11" xfId="15758" xr:uid="{00000000-0005-0000-0000-00009A3D0000}"/>
    <cellStyle name="Normal 2 2 4 2 2 2 4 3 2" xfId="15759" xr:uid="{00000000-0005-0000-0000-00009B3D0000}"/>
    <cellStyle name="Normal 2 2 4 2 2 2 4 3 2 2" xfId="15760" xr:uid="{00000000-0005-0000-0000-00009C3D0000}"/>
    <cellStyle name="Normal 2 2 4 2 2 2 4 3 3" xfId="15761" xr:uid="{00000000-0005-0000-0000-00009D3D0000}"/>
    <cellStyle name="Normal 2 2 4 2 2 2 4 3 3 2" xfId="15762" xr:uid="{00000000-0005-0000-0000-00009E3D0000}"/>
    <cellStyle name="Normal 2 2 4 2 2 2 4 3 4" xfId="15763" xr:uid="{00000000-0005-0000-0000-00009F3D0000}"/>
    <cellStyle name="Normal 2 2 4 2 2 2 4 3 4 2" xfId="15764" xr:uid="{00000000-0005-0000-0000-0000A03D0000}"/>
    <cellStyle name="Normal 2 2 4 2 2 2 4 3 5" xfId="15765" xr:uid="{00000000-0005-0000-0000-0000A13D0000}"/>
    <cellStyle name="Normal 2 2 4 2 2 2 4 3 5 2" xfId="15766" xr:uid="{00000000-0005-0000-0000-0000A23D0000}"/>
    <cellStyle name="Normal 2 2 4 2 2 2 4 3 6" xfId="15767" xr:uid="{00000000-0005-0000-0000-0000A33D0000}"/>
    <cellStyle name="Normal 2 2 4 2 2 2 4 3 6 2" xfId="15768" xr:uid="{00000000-0005-0000-0000-0000A43D0000}"/>
    <cellStyle name="Normal 2 2 4 2 2 2 4 3 7" xfId="15769" xr:uid="{00000000-0005-0000-0000-0000A53D0000}"/>
    <cellStyle name="Normal 2 2 4 2 2 2 4 3 7 2" xfId="15770" xr:uid="{00000000-0005-0000-0000-0000A63D0000}"/>
    <cellStyle name="Normal 2 2 4 2 2 2 4 3 8" xfId="15771" xr:uid="{00000000-0005-0000-0000-0000A73D0000}"/>
    <cellStyle name="Normal 2 2 4 2 2 2 4 3 8 2" xfId="15772" xr:uid="{00000000-0005-0000-0000-0000A83D0000}"/>
    <cellStyle name="Normal 2 2 4 2 2 2 4 3 9" xfId="15773" xr:uid="{00000000-0005-0000-0000-0000A93D0000}"/>
    <cellStyle name="Normal 2 2 4 2 2 2 4 3 9 2" xfId="15774" xr:uid="{00000000-0005-0000-0000-0000AA3D0000}"/>
    <cellStyle name="Normal 2 2 4 2 2 2 4 4" xfId="15775" xr:uid="{00000000-0005-0000-0000-0000AB3D0000}"/>
    <cellStyle name="Normal 2 2 4 2 2 2 4 4 2" xfId="15776" xr:uid="{00000000-0005-0000-0000-0000AC3D0000}"/>
    <cellStyle name="Normal 2 2 4 2 2 2 4 5" xfId="15777" xr:uid="{00000000-0005-0000-0000-0000AD3D0000}"/>
    <cellStyle name="Normal 2 2 4 2 2 2 4 5 2" xfId="15778" xr:uid="{00000000-0005-0000-0000-0000AE3D0000}"/>
    <cellStyle name="Normal 2 2 4 2 2 2 4 6" xfId="15779" xr:uid="{00000000-0005-0000-0000-0000AF3D0000}"/>
    <cellStyle name="Normal 2 2 4 2 2 2 4 6 2" xfId="15780" xr:uid="{00000000-0005-0000-0000-0000B03D0000}"/>
    <cellStyle name="Normal 2 2 4 2 2 2 4 7" xfId="15781" xr:uid="{00000000-0005-0000-0000-0000B13D0000}"/>
    <cellStyle name="Normal 2 2 4 2 2 2 4 7 2" xfId="15782" xr:uid="{00000000-0005-0000-0000-0000B23D0000}"/>
    <cellStyle name="Normal 2 2 4 2 2 2 4 8" xfId="15783" xr:uid="{00000000-0005-0000-0000-0000B33D0000}"/>
    <cellStyle name="Normal 2 2 4 2 2 2 4 8 2" xfId="15784" xr:uid="{00000000-0005-0000-0000-0000B43D0000}"/>
    <cellStyle name="Normal 2 2 4 2 2 2 4 9" xfId="15785" xr:uid="{00000000-0005-0000-0000-0000B53D0000}"/>
    <cellStyle name="Normal 2 2 4 2 2 2 4 9 2" xfId="15786" xr:uid="{00000000-0005-0000-0000-0000B63D0000}"/>
    <cellStyle name="Normal 2 2 4 2 2 2 5" xfId="15787" xr:uid="{00000000-0005-0000-0000-0000B73D0000}"/>
    <cellStyle name="Normal 2 2 4 2 2 2 5 10" xfId="15788" xr:uid="{00000000-0005-0000-0000-0000B83D0000}"/>
    <cellStyle name="Normal 2 2 4 2 2 2 5 10 2" xfId="15789" xr:uid="{00000000-0005-0000-0000-0000B93D0000}"/>
    <cellStyle name="Normal 2 2 4 2 2 2 5 11" xfId="15790" xr:uid="{00000000-0005-0000-0000-0000BA3D0000}"/>
    <cellStyle name="Normal 2 2 4 2 2 2 5 11 2" xfId="15791" xr:uid="{00000000-0005-0000-0000-0000BB3D0000}"/>
    <cellStyle name="Normal 2 2 4 2 2 2 5 12" xfId="15792" xr:uid="{00000000-0005-0000-0000-0000BC3D0000}"/>
    <cellStyle name="Normal 2 2 4 2 2 2 5 12 2" xfId="15793" xr:uid="{00000000-0005-0000-0000-0000BD3D0000}"/>
    <cellStyle name="Normal 2 2 4 2 2 2 5 13" xfId="15794" xr:uid="{00000000-0005-0000-0000-0000BE3D0000}"/>
    <cellStyle name="Normal 2 2 4 2 2 2 5 2" xfId="15795" xr:uid="{00000000-0005-0000-0000-0000BF3D0000}"/>
    <cellStyle name="Normal 2 2 4 2 2 2 5 2 10" xfId="15796" xr:uid="{00000000-0005-0000-0000-0000C03D0000}"/>
    <cellStyle name="Normal 2 2 4 2 2 2 5 2 10 2" xfId="15797" xr:uid="{00000000-0005-0000-0000-0000C13D0000}"/>
    <cellStyle name="Normal 2 2 4 2 2 2 5 2 11" xfId="15798" xr:uid="{00000000-0005-0000-0000-0000C23D0000}"/>
    <cellStyle name="Normal 2 2 4 2 2 2 5 2 11 2" xfId="15799" xr:uid="{00000000-0005-0000-0000-0000C33D0000}"/>
    <cellStyle name="Normal 2 2 4 2 2 2 5 2 12" xfId="15800" xr:uid="{00000000-0005-0000-0000-0000C43D0000}"/>
    <cellStyle name="Normal 2 2 4 2 2 2 5 2 2" xfId="15801" xr:uid="{00000000-0005-0000-0000-0000C53D0000}"/>
    <cellStyle name="Normal 2 2 4 2 2 2 5 2 2 10" xfId="15802" xr:uid="{00000000-0005-0000-0000-0000C63D0000}"/>
    <cellStyle name="Normal 2 2 4 2 2 2 5 2 2 10 2" xfId="15803" xr:uid="{00000000-0005-0000-0000-0000C73D0000}"/>
    <cellStyle name="Normal 2 2 4 2 2 2 5 2 2 11" xfId="15804" xr:uid="{00000000-0005-0000-0000-0000C83D0000}"/>
    <cellStyle name="Normal 2 2 4 2 2 2 5 2 2 2" xfId="15805" xr:uid="{00000000-0005-0000-0000-0000C93D0000}"/>
    <cellStyle name="Normal 2 2 4 2 2 2 5 2 2 2 2" xfId="15806" xr:uid="{00000000-0005-0000-0000-0000CA3D0000}"/>
    <cellStyle name="Normal 2 2 4 2 2 2 5 2 2 3" xfId="15807" xr:uid="{00000000-0005-0000-0000-0000CB3D0000}"/>
    <cellStyle name="Normal 2 2 4 2 2 2 5 2 2 3 2" xfId="15808" xr:uid="{00000000-0005-0000-0000-0000CC3D0000}"/>
    <cellStyle name="Normal 2 2 4 2 2 2 5 2 2 4" xfId="15809" xr:uid="{00000000-0005-0000-0000-0000CD3D0000}"/>
    <cellStyle name="Normal 2 2 4 2 2 2 5 2 2 4 2" xfId="15810" xr:uid="{00000000-0005-0000-0000-0000CE3D0000}"/>
    <cellStyle name="Normal 2 2 4 2 2 2 5 2 2 5" xfId="15811" xr:uid="{00000000-0005-0000-0000-0000CF3D0000}"/>
    <cellStyle name="Normal 2 2 4 2 2 2 5 2 2 5 2" xfId="15812" xr:uid="{00000000-0005-0000-0000-0000D03D0000}"/>
    <cellStyle name="Normal 2 2 4 2 2 2 5 2 2 6" xfId="15813" xr:uid="{00000000-0005-0000-0000-0000D13D0000}"/>
    <cellStyle name="Normal 2 2 4 2 2 2 5 2 2 6 2" xfId="15814" xr:uid="{00000000-0005-0000-0000-0000D23D0000}"/>
    <cellStyle name="Normal 2 2 4 2 2 2 5 2 2 7" xfId="15815" xr:uid="{00000000-0005-0000-0000-0000D33D0000}"/>
    <cellStyle name="Normal 2 2 4 2 2 2 5 2 2 7 2" xfId="15816" xr:uid="{00000000-0005-0000-0000-0000D43D0000}"/>
    <cellStyle name="Normal 2 2 4 2 2 2 5 2 2 8" xfId="15817" xr:uid="{00000000-0005-0000-0000-0000D53D0000}"/>
    <cellStyle name="Normal 2 2 4 2 2 2 5 2 2 8 2" xfId="15818" xr:uid="{00000000-0005-0000-0000-0000D63D0000}"/>
    <cellStyle name="Normal 2 2 4 2 2 2 5 2 2 9" xfId="15819" xr:uid="{00000000-0005-0000-0000-0000D73D0000}"/>
    <cellStyle name="Normal 2 2 4 2 2 2 5 2 2 9 2" xfId="15820" xr:uid="{00000000-0005-0000-0000-0000D83D0000}"/>
    <cellStyle name="Normal 2 2 4 2 2 2 5 2 3" xfId="15821" xr:uid="{00000000-0005-0000-0000-0000D93D0000}"/>
    <cellStyle name="Normal 2 2 4 2 2 2 5 2 3 2" xfId="15822" xr:uid="{00000000-0005-0000-0000-0000DA3D0000}"/>
    <cellStyle name="Normal 2 2 4 2 2 2 5 2 4" xfId="15823" xr:uid="{00000000-0005-0000-0000-0000DB3D0000}"/>
    <cellStyle name="Normal 2 2 4 2 2 2 5 2 4 2" xfId="15824" xr:uid="{00000000-0005-0000-0000-0000DC3D0000}"/>
    <cellStyle name="Normal 2 2 4 2 2 2 5 2 5" xfId="15825" xr:uid="{00000000-0005-0000-0000-0000DD3D0000}"/>
    <cellStyle name="Normal 2 2 4 2 2 2 5 2 5 2" xfId="15826" xr:uid="{00000000-0005-0000-0000-0000DE3D0000}"/>
    <cellStyle name="Normal 2 2 4 2 2 2 5 2 6" xfId="15827" xr:uid="{00000000-0005-0000-0000-0000DF3D0000}"/>
    <cellStyle name="Normal 2 2 4 2 2 2 5 2 6 2" xfId="15828" xr:uid="{00000000-0005-0000-0000-0000E03D0000}"/>
    <cellStyle name="Normal 2 2 4 2 2 2 5 2 7" xfId="15829" xr:uid="{00000000-0005-0000-0000-0000E13D0000}"/>
    <cellStyle name="Normal 2 2 4 2 2 2 5 2 7 2" xfId="15830" xr:uid="{00000000-0005-0000-0000-0000E23D0000}"/>
    <cellStyle name="Normal 2 2 4 2 2 2 5 2 8" xfId="15831" xr:uid="{00000000-0005-0000-0000-0000E33D0000}"/>
    <cellStyle name="Normal 2 2 4 2 2 2 5 2 8 2" xfId="15832" xr:uid="{00000000-0005-0000-0000-0000E43D0000}"/>
    <cellStyle name="Normal 2 2 4 2 2 2 5 2 9" xfId="15833" xr:uid="{00000000-0005-0000-0000-0000E53D0000}"/>
    <cellStyle name="Normal 2 2 4 2 2 2 5 2 9 2" xfId="15834" xr:uid="{00000000-0005-0000-0000-0000E63D0000}"/>
    <cellStyle name="Normal 2 2 4 2 2 2 5 3" xfId="15835" xr:uid="{00000000-0005-0000-0000-0000E73D0000}"/>
    <cellStyle name="Normal 2 2 4 2 2 2 5 3 10" xfId="15836" xr:uid="{00000000-0005-0000-0000-0000E83D0000}"/>
    <cellStyle name="Normal 2 2 4 2 2 2 5 3 10 2" xfId="15837" xr:uid="{00000000-0005-0000-0000-0000E93D0000}"/>
    <cellStyle name="Normal 2 2 4 2 2 2 5 3 11" xfId="15838" xr:uid="{00000000-0005-0000-0000-0000EA3D0000}"/>
    <cellStyle name="Normal 2 2 4 2 2 2 5 3 2" xfId="15839" xr:uid="{00000000-0005-0000-0000-0000EB3D0000}"/>
    <cellStyle name="Normal 2 2 4 2 2 2 5 3 2 2" xfId="15840" xr:uid="{00000000-0005-0000-0000-0000EC3D0000}"/>
    <cellStyle name="Normal 2 2 4 2 2 2 5 3 3" xfId="15841" xr:uid="{00000000-0005-0000-0000-0000ED3D0000}"/>
    <cellStyle name="Normal 2 2 4 2 2 2 5 3 3 2" xfId="15842" xr:uid="{00000000-0005-0000-0000-0000EE3D0000}"/>
    <cellStyle name="Normal 2 2 4 2 2 2 5 3 4" xfId="15843" xr:uid="{00000000-0005-0000-0000-0000EF3D0000}"/>
    <cellStyle name="Normal 2 2 4 2 2 2 5 3 4 2" xfId="15844" xr:uid="{00000000-0005-0000-0000-0000F03D0000}"/>
    <cellStyle name="Normal 2 2 4 2 2 2 5 3 5" xfId="15845" xr:uid="{00000000-0005-0000-0000-0000F13D0000}"/>
    <cellStyle name="Normal 2 2 4 2 2 2 5 3 5 2" xfId="15846" xr:uid="{00000000-0005-0000-0000-0000F23D0000}"/>
    <cellStyle name="Normal 2 2 4 2 2 2 5 3 6" xfId="15847" xr:uid="{00000000-0005-0000-0000-0000F33D0000}"/>
    <cellStyle name="Normal 2 2 4 2 2 2 5 3 6 2" xfId="15848" xr:uid="{00000000-0005-0000-0000-0000F43D0000}"/>
    <cellStyle name="Normal 2 2 4 2 2 2 5 3 7" xfId="15849" xr:uid="{00000000-0005-0000-0000-0000F53D0000}"/>
    <cellStyle name="Normal 2 2 4 2 2 2 5 3 7 2" xfId="15850" xr:uid="{00000000-0005-0000-0000-0000F63D0000}"/>
    <cellStyle name="Normal 2 2 4 2 2 2 5 3 8" xfId="15851" xr:uid="{00000000-0005-0000-0000-0000F73D0000}"/>
    <cellStyle name="Normal 2 2 4 2 2 2 5 3 8 2" xfId="15852" xr:uid="{00000000-0005-0000-0000-0000F83D0000}"/>
    <cellStyle name="Normal 2 2 4 2 2 2 5 3 9" xfId="15853" xr:uid="{00000000-0005-0000-0000-0000F93D0000}"/>
    <cellStyle name="Normal 2 2 4 2 2 2 5 3 9 2" xfId="15854" xr:uid="{00000000-0005-0000-0000-0000FA3D0000}"/>
    <cellStyle name="Normal 2 2 4 2 2 2 5 4" xfId="15855" xr:uid="{00000000-0005-0000-0000-0000FB3D0000}"/>
    <cellStyle name="Normal 2 2 4 2 2 2 5 4 2" xfId="15856" xr:uid="{00000000-0005-0000-0000-0000FC3D0000}"/>
    <cellStyle name="Normal 2 2 4 2 2 2 5 5" xfId="15857" xr:uid="{00000000-0005-0000-0000-0000FD3D0000}"/>
    <cellStyle name="Normal 2 2 4 2 2 2 5 5 2" xfId="15858" xr:uid="{00000000-0005-0000-0000-0000FE3D0000}"/>
    <cellStyle name="Normal 2 2 4 2 2 2 5 6" xfId="15859" xr:uid="{00000000-0005-0000-0000-0000FF3D0000}"/>
    <cellStyle name="Normal 2 2 4 2 2 2 5 6 2" xfId="15860" xr:uid="{00000000-0005-0000-0000-0000003E0000}"/>
    <cellStyle name="Normal 2 2 4 2 2 2 5 7" xfId="15861" xr:uid="{00000000-0005-0000-0000-0000013E0000}"/>
    <cellStyle name="Normal 2 2 4 2 2 2 5 7 2" xfId="15862" xr:uid="{00000000-0005-0000-0000-0000023E0000}"/>
    <cellStyle name="Normal 2 2 4 2 2 2 5 8" xfId="15863" xr:uid="{00000000-0005-0000-0000-0000033E0000}"/>
    <cellStyle name="Normal 2 2 4 2 2 2 5 8 2" xfId="15864" xr:uid="{00000000-0005-0000-0000-0000043E0000}"/>
    <cellStyle name="Normal 2 2 4 2 2 2 5 9" xfId="15865" xr:uid="{00000000-0005-0000-0000-0000053E0000}"/>
    <cellStyle name="Normal 2 2 4 2 2 2 5 9 2" xfId="15866" xr:uid="{00000000-0005-0000-0000-0000063E0000}"/>
    <cellStyle name="Normal 2 2 4 2 2 2 6" xfId="41937" xr:uid="{00000000-0005-0000-0000-0000073E0000}"/>
    <cellStyle name="Normal 2 2 4 2 2 3" xfId="15867" xr:uid="{00000000-0005-0000-0000-0000083E0000}"/>
    <cellStyle name="Normal 2 2 4 2 2 3 2" xfId="41938" xr:uid="{00000000-0005-0000-0000-0000093E0000}"/>
    <cellStyle name="Normal 2 2 4 2 2 4" xfId="15868" xr:uid="{00000000-0005-0000-0000-00000A3E0000}"/>
    <cellStyle name="Normal 2 2 4 2 2 4 2" xfId="41939" xr:uid="{00000000-0005-0000-0000-00000B3E0000}"/>
    <cellStyle name="Normal 2 2 4 2 2 5" xfId="15869" xr:uid="{00000000-0005-0000-0000-00000C3E0000}"/>
    <cellStyle name="Normal 2 2 4 2 2 5 2" xfId="41940" xr:uid="{00000000-0005-0000-0000-00000D3E0000}"/>
    <cellStyle name="Normal 2 2 4 2 2 6" xfId="15870" xr:uid="{00000000-0005-0000-0000-00000E3E0000}"/>
    <cellStyle name="Normal 2 2 4 2 2 6 2" xfId="41941" xr:uid="{00000000-0005-0000-0000-00000F3E0000}"/>
    <cellStyle name="Normal 2 2 4 2 2 7" xfId="15871" xr:uid="{00000000-0005-0000-0000-0000103E0000}"/>
    <cellStyle name="Normal 2 2 4 2 2 7 10" xfId="15872" xr:uid="{00000000-0005-0000-0000-0000113E0000}"/>
    <cellStyle name="Normal 2 2 4 2 2 7 10 2" xfId="15873" xr:uid="{00000000-0005-0000-0000-0000123E0000}"/>
    <cellStyle name="Normal 2 2 4 2 2 7 11" xfId="15874" xr:uid="{00000000-0005-0000-0000-0000133E0000}"/>
    <cellStyle name="Normal 2 2 4 2 2 7 11 2" xfId="15875" xr:uid="{00000000-0005-0000-0000-0000143E0000}"/>
    <cellStyle name="Normal 2 2 4 2 2 7 12" xfId="15876" xr:uid="{00000000-0005-0000-0000-0000153E0000}"/>
    <cellStyle name="Normal 2 2 4 2 2 7 2" xfId="15877" xr:uid="{00000000-0005-0000-0000-0000163E0000}"/>
    <cellStyle name="Normal 2 2 4 2 2 7 2 10" xfId="15878" xr:uid="{00000000-0005-0000-0000-0000173E0000}"/>
    <cellStyle name="Normal 2 2 4 2 2 7 2 10 2" xfId="15879" xr:uid="{00000000-0005-0000-0000-0000183E0000}"/>
    <cellStyle name="Normal 2 2 4 2 2 7 2 11" xfId="15880" xr:uid="{00000000-0005-0000-0000-0000193E0000}"/>
    <cellStyle name="Normal 2 2 4 2 2 7 2 2" xfId="15881" xr:uid="{00000000-0005-0000-0000-00001A3E0000}"/>
    <cellStyle name="Normal 2 2 4 2 2 7 2 2 2" xfId="15882" xr:uid="{00000000-0005-0000-0000-00001B3E0000}"/>
    <cellStyle name="Normal 2 2 4 2 2 7 2 3" xfId="15883" xr:uid="{00000000-0005-0000-0000-00001C3E0000}"/>
    <cellStyle name="Normal 2 2 4 2 2 7 2 3 2" xfId="15884" xr:uid="{00000000-0005-0000-0000-00001D3E0000}"/>
    <cellStyle name="Normal 2 2 4 2 2 7 2 4" xfId="15885" xr:uid="{00000000-0005-0000-0000-00001E3E0000}"/>
    <cellStyle name="Normal 2 2 4 2 2 7 2 4 2" xfId="15886" xr:uid="{00000000-0005-0000-0000-00001F3E0000}"/>
    <cellStyle name="Normal 2 2 4 2 2 7 2 5" xfId="15887" xr:uid="{00000000-0005-0000-0000-0000203E0000}"/>
    <cellStyle name="Normal 2 2 4 2 2 7 2 5 2" xfId="15888" xr:uid="{00000000-0005-0000-0000-0000213E0000}"/>
    <cellStyle name="Normal 2 2 4 2 2 7 2 6" xfId="15889" xr:uid="{00000000-0005-0000-0000-0000223E0000}"/>
    <cellStyle name="Normal 2 2 4 2 2 7 2 6 2" xfId="15890" xr:uid="{00000000-0005-0000-0000-0000233E0000}"/>
    <cellStyle name="Normal 2 2 4 2 2 7 2 7" xfId="15891" xr:uid="{00000000-0005-0000-0000-0000243E0000}"/>
    <cellStyle name="Normal 2 2 4 2 2 7 2 7 2" xfId="15892" xr:uid="{00000000-0005-0000-0000-0000253E0000}"/>
    <cellStyle name="Normal 2 2 4 2 2 7 2 8" xfId="15893" xr:uid="{00000000-0005-0000-0000-0000263E0000}"/>
    <cellStyle name="Normal 2 2 4 2 2 7 2 8 2" xfId="15894" xr:uid="{00000000-0005-0000-0000-0000273E0000}"/>
    <cellStyle name="Normal 2 2 4 2 2 7 2 9" xfId="15895" xr:uid="{00000000-0005-0000-0000-0000283E0000}"/>
    <cellStyle name="Normal 2 2 4 2 2 7 2 9 2" xfId="15896" xr:uid="{00000000-0005-0000-0000-0000293E0000}"/>
    <cellStyle name="Normal 2 2 4 2 2 7 3" xfId="15897" xr:uid="{00000000-0005-0000-0000-00002A3E0000}"/>
    <cellStyle name="Normal 2 2 4 2 2 7 3 2" xfId="15898" xr:uid="{00000000-0005-0000-0000-00002B3E0000}"/>
    <cellStyle name="Normal 2 2 4 2 2 7 4" xfId="15899" xr:uid="{00000000-0005-0000-0000-00002C3E0000}"/>
    <cellStyle name="Normal 2 2 4 2 2 7 4 2" xfId="15900" xr:uid="{00000000-0005-0000-0000-00002D3E0000}"/>
    <cellStyle name="Normal 2 2 4 2 2 7 5" xfId="15901" xr:uid="{00000000-0005-0000-0000-00002E3E0000}"/>
    <cellStyle name="Normal 2 2 4 2 2 7 5 2" xfId="15902" xr:uid="{00000000-0005-0000-0000-00002F3E0000}"/>
    <cellStyle name="Normal 2 2 4 2 2 7 6" xfId="15903" xr:uid="{00000000-0005-0000-0000-0000303E0000}"/>
    <cellStyle name="Normal 2 2 4 2 2 7 6 2" xfId="15904" xr:uid="{00000000-0005-0000-0000-0000313E0000}"/>
    <cellStyle name="Normal 2 2 4 2 2 7 7" xfId="15905" xr:uid="{00000000-0005-0000-0000-0000323E0000}"/>
    <cellStyle name="Normal 2 2 4 2 2 7 7 2" xfId="15906" xr:uid="{00000000-0005-0000-0000-0000333E0000}"/>
    <cellStyle name="Normal 2 2 4 2 2 7 8" xfId="15907" xr:uid="{00000000-0005-0000-0000-0000343E0000}"/>
    <cellStyle name="Normal 2 2 4 2 2 7 8 2" xfId="15908" xr:uid="{00000000-0005-0000-0000-0000353E0000}"/>
    <cellStyle name="Normal 2 2 4 2 2 7 9" xfId="15909" xr:uid="{00000000-0005-0000-0000-0000363E0000}"/>
    <cellStyle name="Normal 2 2 4 2 2 7 9 2" xfId="15910" xr:uid="{00000000-0005-0000-0000-0000373E0000}"/>
    <cellStyle name="Normal 2 2 4 2 2 8" xfId="15911" xr:uid="{00000000-0005-0000-0000-0000383E0000}"/>
    <cellStyle name="Normal 2 2 4 2 2 8 10" xfId="15912" xr:uid="{00000000-0005-0000-0000-0000393E0000}"/>
    <cellStyle name="Normal 2 2 4 2 2 8 10 2" xfId="15913" xr:uid="{00000000-0005-0000-0000-00003A3E0000}"/>
    <cellStyle name="Normal 2 2 4 2 2 8 11" xfId="15914" xr:uid="{00000000-0005-0000-0000-00003B3E0000}"/>
    <cellStyle name="Normal 2 2 4 2 2 8 2" xfId="15915" xr:uid="{00000000-0005-0000-0000-00003C3E0000}"/>
    <cellStyle name="Normal 2 2 4 2 2 8 2 2" xfId="15916" xr:uid="{00000000-0005-0000-0000-00003D3E0000}"/>
    <cellStyle name="Normal 2 2 4 2 2 8 3" xfId="15917" xr:uid="{00000000-0005-0000-0000-00003E3E0000}"/>
    <cellStyle name="Normal 2 2 4 2 2 8 3 2" xfId="15918" xr:uid="{00000000-0005-0000-0000-00003F3E0000}"/>
    <cellStyle name="Normal 2 2 4 2 2 8 4" xfId="15919" xr:uid="{00000000-0005-0000-0000-0000403E0000}"/>
    <cellStyle name="Normal 2 2 4 2 2 8 4 2" xfId="15920" xr:uid="{00000000-0005-0000-0000-0000413E0000}"/>
    <cellStyle name="Normal 2 2 4 2 2 8 5" xfId="15921" xr:uid="{00000000-0005-0000-0000-0000423E0000}"/>
    <cellStyle name="Normal 2 2 4 2 2 8 5 2" xfId="15922" xr:uid="{00000000-0005-0000-0000-0000433E0000}"/>
    <cellStyle name="Normal 2 2 4 2 2 8 6" xfId="15923" xr:uid="{00000000-0005-0000-0000-0000443E0000}"/>
    <cellStyle name="Normal 2 2 4 2 2 8 6 2" xfId="15924" xr:uid="{00000000-0005-0000-0000-0000453E0000}"/>
    <cellStyle name="Normal 2 2 4 2 2 8 7" xfId="15925" xr:uid="{00000000-0005-0000-0000-0000463E0000}"/>
    <cellStyle name="Normal 2 2 4 2 2 8 7 2" xfId="15926" xr:uid="{00000000-0005-0000-0000-0000473E0000}"/>
    <cellStyle name="Normal 2 2 4 2 2 8 8" xfId="15927" xr:uid="{00000000-0005-0000-0000-0000483E0000}"/>
    <cellStyle name="Normal 2 2 4 2 2 8 8 2" xfId="15928" xr:uid="{00000000-0005-0000-0000-0000493E0000}"/>
    <cellStyle name="Normal 2 2 4 2 2 8 9" xfId="15929" xr:uid="{00000000-0005-0000-0000-00004A3E0000}"/>
    <cellStyle name="Normal 2 2 4 2 2 8 9 2" xfId="15930" xr:uid="{00000000-0005-0000-0000-00004B3E0000}"/>
    <cellStyle name="Normal 2 2 4 2 2 9" xfId="15931" xr:uid="{00000000-0005-0000-0000-00004C3E0000}"/>
    <cellStyle name="Normal 2 2 4 2 2 9 2" xfId="15932" xr:uid="{00000000-0005-0000-0000-00004D3E0000}"/>
    <cellStyle name="Normal 2 2 4 2 3" xfId="15933" xr:uid="{00000000-0005-0000-0000-00004E3E0000}"/>
    <cellStyle name="Normal 2 2 4 2 3 2" xfId="41942" xr:uid="{00000000-0005-0000-0000-00004F3E0000}"/>
    <cellStyle name="Normal 2 2 4 2 4" xfId="15934" xr:uid="{00000000-0005-0000-0000-0000503E0000}"/>
    <cellStyle name="Normal 2 2 4 2 4 2" xfId="41943" xr:uid="{00000000-0005-0000-0000-0000513E0000}"/>
    <cellStyle name="Normal 2 2 4 2 5" xfId="15935" xr:uid="{00000000-0005-0000-0000-0000523E0000}"/>
    <cellStyle name="Normal 2 2 4 2 5 2" xfId="41944" xr:uid="{00000000-0005-0000-0000-0000533E0000}"/>
    <cellStyle name="Normal 2 2 4 2 6" xfId="15936" xr:uid="{00000000-0005-0000-0000-0000543E0000}"/>
    <cellStyle name="Normal 2 2 4 2 6 10" xfId="15937" xr:uid="{00000000-0005-0000-0000-0000553E0000}"/>
    <cellStyle name="Normal 2 2 4 2 6 10 2" xfId="15938" xr:uid="{00000000-0005-0000-0000-0000563E0000}"/>
    <cellStyle name="Normal 2 2 4 2 6 11" xfId="15939" xr:uid="{00000000-0005-0000-0000-0000573E0000}"/>
    <cellStyle name="Normal 2 2 4 2 6 11 2" xfId="15940" xr:uid="{00000000-0005-0000-0000-0000583E0000}"/>
    <cellStyle name="Normal 2 2 4 2 6 12" xfId="15941" xr:uid="{00000000-0005-0000-0000-0000593E0000}"/>
    <cellStyle name="Normal 2 2 4 2 6 12 2" xfId="15942" xr:uid="{00000000-0005-0000-0000-00005A3E0000}"/>
    <cellStyle name="Normal 2 2 4 2 6 13" xfId="15943" xr:uid="{00000000-0005-0000-0000-00005B3E0000}"/>
    <cellStyle name="Normal 2 2 4 2 6 13 2" xfId="15944" xr:uid="{00000000-0005-0000-0000-00005C3E0000}"/>
    <cellStyle name="Normal 2 2 4 2 6 14" xfId="15945" xr:uid="{00000000-0005-0000-0000-00005D3E0000}"/>
    <cellStyle name="Normal 2 2 4 2 6 14 2" xfId="15946" xr:uid="{00000000-0005-0000-0000-00005E3E0000}"/>
    <cellStyle name="Normal 2 2 4 2 6 15" xfId="15947" xr:uid="{00000000-0005-0000-0000-00005F3E0000}"/>
    <cellStyle name="Normal 2 2 4 2 6 15 2" xfId="15948" xr:uid="{00000000-0005-0000-0000-0000603E0000}"/>
    <cellStyle name="Normal 2 2 4 2 6 16" xfId="15949" xr:uid="{00000000-0005-0000-0000-0000613E0000}"/>
    <cellStyle name="Normal 2 2 4 2 6 16 2" xfId="15950" xr:uid="{00000000-0005-0000-0000-0000623E0000}"/>
    <cellStyle name="Normal 2 2 4 2 6 17" xfId="15951" xr:uid="{00000000-0005-0000-0000-0000633E0000}"/>
    <cellStyle name="Normal 2 2 4 2 6 2" xfId="15952" xr:uid="{00000000-0005-0000-0000-0000643E0000}"/>
    <cellStyle name="Normal 2 2 4 2 6 2 2" xfId="41945" xr:uid="{00000000-0005-0000-0000-0000653E0000}"/>
    <cellStyle name="Normal 2 2 4 2 6 3" xfId="15953" xr:uid="{00000000-0005-0000-0000-0000663E0000}"/>
    <cellStyle name="Normal 2 2 4 2 6 3 2" xfId="41946" xr:uid="{00000000-0005-0000-0000-0000673E0000}"/>
    <cellStyle name="Normal 2 2 4 2 6 4" xfId="15954" xr:uid="{00000000-0005-0000-0000-0000683E0000}"/>
    <cellStyle name="Normal 2 2 4 2 6 4 2" xfId="41947" xr:uid="{00000000-0005-0000-0000-0000693E0000}"/>
    <cellStyle name="Normal 2 2 4 2 6 5" xfId="15955" xr:uid="{00000000-0005-0000-0000-00006A3E0000}"/>
    <cellStyle name="Normal 2 2 4 2 6 5 2" xfId="41948" xr:uid="{00000000-0005-0000-0000-00006B3E0000}"/>
    <cellStyle name="Normal 2 2 4 2 6 6" xfId="15956" xr:uid="{00000000-0005-0000-0000-00006C3E0000}"/>
    <cellStyle name="Normal 2 2 4 2 6 6 10" xfId="15957" xr:uid="{00000000-0005-0000-0000-00006D3E0000}"/>
    <cellStyle name="Normal 2 2 4 2 6 6 10 2" xfId="15958" xr:uid="{00000000-0005-0000-0000-00006E3E0000}"/>
    <cellStyle name="Normal 2 2 4 2 6 6 11" xfId="15959" xr:uid="{00000000-0005-0000-0000-00006F3E0000}"/>
    <cellStyle name="Normal 2 2 4 2 6 6 11 2" xfId="15960" xr:uid="{00000000-0005-0000-0000-0000703E0000}"/>
    <cellStyle name="Normal 2 2 4 2 6 6 12" xfId="15961" xr:uid="{00000000-0005-0000-0000-0000713E0000}"/>
    <cellStyle name="Normal 2 2 4 2 6 6 2" xfId="15962" xr:uid="{00000000-0005-0000-0000-0000723E0000}"/>
    <cellStyle name="Normal 2 2 4 2 6 6 2 10" xfId="15963" xr:uid="{00000000-0005-0000-0000-0000733E0000}"/>
    <cellStyle name="Normal 2 2 4 2 6 6 2 10 2" xfId="15964" xr:uid="{00000000-0005-0000-0000-0000743E0000}"/>
    <cellStyle name="Normal 2 2 4 2 6 6 2 11" xfId="15965" xr:uid="{00000000-0005-0000-0000-0000753E0000}"/>
    <cellStyle name="Normal 2 2 4 2 6 6 2 2" xfId="15966" xr:uid="{00000000-0005-0000-0000-0000763E0000}"/>
    <cellStyle name="Normal 2 2 4 2 6 6 2 2 2" xfId="15967" xr:uid="{00000000-0005-0000-0000-0000773E0000}"/>
    <cellStyle name="Normal 2 2 4 2 6 6 2 3" xfId="15968" xr:uid="{00000000-0005-0000-0000-0000783E0000}"/>
    <cellStyle name="Normal 2 2 4 2 6 6 2 3 2" xfId="15969" xr:uid="{00000000-0005-0000-0000-0000793E0000}"/>
    <cellStyle name="Normal 2 2 4 2 6 6 2 4" xfId="15970" xr:uid="{00000000-0005-0000-0000-00007A3E0000}"/>
    <cellStyle name="Normal 2 2 4 2 6 6 2 4 2" xfId="15971" xr:uid="{00000000-0005-0000-0000-00007B3E0000}"/>
    <cellStyle name="Normal 2 2 4 2 6 6 2 5" xfId="15972" xr:uid="{00000000-0005-0000-0000-00007C3E0000}"/>
    <cellStyle name="Normal 2 2 4 2 6 6 2 5 2" xfId="15973" xr:uid="{00000000-0005-0000-0000-00007D3E0000}"/>
    <cellStyle name="Normal 2 2 4 2 6 6 2 6" xfId="15974" xr:uid="{00000000-0005-0000-0000-00007E3E0000}"/>
    <cellStyle name="Normal 2 2 4 2 6 6 2 6 2" xfId="15975" xr:uid="{00000000-0005-0000-0000-00007F3E0000}"/>
    <cellStyle name="Normal 2 2 4 2 6 6 2 7" xfId="15976" xr:uid="{00000000-0005-0000-0000-0000803E0000}"/>
    <cellStyle name="Normal 2 2 4 2 6 6 2 7 2" xfId="15977" xr:uid="{00000000-0005-0000-0000-0000813E0000}"/>
    <cellStyle name="Normal 2 2 4 2 6 6 2 8" xfId="15978" xr:uid="{00000000-0005-0000-0000-0000823E0000}"/>
    <cellStyle name="Normal 2 2 4 2 6 6 2 8 2" xfId="15979" xr:uid="{00000000-0005-0000-0000-0000833E0000}"/>
    <cellStyle name="Normal 2 2 4 2 6 6 2 9" xfId="15980" xr:uid="{00000000-0005-0000-0000-0000843E0000}"/>
    <cellStyle name="Normal 2 2 4 2 6 6 2 9 2" xfId="15981" xr:uid="{00000000-0005-0000-0000-0000853E0000}"/>
    <cellStyle name="Normal 2 2 4 2 6 6 3" xfId="15982" xr:uid="{00000000-0005-0000-0000-0000863E0000}"/>
    <cellStyle name="Normal 2 2 4 2 6 6 3 2" xfId="15983" xr:uid="{00000000-0005-0000-0000-0000873E0000}"/>
    <cellStyle name="Normal 2 2 4 2 6 6 4" xfId="15984" xr:uid="{00000000-0005-0000-0000-0000883E0000}"/>
    <cellStyle name="Normal 2 2 4 2 6 6 4 2" xfId="15985" xr:uid="{00000000-0005-0000-0000-0000893E0000}"/>
    <cellStyle name="Normal 2 2 4 2 6 6 5" xfId="15986" xr:uid="{00000000-0005-0000-0000-00008A3E0000}"/>
    <cellStyle name="Normal 2 2 4 2 6 6 5 2" xfId="15987" xr:uid="{00000000-0005-0000-0000-00008B3E0000}"/>
    <cellStyle name="Normal 2 2 4 2 6 6 6" xfId="15988" xr:uid="{00000000-0005-0000-0000-00008C3E0000}"/>
    <cellStyle name="Normal 2 2 4 2 6 6 6 2" xfId="15989" xr:uid="{00000000-0005-0000-0000-00008D3E0000}"/>
    <cellStyle name="Normal 2 2 4 2 6 6 7" xfId="15990" xr:uid="{00000000-0005-0000-0000-00008E3E0000}"/>
    <cellStyle name="Normal 2 2 4 2 6 6 7 2" xfId="15991" xr:uid="{00000000-0005-0000-0000-00008F3E0000}"/>
    <cellStyle name="Normal 2 2 4 2 6 6 8" xfId="15992" xr:uid="{00000000-0005-0000-0000-0000903E0000}"/>
    <cellStyle name="Normal 2 2 4 2 6 6 8 2" xfId="15993" xr:uid="{00000000-0005-0000-0000-0000913E0000}"/>
    <cellStyle name="Normal 2 2 4 2 6 6 9" xfId="15994" xr:uid="{00000000-0005-0000-0000-0000923E0000}"/>
    <cellStyle name="Normal 2 2 4 2 6 6 9 2" xfId="15995" xr:uid="{00000000-0005-0000-0000-0000933E0000}"/>
    <cellStyle name="Normal 2 2 4 2 6 7" xfId="15996" xr:uid="{00000000-0005-0000-0000-0000943E0000}"/>
    <cellStyle name="Normal 2 2 4 2 6 7 10" xfId="15997" xr:uid="{00000000-0005-0000-0000-0000953E0000}"/>
    <cellStyle name="Normal 2 2 4 2 6 7 10 2" xfId="15998" xr:uid="{00000000-0005-0000-0000-0000963E0000}"/>
    <cellStyle name="Normal 2 2 4 2 6 7 11" xfId="15999" xr:uid="{00000000-0005-0000-0000-0000973E0000}"/>
    <cellStyle name="Normal 2 2 4 2 6 7 2" xfId="16000" xr:uid="{00000000-0005-0000-0000-0000983E0000}"/>
    <cellStyle name="Normal 2 2 4 2 6 7 2 2" xfId="16001" xr:uid="{00000000-0005-0000-0000-0000993E0000}"/>
    <cellStyle name="Normal 2 2 4 2 6 7 3" xfId="16002" xr:uid="{00000000-0005-0000-0000-00009A3E0000}"/>
    <cellStyle name="Normal 2 2 4 2 6 7 3 2" xfId="16003" xr:uid="{00000000-0005-0000-0000-00009B3E0000}"/>
    <cellStyle name="Normal 2 2 4 2 6 7 4" xfId="16004" xr:uid="{00000000-0005-0000-0000-00009C3E0000}"/>
    <cellStyle name="Normal 2 2 4 2 6 7 4 2" xfId="16005" xr:uid="{00000000-0005-0000-0000-00009D3E0000}"/>
    <cellStyle name="Normal 2 2 4 2 6 7 5" xfId="16006" xr:uid="{00000000-0005-0000-0000-00009E3E0000}"/>
    <cellStyle name="Normal 2 2 4 2 6 7 5 2" xfId="16007" xr:uid="{00000000-0005-0000-0000-00009F3E0000}"/>
    <cellStyle name="Normal 2 2 4 2 6 7 6" xfId="16008" xr:uid="{00000000-0005-0000-0000-0000A03E0000}"/>
    <cellStyle name="Normal 2 2 4 2 6 7 6 2" xfId="16009" xr:uid="{00000000-0005-0000-0000-0000A13E0000}"/>
    <cellStyle name="Normal 2 2 4 2 6 7 7" xfId="16010" xr:uid="{00000000-0005-0000-0000-0000A23E0000}"/>
    <cellStyle name="Normal 2 2 4 2 6 7 7 2" xfId="16011" xr:uid="{00000000-0005-0000-0000-0000A33E0000}"/>
    <cellStyle name="Normal 2 2 4 2 6 7 8" xfId="16012" xr:uid="{00000000-0005-0000-0000-0000A43E0000}"/>
    <cellStyle name="Normal 2 2 4 2 6 7 8 2" xfId="16013" xr:uid="{00000000-0005-0000-0000-0000A53E0000}"/>
    <cellStyle name="Normal 2 2 4 2 6 7 9" xfId="16014" xr:uid="{00000000-0005-0000-0000-0000A63E0000}"/>
    <cellStyle name="Normal 2 2 4 2 6 7 9 2" xfId="16015" xr:uid="{00000000-0005-0000-0000-0000A73E0000}"/>
    <cellStyle name="Normal 2 2 4 2 6 8" xfId="16016" xr:uid="{00000000-0005-0000-0000-0000A83E0000}"/>
    <cellStyle name="Normal 2 2 4 2 6 8 2" xfId="16017" xr:uid="{00000000-0005-0000-0000-0000A93E0000}"/>
    <cellStyle name="Normal 2 2 4 2 6 9" xfId="16018" xr:uid="{00000000-0005-0000-0000-0000AA3E0000}"/>
    <cellStyle name="Normal 2 2 4 2 6 9 2" xfId="16019" xr:uid="{00000000-0005-0000-0000-0000AB3E0000}"/>
    <cellStyle name="Normal 2 2 4 2 7" xfId="16020" xr:uid="{00000000-0005-0000-0000-0000AC3E0000}"/>
    <cellStyle name="Normal 2 2 4 2 7 10" xfId="16021" xr:uid="{00000000-0005-0000-0000-0000AD3E0000}"/>
    <cellStyle name="Normal 2 2 4 2 7 10 2" xfId="16022" xr:uid="{00000000-0005-0000-0000-0000AE3E0000}"/>
    <cellStyle name="Normal 2 2 4 2 7 11" xfId="16023" xr:uid="{00000000-0005-0000-0000-0000AF3E0000}"/>
    <cellStyle name="Normal 2 2 4 2 7 11 2" xfId="16024" xr:uid="{00000000-0005-0000-0000-0000B03E0000}"/>
    <cellStyle name="Normal 2 2 4 2 7 12" xfId="16025" xr:uid="{00000000-0005-0000-0000-0000B13E0000}"/>
    <cellStyle name="Normal 2 2 4 2 7 12 2" xfId="16026" xr:uid="{00000000-0005-0000-0000-0000B23E0000}"/>
    <cellStyle name="Normal 2 2 4 2 7 13" xfId="16027" xr:uid="{00000000-0005-0000-0000-0000B33E0000}"/>
    <cellStyle name="Normal 2 2 4 2 7 2" xfId="16028" xr:uid="{00000000-0005-0000-0000-0000B43E0000}"/>
    <cellStyle name="Normal 2 2 4 2 7 2 10" xfId="16029" xr:uid="{00000000-0005-0000-0000-0000B53E0000}"/>
    <cellStyle name="Normal 2 2 4 2 7 2 10 2" xfId="16030" xr:uid="{00000000-0005-0000-0000-0000B63E0000}"/>
    <cellStyle name="Normal 2 2 4 2 7 2 11" xfId="16031" xr:uid="{00000000-0005-0000-0000-0000B73E0000}"/>
    <cellStyle name="Normal 2 2 4 2 7 2 11 2" xfId="16032" xr:uid="{00000000-0005-0000-0000-0000B83E0000}"/>
    <cellStyle name="Normal 2 2 4 2 7 2 12" xfId="16033" xr:uid="{00000000-0005-0000-0000-0000B93E0000}"/>
    <cellStyle name="Normal 2 2 4 2 7 2 2" xfId="16034" xr:uid="{00000000-0005-0000-0000-0000BA3E0000}"/>
    <cellStyle name="Normal 2 2 4 2 7 2 2 10" xfId="16035" xr:uid="{00000000-0005-0000-0000-0000BB3E0000}"/>
    <cellStyle name="Normal 2 2 4 2 7 2 2 10 2" xfId="16036" xr:uid="{00000000-0005-0000-0000-0000BC3E0000}"/>
    <cellStyle name="Normal 2 2 4 2 7 2 2 11" xfId="16037" xr:uid="{00000000-0005-0000-0000-0000BD3E0000}"/>
    <cellStyle name="Normal 2 2 4 2 7 2 2 2" xfId="16038" xr:uid="{00000000-0005-0000-0000-0000BE3E0000}"/>
    <cellStyle name="Normal 2 2 4 2 7 2 2 2 2" xfId="16039" xr:uid="{00000000-0005-0000-0000-0000BF3E0000}"/>
    <cellStyle name="Normal 2 2 4 2 7 2 2 3" xfId="16040" xr:uid="{00000000-0005-0000-0000-0000C03E0000}"/>
    <cellStyle name="Normal 2 2 4 2 7 2 2 3 2" xfId="16041" xr:uid="{00000000-0005-0000-0000-0000C13E0000}"/>
    <cellStyle name="Normal 2 2 4 2 7 2 2 4" xfId="16042" xr:uid="{00000000-0005-0000-0000-0000C23E0000}"/>
    <cellStyle name="Normal 2 2 4 2 7 2 2 4 2" xfId="16043" xr:uid="{00000000-0005-0000-0000-0000C33E0000}"/>
    <cellStyle name="Normal 2 2 4 2 7 2 2 5" xfId="16044" xr:uid="{00000000-0005-0000-0000-0000C43E0000}"/>
    <cellStyle name="Normal 2 2 4 2 7 2 2 5 2" xfId="16045" xr:uid="{00000000-0005-0000-0000-0000C53E0000}"/>
    <cellStyle name="Normal 2 2 4 2 7 2 2 6" xfId="16046" xr:uid="{00000000-0005-0000-0000-0000C63E0000}"/>
    <cellStyle name="Normal 2 2 4 2 7 2 2 6 2" xfId="16047" xr:uid="{00000000-0005-0000-0000-0000C73E0000}"/>
    <cellStyle name="Normal 2 2 4 2 7 2 2 7" xfId="16048" xr:uid="{00000000-0005-0000-0000-0000C83E0000}"/>
    <cellStyle name="Normal 2 2 4 2 7 2 2 7 2" xfId="16049" xr:uid="{00000000-0005-0000-0000-0000C93E0000}"/>
    <cellStyle name="Normal 2 2 4 2 7 2 2 8" xfId="16050" xr:uid="{00000000-0005-0000-0000-0000CA3E0000}"/>
    <cellStyle name="Normal 2 2 4 2 7 2 2 8 2" xfId="16051" xr:uid="{00000000-0005-0000-0000-0000CB3E0000}"/>
    <cellStyle name="Normal 2 2 4 2 7 2 2 9" xfId="16052" xr:uid="{00000000-0005-0000-0000-0000CC3E0000}"/>
    <cellStyle name="Normal 2 2 4 2 7 2 2 9 2" xfId="16053" xr:uid="{00000000-0005-0000-0000-0000CD3E0000}"/>
    <cellStyle name="Normal 2 2 4 2 7 2 3" xfId="16054" xr:uid="{00000000-0005-0000-0000-0000CE3E0000}"/>
    <cellStyle name="Normal 2 2 4 2 7 2 3 2" xfId="16055" xr:uid="{00000000-0005-0000-0000-0000CF3E0000}"/>
    <cellStyle name="Normal 2 2 4 2 7 2 4" xfId="16056" xr:uid="{00000000-0005-0000-0000-0000D03E0000}"/>
    <cellStyle name="Normal 2 2 4 2 7 2 4 2" xfId="16057" xr:uid="{00000000-0005-0000-0000-0000D13E0000}"/>
    <cellStyle name="Normal 2 2 4 2 7 2 5" xfId="16058" xr:uid="{00000000-0005-0000-0000-0000D23E0000}"/>
    <cellStyle name="Normal 2 2 4 2 7 2 5 2" xfId="16059" xr:uid="{00000000-0005-0000-0000-0000D33E0000}"/>
    <cellStyle name="Normal 2 2 4 2 7 2 6" xfId="16060" xr:uid="{00000000-0005-0000-0000-0000D43E0000}"/>
    <cellStyle name="Normal 2 2 4 2 7 2 6 2" xfId="16061" xr:uid="{00000000-0005-0000-0000-0000D53E0000}"/>
    <cellStyle name="Normal 2 2 4 2 7 2 7" xfId="16062" xr:uid="{00000000-0005-0000-0000-0000D63E0000}"/>
    <cellStyle name="Normal 2 2 4 2 7 2 7 2" xfId="16063" xr:uid="{00000000-0005-0000-0000-0000D73E0000}"/>
    <cellStyle name="Normal 2 2 4 2 7 2 8" xfId="16064" xr:uid="{00000000-0005-0000-0000-0000D83E0000}"/>
    <cellStyle name="Normal 2 2 4 2 7 2 8 2" xfId="16065" xr:uid="{00000000-0005-0000-0000-0000D93E0000}"/>
    <cellStyle name="Normal 2 2 4 2 7 2 9" xfId="16066" xr:uid="{00000000-0005-0000-0000-0000DA3E0000}"/>
    <cellStyle name="Normal 2 2 4 2 7 2 9 2" xfId="16067" xr:uid="{00000000-0005-0000-0000-0000DB3E0000}"/>
    <cellStyle name="Normal 2 2 4 2 7 3" xfId="16068" xr:uid="{00000000-0005-0000-0000-0000DC3E0000}"/>
    <cellStyle name="Normal 2 2 4 2 7 3 10" xfId="16069" xr:uid="{00000000-0005-0000-0000-0000DD3E0000}"/>
    <cellStyle name="Normal 2 2 4 2 7 3 10 2" xfId="16070" xr:uid="{00000000-0005-0000-0000-0000DE3E0000}"/>
    <cellStyle name="Normal 2 2 4 2 7 3 11" xfId="16071" xr:uid="{00000000-0005-0000-0000-0000DF3E0000}"/>
    <cellStyle name="Normal 2 2 4 2 7 3 2" xfId="16072" xr:uid="{00000000-0005-0000-0000-0000E03E0000}"/>
    <cellStyle name="Normal 2 2 4 2 7 3 2 2" xfId="16073" xr:uid="{00000000-0005-0000-0000-0000E13E0000}"/>
    <cellStyle name="Normal 2 2 4 2 7 3 3" xfId="16074" xr:uid="{00000000-0005-0000-0000-0000E23E0000}"/>
    <cellStyle name="Normal 2 2 4 2 7 3 3 2" xfId="16075" xr:uid="{00000000-0005-0000-0000-0000E33E0000}"/>
    <cellStyle name="Normal 2 2 4 2 7 3 4" xfId="16076" xr:uid="{00000000-0005-0000-0000-0000E43E0000}"/>
    <cellStyle name="Normal 2 2 4 2 7 3 4 2" xfId="16077" xr:uid="{00000000-0005-0000-0000-0000E53E0000}"/>
    <cellStyle name="Normal 2 2 4 2 7 3 5" xfId="16078" xr:uid="{00000000-0005-0000-0000-0000E63E0000}"/>
    <cellStyle name="Normal 2 2 4 2 7 3 5 2" xfId="16079" xr:uid="{00000000-0005-0000-0000-0000E73E0000}"/>
    <cellStyle name="Normal 2 2 4 2 7 3 6" xfId="16080" xr:uid="{00000000-0005-0000-0000-0000E83E0000}"/>
    <cellStyle name="Normal 2 2 4 2 7 3 6 2" xfId="16081" xr:uid="{00000000-0005-0000-0000-0000E93E0000}"/>
    <cellStyle name="Normal 2 2 4 2 7 3 7" xfId="16082" xr:uid="{00000000-0005-0000-0000-0000EA3E0000}"/>
    <cellStyle name="Normal 2 2 4 2 7 3 7 2" xfId="16083" xr:uid="{00000000-0005-0000-0000-0000EB3E0000}"/>
    <cellStyle name="Normal 2 2 4 2 7 3 8" xfId="16084" xr:uid="{00000000-0005-0000-0000-0000EC3E0000}"/>
    <cellStyle name="Normal 2 2 4 2 7 3 8 2" xfId="16085" xr:uid="{00000000-0005-0000-0000-0000ED3E0000}"/>
    <cellStyle name="Normal 2 2 4 2 7 3 9" xfId="16086" xr:uid="{00000000-0005-0000-0000-0000EE3E0000}"/>
    <cellStyle name="Normal 2 2 4 2 7 3 9 2" xfId="16087" xr:uid="{00000000-0005-0000-0000-0000EF3E0000}"/>
    <cellStyle name="Normal 2 2 4 2 7 4" xfId="16088" xr:uid="{00000000-0005-0000-0000-0000F03E0000}"/>
    <cellStyle name="Normal 2 2 4 2 7 4 2" xfId="16089" xr:uid="{00000000-0005-0000-0000-0000F13E0000}"/>
    <cellStyle name="Normal 2 2 4 2 7 5" xfId="16090" xr:uid="{00000000-0005-0000-0000-0000F23E0000}"/>
    <cellStyle name="Normal 2 2 4 2 7 5 2" xfId="16091" xr:uid="{00000000-0005-0000-0000-0000F33E0000}"/>
    <cellStyle name="Normal 2 2 4 2 7 6" xfId="16092" xr:uid="{00000000-0005-0000-0000-0000F43E0000}"/>
    <cellStyle name="Normal 2 2 4 2 7 6 2" xfId="16093" xr:uid="{00000000-0005-0000-0000-0000F53E0000}"/>
    <cellStyle name="Normal 2 2 4 2 7 7" xfId="16094" xr:uid="{00000000-0005-0000-0000-0000F63E0000}"/>
    <cellStyle name="Normal 2 2 4 2 7 7 2" xfId="16095" xr:uid="{00000000-0005-0000-0000-0000F73E0000}"/>
    <cellStyle name="Normal 2 2 4 2 7 8" xfId="16096" xr:uid="{00000000-0005-0000-0000-0000F83E0000}"/>
    <cellStyle name="Normal 2 2 4 2 7 8 2" xfId="16097" xr:uid="{00000000-0005-0000-0000-0000F93E0000}"/>
    <cellStyle name="Normal 2 2 4 2 7 9" xfId="16098" xr:uid="{00000000-0005-0000-0000-0000FA3E0000}"/>
    <cellStyle name="Normal 2 2 4 2 7 9 2" xfId="16099" xr:uid="{00000000-0005-0000-0000-0000FB3E0000}"/>
    <cellStyle name="Normal 2 2 4 2 8" xfId="16100" xr:uid="{00000000-0005-0000-0000-0000FC3E0000}"/>
    <cellStyle name="Normal 2 2 4 2 8 10" xfId="16101" xr:uid="{00000000-0005-0000-0000-0000FD3E0000}"/>
    <cellStyle name="Normal 2 2 4 2 8 10 2" xfId="16102" xr:uid="{00000000-0005-0000-0000-0000FE3E0000}"/>
    <cellStyle name="Normal 2 2 4 2 8 11" xfId="16103" xr:uid="{00000000-0005-0000-0000-0000FF3E0000}"/>
    <cellStyle name="Normal 2 2 4 2 8 11 2" xfId="16104" xr:uid="{00000000-0005-0000-0000-0000003F0000}"/>
    <cellStyle name="Normal 2 2 4 2 8 12" xfId="16105" xr:uid="{00000000-0005-0000-0000-0000013F0000}"/>
    <cellStyle name="Normal 2 2 4 2 8 12 2" xfId="16106" xr:uid="{00000000-0005-0000-0000-0000023F0000}"/>
    <cellStyle name="Normal 2 2 4 2 8 13" xfId="16107" xr:uid="{00000000-0005-0000-0000-0000033F0000}"/>
    <cellStyle name="Normal 2 2 4 2 8 2" xfId="16108" xr:uid="{00000000-0005-0000-0000-0000043F0000}"/>
    <cellStyle name="Normal 2 2 4 2 8 2 10" xfId="16109" xr:uid="{00000000-0005-0000-0000-0000053F0000}"/>
    <cellStyle name="Normal 2 2 4 2 8 2 10 2" xfId="16110" xr:uid="{00000000-0005-0000-0000-0000063F0000}"/>
    <cellStyle name="Normal 2 2 4 2 8 2 11" xfId="16111" xr:uid="{00000000-0005-0000-0000-0000073F0000}"/>
    <cellStyle name="Normal 2 2 4 2 8 2 11 2" xfId="16112" xr:uid="{00000000-0005-0000-0000-0000083F0000}"/>
    <cellStyle name="Normal 2 2 4 2 8 2 12" xfId="16113" xr:uid="{00000000-0005-0000-0000-0000093F0000}"/>
    <cellStyle name="Normal 2 2 4 2 8 2 2" xfId="16114" xr:uid="{00000000-0005-0000-0000-00000A3F0000}"/>
    <cellStyle name="Normal 2 2 4 2 8 2 2 10" xfId="16115" xr:uid="{00000000-0005-0000-0000-00000B3F0000}"/>
    <cellStyle name="Normal 2 2 4 2 8 2 2 10 2" xfId="16116" xr:uid="{00000000-0005-0000-0000-00000C3F0000}"/>
    <cellStyle name="Normal 2 2 4 2 8 2 2 11" xfId="16117" xr:uid="{00000000-0005-0000-0000-00000D3F0000}"/>
    <cellStyle name="Normal 2 2 4 2 8 2 2 2" xfId="16118" xr:uid="{00000000-0005-0000-0000-00000E3F0000}"/>
    <cellStyle name="Normal 2 2 4 2 8 2 2 2 2" xfId="16119" xr:uid="{00000000-0005-0000-0000-00000F3F0000}"/>
    <cellStyle name="Normal 2 2 4 2 8 2 2 3" xfId="16120" xr:uid="{00000000-0005-0000-0000-0000103F0000}"/>
    <cellStyle name="Normal 2 2 4 2 8 2 2 3 2" xfId="16121" xr:uid="{00000000-0005-0000-0000-0000113F0000}"/>
    <cellStyle name="Normal 2 2 4 2 8 2 2 4" xfId="16122" xr:uid="{00000000-0005-0000-0000-0000123F0000}"/>
    <cellStyle name="Normal 2 2 4 2 8 2 2 4 2" xfId="16123" xr:uid="{00000000-0005-0000-0000-0000133F0000}"/>
    <cellStyle name="Normal 2 2 4 2 8 2 2 5" xfId="16124" xr:uid="{00000000-0005-0000-0000-0000143F0000}"/>
    <cellStyle name="Normal 2 2 4 2 8 2 2 5 2" xfId="16125" xr:uid="{00000000-0005-0000-0000-0000153F0000}"/>
    <cellStyle name="Normal 2 2 4 2 8 2 2 6" xfId="16126" xr:uid="{00000000-0005-0000-0000-0000163F0000}"/>
    <cellStyle name="Normal 2 2 4 2 8 2 2 6 2" xfId="16127" xr:uid="{00000000-0005-0000-0000-0000173F0000}"/>
    <cellStyle name="Normal 2 2 4 2 8 2 2 7" xfId="16128" xr:uid="{00000000-0005-0000-0000-0000183F0000}"/>
    <cellStyle name="Normal 2 2 4 2 8 2 2 7 2" xfId="16129" xr:uid="{00000000-0005-0000-0000-0000193F0000}"/>
    <cellStyle name="Normal 2 2 4 2 8 2 2 8" xfId="16130" xr:uid="{00000000-0005-0000-0000-00001A3F0000}"/>
    <cellStyle name="Normal 2 2 4 2 8 2 2 8 2" xfId="16131" xr:uid="{00000000-0005-0000-0000-00001B3F0000}"/>
    <cellStyle name="Normal 2 2 4 2 8 2 2 9" xfId="16132" xr:uid="{00000000-0005-0000-0000-00001C3F0000}"/>
    <cellStyle name="Normal 2 2 4 2 8 2 2 9 2" xfId="16133" xr:uid="{00000000-0005-0000-0000-00001D3F0000}"/>
    <cellStyle name="Normal 2 2 4 2 8 2 3" xfId="16134" xr:uid="{00000000-0005-0000-0000-00001E3F0000}"/>
    <cellStyle name="Normal 2 2 4 2 8 2 3 2" xfId="16135" xr:uid="{00000000-0005-0000-0000-00001F3F0000}"/>
    <cellStyle name="Normal 2 2 4 2 8 2 4" xfId="16136" xr:uid="{00000000-0005-0000-0000-0000203F0000}"/>
    <cellStyle name="Normal 2 2 4 2 8 2 4 2" xfId="16137" xr:uid="{00000000-0005-0000-0000-0000213F0000}"/>
    <cellStyle name="Normal 2 2 4 2 8 2 5" xfId="16138" xr:uid="{00000000-0005-0000-0000-0000223F0000}"/>
    <cellStyle name="Normal 2 2 4 2 8 2 5 2" xfId="16139" xr:uid="{00000000-0005-0000-0000-0000233F0000}"/>
    <cellStyle name="Normal 2 2 4 2 8 2 6" xfId="16140" xr:uid="{00000000-0005-0000-0000-0000243F0000}"/>
    <cellStyle name="Normal 2 2 4 2 8 2 6 2" xfId="16141" xr:uid="{00000000-0005-0000-0000-0000253F0000}"/>
    <cellStyle name="Normal 2 2 4 2 8 2 7" xfId="16142" xr:uid="{00000000-0005-0000-0000-0000263F0000}"/>
    <cellStyle name="Normal 2 2 4 2 8 2 7 2" xfId="16143" xr:uid="{00000000-0005-0000-0000-0000273F0000}"/>
    <cellStyle name="Normal 2 2 4 2 8 2 8" xfId="16144" xr:uid="{00000000-0005-0000-0000-0000283F0000}"/>
    <cellStyle name="Normal 2 2 4 2 8 2 8 2" xfId="16145" xr:uid="{00000000-0005-0000-0000-0000293F0000}"/>
    <cellStyle name="Normal 2 2 4 2 8 2 9" xfId="16146" xr:uid="{00000000-0005-0000-0000-00002A3F0000}"/>
    <cellStyle name="Normal 2 2 4 2 8 2 9 2" xfId="16147" xr:uid="{00000000-0005-0000-0000-00002B3F0000}"/>
    <cellStyle name="Normal 2 2 4 2 8 3" xfId="16148" xr:uid="{00000000-0005-0000-0000-00002C3F0000}"/>
    <cellStyle name="Normal 2 2 4 2 8 3 10" xfId="16149" xr:uid="{00000000-0005-0000-0000-00002D3F0000}"/>
    <cellStyle name="Normal 2 2 4 2 8 3 10 2" xfId="16150" xr:uid="{00000000-0005-0000-0000-00002E3F0000}"/>
    <cellStyle name="Normal 2 2 4 2 8 3 11" xfId="16151" xr:uid="{00000000-0005-0000-0000-00002F3F0000}"/>
    <cellStyle name="Normal 2 2 4 2 8 3 2" xfId="16152" xr:uid="{00000000-0005-0000-0000-0000303F0000}"/>
    <cellStyle name="Normal 2 2 4 2 8 3 2 2" xfId="16153" xr:uid="{00000000-0005-0000-0000-0000313F0000}"/>
    <cellStyle name="Normal 2 2 4 2 8 3 3" xfId="16154" xr:uid="{00000000-0005-0000-0000-0000323F0000}"/>
    <cellStyle name="Normal 2 2 4 2 8 3 3 2" xfId="16155" xr:uid="{00000000-0005-0000-0000-0000333F0000}"/>
    <cellStyle name="Normal 2 2 4 2 8 3 4" xfId="16156" xr:uid="{00000000-0005-0000-0000-0000343F0000}"/>
    <cellStyle name="Normal 2 2 4 2 8 3 4 2" xfId="16157" xr:uid="{00000000-0005-0000-0000-0000353F0000}"/>
    <cellStyle name="Normal 2 2 4 2 8 3 5" xfId="16158" xr:uid="{00000000-0005-0000-0000-0000363F0000}"/>
    <cellStyle name="Normal 2 2 4 2 8 3 5 2" xfId="16159" xr:uid="{00000000-0005-0000-0000-0000373F0000}"/>
    <cellStyle name="Normal 2 2 4 2 8 3 6" xfId="16160" xr:uid="{00000000-0005-0000-0000-0000383F0000}"/>
    <cellStyle name="Normal 2 2 4 2 8 3 6 2" xfId="16161" xr:uid="{00000000-0005-0000-0000-0000393F0000}"/>
    <cellStyle name="Normal 2 2 4 2 8 3 7" xfId="16162" xr:uid="{00000000-0005-0000-0000-00003A3F0000}"/>
    <cellStyle name="Normal 2 2 4 2 8 3 7 2" xfId="16163" xr:uid="{00000000-0005-0000-0000-00003B3F0000}"/>
    <cellStyle name="Normal 2 2 4 2 8 3 8" xfId="16164" xr:uid="{00000000-0005-0000-0000-00003C3F0000}"/>
    <cellStyle name="Normal 2 2 4 2 8 3 8 2" xfId="16165" xr:uid="{00000000-0005-0000-0000-00003D3F0000}"/>
    <cellStyle name="Normal 2 2 4 2 8 3 9" xfId="16166" xr:uid="{00000000-0005-0000-0000-00003E3F0000}"/>
    <cellStyle name="Normal 2 2 4 2 8 3 9 2" xfId="16167" xr:uid="{00000000-0005-0000-0000-00003F3F0000}"/>
    <cellStyle name="Normal 2 2 4 2 8 4" xfId="16168" xr:uid="{00000000-0005-0000-0000-0000403F0000}"/>
    <cellStyle name="Normal 2 2 4 2 8 4 2" xfId="16169" xr:uid="{00000000-0005-0000-0000-0000413F0000}"/>
    <cellStyle name="Normal 2 2 4 2 8 5" xfId="16170" xr:uid="{00000000-0005-0000-0000-0000423F0000}"/>
    <cellStyle name="Normal 2 2 4 2 8 5 2" xfId="16171" xr:uid="{00000000-0005-0000-0000-0000433F0000}"/>
    <cellStyle name="Normal 2 2 4 2 8 6" xfId="16172" xr:uid="{00000000-0005-0000-0000-0000443F0000}"/>
    <cellStyle name="Normal 2 2 4 2 8 6 2" xfId="16173" xr:uid="{00000000-0005-0000-0000-0000453F0000}"/>
    <cellStyle name="Normal 2 2 4 2 8 7" xfId="16174" xr:uid="{00000000-0005-0000-0000-0000463F0000}"/>
    <cellStyle name="Normal 2 2 4 2 8 7 2" xfId="16175" xr:uid="{00000000-0005-0000-0000-0000473F0000}"/>
    <cellStyle name="Normal 2 2 4 2 8 8" xfId="16176" xr:uid="{00000000-0005-0000-0000-0000483F0000}"/>
    <cellStyle name="Normal 2 2 4 2 8 8 2" xfId="16177" xr:uid="{00000000-0005-0000-0000-0000493F0000}"/>
    <cellStyle name="Normal 2 2 4 2 8 9" xfId="16178" xr:uid="{00000000-0005-0000-0000-00004A3F0000}"/>
    <cellStyle name="Normal 2 2 4 2 8 9 2" xfId="16179" xr:uid="{00000000-0005-0000-0000-00004B3F0000}"/>
    <cellStyle name="Normal 2 2 4 2 9" xfId="16180" xr:uid="{00000000-0005-0000-0000-00004C3F0000}"/>
    <cellStyle name="Normal 2 2 4 2 9 10" xfId="16181" xr:uid="{00000000-0005-0000-0000-00004D3F0000}"/>
    <cellStyle name="Normal 2 2 4 2 9 10 2" xfId="16182" xr:uid="{00000000-0005-0000-0000-00004E3F0000}"/>
    <cellStyle name="Normal 2 2 4 2 9 11" xfId="16183" xr:uid="{00000000-0005-0000-0000-00004F3F0000}"/>
    <cellStyle name="Normal 2 2 4 2 9 11 2" xfId="16184" xr:uid="{00000000-0005-0000-0000-0000503F0000}"/>
    <cellStyle name="Normal 2 2 4 2 9 12" xfId="16185" xr:uid="{00000000-0005-0000-0000-0000513F0000}"/>
    <cellStyle name="Normal 2 2 4 2 9 12 2" xfId="16186" xr:uid="{00000000-0005-0000-0000-0000523F0000}"/>
    <cellStyle name="Normal 2 2 4 2 9 13" xfId="16187" xr:uid="{00000000-0005-0000-0000-0000533F0000}"/>
    <cellStyle name="Normal 2 2 4 2 9 2" xfId="16188" xr:uid="{00000000-0005-0000-0000-0000543F0000}"/>
    <cellStyle name="Normal 2 2 4 2 9 2 10" xfId="16189" xr:uid="{00000000-0005-0000-0000-0000553F0000}"/>
    <cellStyle name="Normal 2 2 4 2 9 2 10 2" xfId="16190" xr:uid="{00000000-0005-0000-0000-0000563F0000}"/>
    <cellStyle name="Normal 2 2 4 2 9 2 11" xfId="16191" xr:uid="{00000000-0005-0000-0000-0000573F0000}"/>
    <cellStyle name="Normal 2 2 4 2 9 2 11 2" xfId="16192" xr:uid="{00000000-0005-0000-0000-0000583F0000}"/>
    <cellStyle name="Normal 2 2 4 2 9 2 12" xfId="16193" xr:uid="{00000000-0005-0000-0000-0000593F0000}"/>
    <cellStyle name="Normal 2 2 4 2 9 2 2" xfId="16194" xr:uid="{00000000-0005-0000-0000-00005A3F0000}"/>
    <cellStyle name="Normal 2 2 4 2 9 2 2 10" xfId="16195" xr:uid="{00000000-0005-0000-0000-00005B3F0000}"/>
    <cellStyle name="Normal 2 2 4 2 9 2 2 10 2" xfId="16196" xr:uid="{00000000-0005-0000-0000-00005C3F0000}"/>
    <cellStyle name="Normal 2 2 4 2 9 2 2 11" xfId="16197" xr:uid="{00000000-0005-0000-0000-00005D3F0000}"/>
    <cellStyle name="Normal 2 2 4 2 9 2 2 2" xfId="16198" xr:uid="{00000000-0005-0000-0000-00005E3F0000}"/>
    <cellStyle name="Normal 2 2 4 2 9 2 2 2 2" xfId="16199" xr:uid="{00000000-0005-0000-0000-00005F3F0000}"/>
    <cellStyle name="Normal 2 2 4 2 9 2 2 3" xfId="16200" xr:uid="{00000000-0005-0000-0000-0000603F0000}"/>
    <cellStyle name="Normal 2 2 4 2 9 2 2 3 2" xfId="16201" xr:uid="{00000000-0005-0000-0000-0000613F0000}"/>
    <cellStyle name="Normal 2 2 4 2 9 2 2 4" xfId="16202" xr:uid="{00000000-0005-0000-0000-0000623F0000}"/>
    <cellStyle name="Normal 2 2 4 2 9 2 2 4 2" xfId="16203" xr:uid="{00000000-0005-0000-0000-0000633F0000}"/>
    <cellStyle name="Normal 2 2 4 2 9 2 2 5" xfId="16204" xr:uid="{00000000-0005-0000-0000-0000643F0000}"/>
    <cellStyle name="Normal 2 2 4 2 9 2 2 5 2" xfId="16205" xr:uid="{00000000-0005-0000-0000-0000653F0000}"/>
    <cellStyle name="Normal 2 2 4 2 9 2 2 6" xfId="16206" xr:uid="{00000000-0005-0000-0000-0000663F0000}"/>
    <cellStyle name="Normal 2 2 4 2 9 2 2 6 2" xfId="16207" xr:uid="{00000000-0005-0000-0000-0000673F0000}"/>
    <cellStyle name="Normal 2 2 4 2 9 2 2 7" xfId="16208" xr:uid="{00000000-0005-0000-0000-0000683F0000}"/>
    <cellStyle name="Normal 2 2 4 2 9 2 2 7 2" xfId="16209" xr:uid="{00000000-0005-0000-0000-0000693F0000}"/>
    <cellStyle name="Normal 2 2 4 2 9 2 2 8" xfId="16210" xr:uid="{00000000-0005-0000-0000-00006A3F0000}"/>
    <cellStyle name="Normal 2 2 4 2 9 2 2 8 2" xfId="16211" xr:uid="{00000000-0005-0000-0000-00006B3F0000}"/>
    <cellStyle name="Normal 2 2 4 2 9 2 2 9" xfId="16212" xr:uid="{00000000-0005-0000-0000-00006C3F0000}"/>
    <cellStyle name="Normal 2 2 4 2 9 2 2 9 2" xfId="16213" xr:uid="{00000000-0005-0000-0000-00006D3F0000}"/>
    <cellStyle name="Normal 2 2 4 2 9 2 3" xfId="16214" xr:uid="{00000000-0005-0000-0000-00006E3F0000}"/>
    <cellStyle name="Normal 2 2 4 2 9 2 3 2" xfId="16215" xr:uid="{00000000-0005-0000-0000-00006F3F0000}"/>
    <cellStyle name="Normal 2 2 4 2 9 2 4" xfId="16216" xr:uid="{00000000-0005-0000-0000-0000703F0000}"/>
    <cellStyle name="Normal 2 2 4 2 9 2 4 2" xfId="16217" xr:uid="{00000000-0005-0000-0000-0000713F0000}"/>
    <cellStyle name="Normal 2 2 4 2 9 2 5" xfId="16218" xr:uid="{00000000-0005-0000-0000-0000723F0000}"/>
    <cellStyle name="Normal 2 2 4 2 9 2 5 2" xfId="16219" xr:uid="{00000000-0005-0000-0000-0000733F0000}"/>
    <cellStyle name="Normal 2 2 4 2 9 2 6" xfId="16220" xr:uid="{00000000-0005-0000-0000-0000743F0000}"/>
    <cellStyle name="Normal 2 2 4 2 9 2 6 2" xfId="16221" xr:uid="{00000000-0005-0000-0000-0000753F0000}"/>
    <cellStyle name="Normal 2 2 4 2 9 2 7" xfId="16222" xr:uid="{00000000-0005-0000-0000-0000763F0000}"/>
    <cellStyle name="Normal 2 2 4 2 9 2 7 2" xfId="16223" xr:uid="{00000000-0005-0000-0000-0000773F0000}"/>
    <cellStyle name="Normal 2 2 4 2 9 2 8" xfId="16224" xr:uid="{00000000-0005-0000-0000-0000783F0000}"/>
    <cellStyle name="Normal 2 2 4 2 9 2 8 2" xfId="16225" xr:uid="{00000000-0005-0000-0000-0000793F0000}"/>
    <cellStyle name="Normal 2 2 4 2 9 2 9" xfId="16226" xr:uid="{00000000-0005-0000-0000-00007A3F0000}"/>
    <cellStyle name="Normal 2 2 4 2 9 2 9 2" xfId="16227" xr:uid="{00000000-0005-0000-0000-00007B3F0000}"/>
    <cellStyle name="Normal 2 2 4 2 9 3" xfId="16228" xr:uid="{00000000-0005-0000-0000-00007C3F0000}"/>
    <cellStyle name="Normal 2 2 4 2 9 3 10" xfId="16229" xr:uid="{00000000-0005-0000-0000-00007D3F0000}"/>
    <cellStyle name="Normal 2 2 4 2 9 3 10 2" xfId="16230" xr:uid="{00000000-0005-0000-0000-00007E3F0000}"/>
    <cellStyle name="Normal 2 2 4 2 9 3 11" xfId="16231" xr:uid="{00000000-0005-0000-0000-00007F3F0000}"/>
    <cellStyle name="Normal 2 2 4 2 9 3 2" xfId="16232" xr:uid="{00000000-0005-0000-0000-0000803F0000}"/>
    <cellStyle name="Normal 2 2 4 2 9 3 2 2" xfId="16233" xr:uid="{00000000-0005-0000-0000-0000813F0000}"/>
    <cellStyle name="Normal 2 2 4 2 9 3 3" xfId="16234" xr:uid="{00000000-0005-0000-0000-0000823F0000}"/>
    <cellStyle name="Normal 2 2 4 2 9 3 3 2" xfId="16235" xr:uid="{00000000-0005-0000-0000-0000833F0000}"/>
    <cellStyle name="Normal 2 2 4 2 9 3 4" xfId="16236" xr:uid="{00000000-0005-0000-0000-0000843F0000}"/>
    <cellStyle name="Normal 2 2 4 2 9 3 4 2" xfId="16237" xr:uid="{00000000-0005-0000-0000-0000853F0000}"/>
    <cellStyle name="Normal 2 2 4 2 9 3 5" xfId="16238" xr:uid="{00000000-0005-0000-0000-0000863F0000}"/>
    <cellStyle name="Normal 2 2 4 2 9 3 5 2" xfId="16239" xr:uid="{00000000-0005-0000-0000-0000873F0000}"/>
    <cellStyle name="Normal 2 2 4 2 9 3 6" xfId="16240" xr:uid="{00000000-0005-0000-0000-0000883F0000}"/>
    <cellStyle name="Normal 2 2 4 2 9 3 6 2" xfId="16241" xr:uid="{00000000-0005-0000-0000-0000893F0000}"/>
    <cellStyle name="Normal 2 2 4 2 9 3 7" xfId="16242" xr:uid="{00000000-0005-0000-0000-00008A3F0000}"/>
    <cellStyle name="Normal 2 2 4 2 9 3 7 2" xfId="16243" xr:uid="{00000000-0005-0000-0000-00008B3F0000}"/>
    <cellStyle name="Normal 2 2 4 2 9 3 8" xfId="16244" xr:uid="{00000000-0005-0000-0000-00008C3F0000}"/>
    <cellStyle name="Normal 2 2 4 2 9 3 8 2" xfId="16245" xr:uid="{00000000-0005-0000-0000-00008D3F0000}"/>
    <cellStyle name="Normal 2 2 4 2 9 3 9" xfId="16246" xr:uid="{00000000-0005-0000-0000-00008E3F0000}"/>
    <cellStyle name="Normal 2 2 4 2 9 3 9 2" xfId="16247" xr:uid="{00000000-0005-0000-0000-00008F3F0000}"/>
    <cellStyle name="Normal 2 2 4 2 9 4" xfId="16248" xr:uid="{00000000-0005-0000-0000-0000903F0000}"/>
    <cellStyle name="Normal 2 2 4 2 9 4 2" xfId="16249" xr:uid="{00000000-0005-0000-0000-0000913F0000}"/>
    <cellStyle name="Normal 2 2 4 2 9 5" xfId="16250" xr:uid="{00000000-0005-0000-0000-0000923F0000}"/>
    <cellStyle name="Normal 2 2 4 2 9 5 2" xfId="16251" xr:uid="{00000000-0005-0000-0000-0000933F0000}"/>
    <cellStyle name="Normal 2 2 4 2 9 6" xfId="16252" xr:uid="{00000000-0005-0000-0000-0000943F0000}"/>
    <cellStyle name="Normal 2 2 4 2 9 6 2" xfId="16253" xr:uid="{00000000-0005-0000-0000-0000953F0000}"/>
    <cellStyle name="Normal 2 2 4 2 9 7" xfId="16254" xr:uid="{00000000-0005-0000-0000-0000963F0000}"/>
    <cellStyle name="Normal 2 2 4 2 9 7 2" xfId="16255" xr:uid="{00000000-0005-0000-0000-0000973F0000}"/>
    <cellStyle name="Normal 2 2 4 2 9 8" xfId="16256" xr:uid="{00000000-0005-0000-0000-0000983F0000}"/>
    <cellStyle name="Normal 2 2 4 2 9 8 2" xfId="16257" xr:uid="{00000000-0005-0000-0000-0000993F0000}"/>
    <cellStyle name="Normal 2 2 4 2 9 9" xfId="16258" xr:uid="{00000000-0005-0000-0000-00009A3F0000}"/>
    <cellStyle name="Normal 2 2 4 2 9 9 2" xfId="16259" xr:uid="{00000000-0005-0000-0000-00009B3F0000}"/>
    <cellStyle name="Normal 2 2 4 20" xfId="16260" xr:uid="{00000000-0005-0000-0000-00009C3F0000}"/>
    <cellStyle name="Normal 2 2 4 20 2" xfId="16261" xr:uid="{00000000-0005-0000-0000-00009D3F0000}"/>
    <cellStyle name="Normal 2 2 4 21" xfId="16262" xr:uid="{00000000-0005-0000-0000-00009E3F0000}"/>
    <cellStyle name="Normal 2 2 4 3" xfId="16263" xr:uid="{00000000-0005-0000-0000-00009F3F0000}"/>
    <cellStyle name="Normal 2 2 4 3 2" xfId="16264" xr:uid="{00000000-0005-0000-0000-0000A03F0000}"/>
    <cellStyle name="Normal 2 2 4 3 2 10" xfId="16265" xr:uid="{00000000-0005-0000-0000-0000A13F0000}"/>
    <cellStyle name="Normal 2 2 4 3 2 10 2" xfId="16266" xr:uid="{00000000-0005-0000-0000-0000A23F0000}"/>
    <cellStyle name="Normal 2 2 4 3 2 11" xfId="16267" xr:uid="{00000000-0005-0000-0000-0000A33F0000}"/>
    <cellStyle name="Normal 2 2 4 3 2 11 2" xfId="16268" xr:uid="{00000000-0005-0000-0000-0000A43F0000}"/>
    <cellStyle name="Normal 2 2 4 3 2 12" xfId="16269" xr:uid="{00000000-0005-0000-0000-0000A53F0000}"/>
    <cellStyle name="Normal 2 2 4 3 2 12 2" xfId="16270" xr:uid="{00000000-0005-0000-0000-0000A63F0000}"/>
    <cellStyle name="Normal 2 2 4 3 2 13" xfId="16271" xr:uid="{00000000-0005-0000-0000-0000A73F0000}"/>
    <cellStyle name="Normal 2 2 4 3 2 13 2" xfId="16272" xr:uid="{00000000-0005-0000-0000-0000A83F0000}"/>
    <cellStyle name="Normal 2 2 4 3 2 14" xfId="16273" xr:uid="{00000000-0005-0000-0000-0000A93F0000}"/>
    <cellStyle name="Normal 2 2 4 3 2 14 2" xfId="16274" xr:uid="{00000000-0005-0000-0000-0000AA3F0000}"/>
    <cellStyle name="Normal 2 2 4 3 2 15" xfId="16275" xr:uid="{00000000-0005-0000-0000-0000AB3F0000}"/>
    <cellStyle name="Normal 2 2 4 3 2 15 2" xfId="16276" xr:uid="{00000000-0005-0000-0000-0000AC3F0000}"/>
    <cellStyle name="Normal 2 2 4 3 2 16" xfId="16277" xr:uid="{00000000-0005-0000-0000-0000AD3F0000}"/>
    <cellStyle name="Normal 2 2 4 3 2 16 2" xfId="16278" xr:uid="{00000000-0005-0000-0000-0000AE3F0000}"/>
    <cellStyle name="Normal 2 2 4 3 2 17" xfId="16279" xr:uid="{00000000-0005-0000-0000-0000AF3F0000}"/>
    <cellStyle name="Normal 2 2 4 3 2 2" xfId="16280" xr:uid="{00000000-0005-0000-0000-0000B03F0000}"/>
    <cellStyle name="Normal 2 2 4 3 2 2 2" xfId="16281" xr:uid="{00000000-0005-0000-0000-0000B13F0000}"/>
    <cellStyle name="Normal 2 2 4 3 2 2 2 10" xfId="16282" xr:uid="{00000000-0005-0000-0000-0000B23F0000}"/>
    <cellStyle name="Normal 2 2 4 3 2 2 2 10 2" xfId="16283" xr:uid="{00000000-0005-0000-0000-0000B33F0000}"/>
    <cellStyle name="Normal 2 2 4 3 2 2 2 11" xfId="16284" xr:uid="{00000000-0005-0000-0000-0000B43F0000}"/>
    <cellStyle name="Normal 2 2 4 3 2 2 2 11 2" xfId="16285" xr:uid="{00000000-0005-0000-0000-0000B53F0000}"/>
    <cellStyle name="Normal 2 2 4 3 2 2 2 12" xfId="16286" xr:uid="{00000000-0005-0000-0000-0000B63F0000}"/>
    <cellStyle name="Normal 2 2 4 3 2 2 2 12 2" xfId="16287" xr:uid="{00000000-0005-0000-0000-0000B73F0000}"/>
    <cellStyle name="Normal 2 2 4 3 2 2 2 13" xfId="16288" xr:uid="{00000000-0005-0000-0000-0000B83F0000}"/>
    <cellStyle name="Normal 2 2 4 3 2 2 2 2" xfId="16289" xr:uid="{00000000-0005-0000-0000-0000B93F0000}"/>
    <cellStyle name="Normal 2 2 4 3 2 2 2 2 10" xfId="16290" xr:uid="{00000000-0005-0000-0000-0000BA3F0000}"/>
    <cellStyle name="Normal 2 2 4 3 2 2 2 2 10 2" xfId="16291" xr:uid="{00000000-0005-0000-0000-0000BB3F0000}"/>
    <cellStyle name="Normal 2 2 4 3 2 2 2 2 11" xfId="16292" xr:uid="{00000000-0005-0000-0000-0000BC3F0000}"/>
    <cellStyle name="Normal 2 2 4 3 2 2 2 2 11 2" xfId="16293" xr:uid="{00000000-0005-0000-0000-0000BD3F0000}"/>
    <cellStyle name="Normal 2 2 4 3 2 2 2 2 12" xfId="16294" xr:uid="{00000000-0005-0000-0000-0000BE3F0000}"/>
    <cellStyle name="Normal 2 2 4 3 2 2 2 2 2" xfId="16295" xr:uid="{00000000-0005-0000-0000-0000BF3F0000}"/>
    <cellStyle name="Normal 2 2 4 3 2 2 2 2 2 10" xfId="16296" xr:uid="{00000000-0005-0000-0000-0000C03F0000}"/>
    <cellStyle name="Normal 2 2 4 3 2 2 2 2 2 10 2" xfId="16297" xr:uid="{00000000-0005-0000-0000-0000C13F0000}"/>
    <cellStyle name="Normal 2 2 4 3 2 2 2 2 2 11" xfId="16298" xr:uid="{00000000-0005-0000-0000-0000C23F0000}"/>
    <cellStyle name="Normal 2 2 4 3 2 2 2 2 2 2" xfId="16299" xr:uid="{00000000-0005-0000-0000-0000C33F0000}"/>
    <cellStyle name="Normal 2 2 4 3 2 2 2 2 2 2 2" xfId="16300" xr:uid="{00000000-0005-0000-0000-0000C43F0000}"/>
    <cellStyle name="Normal 2 2 4 3 2 2 2 2 2 3" xfId="16301" xr:uid="{00000000-0005-0000-0000-0000C53F0000}"/>
    <cellStyle name="Normal 2 2 4 3 2 2 2 2 2 3 2" xfId="16302" xr:uid="{00000000-0005-0000-0000-0000C63F0000}"/>
    <cellStyle name="Normal 2 2 4 3 2 2 2 2 2 4" xfId="16303" xr:uid="{00000000-0005-0000-0000-0000C73F0000}"/>
    <cellStyle name="Normal 2 2 4 3 2 2 2 2 2 4 2" xfId="16304" xr:uid="{00000000-0005-0000-0000-0000C83F0000}"/>
    <cellStyle name="Normal 2 2 4 3 2 2 2 2 2 5" xfId="16305" xr:uid="{00000000-0005-0000-0000-0000C93F0000}"/>
    <cellStyle name="Normal 2 2 4 3 2 2 2 2 2 5 2" xfId="16306" xr:uid="{00000000-0005-0000-0000-0000CA3F0000}"/>
    <cellStyle name="Normal 2 2 4 3 2 2 2 2 2 6" xfId="16307" xr:uid="{00000000-0005-0000-0000-0000CB3F0000}"/>
    <cellStyle name="Normal 2 2 4 3 2 2 2 2 2 6 2" xfId="16308" xr:uid="{00000000-0005-0000-0000-0000CC3F0000}"/>
    <cellStyle name="Normal 2 2 4 3 2 2 2 2 2 7" xfId="16309" xr:uid="{00000000-0005-0000-0000-0000CD3F0000}"/>
    <cellStyle name="Normal 2 2 4 3 2 2 2 2 2 7 2" xfId="16310" xr:uid="{00000000-0005-0000-0000-0000CE3F0000}"/>
    <cellStyle name="Normal 2 2 4 3 2 2 2 2 2 8" xfId="16311" xr:uid="{00000000-0005-0000-0000-0000CF3F0000}"/>
    <cellStyle name="Normal 2 2 4 3 2 2 2 2 2 8 2" xfId="16312" xr:uid="{00000000-0005-0000-0000-0000D03F0000}"/>
    <cellStyle name="Normal 2 2 4 3 2 2 2 2 2 9" xfId="16313" xr:uid="{00000000-0005-0000-0000-0000D13F0000}"/>
    <cellStyle name="Normal 2 2 4 3 2 2 2 2 2 9 2" xfId="16314" xr:uid="{00000000-0005-0000-0000-0000D23F0000}"/>
    <cellStyle name="Normal 2 2 4 3 2 2 2 2 3" xfId="16315" xr:uid="{00000000-0005-0000-0000-0000D33F0000}"/>
    <cellStyle name="Normal 2 2 4 3 2 2 2 2 3 2" xfId="16316" xr:uid="{00000000-0005-0000-0000-0000D43F0000}"/>
    <cellStyle name="Normal 2 2 4 3 2 2 2 2 4" xfId="16317" xr:uid="{00000000-0005-0000-0000-0000D53F0000}"/>
    <cellStyle name="Normal 2 2 4 3 2 2 2 2 4 2" xfId="16318" xr:uid="{00000000-0005-0000-0000-0000D63F0000}"/>
    <cellStyle name="Normal 2 2 4 3 2 2 2 2 5" xfId="16319" xr:uid="{00000000-0005-0000-0000-0000D73F0000}"/>
    <cellStyle name="Normal 2 2 4 3 2 2 2 2 5 2" xfId="16320" xr:uid="{00000000-0005-0000-0000-0000D83F0000}"/>
    <cellStyle name="Normal 2 2 4 3 2 2 2 2 6" xfId="16321" xr:uid="{00000000-0005-0000-0000-0000D93F0000}"/>
    <cellStyle name="Normal 2 2 4 3 2 2 2 2 6 2" xfId="16322" xr:uid="{00000000-0005-0000-0000-0000DA3F0000}"/>
    <cellStyle name="Normal 2 2 4 3 2 2 2 2 7" xfId="16323" xr:uid="{00000000-0005-0000-0000-0000DB3F0000}"/>
    <cellStyle name="Normal 2 2 4 3 2 2 2 2 7 2" xfId="16324" xr:uid="{00000000-0005-0000-0000-0000DC3F0000}"/>
    <cellStyle name="Normal 2 2 4 3 2 2 2 2 8" xfId="16325" xr:uid="{00000000-0005-0000-0000-0000DD3F0000}"/>
    <cellStyle name="Normal 2 2 4 3 2 2 2 2 8 2" xfId="16326" xr:uid="{00000000-0005-0000-0000-0000DE3F0000}"/>
    <cellStyle name="Normal 2 2 4 3 2 2 2 2 9" xfId="16327" xr:uid="{00000000-0005-0000-0000-0000DF3F0000}"/>
    <cellStyle name="Normal 2 2 4 3 2 2 2 2 9 2" xfId="16328" xr:uid="{00000000-0005-0000-0000-0000E03F0000}"/>
    <cellStyle name="Normal 2 2 4 3 2 2 2 3" xfId="16329" xr:uid="{00000000-0005-0000-0000-0000E13F0000}"/>
    <cellStyle name="Normal 2 2 4 3 2 2 2 3 10" xfId="16330" xr:uid="{00000000-0005-0000-0000-0000E23F0000}"/>
    <cellStyle name="Normal 2 2 4 3 2 2 2 3 10 2" xfId="16331" xr:uid="{00000000-0005-0000-0000-0000E33F0000}"/>
    <cellStyle name="Normal 2 2 4 3 2 2 2 3 11" xfId="16332" xr:uid="{00000000-0005-0000-0000-0000E43F0000}"/>
    <cellStyle name="Normal 2 2 4 3 2 2 2 3 2" xfId="16333" xr:uid="{00000000-0005-0000-0000-0000E53F0000}"/>
    <cellStyle name="Normal 2 2 4 3 2 2 2 3 2 2" xfId="16334" xr:uid="{00000000-0005-0000-0000-0000E63F0000}"/>
    <cellStyle name="Normal 2 2 4 3 2 2 2 3 3" xfId="16335" xr:uid="{00000000-0005-0000-0000-0000E73F0000}"/>
    <cellStyle name="Normal 2 2 4 3 2 2 2 3 3 2" xfId="16336" xr:uid="{00000000-0005-0000-0000-0000E83F0000}"/>
    <cellStyle name="Normal 2 2 4 3 2 2 2 3 4" xfId="16337" xr:uid="{00000000-0005-0000-0000-0000E93F0000}"/>
    <cellStyle name="Normal 2 2 4 3 2 2 2 3 4 2" xfId="16338" xr:uid="{00000000-0005-0000-0000-0000EA3F0000}"/>
    <cellStyle name="Normal 2 2 4 3 2 2 2 3 5" xfId="16339" xr:uid="{00000000-0005-0000-0000-0000EB3F0000}"/>
    <cellStyle name="Normal 2 2 4 3 2 2 2 3 5 2" xfId="16340" xr:uid="{00000000-0005-0000-0000-0000EC3F0000}"/>
    <cellStyle name="Normal 2 2 4 3 2 2 2 3 6" xfId="16341" xr:uid="{00000000-0005-0000-0000-0000ED3F0000}"/>
    <cellStyle name="Normal 2 2 4 3 2 2 2 3 6 2" xfId="16342" xr:uid="{00000000-0005-0000-0000-0000EE3F0000}"/>
    <cellStyle name="Normal 2 2 4 3 2 2 2 3 7" xfId="16343" xr:uid="{00000000-0005-0000-0000-0000EF3F0000}"/>
    <cellStyle name="Normal 2 2 4 3 2 2 2 3 7 2" xfId="16344" xr:uid="{00000000-0005-0000-0000-0000F03F0000}"/>
    <cellStyle name="Normal 2 2 4 3 2 2 2 3 8" xfId="16345" xr:uid="{00000000-0005-0000-0000-0000F13F0000}"/>
    <cellStyle name="Normal 2 2 4 3 2 2 2 3 8 2" xfId="16346" xr:uid="{00000000-0005-0000-0000-0000F23F0000}"/>
    <cellStyle name="Normal 2 2 4 3 2 2 2 3 9" xfId="16347" xr:uid="{00000000-0005-0000-0000-0000F33F0000}"/>
    <cellStyle name="Normal 2 2 4 3 2 2 2 3 9 2" xfId="16348" xr:uid="{00000000-0005-0000-0000-0000F43F0000}"/>
    <cellStyle name="Normal 2 2 4 3 2 2 2 4" xfId="16349" xr:uid="{00000000-0005-0000-0000-0000F53F0000}"/>
    <cellStyle name="Normal 2 2 4 3 2 2 2 4 2" xfId="16350" xr:uid="{00000000-0005-0000-0000-0000F63F0000}"/>
    <cellStyle name="Normal 2 2 4 3 2 2 2 5" xfId="16351" xr:uid="{00000000-0005-0000-0000-0000F73F0000}"/>
    <cellStyle name="Normal 2 2 4 3 2 2 2 5 2" xfId="16352" xr:uid="{00000000-0005-0000-0000-0000F83F0000}"/>
    <cellStyle name="Normal 2 2 4 3 2 2 2 6" xfId="16353" xr:uid="{00000000-0005-0000-0000-0000F93F0000}"/>
    <cellStyle name="Normal 2 2 4 3 2 2 2 6 2" xfId="16354" xr:uid="{00000000-0005-0000-0000-0000FA3F0000}"/>
    <cellStyle name="Normal 2 2 4 3 2 2 2 7" xfId="16355" xr:uid="{00000000-0005-0000-0000-0000FB3F0000}"/>
    <cellStyle name="Normal 2 2 4 3 2 2 2 7 2" xfId="16356" xr:uid="{00000000-0005-0000-0000-0000FC3F0000}"/>
    <cellStyle name="Normal 2 2 4 3 2 2 2 8" xfId="16357" xr:uid="{00000000-0005-0000-0000-0000FD3F0000}"/>
    <cellStyle name="Normal 2 2 4 3 2 2 2 8 2" xfId="16358" xr:uid="{00000000-0005-0000-0000-0000FE3F0000}"/>
    <cellStyle name="Normal 2 2 4 3 2 2 2 9" xfId="16359" xr:uid="{00000000-0005-0000-0000-0000FF3F0000}"/>
    <cellStyle name="Normal 2 2 4 3 2 2 2 9 2" xfId="16360" xr:uid="{00000000-0005-0000-0000-000000400000}"/>
    <cellStyle name="Normal 2 2 4 3 2 2 3" xfId="16361" xr:uid="{00000000-0005-0000-0000-000001400000}"/>
    <cellStyle name="Normal 2 2 4 3 2 2 3 10" xfId="16362" xr:uid="{00000000-0005-0000-0000-000002400000}"/>
    <cellStyle name="Normal 2 2 4 3 2 2 3 10 2" xfId="16363" xr:uid="{00000000-0005-0000-0000-000003400000}"/>
    <cellStyle name="Normal 2 2 4 3 2 2 3 11" xfId="16364" xr:uid="{00000000-0005-0000-0000-000004400000}"/>
    <cellStyle name="Normal 2 2 4 3 2 2 3 11 2" xfId="16365" xr:uid="{00000000-0005-0000-0000-000005400000}"/>
    <cellStyle name="Normal 2 2 4 3 2 2 3 12" xfId="16366" xr:uid="{00000000-0005-0000-0000-000006400000}"/>
    <cellStyle name="Normal 2 2 4 3 2 2 3 12 2" xfId="16367" xr:uid="{00000000-0005-0000-0000-000007400000}"/>
    <cellStyle name="Normal 2 2 4 3 2 2 3 13" xfId="16368" xr:uid="{00000000-0005-0000-0000-000008400000}"/>
    <cellStyle name="Normal 2 2 4 3 2 2 3 2" xfId="16369" xr:uid="{00000000-0005-0000-0000-000009400000}"/>
    <cellStyle name="Normal 2 2 4 3 2 2 3 2 10" xfId="16370" xr:uid="{00000000-0005-0000-0000-00000A400000}"/>
    <cellStyle name="Normal 2 2 4 3 2 2 3 2 10 2" xfId="16371" xr:uid="{00000000-0005-0000-0000-00000B400000}"/>
    <cellStyle name="Normal 2 2 4 3 2 2 3 2 11" xfId="16372" xr:uid="{00000000-0005-0000-0000-00000C400000}"/>
    <cellStyle name="Normal 2 2 4 3 2 2 3 2 11 2" xfId="16373" xr:uid="{00000000-0005-0000-0000-00000D400000}"/>
    <cellStyle name="Normal 2 2 4 3 2 2 3 2 12" xfId="16374" xr:uid="{00000000-0005-0000-0000-00000E400000}"/>
    <cellStyle name="Normal 2 2 4 3 2 2 3 2 2" xfId="16375" xr:uid="{00000000-0005-0000-0000-00000F400000}"/>
    <cellStyle name="Normal 2 2 4 3 2 2 3 2 2 10" xfId="16376" xr:uid="{00000000-0005-0000-0000-000010400000}"/>
    <cellStyle name="Normal 2 2 4 3 2 2 3 2 2 10 2" xfId="16377" xr:uid="{00000000-0005-0000-0000-000011400000}"/>
    <cellStyle name="Normal 2 2 4 3 2 2 3 2 2 11" xfId="16378" xr:uid="{00000000-0005-0000-0000-000012400000}"/>
    <cellStyle name="Normal 2 2 4 3 2 2 3 2 2 2" xfId="16379" xr:uid="{00000000-0005-0000-0000-000013400000}"/>
    <cellStyle name="Normal 2 2 4 3 2 2 3 2 2 2 2" xfId="16380" xr:uid="{00000000-0005-0000-0000-000014400000}"/>
    <cellStyle name="Normal 2 2 4 3 2 2 3 2 2 3" xfId="16381" xr:uid="{00000000-0005-0000-0000-000015400000}"/>
    <cellStyle name="Normal 2 2 4 3 2 2 3 2 2 3 2" xfId="16382" xr:uid="{00000000-0005-0000-0000-000016400000}"/>
    <cellStyle name="Normal 2 2 4 3 2 2 3 2 2 4" xfId="16383" xr:uid="{00000000-0005-0000-0000-000017400000}"/>
    <cellStyle name="Normal 2 2 4 3 2 2 3 2 2 4 2" xfId="16384" xr:uid="{00000000-0005-0000-0000-000018400000}"/>
    <cellStyle name="Normal 2 2 4 3 2 2 3 2 2 5" xfId="16385" xr:uid="{00000000-0005-0000-0000-000019400000}"/>
    <cellStyle name="Normal 2 2 4 3 2 2 3 2 2 5 2" xfId="16386" xr:uid="{00000000-0005-0000-0000-00001A400000}"/>
    <cellStyle name="Normal 2 2 4 3 2 2 3 2 2 6" xfId="16387" xr:uid="{00000000-0005-0000-0000-00001B400000}"/>
    <cellStyle name="Normal 2 2 4 3 2 2 3 2 2 6 2" xfId="16388" xr:uid="{00000000-0005-0000-0000-00001C400000}"/>
    <cellStyle name="Normal 2 2 4 3 2 2 3 2 2 7" xfId="16389" xr:uid="{00000000-0005-0000-0000-00001D400000}"/>
    <cellStyle name="Normal 2 2 4 3 2 2 3 2 2 7 2" xfId="16390" xr:uid="{00000000-0005-0000-0000-00001E400000}"/>
    <cellStyle name="Normal 2 2 4 3 2 2 3 2 2 8" xfId="16391" xr:uid="{00000000-0005-0000-0000-00001F400000}"/>
    <cellStyle name="Normal 2 2 4 3 2 2 3 2 2 8 2" xfId="16392" xr:uid="{00000000-0005-0000-0000-000020400000}"/>
    <cellStyle name="Normal 2 2 4 3 2 2 3 2 2 9" xfId="16393" xr:uid="{00000000-0005-0000-0000-000021400000}"/>
    <cellStyle name="Normal 2 2 4 3 2 2 3 2 2 9 2" xfId="16394" xr:uid="{00000000-0005-0000-0000-000022400000}"/>
    <cellStyle name="Normal 2 2 4 3 2 2 3 2 3" xfId="16395" xr:uid="{00000000-0005-0000-0000-000023400000}"/>
    <cellStyle name="Normal 2 2 4 3 2 2 3 2 3 2" xfId="16396" xr:uid="{00000000-0005-0000-0000-000024400000}"/>
    <cellStyle name="Normal 2 2 4 3 2 2 3 2 4" xfId="16397" xr:uid="{00000000-0005-0000-0000-000025400000}"/>
    <cellStyle name="Normal 2 2 4 3 2 2 3 2 4 2" xfId="16398" xr:uid="{00000000-0005-0000-0000-000026400000}"/>
    <cellStyle name="Normal 2 2 4 3 2 2 3 2 5" xfId="16399" xr:uid="{00000000-0005-0000-0000-000027400000}"/>
    <cellStyle name="Normal 2 2 4 3 2 2 3 2 5 2" xfId="16400" xr:uid="{00000000-0005-0000-0000-000028400000}"/>
    <cellStyle name="Normal 2 2 4 3 2 2 3 2 6" xfId="16401" xr:uid="{00000000-0005-0000-0000-000029400000}"/>
    <cellStyle name="Normal 2 2 4 3 2 2 3 2 6 2" xfId="16402" xr:uid="{00000000-0005-0000-0000-00002A400000}"/>
    <cellStyle name="Normal 2 2 4 3 2 2 3 2 7" xfId="16403" xr:uid="{00000000-0005-0000-0000-00002B400000}"/>
    <cellStyle name="Normal 2 2 4 3 2 2 3 2 7 2" xfId="16404" xr:uid="{00000000-0005-0000-0000-00002C400000}"/>
    <cellStyle name="Normal 2 2 4 3 2 2 3 2 8" xfId="16405" xr:uid="{00000000-0005-0000-0000-00002D400000}"/>
    <cellStyle name="Normal 2 2 4 3 2 2 3 2 8 2" xfId="16406" xr:uid="{00000000-0005-0000-0000-00002E400000}"/>
    <cellStyle name="Normal 2 2 4 3 2 2 3 2 9" xfId="16407" xr:uid="{00000000-0005-0000-0000-00002F400000}"/>
    <cellStyle name="Normal 2 2 4 3 2 2 3 2 9 2" xfId="16408" xr:uid="{00000000-0005-0000-0000-000030400000}"/>
    <cellStyle name="Normal 2 2 4 3 2 2 3 3" xfId="16409" xr:uid="{00000000-0005-0000-0000-000031400000}"/>
    <cellStyle name="Normal 2 2 4 3 2 2 3 3 10" xfId="16410" xr:uid="{00000000-0005-0000-0000-000032400000}"/>
    <cellStyle name="Normal 2 2 4 3 2 2 3 3 10 2" xfId="16411" xr:uid="{00000000-0005-0000-0000-000033400000}"/>
    <cellStyle name="Normal 2 2 4 3 2 2 3 3 11" xfId="16412" xr:uid="{00000000-0005-0000-0000-000034400000}"/>
    <cellStyle name="Normal 2 2 4 3 2 2 3 3 2" xfId="16413" xr:uid="{00000000-0005-0000-0000-000035400000}"/>
    <cellStyle name="Normal 2 2 4 3 2 2 3 3 2 2" xfId="16414" xr:uid="{00000000-0005-0000-0000-000036400000}"/>
    <cellStyle name="Normal 2 2 4 3 2 2 3 3 3" xfId="16415" xr:uid="{00000000-0005-0000-0000-000037400000}"/>
    <cellStyle name="Normal 2 2 4 3 2 2 3 3 3 2" xfId="16416" xr:uid="{00000000-0005-0000-0000-000038400000}"/>
    <cellStyle name="Normal 2 2 4 3 2 2 3 3 4" xfId="16417" xr:uid="{00000000-0005-0000-0000-000039400000}"/>
    <cellStyle name="Normal 2 2 4 3 2 2 3 3 4 2" xfId="16418" xr:uid="{00000000-0005-0000-0000-00003A400000}"/>
    <cellStyle name="Normal 2 2 4 3 2 2 3 3 5" xfId="16419" xr:uid="{00000000-0005-0000-0000-00003B400000}"/>
    <cellStyle name="Normal 2 2 4 3 2 2 3 3 5 2" xfId="16420" xr:uid="{00000000-0005-0000-0000-00003C400000}"/>
    <cellStyle name="Normal 2 2 4 3 2 2 3 3 6" xfId="16421" xr:uid="{00000000-0005-0000-0000-00003D400000}"/>
    <cellStyle name="Normal 2 2 4 3 2 2 3 3 6 2" xfId="16422" xr:uid="{00000000-0005-0000-0000-00003E400000}"/>
    <cellStyle name="Normal 2 2 4 3 2 2 3 3 7" xfId="16423" xr:uid="{00000000-0005-0000-0000-00003F400000}"/>
    <cellStyle name="Normal 2 2 4 3 2 2 3 3 7 2" xfId="16424" xr:uid="{00000000-0005-0000-0000-000040400000}"/>
    <cellStyle name="Normal 2 2 4 3 2 2 3 3 8" xfId="16425" xr:uid="{00000000-0005-0000-0000-000041400000}"/>
    <cellStyle name="Normal 2 2 4 3 2 2 3 3 8 2" xfId="16426" xr:uid="{00000000-0005-0000-0000-000042400000}"/>
    <cellStyle name="Normal 2 2 4 3 2 2 3 3 9" xfId="16427" xr:uid="{00000000-0005-0000-0000-000043400000}"/>
    <cellStyle name="Normal 2 2 4 3 2 2 3 3 9 2" xfId="16428" xr:uid="{00000000-0005-0000-0000-000044400000}"/>
    <cellStyle name="Normal 2 2 4 3 2 2 3 4" xfId="16429" xr:uid="{00000000-0005-0000-0000-000045400000}"/>
    <cellStyle name="Normal 2 2 4 3 2 2 3 4 2" xfId="16430" xr:uid="{00000000-0005-0000-0000-000046400000}"/>
    <cellStyle name="Normal 2 2 4 3 2 2 3 5" xfId="16431" xr:uid="{00000000-0005-0000-0000-000047400000}"/>
    <cellStyle name="Normal 2 2 4 3 2 2 3 5 2" xfId="16432" xr:uid="{00000000-0005-0000-0000-000048400000}"/>
    <cellStyle name="Normal 2 2 4 3 2 2 3 6" xfId="16433" xr:uid="{00000000-0005-0000-0000-000049400000}"/>
    <cellStyle name="Normal 2 2 4 3 2 2 3 6 2" xfId="16434" xr:uid="{00000000-0005-0000-0000-00004A400000}"/>
    <cellStyle name="Normal 2 2 4 3 2 2 3 7" xfId="16435" xr:uid="{00000000-0005-0000-0000-00004B400000}"/>
    <cellStyle name="Normal 2 2 4 3 2 2 3 7 2" xfId="16436" xr:uid="{00000000-0005-0000-0000-00004C400000}"/>
    <cellStyle name="Normal 2 2 4 3 2 2 3 8" xfId="16437" xr:uid="{00000000-0005-0000-0000-00004D400000}"/>
    <cellStyle name="Normal 2 2 4 3 2 2 3 8 2" xfId="16438" xr:uid="{00000000-0005-0000-0000-00004E400000}"/>
    <cellStyle name="Normal 2 2 4 3 2 2 3 9" xfId="16439" xr:uid="{00000000-0005-0000-0000-00004F400000}"/>
    <cellStyle name="Normal 2 2 4 3 2 2 3 9 2" xfId="16440" xr:uid="{00000000-0005-0000-0000-000050400000}"/>
    <cellStyle name="Normal 2 2 4 3 2 2 4" xfId="16441" xr:uid="{00000000-0005-0000-0000-000051400000}"/>
    <cellStyle name="Normal 2 2 4 3 2 2 4 10" xfId="16442" xr:uid="{00000000-0005-0000-0000-000052400000}"/>
    <cellStyle name="Normal 2 2 4 3 2 2 4 10 2" xfId="16443" xr:uid="{00000000-0005-0000-0000-000053400000}"/>
    <cellStyle name="Normal 2 2 4 3 2 2 4 11" xfId="16444" xr:uid="{00000000-0005-0000-0000-000054400000}"/>
    <cellStyle name="Normal 2 2 4 3 2 2 4 11 2" xfId="16445" xr:uid="{00000000-0005-0000-0000-000055400000}"/>
    <cellStyle name="Normal 2 2 4 3 2 2 4 12" xfId="16446" xr:uid="{00000000-0005-0000-0000-000056400000}"/>
    <cellStyle name="Normal 2 2 4 3 2 2 4 12 2" xfId="16447" xr:uid="{00000000-0005-0000-0000-000057400000}"/>
    <cellStyle name="Normal 2 2 4 3 2 2 4 13" xfId="16448" xr:uid="{00000000-0005-0000-0000-000058400000}"/>
    <cellStyle name="Normal 2 2 4 3 2 2 4 2" xfId="16449" xr:uid="{00000000-0005-0000-0000-000059400000}"/>
    <cellStyle name="Normal 2 2 4 3 2 2 4 2 10" xfId="16450" xr:uid="{00000000-0005-0000-0000-00005A400000}"/>
    <cellStyle name="Normal 2 2 4 3 2 2 4 2 10 2" xfId="16451" xr:uid="{00000000-0005-0000-0000-00005B400000}"/>
    <cellStyle name="Normal 2 2 4 3 2 2 4 2 11" xfId="16452" xr:uid="{00000000-0005-0000-0000-00005C400000}"/>
    <cellStyle name="Normal 2 2 4 3 2 2 4 2 11 2" xfId="16453" xr:uid="{00000000-0005-0000-0000-00005D400000}"/>
    <cellStyle name="Normal 2 2 4 3 2 2 4 2 12" xfId="16454" xr:uid="{00000000-0005-0000-0000-00005E400000}"/>
    <cellStyle name="Normal 2 2 4 3 2 2 4 2 2" xfId="16455" xr:uid="{00000000-0005-0000-0000-00005F400000}"/>
    <cellStyle name="Normal 2 2 4 3 2 2 4 2 2 10" xfId="16456" xr:uid="{00000000-0005-0000-0000-000060400000}"/>
    <cellStyle name="Normal 2 2 4 3 2 2 4 2 2 10 2" xfId="16457" xr:uid="{00000000-0005-0000-0000-000061400000}"/>
    <cellStyle name="Normal 2 2 4 3 2 2 4 2 2 11" xfId="16458" xr:uid="{00000000-0005-0000-0000-000062400000}"/>
    <cellStyle name="Normal 2 2 4 3 2 2 4 2 2 2" xfId="16459" xr:uid="{00000000-0005-0000-0000-000063400000}"/>
    <cellStyle name="Normal 2 2 4 3 2 2 4 2 2 2 2" xfId="16460" xr:uid="{00000000-0005-0000-0000-000064400000}"/>
    <cellStyle name="Normal 2 2 4 3 2 2 4 2 2 3" xfId="16461" xr:uid="{00000000-0005-0000-0000-000065400000}"/>
    <cellStyle name="Normal 2 2 4 3 2 2 4 2 2 3 2" xfId="16462" xr:uid="{00000000-0005-0000-0000-000066400000}"/>
    <cellStyle name="Normal 2 2 4 3 2 2 4 2 2 4" xfId="16463" xr:uid="{00000000-0005-0000-0000-000067400000}"/>
    <cellStyle name="Normal 2 2 4 3 2 2 4 2 2 4 2" xfId="16464" xr:uid="{00000000-0005-0000-0000-000068400000}"/>
    <cellStyle name="Normal 2 2 4 3 2 2 4 2 2 5" xfId="16465" xr:uid="{00000000-0005-0000-0000-000069400000}"/>
    <cellStyle name="Normal 2 2 4 3 2 2 4 2 2 5 2" xfId="16466" xr:uid="{00000000-0005-0000-0000-00006A400000}"/>
    <cellStyle name="Normal 2 2 4 3 2 2 4 2 2 6" xfId="16467" xr:uid="{00000000-0005-0000-0000-00006B400000}"/>
    <cellStyle name="Normal 2 2 4 3 2 2 4 2 2 6 2" xfId="16468" xr:uid="{00000000-0005-0000-0000-00006C400000}"/>
    <cellStyle name="Normal 2 2 4 3 2 2 4 2 2 7" xfId="16469" xr:uid="{00000000-0005-0000-0000-00006D400000}"/>
    <cellStyle name="Normal 2 2 4 3 2 2 4 2 2 7 2" xfId="16470" xr:uid="{00000000-0005-0000-0000-00006E400000}"/>
    <cellStyle name="Normal 2 2 4 3 2 2 4 2 2 8" xfId="16471" xr:uid="{00000000-0005-0000-0000-00006F400000}"/>
    <cellStyle name="Normal 2 2 4 3 2 2 4 2 2 8 2" xfId="16472" xr:uid="{00000000-0005-0000-0000-000070400000}"/>
    <cellStyle name="Normal 2 2 4 3 2 2 4 2 2 9" xfId="16473" xr:uid="{00000000-0005-0000-0000-000071400000}"/>
    <cellStyle name="Normal 2 2 4 3 2 2 4 2 2 9 2" xfId="16474" xr:uid="{00000000-0005-0000-0000-000072400000}"/>
    <cellStyle name="Normal 2 2 4 3 2 2 4 2 3" xfId="16475" xr:uid="{00000000-0005-0000-0000-000073400000}"/>
    <cellStyle name="Normal 2 2 4 3 2 2 4 2 3 2" xfId="16476" xr:uid="{00000000-0005-0000-0000-000074400000}"/>
    <cellStyle name="Normal 2 2 4 3 2 2 4 2 4" xfId="16477" xr:uid="{00000000-0005-0000-0000-000075400000}"/>
    <cellStyle name="Normal 2 2 4 3 2 2 4 2 4 2" xfId="16478" xr:uid="{00000000-0005-0000-0000-000076400000}"/>
    <cellStyle name="Normal 2 2 4 3 2 2 4 2 5" xfId="16479" xr:uid="{00000000-0005-0000-0000-000077400000}"/>
    <cellStyle name="Normal 2 2 4 3 2 2 4 2 5 2" xfId="16480" xr:uid="{00000000-0005-0000-0000-000078400000}"/>
    <cellStyle name="Normal 2 2 4 3 2 2 4 2 6" xfId="16481" xr:uid="{00000000-0005-0000-0000-000079400000}"/>
    <cellStyle name="Normal 2 2 4 3 2 2 4 2 6 2" xfId="16482" xr:uid="{00000000-0005-0000-0000-00007A400000}"/>
    <cellStyle name="Normal 2 2 4 3 2 2 4 2 7" xfId="16483" xr:uid="{00000000-0005-0000-0000-00007B400000}"/>
    <cellStyle name="Normal 2 2 4 3 2 2 4 2 7 2" xfId="16484" xr:uid="{00000000-0005-0000-0000-00007C400000}"/>
    <cellStyle name="Normal 2 2 4 3 2 2 4 2 8" xfId="16485" xr:uid="{00000000-0005-0000-0000-00007D400000}"/>
    <cellStyle name="Normal 2 2 4 3 2 2 4 2 8 2" xfId="16486" xr:uid="{00000000-0005-0000-0000-00007E400000}"/>
    <cellStyle name="Normal 2 2 4 3 2 2 4 2 9" xfId="16487" xr:uid="{00000000-0005-0000-0000-00007F400000}"/>
    <cellStyle name="Normal 2 2 4 3 2 2 4 2 9 2" xfId="16488" xr:uid="{00000000-0005-0000-0000-000080400000}"/>
    <cellStyle name="Normal 2 2 4 3 2 2 4 3" xfId="16489" xr:uid="{00000000-0005-0000-0000-000081400000}"/>
    <cellStyle name="Normal 2 2 4 3 2 2 4 3 10" xfId="16490" xr:uid="{00000000-0005-0000-0000-000082400000}"/>
    <cellStyle name="Normal 2 2 4 3 2 2 4 3 10 2" xfId="16491" xr:uid="{00000000-0005-0000-0000-000083400000}"/>
    <cellStyle name="Normal 2 2 4 3 2 2 4 3 11" xfId="16492" xr:uid="{00000000-0005-0000-0000-000084400000}"/>
    <cellStyle name="Normal 2 2 4 3 2 2 4 3 2" xfId="16493" xr:uid="{00000000-0005-0000-0000-000085400000}"/>
    <cellStyle name="Normal 2 2 4 3 2 2 4 3 2 2" xfId="16494" xr:uid="{00000000-0005-0000-0000-000086400000}"/>
    <cellStyle name="Normal 2 2 4 3 2 2 4 3 3" xfId="16495" xr:uid="{00000000-0005-0000-0000-000087400000}"/>
    <cellStyle name="Normal 2 2 4 3 2 2 4 3 3 2" xfId="16496" xr:uid="{00000000-0005-0000-0000-000088400000}"/>
    <cellStyle name="Normal 2 2 4 3 2 2 4 3 4" xfId="16497" xr:uid="{00000000-0005-0000-0000-000089400000}"/>
    <cellStyle name="Normal 2 2 4 3 2 2 4 3 4 2" xfId="16498" xr:uid="{00000000-0005-0000-0000-00008A400000}"/>
    <cellStyle name="Normal 2 2 4 3 2 2 4 3 5" xfId="16499" xr:uid="{00000000-0005-0000-0000-00008B400000}"/>
    <cellStyle name="Normal 2 2 4 3 2 2 4 3 5 2" xfId="16500" xr:uid="{00000000-0005-0000-0000-00008C400000}"/>
    <cellStyle name="Normal 2 2 4 3 2 2 4 3 6" xfId="16501" xr:uid="{00000000-0005-0000-0000-00008D400000}"/>
    <cellStyle name="Normal 2 2 4 3 2 2 4 3 6 2" xfId="16502" xr:uid="{00000000-0005-0000-0000-00008E400000}"/>
    <cellStyle name="Normal 2 2 4 3 2 2 4 3 7" xfId="16503" xr:uid="{00000000-0005-0000-0000-00008F400000}"/>
    <cellStyle name="Normal 2 2 4 3 2 2 4 3 7 2" xfId="16504" xr:uid="{00000000-0005-0000-0000-000090400000}"/>
    <cellStyle name="Normal 2 2 4 3 2 2 4 3 8" xfId="16505" xr:uid="{00000000-0005-0000-0000-000091400000}"/>
    <cellStyle name="Normal 2 2 4 3 2 2 4 3 8 2" xfId="16506" xr:uid="{00000000-0005-0000-0000-000092400000}"/>
    <cellStyle name="Normal 2 2 4 3 2 2 4 3 9" xfId="16507" xr:uid="{00000000-0005-0000-0000-000093400000}"/>
    <cellStyle name="Normal 2 2 4 3 2 2 4 3 9 2" xfId="16508" xr:uid="{00000000-0005-0000-0000-000094400000}"/>
    <cellStyle name="Normal 2 2 4 3 2 2 4 4" xfId="16509" xr:uid="{00000000-0005-0000-0000-000095400000}"/>
    <cellStyle name="Normal 2 2 4 3 2 2 4 4 2" xfId="16510" xr:uid="{00000000-0005-0000-0000-000096400000}"/>
    <cellStyle name="Normal 2 2 4 3 2 2 4 5" xfId="16511" xr:uid="{00000000-0005-0000-0000-000097400000}"/>
    <cellStyle name="Normal 2 2 4 3 2 2 4 5 2" xfId="16512" xr:uid="{00000000-0005-0000-0000-000098400000}"/>
    <cellStyle name="Normal 2 2 4 3 2 2 4 6" xfId="16513" xr:uid="{00000000-0005-0000-0000-000099400000}"/>
    <cellStyle name="Normal 2 2 4 3 2 2 4 6 2" xfId="16514" xr:uid="{00000000-0005-0000-0000-00009A400000}"/>
    <cellStyle name="Normal 2 2 4 3 2 2 4 7" xfId="16515" xr:uid="{00000000-0005-0000-0000-00009B400000}"/>
    <cellStyle name="Normal 2 2 4 3 2 2 4 7 2" xfId="16516" xr:uid="{00000000-0005-0000-0000-00009C400000}"/>
    <cellStyle name="Normal 2 2 4 3 2 2 4 8" xfId="16517" xr:uid="{00000000-0005-0000-0000-00009D400000}"/>
    <cellStyle name="Normal 2 2 4 3 2 2 4 8 2" xfId="16518" xr:uid="{00000000-0005-0000-0000-00009E400000}"/>
    <cellStyle name="Normal 2 2 4 3 2 2 4 9" xfId="16519" xr:uid="{00000000-0005-0000-0000-00009F400000}"/>
    <cellStyle name="Normal 2 2 4 3 2 2 4 9 2" xfId="16520" xr:uid="{00000000-0005-0000-0000-0000A0400000}"/>
    <cellStyle name="Normal 2 2 4 3 2 2 5" xfId="16521" xr:uid="{00000000-0005-0000-0000-0000A1400000}"/>
    <cellStyle name="Normal 2 2 4 3 2 2 5 10" xfId="16522" xr:uid="{00000000-0005-0000-0000-0000A2400000}"/>
    <cellStyle name="Normal 2 2 4 3 2 2 5 10 2" xfId="16523" xr:uid="{00000000-0005-0000-0000-0000A3400000}"/>
    <cellStyle name="Normal 2 2 4 3 2 2 5 11" xfId="16524" xr:uid="{00000000-0005-0000-0000-0000A4400000}"/>
    <cellStyle name="Normal 2 2 4 3 2 2 5 11 2" xfId="16525" xr:uid="{00000000-0005-0000-0000-0000A5400000}"/>
    <cellStyle name="Normal 2 2 4 3 2 2 5 12" xfId="16526" xr:uid="{00000000-0005-0000-0000-0000A6400000}"/>
    <cellStyle name="Normal 2 2 4 3 2 2 5 12 2" xfId="16527" xr:uid="{00000000-0005-0000-0000-0000A7400000}"/>
    <cellStyle name="Normal 2 2 4 3 2 2 5 13" xfId="16528" xr:uid="{00000000-0005-0000-0000-0000A8400000}"/>
    <cellStyle name="Normal 2 2 4 3 2 2 5 2" xfId="16529" xr:uid="{00000000-0005-0000-0000-0000A9400000}"/>
    <cellStyle name="Normal 2 2 4 3 2 2 5 2 10" xfId="16530" xr:uid="{00000000-0005-0000-0000-0000AA400000}"/>
    <cellStyle name="Normal 2 2 4 3 2 2 5 2 10 2" xfId="16531" xr:uid="{00000000-0005-0000-0000-0000AB400000}"/>
    <cellStyle name="Normal 2 2 4 3 2 2 5 2 11" xfId="16532" xr:uid="{00000000-0005-0000-0000-0000AC400000}"/>
    <cellStyle name="Normal 2 2 4 3 2 2 5 2 11 2" xfId="16533" xr:uid="{00000000-0005-0000-0000-0000AD400000}"/>
    <cellStyle name="Normal 2 2 4 3 2 2 5 2 12" xfId="16534" xr:uid="{00000000-0005-0000-0000-0000AE400000}"/>
    <cellStyle name="Normal 2 2 4 3 2 2 5 2 2" xfId="16535" xr:uid="{00000000-0005-0000-0000-0000AF400000}"/>
    <cellStyle name="Normal 2 2 4 3 2 2 5 2 2 10" xfId="16536" xr:uid="{00000000-0005-0000-0000-0000B0400000}"/>
    <cellStyle name="Normal 2 2 4 3 2 2 5 2 2 10 2" xfId="16537" xr:uid="{00000000-0005-0000-0000-0000B1400000}"/>
    <cellStyle name="Normal 2 2 4 3 2 2 5 2 2 11" xfId="16538" xr:uid="{00000000-0005-0000-0000-0000B2400000}"/>
    <cellStyle name="Normal 2 2 4 3 2 2 5 2 2 2" xfId="16539" xr:uid="{00000000-0005-0000-0000-0000B3400000}"/>
    <cellStyle name="Normal 2 2 4 3 2 2 5 2 2 2 2" xfId="16540" xr:uid="{00000000-0005-0000-0000-0000B4400000}"/>
    <cellStyle name="Normal 2 2 4 3 2 2 5 2 2 3" xfId="16541" xr:uid="{00000000-0005-0000-0000-0000B5400000}"/>
    <cellStyle name="Normal 2 2 4 3 2 2 5 2 2 3 2" xfId="16542" xr:uid="{00000000-0005-0000-0000-0000B6400000}"/>
    <cellStyle name="Normal 2 2 4 3 2 2 5 2 2 4" xfId="16543" xr:uid="{00000000-0005-0000-0000-0000B7400000}"/>
    <cellStyle name="Normal 2 2 4 3 2 2 5 2 2 4 2" xfId="16544" xr:uid="{00000000-0005-0000-0000-0000B8400000}"/>
    <cellStyle name="Normal 2 2 4 3 2 2 5 2 2 5" xfId="16545" xr:uid="{00000000-0005-0000-0000-0000B9400000}"/>
    <cellStyle name="Normal 2 2 4 3 2 2 5 2 2 5 2" xfId="16546" xr:uid="{00000000-0005-0000-0000-0000BA400000}"/>
    <cellStyle name="Normal 2 2 4 3 2 2 5 2 2 6" xfId="16547" xr:uid="{00000000-0005-0000-0000-0000BB400000}"/>
    <cellStyle name="Normal 2 2 4 3 2 2 5 2 2 6 2" xfId="16548" xr:uid="{00000000-0005-0000-0000-0000BC400000}"/>
    <cellStyle name="Normal 2 2 4 3 2 2 5 2 2 7" xfId="16549" xr:uid="{00000000-0005-0000-0000-0000BD400000}"/>
    <cellStyle name="Normal 2 2 4 3 2 2 5 2 2 7 2" xfId="16550" xr:uid="{00000000-0005-0000-0000-0000BE400000}"/>
    <cellStyle name="Normal 2 2 4 3 2 2 5 2 2 8" xfId="16551" xr:uid="{00000000-0005-0000-0000-0000BF400000}"/>
    <cellStyle name="Normal 2 2 4 3 2 2 5 2 2 8 2" xfId="16552" xr:uid="{00000000-0005-0000-0000-0000C0400000}"/>
    <cellStyle name="Normal 2 2 4 3 2 2 5 2 2 9" xfId="16553" xr:uid="{00000000-0005-0000-0000-0000C1400000}"/>
    <cellStyle name="Normal 2 2 4 3 2 2 5 2 2 9 2" xfId="16554" xr:uid="{00000000-0005-0000-0000-0000C2400000}"/>
    <cellStyle name="Normal 2 2 4 3 2 2 5 2 3" xfId="16555" xr:uid="{00000000-0005-0000-0000-0000C3400000}"/>
    <cellStyle name="Normal 2 2 4 3 2 2 5 2 3 2" xfId="16556" xr:uid="{00000000-0005-0000-0000-0000C4400000}"/>
    <cellStyle name="Normal 2 2 4 3 2 2 5 2 4" xfId="16557" xr:uid="{00000000-0005-0000-0000-0000C5400000}"/>
    <cellStyle name="Normal 2 2 4 3 2 2 5 2 4 2" xfId="16558" xr:uid="{00000000-0005-0000-0000-0000C6400000}"/>
    <cellStyle name="Normal 2 2 4 3 2 2 5 2 5" xfId="16559" xr:uid="{00000000-0005-0000-0000-0000C7400000}"/>
    <cellStyle name="Normal 2 2 4 3 2 2 5 2 5 2" xfId="16560" xr:uid="{00000000-0005-0000-0000-0000C8400000}"/>
    <cellStyle name="Normal 2 2 4 3 2 2 5 2 6" xfId="16561" xr:uid="{00000000-0005-0000-0000-0000C9400000}"/>
    <cellStyle name="Normal 2 2 4 3 2 2 5 2 6 2" xfId="16562" xr:uid="{00000000-0005-0000-0000-0000CA400000}"/>
    <cellStyle name="Normal 2 2 4 3 2 2 5 2 7" xfId="16563" xr:uid="{00000000-0005-0000-0000-0000CB400000}"/>
    <cellStyle name="Normal 2 2 4 3 2 2 5 2 7 2" xfId="16564" xr:uid="{00000000-0005-0000-0000-0000CC400000}"/>
    <cellStyle name="Normal 2 2 4 3 2 2 5 2 8" xfId="16565" xr:uid="{00000000-0005-0000-0000-0000CD400000}"/>
    <cellStyle name="Normal 2 2 4 3 2 2 5 2 8 2" xfId="16566" xr:uid="{00000000-0005-0000-0000-0000CE400000}"/>
    <cellStyle name="Normal 2 2 4 3 2 2 5 2 9" xfId="16567" xr:uid="{00000000-0005-0000-0000-0000CF400000}"/>
    <cellStyle name="Normal 2 2 4 3 2 2 5 2 9 2" xfId="16568" xr:uid="{00000000-0005-0000-0000-0000D0400000}"/>
    <cellStyle name="Normal 2 2 4 3 2 2 5 3" xfId="16569" xr:uid="{00000000-0005-0000-0000-0000D1400000}"/>
    <cellStyle name="Normal 2 2 4 3 2 2 5 3 10" xfId="16570" xr:uid="{00000000-0005-0000-0000-0000D2400000}"/>
    <cellStyle name="Normal 2 2 4 3 2 2 5 3 10 2" xfId="16571" xr:uid="{00000000-0005-0000-0000-0000D3400000}"/>
    <cellStyle name="Normal 2 2 4 3 2 2 5 3 11" xfId="16572" xr:uid="{00000000-0005-0000-0000-0000D4400000}"/>
    <cellStyle name="Normal 2 2 4 3 2 2 5 3 2" xfId="16573" xr:uid="{00000000-0005-0000-0000-0000D5400000}"/>
    <cellStyle name="Normal 2 2 4 3 2 2 5 3 2 2" xfId="16574" xr:uid="{00000000-0005-0000-0000-0000D6400000}"/>
    <cellStyle name="Normal 2 2 4 3 2 2 5 3 3" xfId="16575" xr:uid="{00000000-0005-0000-0000-0000D7400000}"/>
    <cellStyle name="Normal 2 2 4 3 2 2 5 3 3 2" xfId="16576" xr:uid="{00000000-0005-0000-0000-0000D8400000}"/>
    <cellStyle name="Normal 2 2 4 3 2 2 5 3 4" xfId="16577" xr:uid="{00000000-0005-0000-0000-0000D9400000}"/>
    <cellStyle name="Normal 2 2 4 3 2 2 5 3 4 2" xfId="16578" xr:uid="{00000000-0005-0000-0000-0000DA400000}"/>
    <cellStyle name="Normal 2 2 4 3 2 2 5 3 5" xfId="16579" xr:uid="{00000000-0005-0000-0000-0000DB400000}"/>
    <cellStyle name="Normal 2 2 4 3 2 2 5 3 5 2" xfId="16580" xr:uid="{00000000-0005-0000-0000-0000DC400000}"/>
    <cellStyle name="Normal 2 2 4 3 2 2 5 3 6" xfId="16581" xr:uid="{00000000-0005-0000-0000-0000DD400000}"/>
    <cellStyle name="Normal 2 2 4 3 2 2 5 3 6 2" xfId="16582" xr:uid="{00000000-0005-0000-0000-0000DE400000}"/>
    <cellStyle name="Normal 2 2 4 3 2 2 5 3 7" xfId="16583" xr:uid="{00000000-0005-0000-0000-0000DF400000}"/>
    <cellStyle name="Normal 2 2 4 3 2 2 5 3 7 2" xfId="16584" xr:uid="{00000000-0005-0000-0000-0000E0400000}"/>
    <cellStyle name="Normal 2 2 4 3 2 2 5 3 8" xfId="16585" xr:uid="{00000000-0005-0000-0000-0000E1400000}"/>
    <cellStyle name="Normal 2 2 4 3 2 2 5 3 8 2" xfId="16586" xr:uid="{00000000-0005-0000-0000-0000E2400000}"/>
    <cellStyle name="Normal 2 2 4 3 2 2 5 3 9" xfId="16587" xr:uid="{00000000-0005-0000-0000-0000E3400000}"/>
    <cellStyle name="Normal 2 2 4 3 2 2 5 3 9 2" xfId="16588" xr:uid="{00000000-0005-0000-0000-0000E4400000}"/>
    <cellStyle name="Normal 2 2 4 3 2 2 5 4" xfId="16589" xr:uid="{00000000-0005-0000-0000-0000E5400000}"/>
    <cellStyle name="Normal 2 2 4 3 2 2 5 4 2" xfId="16590" xr:uid="{00000000-0005-0000-0000-0000E6400000}"/>
    <cellStyle name="Normal 2 2 4 3 2 2 5 5" xfId="16591" xr:uid="{00000000-0005-0000-0000-0000E7400000}"/>
    <cellStyle name="Normal 2 2 4 3 2 2 5 5 2" xfId="16592" xr:uid="{00000000-0005-0000-0000-0000E8400000}"/>
    <cellStyle name="Normal 2 2 4 3 2 2 5 6" xfId="16593" xr:uid="{00000000-0005-0000-0000-0000E9400000}"/>
    <cellStyle name="Normal 2 2 4 3 2 2 5 6 2" xfId="16594" xr:uid="{00000000-0005-0000-0000-0000EA400000}"/>
    <cellStyle name="Normal 2 2 4 3 2 2 5 7" xfId="16595" xr:uid="{00000000-0005-0000-0000-0000EB400000}"/>
    <cellStyle name="Normal 2 2 4 3 2 2 5 7 2" xfId="16596" xr:uid="{00000000-0005-0000-0000-0000EC400000}"/>
    <cellStyle name="Normal 2 2 4 3 2 2 5 8" xfId="16597" xr:uid="{00000000-0005-0000-0000-0000ED400000}"/>
    <cellStyle name="Normal 2 2 4 3 2 2 5 8 2" xfId="16598" xr:uid="{00000000-0005-0000-0000-0000EE400000}"/>
    <cellStyle name="Normal 2 2 4 3 2 2 5 9" xfId="16599" xr:uid="{00000000-0005-0000-0000-0000EF400000}"/>
    <cellStyle name="Normal 2 2 4 3 2 2 5 9 2" xfId="16600" xr:uid="{00000000-0005-0000-0000-0000F0400000}"/>
    <cellStyle name="Normal 2 2 4 3 2 2 6" xfId="41949" xr:uid="{00000000-0005-0000-0000-0000F1400000}"/>
    <cellStyle name="Normal 2 2 4 3 2 3" xfId="16601" xr:uid="{00000000-0005-0000-0000-0000F2400000}"/>
    <cellStyle name="Normal 2 2 4 3 2 3 2" xfId="41950" xr:uid="{00000000-0005-0000-0000-0000F3400000}"/>
    <cellStyle name="Normal 2 2 4 3 2 4" xfId="16602" xr:uid="{00000000-0005-0000-0000-0000F4400000}"/>
    <cellStyle name="Normal 2 2 4 3 2 4 2" xfId="41951" xr:uid="{00000000-0005-0000-0000-0000F5400000}"/>
    <cellStyle name="Normal 2 2 4 3 2 5" xfId="16603" xr:uid="{00000000-0005-0000-0000-0000F6400000}"/>
    <cellStyle name="Normal 2 2 4 3 2 5 2" xfId="41952" xr:uid="{00000000-0005-0000-0000-0000F7400000}"/>
    <cellStyle name="Normal 2 2 4 3 2 6" xfId="16604" xr:uid="{00000000-0005-0000-0000-0000F8400000}"/>
    <cellStyle name="Normal 2 2 4 3 2 6 10" xfId="16605" xr:uid="{00000000-0005-0000-0000-0000F9400000}"/>
    <cellStyle name="Normal 2 2 4 3 2 6 10 2" xfId="16606" xr:uid="{00000000-0005-0000-0000-0000FA400000}"/>
    <cellStyle name="Normal 2 2 4 3 2 6 11" xfId="16607" xr:uid="{00000000-0005-0000-0000-0000FB400000}"/>
    <cellStyle name="Normal 2 2 4 3 2 6 11 2" xfId="16608" xr:uid="{00000000-0005-0000-0000-0000FC400000}"/>
    <cellStyle name="Normal 2 2 4 3 2 6 12" xfId="16609" xr:uid="{00000000-0005-0000-0000-0000FD400000}"/>
    <cellStyle name="Normal 2 2 4 3 2 6 2" xfId="16610" xr:uid="{00000000-0005-0000-0000-0000FE400000}"/>
    <cellStyle name="Normal 2 2 4 3 2 6 2 10" xfId="16611" xr:uid="{00000000-0005-0000-0000-0000FF400000}"/>
    <cellStyle name="Normal 2 2 4 3 2 6 2 10 2" xfId="16612" xr:uid="{00000000-0005-0000-0000-000000410000}"/>
    <cellStyle name="Normal 2 2 4 3 2 6 2 11" xfId="16613" xr:uid="{00000000-0005-0000-0000-000001410000}"/>
    <cellStyle name="Normal 2 2 4 3 2 6 2 2" xfId="16614" xr:uid="{00000000-0005-0000-0000-000002410000}"/>
    <cellStyle name="Normal 2 2 4 3 2 6 2 2 2" xfId="16615" xr:uid="{00000000-0005-0000-0000-000003410000}"/>
    <cellStyle name="Normal 2 2 4 3 2 6 2 3" xfId="16616" xr:uid="{00000000-0005-0000-0000-000004410000}"/>
    <cellStyle name="Normal 2 2 4 3 2 6 2 3 2" xfId="16617" xr:uid="{00000000-0005-0000-0000-000005410000}"/>
    <cellStyle name="Normal 2 2 4 3 2 6 2 4" xfId="16618" xr:uid="{00000000-0005-0000-0000-000006410000}"/>
    <cellStyle name="Normal 2 2 4 3 2 6 2 4 2" xfId="16619" xr:uid="{00000000-0005-0000-0000-000007410000}"/>
    <cellStyle name="Normal 2 2 4 3 2 6 2 5" xfId="16620" xr:uid="{00000000-0005-0000-0000-000008410000}"/>
    <cellStyle name="Normal 2 2 4 3 2 6 2 5 2" xfId="16621" xr:uid="{00000000-0005-0000-0000-000009410000}"/>
    <cellStyle name="Normal 2 2 4 3 2 6 2 6" xfId="16622" xr:uid="{00000000-0005-0000-0000-00000A410000}"/>
    <cellStyle name="Normal 2 2 4 3 2 6 2 6 2" xfId="16623" xr:uid="{00000000-0005-0000-0000-00000B410000}"/>
    <cellStyle name="Normal 2 2 4 3 2 6 2 7" xfId="16624" xr:uid="{00000000-0005-0000-0000-00000C410000}"/>
    <cellStyle name="Normal 2 2 4 3 2 6 2 7 2" xfId="16625" xr:uid="{00000000-0005-0000-0000-00000D410000}"/>
    <cellStyle name="Normal 2 2 4 3 2 6 2 8" xfId="16626" xr:uid="{00000000-0005-0000-0000-00000E410000}"/>
    <cellStyle name="Normal 2 2 4 3 2 6 2 8 2" xfId="16627" xr:uid="{00000000-0005-0000-0000-00000F410000}"/>
    <cellStyle name="Normal 2 2 4 3 2 6 2 9" xfId="16628" xr:uid="{00000000-0005-0000-0000-000010410000}"/>
    <cellStyle name="Normal 2 2 4 3 2 6 2 9 2" xfId="16629" xr:uid="{00000000-0005-0000-0000-000011410000}"/>
    <cellStyle name="Normal 2 2 4 3 2 6 3" xfId="16630" xr:uid="{00000000-0005-0000-0000-000012410000}"/>
    <cellStyle name="Normal 2 2 4 3 2 6 3 2" xfId="16631" xr:uid="{00000000-0005-0000-0000-000013410000}"/>
    <cellStyle name="Normal 2 2 4 3 2 6 4" xfId="16632" xr:uid="{00000000-0005-0000-0000-000014410000}"/>
    <cellStyle name="Normal 2 2 4 3 2 6 4 2" xfId="16633" xr:uid="{00000000-0005-0000-0000-000015410000}"/>
    <cellStyle name="Normal 2 2 4 3 2 6 5" xfId="16634" xr:uid="{00000000-0005-0000-0000-000016410000}"/>
    <cellStyle name="Normal 2 2 4 3 2 6 5 2" xfId="16635" xr:uid="{00000000-0005-0000-0000-000017410000}"/>
    <cellStyle name="Normal 2 2 4 3 2 6 6" xfId="16636" xr:uid="{00000000-0005-0000-0000-000018410000}"/>
    <cellStyle name="Normal 2 2 4 3 2 6 6 2" xfId="16637" xr:uid="{00000000-0005-0000-0000-000019410000}"/>
    <cellStyle name="Normal 2 2 4 3 2 6 7" xfId="16638" xr:uid="{00000000-0005-0000-0000-00001A410000}"/>
    <cellStyle name="Normal 2 2 4 3 2 6 7 2" xfId="16639" xr:uid="{00000000-0005-0000-0000-00001B410000}"/>
    <cellStyle name="Normal 2 2 4 3 2 6 8" xfId="16640" xr:uid="{00000000-0005-0000-0000-00001C410000}"/>
    <cellStyle name="Normal 2 2 4 3 2 6 8 2" xfId="16641" xr:uid="{00000000-0005-0000-0000-00001D410000}"/>
    <cellStyle name="Normal 2 2 4 3 2 6 9" xfId="16642" xr:uid="{00000000-0005-0000-0000-00001E410000}"/>
    <cellStyle name="Normal 2 2 4 3 2 6 9 2" xfId="16643" xr:uid="{00000000-0005-0000-0000-00001F410000}"/>
    <cellStyle name="Normal 2 2 4 3 2 7" xfId="16644" xr:uid="{00000000-0005-0000-0000-000020410000}"/>
    <cellStyle name="Normal 2 2 4 3 2 7 10" xfId="16645" xr:uid="{00000000-0005-0000-0000-000021410000}"/>
    <cellStyle name="Normal 2 2 4 3 2 7 10 2" xfId="16646" xr:uid="{00000000-0005-0000-0000-000022410000}"/>
    <cellStyle name="Normal 2 2 4 3 2 7 11" xfId="16647" xr:uid="{00000000-0005-0000-0000-000023410000}"/>
    <cellStyle name="Normal 2 2 4 3 2 7 2" xfId="16648" xr:uid="{00000000-0005-0000-0000-000024410000}"/>
    <cellStyle name="Normal 2 2 4 3 2 7 2 2" xfId="16649" xr:uid="{00000000-0005-0000-0000-000025410000}"/>
    <cellStyle name="Normal 2 2 4 3 2 7 3" xfId="16650" xr:uid="{00000000-0005-0000-0000-000026410000}"/>
    <cellStyle name="Normal 2 2 4 3 2 7 3 2" xfId="16651" xr:uid="{00000000-0005-0000-0000-000027410000}"/>
    <cellStyle name="Normal 2 2 4 3 2 7 4" xfId="16652" xr:uid="{00000000-0005-0000-0000-000028410000}"/>
    <cellStyle name="Normal 2 2 4 3 2 7 4 2" xfId="16653" xr:uid="{00000000-0005-0000-0000-000029410000}"/>
    <cellStyle name="Normal 2 2 4 3 2 7 5" xfId="16654" xr:uid="{00000000-0005-0000-0000-00002A410000}"/>
    <cellStyle name="Normal 2 2 4 3 2 7 5 2" xfId="16655" xr:uid="{00000000-0005-0000-0000-00002B410000}"/>
    <cellStyle name="Normal 2 2 4 3 2 7 6" xfId="16656" xr:uid="{00000000-0005-0000-0000-00002C410000}"/>
    <cellStyle name="Normal 2 2 4 3 2 7 6 2" xfId="16657" xr:uid="{00000000-0005-0000-0000-00002D410000}"/>
    <cellStyle name="Normal 2 2 4 3 2 7 7" xfId="16658" xr:uid="{00000000-0005-0000-0000-00002E410000}"/>
    <cellStyle name="Normal 2 2 4 3 2 7 7 2" xfId="16659" xr:uid="{00000000-0005-0000-0000-00002F410000}"/>
    <cellStyle name="Normal 2 2 4 3 2 7 8" xfId="16660" xr:uid="{00000000-0005-0000-0000-000030410000}"/>
    <cellStyle name="Normal 2 2 4 3 2 7 8 2" xfId="16661" xr:uid="{00000000-0005-0000-0000-000031410000}"/>
    <cellStyle name="Normal 2 2 4 3 2 7 9" xfId="16662" xr:uid="{00000000-0005-0000-0000-000032410000}"/>
    <cellStyle name="Normal 2 2 4 3 2 7 9 2" xfId="16663" xr:uid="{00000000-0005-0000-0000-000033410000}"/>
    <cellStyle name="Normal 2 2 4 3 2 8" xfId="16664" xr:uid="{00000000-0005-0000-0000-000034410000}"/>
    <cellStyle name="Normal 2 2 4 3 2 8 2" xfId="16665" xr:uid="{00000000-0005-0000-0000-000035410000}"/>
    <cellStyle name="Normal 2 2 4 3 2 9" xfId="16666" xr:uid="{00000000-0005-0000-0000-000036410000}"/>
    <cellStyle name="Normal 2 2 4 3 2 9 2" xfId="16667" xr:uid="{00000000-0005-0000-0000-000037410000}"/>
    <cellStyle name="Normal 2 2 4 3 3" xfId="16668" xr:uid="{00000000-0005-0000-0000-000038410000}"/>
    <cellStyle name="Normal 2 2 4 3 3 10" xfId="16669" xr:uid="{00000000-0005-0000-0000-000039410000}"/>
    <cellStyle name="Normal 2 2 4 3 3 10 2" xfId="16670" xr:uid="{00000000-0005-0000-0000-00003A410000}"/>
    <cellStyle name="Normal 2 2 4 3 3 11" xfId="16671" xr:uid="{00000000-0005-0000-0000-00003B410000}"/>
    <cellStyle name="Normal 2 2 4 3 3 11 2" xfId="16672" xr:uid="{00000000-0005-0000-0000-00003C410000}"/>
    <cellStyle name="Normal 2 2 4 3 3 12" xfId="16673" xr:uid="{00000000-0005-0000-0000-00003D410000}"/>
    <cellStyle name="Normal 2 2 4 3 3 12 2" xfId="16674" xr:uid="{00000000-0005-0000-0000-00003E410000}"/>
    <cellStyle name="Normal 2 2 4 3 3 13" xfId="16675" xr:uid="{00000000-0005-0000-0000-00003F410000}"/>
    <cellStyle name="Normal 2 2 4 3 3 2" xfId="16676" xr:uid="{00000000-0005-0000-0000-000040410000}"/>
    <cellStyle name="Normal 2 2 4 3 3 2 10" xfId="16677" xr:uid="{00000000-0005-0000-0000-000041410000}"/>
    <cellStyle name="Normal 2 2 4 3 3 2 10 2" xfId="16678" xr:uid="{00000000-0005-0000-0000-000042410000}"/>
    <cellStyle name="Normal 2 2 4 3 3 2 11" xfId="16679" xr:uid="{00000000-0005-0000-0000-000043410000}"/>
    <cellStyle name="Normal 2 2 4 3 3 2 11 2" xfId="16680" xr:uid="{00000000-0005-0000-0000-000044410000}"/>
    <cellStyle name="Normal 2 2 4 3 3 2 12" xfId="16681" xr:uid="{00000000-0005-0000-0000-000045410000}"/>
    <cellStyle name="Normal 2 2 4 3 3 2 2" xfId="16682" xr:uid="{00000000-0005-0000-0000-000046410000}"/>
    <cellStyle name="Normal 2 2 4 3 3 2 2 10" xfId="16683" xr:uid="{00000000-0005-0000-0000-000047410000}"/>
    <cellStyle name="Normal 2 2 4 3 3 2 2 10 2" xfId="16684" xr:uid="{00000000-0005-0000-0000-000048410000}"/>
    <cellStyle name="Normal 2 2 4 3 3 2 2 11" xfId="16685" xr:uid="{00000000-0005-0000-0000-000049410000}"/>
    <cellStyle name="Normal 2 2 4 3 3 2 2 2" xfId="16686" xr:uid="{00000000-0005-0000-0000-00004A410000}"/>
    <cellStyle name="Normal 2 2 4 3 3 2 2 2 2" xfId="16687" xr:uid="{00000000-0005-0000-0000-00004B410000}"/>
    <cellStyle name="Normal 2 2 4 3 3 2 2 3" xfId="16688" xr:uid="{00000000-0005-0000-0000-00004C410000}"/>
    <cellStyle name="Normal 2 2 4 3 3 2 2 3 2" xfId="16689" xr:uid="{00000000-0005-0000-0000-00004D410000}"/>
    <cellStyle name="Normal 2 2 4 3 3 2 2 4" xfId="16690" xr:uid="{00000000-0005-0000-0000-00004E410000}"/>
    <cellStyle name="Normal 2 2 4 3 3 2 2 4 2" xfId="16691" xr:uid="{00000000-0005-0000-0000-00004F410000}"/>
    <cellStyle name="Normal 2 2 4 3 3 2 2 5" xfId="16692" xr:uid="{00000000-0005-0000-0000-000050410000}"/>
    <cellStyle name="Normal 2 2 4 3 3 2 2 5 2" xfId="16693" xr:uid="{00000000-0005-0000-0000-000051410000}"/>
    <cellStyle name="Normal 2 2 4 3 3 2 2 6" xfId="16694" xr:uid="{00000000-0005-0000-0000-000052410000}"/>
    <cellStyle name="Normal 2 2 4 3 3 2 2 6 2" xfId="16695" xr:uid="{00000000-0005-0000-0000-000053410000}"/>
    <cellStyle name="Normal 2 2 4 3 3 2 2 7" xfId="16696" xr:uid="{00000000-0005-0000-0000-000054410000}"/>
    <cellStyle name="Normal 2 2 4 3 3 2 2 7 2" xfId="16697" xr:uid="{00000000-0005-0000-0000-000055410000}"/>
    <cellStyle name="Normal 2 2 4 3 3 2 2 8" xfId="16698" xr:uid="{00000000-0005-0000-0000-000056410000}"/>
    <cellStyle name="Normal 2 2 4 3 3 2 2 8 2" xfId="16699" xr:uid="{00000000-0005-0000-0000-000057410000}"/>
    <cellStyle name="Normal 2 2 4 3 3 2 2 9" xfId="16700" xr:uid="{00000000-0005-0000-0000-000058410000}"/>
    <cellStyle name="Normal 2 2 4 3 3 2 2 9 2" xfId="16701" xr:uid="{00000000-0005-0000-0000-000059410000}"/>
    <cellStyle name="Normal 2 2 4 3 3 2 3" xfId="16702" xr:uid="{00000000-0005-0000-0000-00005A410000}"/>
    <cellStyle name="Normal 2 2 4 3 3 2 3 2" xfId="16703" xr:uid="{00000000-0005-0000-0000-00005B410000}"/>
    <cellStyle name="Normal 2 2 4 3 3 2 4" xfId="16704" xr:uid="{00000000-0005-0000-0000-00005C410000}"/>
    <cellStyle name="Normal 2 2 4 3 3 2 4 2" xfId="16705" xr:uid="{00000000-0005-0000-0000-00005D410000}"/>
    <cellStyle name="Normal 2 2 4 3 3 2 5" xfId="16706" xr:uid="{00000000-0005-0000-0000-00005E410000}"/>
    <cellStyle name="Normal 2 2 4 3 3 2 5 2" xfId="16707" xr:uid="{00000000-0005-0000-0000-00005F410000}"/>
    <cellStyle name="Normal 2 2 4 3 3 2 6" xfId="16708" xr:uid="{00000000-0005-0000-0000-000060410000}"/>
    <cellStyle name="Normal 2 2 4 3 3 2 6 2" xfId="16709" xr:uid="{00000000-0005-0000-0000-000061410000}"/>
    <cellStyle name="Normal 2 2 4 3 3 2 7" xfId="16710" xr:uid="{00000000-0005-0000-0000-000062410000}"/>
    <cellStyle name="Normal 2 2 4 3 3 2 7 2" xfId="16711" xr:uid="{00000000-0005-0000-0000-000063410000}"/>
    <cellStyle name="Normal 2 2 4 3 3 2 8" xfId="16712" xr:uid="{00000000-0005-0000-0000-000064410000}"/>
    <cellStyle name="Normal 2 2 4 3 3 2 8 2" xfId="16713" xr:uid="{00000000-0005-0000-0000-000065410000}"/>
    <cellStyle name="Normal 2 2 4 3 3 2 9" xfId="16714" xr:uid="{00000000-0005-0000-0000-000066410000}"/>
    <cellStyle name="Normal 2 2 4 3 3 2 9 2" xfId="16715" xr:uid="{00000000-0005-0000-0000-000067410000}"/>
    <cellStyle name="Normal 2 2 4 3 3 3" xfId="16716" xr:uid="{00000000-0005-0000-0000-000068410000}"/>
    <cellStyle name="Normal 2 2 4 3 3 3 10" xfId="16717" xr:uid="{00000000-0005-0000-0000-000069410000}"/>
    <cellStyle name="Normal 2 2 4 3 3 3 10 2" xfId="16718" xr:uid="{00000000-0005-0000-0000-00006A410000}"/>
    <cellStyle name="Normal 2 2 4 3 3 3 11" xfId="16719" xr:uid="{00000000-0005-0000-0000-00006B410000}"/>
    <cellStyle name="Normal 2 2 4 3 3 3 2" xfId="16720" xr:uid="{00000000-0005-0000-0000-00006C410000}"/>
    <cellStyle name="Normal 2 2 4 3 3 3 2 2" xfId="16721" xr:uid="{00000000-0005-0000-0000-00006D410000}"/>
    <cellStyle name="Normal 2 2 4 3 3 3 3" xfId="16722" xr:uid="{00000000-0005-0000-0000-00006E410000}"/>
    <cellStyle name="Normal 2 2 4 3 3 3 3 2" xfId="16723" xr:uid="{00000000-0005-0000-0000-00006F410000}"/>
    <cellStyle name="Normal 2 2 4 3 3 3 4" xfId="16724" xr:uid="{00000000-0005-0000-0000-000070410000}"/>
    <cellStyle name="Normal 2 2 4 3 3 3 4 2" xfId="16725" xr:uid="{00000000-0005-0000-0000-000071410000}"/>
    <cellStyle name="Normal 2 2 4 3 3 3 5" xfId="16726" xr:uid="{00000000-0005-0000-0000-000072410000}"/>
    <cellStyle name="Normal 2 2 4 3 3 3 5 2" xfId="16727" xr:uid="{00000000-0005-0000-0000-000073410000}"/>
    <cellStyle name="Normal 2 2 4 3 3 3 6" xfId="16728" xr:uid="{00000000-0005-0000-0000-000074410000}"/>
    <cellStyle name="Normal 2 2 4 3 3 3 6 2" xfId="16729" xr:uid="{00000000-0005-0000-0000-000075410000}"/>
    <cellStyle name="Normal 2 2 4 3 3 3 7" xfId="16730" xr:uid="{00000000-0005-0000-0000-000076410000}"/>
    <cellStyle name="Normal 2 2 4 3 3 3 7 2" xfId="16731" xr:uid="{00000000-0005-0000-0000-000077410000}"/>
    <cellStyle name="Normal 2 2 4 3 3 3 8" xfId="16732" xr:uid="{00000000-0005-0000-0000-000078410000}"/>
    <cellStyle name="Normal 2 2 4 3 3 3 8 2" xfId="16733" xr:uid="{00000000-0005-0000-0000-000079410000}"/>
    <cellStyle name="Normal 2 2 4 3 3 3 9" xfId="16734" xr:uid="{00000000-0005-0000-0000-00007A410000}"/>
    <cellStyle name="Normal 2 2 4 3 3 3 9 2" xfId="16735" xr:uid="{00000000-0005-0000-0000-00007B410000}"/>
    <cellStyle name="Normal 2 2 4 3 3 4" xfId="16736" xr:uid="{00000000-0005-0000-0000-00007C410000}"/>
    <cellStyle name="Normal 2 2 4 3 3 4 2" xfId="16737" xr:uid="{00000000-0005-0000-0000-00007D410000}"/>
    <cellStyle name="Normal 2 2 4 3 3 5" xfId="16738" xr:uid="{00000000-0005-0000-0000-00007E410000}"/>
    <cellStyle name="Normal 2 2 4 3 3 5 2" xfId="16739" xr:uid="{00000000-0005-0000-0000-00007F410000}"/>
    <cellStyle name="Normal 2 2 4 3 3 6" xfId="16740" xr:uid="{00000000-0005-0000-0000-000080410000}"/>
    <cellStyle name="Normal 2 2 4 3 3 6 2" xfId="16741" xr:uid="{00000000-0005-0000-0000-000081410000}"/>
    <cellStyle name="Normal 2 2 4 3 3 7" xfId="16742" xr:uid="{00000000-0005-0000-0000-000082410000}"/>
    <cellStyle name="Normal 2 2 4 3 3 7 2" xfId="16743" xr:uid="{00000000-0005-0000-0000-000083410000}"/>
    <cellStyle name="Normal 2 2 4 3 3 8" xfId="16744" xr:uid="{00000000-0005-0000-0000-000084410000}"/>
    <cellStyle name="Normal 2 2 4 3 3 8 2" xfId="16745" xr:uid="{00000000-0005-0000-0000-000085410000}"/>
    <cellStyle name="Normal 2 2 4 3 3 9" xfId="16746" xr:uid="{00000000-0005-0000-0000-000086410000}"/>
    <cellStyle name="Normal 2 2 4 3 3 9 2" xfId="16747" xr:uid="{00000000-0005-0000-0000-000087410000}"/>
    <cellStyle name="Normal 2 2 4 3 4" xfId="16748" xr:uid="{00000000-0005-0000-0000-000088410000}"/>
    <cellStyle name="Normal 2 2 4 3 4 10" xfId="16749" xr:uid="{00000000-0005-0000-0000-000089410000}"/>
    <cellStyle name="Normal 2 2 4 3 4 10 2" xfId="16750" xr:uid="{00000000-0005-0000-0000-00008A410000}"/>
    <cellStyle name="Normal 2 2 4 3 4 11" xfId="16751" xr:uid="{00000000-0005-0000-0000-00008B410000}"/>
    <cellStyle name="Normal 2 2 4 3 4 11 2" xfId="16752" xr:uid="{00000000-0005-0000-0000-00008C410000}"/>
    <cellStyle name="Normal 2 2 4 3 4 12" xfId="16753" xr:uid="{00000000-0005-0000-0000-00008D410000}"/>
    <cellStyle name="Normal 2 2 4 3 4 12 2" xfId="16754" xr:uid="{00000000-0005-0000-0000-00008E410000}"/>
    <cellStyle name="Normal 2 2 4 3 4 13" xfId="16755" xr:uid="{00000000-0005-0000-0000-00008F410000}"/>
    <cellStyle name="Normal 2 2 4 3 4 2" xfId="16756" xr:uid="{00000000-0005-0000-0000-000090410000}"/>
    <cellStyle name="Normal 2 2 4 3 4 2 10" xfId="16757" xr:uid="{00000000-0005-0000-0000-000091410000}"/>
    <cellStyle name="Normal 2 2 4 3 4 2 10 2" xfId="16758" xr:uid="{00000000-0005-0000-0000-000092410000}"/>
    <cellStyle name="Normal 2 2 4 3 4 2 11" xfId="16759" xr:uid="{00000000-0005-0000-0000-000093410000}"/>
    <cellStyle name="Normal 2 2 4 3 4 2 11 2" xfId="16760" xr:uid="{00000000-0005-0000-0000-000094410000}"/>
    <cellStyle name="Normal 2 2 4 3 4 2 12" xfId="16761" xr:uid="{00000000-0005-0000-0000-000095410000}"/>
    <cellStyle name="Normal 2 2 4 3 4 2 2" xfId="16762" xr:uid="{00000000-0005-0000-0000-000096410000}"/>
    <cellStyle name="Normal 2 2 4 3 4 2 2 10" xfId="16763" xr:uid="{00000000-0005-0000-0000-000097410000}"/>
    <cellStyle name="Normal 2 2 4 3 4 2 2 10 2" xfId="16764" xr:uid="{00000000-0005-0000-0000-000098410000}"/>
    <cellStyle name="Normal 2 2 4 3 4 2 2 11" xfId="16765" xr:uid="{00000000-0005-0000-0000-000099410000}"/>
    <cellStyle name="Normal 2 2 4 3 4 2 2 2" xfId="16766" xr:uid="{00000000-0005-0000-0000-00009A410000}"/>
    <cellStyle name="Normal 2 2 4 3 4 2 2 2 2" xfId="16767" xr:uid="{00000000-0005-0000-0000-00009B410000}"/>
    <cellStyle name="Normal 2 2 4 3 4 2 2 3" xfId="16768" xr:uid="{00000000-0005-0000-0000-00009C410000}"/>
    <cellStyle name="Normal 2 2 4 3 4 2 2 3 2" xfId="16769" xr:uid="{00000000-0005-0000-0000-00009D410000}"/>
    <cellStyle name="Normal 2 2 4 3 4 2 2 4" xfId="16770" xr:uid="{00000000-0005-0000-0000-00009E410000}"/>
    <cellStyle name="Normal 2 2 4 3 4 2 2 4 2" xfId="16771" xr:uid="{00000000-0005-0000-0000-00009F410000}"/>
    <cellStyle name="Normal 2 2 4 3 4 2 2 5" xfId="16772" xr:uid="{00000000-0005-0000-0000-0000A0410000}"/>
    <cellStyle name="Normal 2 2 4 3 4 2 2 5 2" xfId="16773" xr:uid="{00000000-0005-0000-0000-0000A1410000}"/>
    <cellStyle name="Normal 2 2 4 3 4 2 2 6" xfId="16774" xr:uid="{00000000-0005-0000-0000-0000A2410000}"/>
    <cellStyle name="Normal 2 2 4 3 4 2 2 6 2" xfId="16775" xr:uid="{00000000-0005-0000-0000-0000A3410000}"/>
    <cellStyle name="Normal 2 2 4 3 4 2 2 7" xfId="16776" xr:uid="{00000000-0005-0000-0000-0000A4410000}"/>
    <cellStyle name="Normal 2 2 4 3 4 2 2 7 2" xfId="16777" xr:uid="{00000000-0005-0000-0000-0000A5410000}"/>
    <cellStyle name="Normal 2 2 4 3 4 2 2 8" xfId="16778" xr:uid="{00000000-0005-0000-0000-0000A6410000}"/>
    <cellStyle name="Normal 2 2 4 3 4 2 2 8 2" xfId="16779" xr:uid="{00000000-0005-0000-0000-0000A7410000}"/>
    <cellStyle name="Normal 2 2 4 3 4 2 2 9" xfId="16780" xr:uid="{00000000-0005-0000-0000-0000A8410000}"/>
    <cellStyle name="Normal 2 2 4 3 4 2 2 9 2" xfId="16781" xr:uid="{00000000-0005-0000-0000-0000A9410000}"/>
    <cellStyle name="Normal 2 2 4 3 4 2 3" xfId="16782" xr:uid="{00000000-0005-0000-0000-0000AA410000}"/>
    <cellStyle name="Normal 2 2 4 3 4 2 3 2" xfId="16783" xr:uid="{00000000-0005-0000-0000-0000AB410000}"/>
    <cellStyle name="Normal 2 2 4 3 4 2 4" xfId="16784" xr:uid="{00000000-0005-0000-0000-0000AC410000}"/>
    <cellStyle name="Normal 2 2 4 3 4 2 4 2" xfId="16785" xr:uid="{00000000-0005-0000-0000-0000AD410000}"/>
    <cellStyle name="Normal 2 2 4 3 4 2 5" xfId="16786" xr:uid="{00000000-0005-0000-0000-0000AE410000}"/>
    <cellStyle name="Normal 2 2 4 3 4 2 5 2" xfId="16787" xr:uid="{00000000-0005-0000-0000-0000AF410000}"/>
    <cellStyle name="Normal 2 2 4 3 4 2 6" xfId="16788" xr:uid="{00000000-0005-0000-0000-0000B0410000}"/>
    <cellStyle name="Normal 2 2 4 3 4 2 6 2" xfId="16789" xr:uid="{00000000-0005-0000-0000-0000B1410000}"/>
    <cellStyle name="Normal 2 2 4 3 4 2 7" xfId="16790" xr:uid="{00000000-0005-0000-0000-0000B2410000}"/>
    <cellStyle name="Normal 2 2 4 3 4 2 7 2" xfId="16791" xr:uid="{00000000-0005-0000-0000-0000B3410000}"/>
    <cellStyle name="Normal 2 2 4 3 4 2 8" xfId="16792" xr:uid="{00000000-0005-0000-0000-0000B4410000}"/>
    <cellStyle name="Normal 2 2 4 3 4 2 8 2" xfId="16793" xr:uid="{00000000-0005-0000-0000-0000B5410000}"/>
    <cellStyle name="Normal 2 2 4 3 4 2 9" xfId="16794" xr:uid="{00000000-0005-0000-0000-0000B6410000}"/>
    <cellStyle name="Normal 2 2 4 3 4 2 9 2" xfId="16795" xr:uid="{00000000-0005-0000-0000-0000B7410000}"/>
    <cellStyle name="Normal 2 2 4 3 4 3" xfId="16796" xr:uid="{00000000-0005-0000-0000-0000B8410000}"/>
    <cellStyle name="Normal 2 2 4 3 4 3 10" xfId="16797" xr:uid="{00000000-0005-0000-0000-0000B9410000}"/>
    <cellStyle name="Normal 2 2 4 3 4 3 10 2" xfId="16798" xr:uid="{00000000-0005-0000-0000-0000BA410000}"/>
    <cellStyle name="Normal 2 2 4 3 4 3 11" xfId="16799" xr:uid="{00000000-0005-0000-0000-0000BB410000}"/>
    <cellStyle name="Normal 2 2 4 3 4 3 2" xfId="16800" xr:uid="{00000000-0005-0000-0000-0000BC410000}"/>
    <cellStyle name="Normal 2 2 4 3 4 3 2 2" xfId="16801" xr:uid="{00000000-0005-0000-0000-0000BD410000}"/>
    <cellStyle name="Normal 2 2 4 3 4 3 3" xfId="16802" xr:uid="{00000000-0005-0000-0000-0000BE410000}"/>
    <cellStyle name="Normal 2 2 4 3 4 3 3 2" xfId="16803" xr:uid="{00000000-0005-0000-0000-0000BF410000}"/>
    <cellStyle name="Normal 2 2 4 3 4 3 4" xfId="16804" xr:uid="{00000000-0005-0000-0000-0000C0410000}"/>
    <cellStyle name="Normal 2 2 4 3 4 3 4 2" xfId="16805" xr:uid="{00000000-0005-0000-0000-0000C1410000}"/>
    <cellStyle name="Normal 2 2 4 3 4 3 5" xfId="16806" xr:uid="{00000000-0005-0000-0000-0000C2410000}"/>
    <cellStyle name="Normal 2 2 4 3 4 3 5 2" xfId="16807" xr:uid="{00000000-0005-0000-0000-0000C3410000}"/>
    <cellStyle name="Normal 2 2 4 3 4 3 6" xfId="16808" xr:uid="{00000000-0005-0000-0000-0000C4410000}"/>
    <cellStyle name="Normal 2 2 4 3 4 3 6 2" xfId="16809" xr:uid="{00000000-0005-0000-0000-0000C5410000}"/>
    <cellStyle name="Normal 2 2 4 3 4 3 7" xfId="16810" xr:uid="{00000000-0005-0000-0000-0000C6410000}"/>
    <cellStyle name="Normal 2 2 4 3 4 3 7 2" xfId="16811" xr:uid="{00000000-0005-0000-0000-0000C7410000}"/>
    <cellStyle name="Normal 2 2 4 3 4 3 8" xfId="16812" xr:uid="{00000000-0005-0000-0000-0000C8410000}"/>
    <cellStyle name="Normal 2 2 4 3 4 3 8 2" xfId="16813" xr:uid="{00000000-0005-0000-0000-0000C9410000}"/>
    <cellStyle name="Normal 2 2 4 3 4 3 9" xfId="16814" xr:uid="{00000000-0005-0000-0000-0000CA410000}"/>
    <cellStyle name="Normal 2 2 4 3 4 3 9 2" xfId="16815" xr:uid="{00000000-0005-0000-0000-0000CB410000}"/>
    <cellStyle name="Normal 2 2 4 3 4 4" xfId="16816" xr:uid="{00000000-0005-0000-0000-0000CC410000}"/>
    <cellStyle name="Normal 2 2 4 3 4 4 2" xfId="16817" xr:uid="{00000000-0005-0000-0000-0000CD410000}"/>
    <cellStyle name="Normal 2 2 4 3 4 5" xfId="16818" xr:uid="{00000000-0005-0000-0000-0000CE410000}"/>
    <cellStyle name="Normal 2 2 4 3 4 5 2" xfId="16819" xr:uid="{00000000-0005-0000-0000-0000CF410000}"/>
    <cellStyle name="Normal 2 2 4 3 4 6" xfId="16820" xr:uid="{00000000-0005-0000-0000-0000D0410000}"/>
    <cellStyle name="Normal 2 2 4 3 4 6 2" xfId="16821" xr:uid="{00000000-0005-0000-0000-0000D1410000}"/>
    <cellStyle name="Normal 2 2 4 3 4 7" xfId="16822" xr:uid="{00000000-0005-0000-0000-0000D2410000}"/>
    <cellStyle name="Normal 2 2 4 3 4 7 2" xfId="16823" xr:uid="{00000000-0005-0000-0000-0000D3410000}"/>
    <cellStyle name="Normal 2 2 4 3 4 8" xfId="16824" xr:uid="{00000000-0005-0000-0000-0000D4410000}"/>
    <cellStyle name="Normal 2 2 4 3 4 8 2" xfId="16825" xr:uid="{00000000-0005-0000-0000-0000D5410000}"/>
    <cellStyle name="Normal 2 2 4 3 4 9" xfId="16826" xr:uid="{00000000-0005-0000-0000-0000D6410000}"/>
    <cellStyle name="Normal 2 2 4 3 4 9 2" xfId="16827" xr:uid="{00000000-0005-0000-0000-0000D7410000}"/>
    <cellStyle name="Normal 2 2 4 3 5" xfId="16828" xr:uid="{00000000-0005-0000-0000-0000D8410000}"/>
    <cellStyle name="Normal 2 2 4 3 5 10" xfId="16829" xr:uid="{00000000-0005-0000-0000-0000D9410000}"/>
    <cellStyle name="Normal 2 2 4 3 5 10 2" xfId="16830" xr:uid="{00000000-0005-0000-0000-0000DA410000}"/>
    <cellStyle name="Normal 2 2 4 3 5 11" xfId="16831" xr:uid="{00000000-0005-0000-0000-0000DB410000}"/>
    <cellStyle name="Normal 2 2 4 3 5 11 2" xfId="16832" xr:uid="{00000000-0005-0000-0000-0000DC410000}"/>
    <cellStyle name="Normal 2 2 4 3 5 12" xfId="16833" xr:uid="{00000000-0005-0000-0000-0000DD410000}"/>
    <cellStyle name="Normal 2 2 4 3 5 12 2" xfId="16834" xr:uid="{00000000-0005-0000-0000-0000DE410000}"/>
    <cellStyle name="Normal 2 2 4 3 5 13" xfId="16835" xr:uid="{00000000-0005-0000-0000-0000DF410000}"/>
    <cellStyle name="Normal 2 2 4 3 5 2" xfId="16836" xr:uid="{00000000-0005-0000-0000-0000E0410000}"/>
    <cellStyle name="Normal 2 2 4 3 5 2 10" xfId="16837" xr:uid="{00000000-0005-0000-0000-0000E1410000}"/>
    <cellStyle name="Normal 2 2 4 3 5 2 10 2" xfId="16838" xr:uid="{00000000-0005-0000-0000-0000E2410000}"/>
    <cellStyle name="Normal 2 2 4 3 5 2 11" xfId="16839" xr:uid="{00000000-0005-0000-0000-0000E3410000}"/>
    <cellStyle name="Normal 2 2 4 3 5 2 11 2" xfId="16840" xr:uid="{00000000-0005-0000-0000-0000E4410000}"/>
    <cellStyle name="Normal 2 2 4 3 5 2 12" xfId="16841" xr:uid="{00000000-0005-0000-0000-0000E5410000}"/>
    <cellStyle name="Normal 2 2 4 3 5 2 2" xfId="16842" xr:uid="{00000000-0005-0000-0000-0000E6410000}"/>
    <cellStyle name="Normal 2 2 4 3 5 2 2 10" xfId="16843" xr:uid="{00000000-0005-0000-0000-0000E7410000}"/>
    <cellStyle name="Normal 2 2 4 3 5 2 2 10 2" xfId="16844" xr:uid="{00000000-0005-0000-0000-0000E8410000}"/>
    <cellStyle name="Normal 2 2 4 3 5 2 2 11" xfId="16845" xr:uid="{00000000-0005-0000-0000-0000E9410000}"/>
    <cellStyle name="Normal 2 2 4 3 5 2 2 2" xfId="16846" xr:uid="{00000000-0005-0000-0000-0000EA410000}"/>
    <cellStyle name="Normal 2 2 4 3 5 2 2 2 2" xfId="16847" xr:uid="{00000000-0005-0000-0000-0000EB410000}"/>
    <cellStyle name="Normal 2 2 4 3 5 2 2 3" xfId="16848" xr:uid="{00000000-0005-0000-0000-0000EC410000}"/>
    <cellStyle name="Normal 2 2 4 3 5 2 2 3 2" xfId="16849" xr:uid="{00000000-0005-0000-0000-0000ED410000}"/>
    <cellStyle name="Normal 2 2 4 3 5 2 2 4" xfId="16850" xr:uid="{00000000-0005-0000-0000-0000EE410000}"/>
    <cellStyle name="Normal 2 2 4 3 5 2 2 4 2" xfId="16851" xr:uid="{00000000-0005-0000-0000-0000EF410000}"/>
    <cellStyle name="Normal 2 2 4 3 5 2 2 5" xfId="16852" xr:uid="{00000000-0005-0000-0000-0000F0410000}"/>
    <cellStyle name="Normal 2 2 4 3 5 2 2 5 2" xfId="16853" xr:uid="{00000000-0005-0000-0000-0000F1410000}"/>
    <cellStyle name="Normal 2 2 4 3 5 2 2 6" xfId="16854" xr:uid="{00000000-0005-0000-0000-0000F2410000}"/>
    <cellStyle name="Normal 2 2 4 3 5 2 2 6 2" xfId="16855" xr:uid="{00000000-0005-0000-0000-0000F3410000}"/>
    <cellStyle name="Normal 2 2 4 3 5 2 2 7" xfId="16856" xr:uid="{00000000-0005-0000-0000-0000F4410000}"/>
    <cellStyle name="Normal 2 2 4 3 5 2 2 7 2" xfId="16857" xr:uid="{00000000-0005-0000-0000-0000F5410000}"/>
    <cellStyle name="Normal 2 2 4 3 5 2 2 8" xfId="16858" xr:uid="{00000000-0005-0000-0000-0000F6410000}"/>
    <cellStyle name="Normal 2 2 4 3 5 2 2 8 2" xfId="16859" xr:uid="{00000000-0005-0000-0000-0000F7410000}"/>
    <cellStyle name="Normal 2 2 4 3 5 2 2 9" xfId="16860" xr:uid="{00000000-0005-0000-0000-0000F8410000}"/>
    <cellStyle name="Normal 2 2 4 3 5 2 2 9 2" xfId="16861" xr:uid="{00000000-0005-0000-0000-0000F9410000}"/>
    <cellStyle name="Normal 2 2 4 3 5 2 3" xfId="16862" xr:uid="{00000000-0005-0000-0000-0000FA410000}"/>
    <cellStyle name="Normal 2 2 4 3 5 2 3 2" xfId="16863" xr:uid="{00000000-0005-0000-0000-0000FB410000}"/>
    <cellStyle name="Normal 2 2 4 3 5 2 4" xfId="16864" xr:uid="{00000000-0005-0000-0000-0000FC410000}"/>
    <cellStyle name="Normal 2 2 4 3 5 2 4 2" xfId="16865" xr:uid="{00000000-0005-0000-0000-0000FD410000}"/>
    <cellStyle name="Normal 2 2 4 3 5 2 5" xfId="16866" xr:uid="{00000000-0005-0000-0000-0000FE410000}"/>
    <cellStyle name="Normal 2 2 4 3 5 2 5 2" xfId="16867" xr:uid="{00000000-0005-0000-0000-0000FF410000}"/>
    <cellStyle name="Normal 2 2 4 3 5 2 6" xfId="16868" xr:uid="{00000000-0005-0000-0000-000000420000}"/>
    <cellStyle name="Normal 2 2 4 3 5 2 6 2" xfId="16869" xr:uid="{00000000-0005-0000-0000-000001420000}"/>
    <cellStyle name="Normal 2 2 4 3 5 2 7" xfId="16870" xr:uid="{00000000-0005-0000-0000-000002420000}"/>
    <cellStyle name="Normal 2 2 4 3 5 2 7 2" xfId="16871" xr:uid="{00000000-0005-0000-0000-000003420000}"/>
    <cellStyle name="Normal 2 2 4 3 5 2 8" xfId="16872" xr:uid="{00000000-0005-0000-0000-000004420000}"/>
    <cellStyle name="Normal 2 2 4 3 5 2 8 2" xfId="16873" xr:uid="{00000000-0005-0000-0000-000005420000}"/>
    <cellStyle name="Normal 2 2 4 3 5 2 9" xfId="16874" xr:uid="{00000000-0005-0000-0000-000006420000}"/>
    <cellStyle name="Normal 2 2 4 3 5 2 9 2" xfId="16875" xr:uid="{00000000-0005-0000-0000-000007420000}"/>
    <cellStyle name="Normal 2 2 4 3 5 3" xfId="16876" xr:uid="{00000000-0005-0000-0000-000008420000}"/>
    <cellStyle name="Normal 2 2 4 3 5 3 10" xfId="16877" xr:uid="{00000000-0005-0000-0000-000009420000}"/>
    <cellStyle name="Normal 2 2 4 3 5 3 10 2" xfId="16878" xr:uid="{00000000-0005-0000-0000-00000A420000}"/>
    <cellStyle name="Normal 2 2 4 3 5 3 11" xfId="16879" xr:uid="{00000000-0005-0000-0000-00000B420000}"/>
    <cellStyle name="Normal 2 2 4 3 5 3 2" xfId="16880" xr:uid="{00000000-0005-0000-0000-00000C420000}"/>
    <cellStyle name="Normal 2 2 4 3 5 3 2 2" xfId="16881" xr:uid="{00000000-0005-0000-0000-00000D420000}"/>
    <cellStyle name="Normal 2 2 4 3 5 3 3" xfId="16882" xr:uid="{00000000-0005-0000-0000-00000E420000}"/>
    <cellStyle name="Normal 2 2 4 3 5 3 3 2" xfId="16883" xr:uid="{00000000-0005-0000-0000-00000F420000}"/>
    <cellStyle name="Normal 2 2 4 3 5 3 4" xfId="16884" xr:uid="{00000000-0005-0000-0000-000010420000}"/>
    <cellStyle name="Normal 2 2 4 3 5 3 4 2" xfId="16885" xr:uid="{00000000-0005-0000-0000-000011420000}"/>
    <cellStyle name="Normal 2 2 4 3 5 3 5" xfId="16886" xr:uid="{00000000-0005-0000-0000-000012420000}"/>
    <cellStyle name="Normal 2 2 4 3 5 3 5 2" xfId="16887" xr:uid="{00000000-0005-0000-0000-000013420000}"/>
    <cellStyle name="Normal 2 2 4 3 5 3 6" xfId="16888" xr:uid="{00000000-0005-0000-0000-000014420000}"/>
    <cellStyle name="Normal 2 2 4 3 5 3 6 2" xfId="16889" xr:uid="{00000000-0005-0000-0000-000015420000}"/>
    <cellStyle name="Normal 2 2 4 3 5 3 7" xfId="16890" xr:uid="{00000000-0005-0000-0000-000016420000}"/>
    <cellStyle name="Normal 2 2 4 3 5 3 7 2" xfId="16891" xr:uid="{00000000-0005-0000-0000-000017420000}"/>
    <cellStyle name="Normal 2 2 4 3 5 3 8" xfId="16892" xr:uid="{00000000-0005-0000-0000-000018420000}"/>
    <cellStyle name="Normal 2 2 4 3 5 3 8 2" xfId="16893" xr:uid="{00000000-0005-0000-0000-000019420000}"/>
    <cellStyle name="Normal 2 2 4 3 5 3 9" xfId="16894" xr:uid="{00000000-0005-0000-0000-00001A420000}"/>
    <cellStyle name="Normal 2 2 4 3 5 3 9 2" xfId="16895" xr:uid="{00000000-0005-0000-0000-00001B420000}"/>
    <cellStyle name="Normal 2 2 4 3 5 4" xfId="16896" xr:uid="{00000000-0005-0000-0000-00001C420000}"/>
    <cellStyle name="Normal 2 2 4 3 5 4 2" xfId="16897" xr:uid="{00000000-0005-0000-0000-00001D420000}"/>
    <cellStyle name="Normal 2 2 4 3 5 5" xfId="16898" xr:uid="{00000000-0005-0000-0000-00001E420000}"/>
    <cellStyle name="Normal 2 2 4 3 5 5 2" xfId="16899" xr:uid="{00000000-0005-0000-0000-00001F420000}"/>
    <cellStyle name="Normal 2 2 4 3 5 6" xfId="16900" xr:uid="{00000000-0005-0000-0000-000020420000}"/>
    <cellStyle name="Normal 2 2 4 3 5 6 2" xfId="16901" xr:uid="{00000000-0005-0000-0000-000021420000}"/>
    <cellStyle name="Normal 2 2 4 3 5 7" xfId="16902" xr:uid="{00000000-0005-0000-0000-000022420000}"/>
    <cellStyle name="Normal 2 2 4 3 5 7 2" xfId="16903" xr:uid="{00000000-0005-0000-0000-000023420000}"/>
    <cellStyle name="Normal 2 2 4 3 5 8" xfId="16904" xr:uid="{00000000-0005-0000-0000-000024420000}"/>
    <cellStyle name="Normal 2 2 4 3 5 8 2" xfId="16905" xr:uid="{00000000-0005-0000-0000-000025420000}"/>
    <cellStyle name="Normal 2 2 4 3 5 9" xfId="16906" xr:uid="{00000000-0005-0000-0000-000026420000}"/>
    <cellStyle name="Normal 2 2 4 3 5 9 2" xfId="16907" xr:uid="{00000000-0005-0000-0000-000027420000}"/>
    <cellStyle name="Normal 2 2 4 3 6" xfId="16908" xr:uid="{00000000-0005-0000-0000-000028420000}"/>
    <cellStyle name="Normal 2 2 4 3 6 10" xfId="16909" xr:uid="{00000000-0005-0000-0000-000029420000}"/>
    <cellStyle name="Normal 2 2 4 3 6 10 2" xfId="16910" xr:uid="{00000000-0005-0000-0000-00002A420000}"/>
    <cellStyle name="Normal 2 2 4 3 6 11" xfId="16911" xr:uid="{00000000-0005-0000-0000-00002B420000}"/>
    <cellStyle name="Normal 2 2 4 3 6 11 2" xfId="16912" xr:uid="{00000000-0005-0000-0000-00002C420000}"/>
    <cellStyle name="Normal 2 2 4 3 6 12" xfId="16913" xr:uid="{00000000-0005-0000-0000-00002D420000}"/>
    <cellStyle name="Normal 2 2 4 3 6 12 2" xfId="16914" xr:uid="{00000000-0005-0000-0000-00002E420000}"/>
    <cellStyle name="Normal 2 2 4 3 6 13" xfId="16915" xr:uid="{00000000-0005-0000-0000-00002F420000}"/>
    <cellStyle name="Normal 2 2 4 3 6 2" xfId="16916" xr:uid="{00000000-0005-0000-0000-000030420000}"/>
    <cellStyle name="Normal 2 2 4 3 6 2 10" xfId="16917" xr:uid="{00000000-0005-0000-0000-000031420000}"/>
    <cellStyle name="Normal 2 2 4 3 6 2 10 2" xfId="16918" xr:uid="{00000000-0005-0000-0000-000032420000}"/>
    <cellStyle name="Normal 2 2 4 3 6 2 11" xfId="16919" xr:uid="{00000000-0005-0000-0000-000033420000}"/>
    <cellStyle name="Normal 2 2 4 3 6 2 11 2" xfId="16920" xr:uid="{00000000-0005-0000-0000-000034420000}"/>
    <cellStyle name="Normal 2 2 4 3 6 2 12" xfId="16921" xr:uid="{00000000-0005-0000-0000-000035420000}"/>
    <cellStyle name="Normal 2 2 4 3 6 2 2" xfId="16922" xr:uid="{00000000-0005-0000-0000-000036420000}"/>
    <cellStyle name="Normal 2 2 4 3 6 2 2 10" xfId="16923" xr:uid="{00000000-0005-0000-0000-000037420000}"/>
    <cellStyle name="Normal 2 2 4 3 6 2 2 10 2" xfId="16924" xr:uid="{00000000-0005-0000-0000-000038420000}"/>
    <cellStyle name="Normal 2 2 4 3 6 2 2 11" xfId="16925" xr:uid="{00000000-0005-0000-0000-000039420000}"/>
    <cellStyle name="Normal 2 2 4 3 6 2 2 2" xfId="16926" xr:uid="{00000000-0005-0000-0000-00003A420000}"/>
    <cellStyle name="Normal 2 2 4 3 6 2 2 2 2" xfId="16927" xr:uid="{00000000-0005-0000-0000-00003B420000}"/>
    <cellStyle name="Normal 2 2 4 3 6 2 2 3" xfId="16928" xr:uid="{00000000-0005-0000-0000-00003C420000}"/>
    <cellStyle name="Normal 2 2 4 3 6 2 2 3 2" xfId="16929" xr:uid="{00000000-0005-0000-0000-00003D420000}"/>
    <cellStyle name="Normal 2 2 4 3 6 2 2 4" xfId="16930" xr:uid="{00000000-0005-0000-0000-00003E420000}"/>
    <cellStyle name="Normal 2 2 4 3 6 2 2 4 2" xfId="16931" xr:uid="{00000000-0005-0000-0000-00003F420000}"/>
    <cellStyle name="Normal 2 2 4 3 6 2 2 5" xfId="16932" xr:uid="{00000000-0005-0000-0000-000040420000}"/>
    <cellStyle name="Normal 2 2 4 3 6 2 2 5 2" xfId="16933" xr:uid="{00000000-0005-0000-0000-000041420000}"/>
    <cellStyle name="Normal 2 2 4 3 6 2 2 6" xfId="16934" xr:uid="{00000000-0005-0000-0000-000042420000}"/>
    <cellStyle name="Normal 2 2 4 3 6 2 2 6 2" xfId="16935" xr:uid="{00000000-0005-0000-0000-000043420000}"/>
    <cellStyle name="Normal 2 2 4 3 6 2 2 7" xfId="16936" xr:uid="{00000000-0005-0000-0000-000044420000}"/>
    <cellStyle name="Normal 2 2 4 3 6 2 2 7 2" xfId="16937" xr:uid="{00000000-0005-0000-0000-000045420000}"/>
    <cellStyle name="Normal 2 2 4 3 6 2 2 8" xfId="16938" xr:uid="{00000000-0005-0000-0000-000046420000}"/>
    <cellStyle name="Normal 2 2 4 3 6 2 2 8 2" xfId="16939" xr:uid="{00000000-0005-0000-0000-000047420000}"/>
    <cellStyle name="Normal 2 2 4 3 6 2 2 9" xfId="16940" xr:uid="{00000000-0005-0000-0000-000048420000}"/>
    <cellStyle name="Normal 2 2 4 3 6 2 2 9 2" xfId="16941" xr:uid="{00000000-0005-0000-0000-000049420000}"/>
    <cellStyle name="Normal 2 2 4 3 6 2 3" xfId="16942" xr:uid="{00000000-0005-0000-0000-00004A420000}"/>
    <cellStyle name="Normal 2 2 4 3 6 2 3 2" xfId="16943" xr:uid="{00000000-0005-0000-0000-00004B420000}"/>
    <cellStyle name="Normal 2 2 4 3 6 2 4" xfId="16944" xr:uid="{00000000-0005-0000-0000-00004C420000}"/>
    <cellStyle name="Normal 2 2 4 3 6 2 4 2" xfId="16945" xr:uid="{00000000-0005-0000-0000-00004D420000}"/>
    <cellStyle name="Normal 2 2 4 3 6 2 5" xfId="16946" xr:uid="{00000000-0005-0000-0000-00004E420000}"/>
    <cellStyle name="Normal 2 2 4 3 6 2 5 2" xfId="16947" xr:uid="{00000000-0005-0000-0000-00004F420000}"/>
    <cellStyle name="Normal 2 2 4 3 6 2 6" xfId="16948" xr:uid="{00000000-0005-0000-0000-000050420000}"/>
    <cellStyle name="Normal 2 2 4 3 6 2 6 2" xfId="16949" xr:uid="{00000000-0005-0000-0000-000051420000}"/>
    <cellStyle name="Normal 2 2 4 3 6 2 7" xfId="16950" xr:uid="{00000000-0005-0000-0000-000052420000}"/>
    <cellStyle name="Normal 2 2 4 3 6 2 7 2" xfId="16951" xr:uid="{00000000-0005-0000-0000-000053420000}"/>
    <cellStyle name="Normal 2 2 4 3 6 2 8" xfId="16952" xr:uid="{00000000-0005-0000-0000-000054420000}"/>
    <cellStyle name="Normal 2 2 4 3 6 2 8 2" xfId="16953" xr:uid="{00000000-0005-0000-0000-000055420000}"/>
    <cellStyle name="Normal 2 2 4 3 6 2 9" xfId="16954" xr:uid="{00000000-0005-0000-0000-000056420000}"/>
    <cellStyle name="Normal 2 2 4 3 6 2 9 2" xfId="16955" xr:uid="{00000000-0005-0000-0000-000057420000}"/>
    <cellStyle name="Normal 2 2 4 3 6 3" xfId="16956" xr:uid="{00000000-0005-0000-0000-000058420000}"/>
    <cellStyle name="Normal 2 2 4 3 6 3 10" xfId="16957" xr:uid="{00000000-0005-0000-0000-000059420000}"/>
    <cellStyle name="Normal 2 2 4 3 6 3 10 2" xfId="16958" xr:uid="{00000000-0005-0000-0000-00005A420000}"/>
    <cellStyle name="Normal 2 2 4 3 6 3 11" xfId="16959" xr:uid="{00000000-0005-0000-0000-00005B420000}"/>
    <cellStyle name="Normal 2 2 4 3 6 3 2" xfId="16960" xr:uid="{00000000-0005-0000-0000-00005C420000}"/>
    <cellStyle name="Normal 2 2 4 3 6 3 2 2" xfId="16961" xr:uid="{00000000-0005-0000-0000-00005D420000}"/>
    <cellStyle name="Normal 2 2 4 3 6 3 3" xfId="16962" xr:uid="{00000000-0005-0000-0000-00005E420000}"/>
    <cellStyle name="Normal 2 2 4 3 6 3 3 2" xfId="16963" xr:uid="{00000000-0005-0000-0000-00005F420000}"/>
    <cellStyle name="Normal 2 2 4 3 6 3 4" xfId="16964" xr:uid="{00000000-0005-0000-0000-000060420000}"/>
    <cellStyle name="Normal 2 2 4 3 6 3 4 2" xfId="16965" xr:uid="{00000000-0005-0000-0000-000061420000}"/>
    <cellStyle name="Normal 2 2 4 3 6 3 5" xfId="16966" xr:uid="{00000000-0005-0000-0000-000062420000}"/>
    <cellStyle name="Normal 2 2 4 3 6 3 5 2" xfId="16967" xr:uid="{00000000-0005-0000-0000-000063420000}"/>
    <cellStyle name="Normal 2 2 4 3 6 3 6" xfId="16968" xr:uid="{00000000-0005-0000-0000-000064420000}"/>
    <cellStyle name="Normal 2 2 4 3 6 3 6 2" xfId="16969" xr:uid="{00000000-0005-0000-0000-000065420000}"/>
    <cellStyle name="Normal 2 2 4 3 6 3 7" xfId="16970" xr:uid="{00000000-0005-0000-0000-000066420000}"/>
    <cellStyle name="Normal 2 2 4 3 6 3 7 2" xfId="16971" xr:uid="{00000000-0005-0000-0000-000067420000}"/>
    <cellStyle name="Normal 2 2 4 3 6 3 8" xfId="16972" xr:uid="{00000000-0005-0000-0000-000068420000}"/>
    <cellStyle name="Normal 2 2 4 3 6 3 8 2" xfId="16973" xr:uid="{00000000-0005-0000-0000-000069420000}"/>
    <cellStyle name="Normal 2 2 4 3 6 3 9" xfId="16974" xr:uid="{00000000-0005-0000-0000-00006A420000}"/>
    <cellStyle name="Normal 2 2 4 3 6 3 9 2" xfId="16975" xr:uid="{00000000-0005-0000-0000-00006B420000}"/>
    <cellStyle name="Normal 2 2 4 3 6 4" xfId="16976" xr:uid="{00000000-0005-0000-0000-00006C420000}"/>
    <cellStyle name="Normal 2 2 4 3 6 4 2" xfId="16977" xr:uid="{00000000-0005-0000-0000-00006D420000}"/>
    <cellStyle name="Normal 2 2 4 3 6 5" xfId="16978" xr:uid="{00000000-0005-0000-0000-00006E420000}"/>
    <cellStyle name="Normal 2 2 4 3 6 5 2" xfId="16979" xr:uid="{00000000-0005-0000-0000-00006F420000}"/>
    <cellStyle name="Normal 2 2 4 3 6 6" xfId="16980" xr:uid="{00000000-0005-0000-0000-000070420000}"/>
    <cellStyle name="Normal 2 2 4 3 6 6 2" xfId="16981" xr:uid="{00000000-0005-0000-0000-000071420000}"/>
    <cellStyle name="Normal 2 2 4 3 6 7" xfId="16982" xr:uid="{00000000-0005-0000-0000-000072420000}"/>
    <cellStyle name="Normal 2 2 4 3 6 7 2" xfId="16983" xr:uid="{00000000-0005-0000-0000-000073420000}"/>
    <cellStyle name="Normal 2 2 4 3 6 8" xfId="16984" xr:uid="{00000000-0005-0000-0000-000074420000}"/>
    <cellStyle name="Normal 2 2 4 3 6 8 2" xfId="16985" xr:uid="{00000000-0005-0000-0000-000075420000}"/>
    <cellStyle name="Normal 2 2 4 3 6 9" xfId="16986" xr:uid="{00000000-0005-0000-0000-000076420000}"/>
    <cellStyle name="Normal 2 2 4 3 6 9 2" xfId="16987" xr:uid="{00000000-0005-0000-0000-000077420000}"/>
    <cellStyle name="Normal 2 2 4 3 7" xfId="41953" xr:uid="{00000000-0005-0000-0000-000078420000}"/>
    <cellStyle name="Normal 2 2 4 4" xfId="16988" xr:uid="{00000000-0005-0000-0000-000079420000}"/>
    <cellStyle name="Normal 2 2 4 4 10" xfId="16989" xr:uid="{00000000-0005-0000-0000-00007A420000}"/>
    <cellStyle name="Normal 2 2 4 4 10 2" xfId="16990" xr:uid="{00000000-0005-0000-0000-00007B420000}"/>
    <cellStyle name="Normal 2 2 4 4 11" xfId="16991" xr:uid="{00000000-0005-0000-0000-00007C420000}"/>
    <cellStyle name="Normal 2 2 4 4 11 2" xfId="16992" xr:uid="{00000000-0005-0000-0000-00007D420000}"/>
    <cellStyle name="Normal 2 2 4 4 12" xfId="16993" xr:uid="{00000000-0005-0000-0000-00007E420000}"/>
    <cellStyle name="Normal 2 2 4 4 12 2" xfId="16994" xr:uid="{00000000-0005-0000-0000-00007F420000}"/>
    <cellStyle name="Normal 2 2 4 4 13" xfId="16995" xr:uid="{00000000-0005-0000-0000-000080420000}"/>
    <cellStyle name="Normal 2 2 4 4 2" xfId="16996" xr:uid="{00000000-0005-0000-0000-000081420000}"/>
    <cellStyle name="Normal 2 2 4 4 2 10" xfId="16997" xr:uid="{00000000-0005-0000-0000-000082420000}"/>
    <cellStyle name="Normal 2 2 4 4 2 10 2" xfId="16998" xr:uid="{00000000-0005-0000-0000-000083420000}"/>
    <cellStyle name="Normal 2 2 4 4 2 11" xfId="16999" xr:uid="{00000000-0005-0000-0000-000084420000}"/>
    <cellStyle name="Normal 2 2 4 4 2 11 2" xfId="17000" xr:uid="{00000000-0005-0000-0000-000085420000}"/>
    <cellStyle name="Normal 2 2 4 4 2 12" xfId="17001" xr:uid="{00000000-0005-0000-0000-000086420000}"/>
    <cellStyle name="Normal 2 2 4 4 2 2" xfId="17002" xr:uid="{00000000-0005-0000-0000-000087420000}"/>
    <cellStyle name="Normal 2 2 4 4 2 2 10" xfId="17003" xr:uid="{00000000-0005-0000-0000-000088420000}"/>
    <cellStyle name="Normal 2 2 4 4 2 2 10 2" xfId="17004" xr:uid="{00000000-0005-0000-0000-000089420000}"/>
    <cellStyle name="Normal 2 2 4 4 2 2 11" xfId="17005" xr:uid="{00000000-0005-0000-0000-00008A420000}"/>
    <cellStyle name="Normal 2 2 4 4 2 2 2" xfId="17006" xr:uid="{00000000-0005-0000-0000-00008B420000}"/>
    <cellStyle name="Normal 2 2 4 4 2 2 2 2" xfId="17007" xr:uid="{00000000-0005-0000-0000-00008C420000}"/>
    <cellStyle name="Normal 2 2 4 4 2 2 3" xfId="17008" xr:uid="{00000000-0005-0000-0000-00008D420000}"/>
    <cellStyle name="Normal 2 2 4 4 2 2 3 2" xfId="17009" xr:uid="{00000000-0005-0000-0000-00008E420000}"/>
    <cellStyle name="Normal 2 2 4 4 2 2 4" xfId="17010" xr:uid="{00000000-0005-0000-0000-00008F420000}"/>
    <cellStyle name="Normal 2 2 4 4 2 2 4 2" xfId="17011" xr:uid="{00000000-0005-0000-0000-000090420000}"/>
    <cellStyle name="Normal 2 2 4 4 2 2 5" xfId="17012" xr:uid="{00000000-0005-0000-0000-000091420000}"/>
    <cellStyle name="Normal 2 2 4 4 2 2 5 2" xfId="17013" xr:uid="{00000000-0005-0000-0000-000092420000}"/>
    <cellStyle name="Normal 2 2 4 4 2 2 6" xfId="17014" xr:uid="{00000000-0005-0000-0000-000093420000}"/>
    <cellStyle name="Normal 2 2 4 4 2 2 6 2" xfId="17015" xr:uid="{00000000-0005-0000-0000-000094420000}"/>
    <cellStyle name="Normal 2 2 4 4 2 2 7" xfId="17016" xr:uid="{00000000-0005-0000-0000-000095420000}"/>
    <cellStyle name="Normal 2 2 4 4 2 2 7 2" xfId="17017" xr:uid="{00000000-0005-0000-0000-000096420000}"/>
    <cellStyle name="Normal 2 2 4 4 2 2 8" xfId="17018" xr:uid="{00000000-0005-0000-0000-000097420000}"/>
    <cellStyle name="Normal 2 2 4 4 2 2 8 2" xfId="17019" xr:uid="{00000000-0005-0000-0000-000098420000}"/>
    <cellStyle name="Normal 2 2 4 4 2 2 9" xfId="17020" xr:uid="{00000000-0005-0000-0000-000099420000}"/>
    <cellStyle name="Normal 2 2 4 4 2 2 9 2" xfId="17021" xr:uid="{00000000-0005-0000-0000-00009A420000}"/>
    <cellStyle name="Normal 2 2 4 4 2 3" xfId="17022" xr:uid="{00000000-0005-0000-0000-00009B420000}"/>
    <cellStyle name="Normal 2 2 4 4 2 3 2" xfId="17023" xr:uid="{00000000-0005-0000-0000-00009C420000}"/>
    <cellStyle name="Normal 2 2 4 4 2 4" xfId="17024" xr:uid="{00000000-0005-0000-0000-00009D420000}"/>
    <cellStyle name="Normal 2 2 4 4 2 4 2" xfId="17025" xr:uid="{00000000-0005-0000-0000-00009E420000}"/>
    <cellStyle name="Normal 2 2 4 4 2 5" xfId="17026" xr:uid="{00000000-0005-0000-0000-00009F420000}"/>
    <cellStyle name="Normal 2 2 4 4 2 5 2" xfId="17027" xr:uid="{00000000-0005-0000-0000-0000A0420000}"/>
    <cellStyle name="Normal 2 2 4 4 2 6" xfId="17028" xr:uid="{00000000-0005-0000-0000-0000A1420000}"/>
    <cellStyle name="Normal 2 2 4 4 2 6 2" xfId="17029" xr:uid="{00000000-0005-0000-0000-0000A2420000}"/>
    <cellStyle name="Normal 2 2 4 4 2 7" xfId="17030" xr:uid="{00000000-0005-0000-0000-0000A3420000}"/>
    <cellStyle name="Normal 2 2 4 4 2 7 2" xfId="17031" xr:uid="{00000000-0005-0000-0000-0000A4420000}"/>
    <cellStyle name="Normal 2 2 4 4 2 8" xfId="17032" xr:uid="{00000000-0005-0000-0000-0000A5420000}"/>
    <cellStyle name="Normal 2 2 4 4 2 8 2" xfId="17033" xr:uid="{00000000-0005-0000-0000-0000A6420000}"/>
    <cellStyle name="Normal 2 2 4 4 2 9" xfId="17034" xr:uid="{00000000-0005-0000-0000-0000A7420000}"/>
    <cellStyle name="Normal 2 2 4 4 2 9 2" xfId="17035" xr:uid="{00000000-0005-0000-0000-0000A8420000}"/>
    <cellStyle name="Normal 2 2 4 4 3" xfId="17036" xr:uid="{00000000-0005-0000-0000-0000A9420000}"/>
    <cellStyle name="Normal 2 2 4 4 3 10" xfId="17037" xr:uid="{00000000-0005-0000-0000-0000AA420000}"/>
    <cellStyle name="Normal 2 2 4 4 3 10 2" xfId="17038" xr:uid="{00000000-0005-0000-0000-0000AB420000}"/>
    <cellStyle name="Normal 2 2 4 4 3 11" xfId="17039" xr:uid="{00000000-0005-0000-0000-0000AC420000}"/>
    <cellStyle name="Normal 2 2 4 4 3 2" xfId="17040" xr:uid="{00000000-0005-0000-0000-0000AD420000}"/>
    <cellStyle name="Normal 2 2 4 4 3 2 2" xfId="17041" xr:uid="{00000000-0005-0000-0000-0000AE420000}"/>
    <cellStyle name="Normal 2 2 4 4 3 3" xfId="17042" xr:uid="{00000000-0005-0000-0000-0000AF420000}"/>
    <cellStyle name="Normal 2 2 4 4 3 3 2" xfId="17043" xr:uid="{00000000-0005-0000-0000-0000B0420000}"/>
    <cellStyle name="Normal 2 2 4 4 3 4" xfId="17044" xr:uid="{00000000-0005-0000-0000-0000B1420000}"/>
    <cellStyle name="Normal 2 2 4 4 3 4 2" xfId="17045" xr:uid="{00000000-0005-0000-0000-0000B2420000}"/>
    <cellStyle name="Normal 2 2 4 4 3 5" xfId="17046" xr:uid="{00000000-0005-0000-0000-0000B3420000}"/>
    <cellStyle name="Normal 2 2 4 4 3 5 2" xfId="17047" xr:uid="{00000000-0005-0000-0000-0000B4420000}"/>
    <cellStyle name="Normal 2 2 4 4 3 6" xfId="17048" xr:uid="{00000000-0005-0000-0000-0000B5420000}"/>
    <cellStyle name="Normal 2 2 4 4 3 6 2" xfId="17049" xr:uid="{00000000-0005-0000-0000-0000B6420000}"/>
    <cellStyle name="Normal 2 2 4 4 3 7" xfId="17050" xr:uid="{00000000-0005-0000-0000-0000B7420000}"/>
    <cellStyle name="Normal 2 2 4 4 3 7 2" xfId="17051" xr:uid="{00000000-0005-0000-0000-0000B8420000}"/>
    <cellStyle name="Normal 2 2 4 4 3 8" xfId="17052" xr:uid="{00000000-0005-0000-0000-0000B9420000}"/>
    <cellStyle name="Normal 2 2 4 4 3 8 2" xfId="17053" xr:uid="{00000000-0005-0000-0000-0000BA420000}"/>
    <cellStyle name="Normal 2 2 4 4 3 9" xfId="17054" xr:uid="{00000000-0005-0000-0000-0000BB420000}"/>
    <cellStyle name="Normal 2 2 4 4 3 9 2" xfId="17055" xr:uid="{00000000-0005-0000-0000-0000BC420000}"/>
    <cellStyle name="Normal 2 2 4 4 4" xfId="17056" xr:uid="{00000000-0005-0000-0000-0000BD420000}"/>
    <cellStyle name="Normal 2 2 4 4 4 2" xfId="17057" xr:uid="{00000000-0005-0000-0000-0000BE420000}"/>
    <cellStyle name="Normal 2 2 4 4 5" xfId="17058" xr:uid="{00000000-0005-0000-0000-0000BF420000}"/>
    <cellStyle name="Normal 2 2 4 4 5 2" xfId="17059" xr:uid="{00000000-0005-0000-0000-0000C0420000}"/>
    <cellStyle name="Normal 2 2 4 4 6" xfId="17060" xr:uid="{00000000-0005-0000-0000-0000C1420000}"/>
    <cellStyle name="Normal 2 2 4 4 6 2" xfId="17061" xr:uid="{00000000-0005-0000-0000-0000C2420000}"/>
    <cellStyle name="Normal 2 2 4 4 7" xfId="17062" xr:uid="{00000000-0005-0000-0000-0000C3420000}"/>
    <cellStyle name="Normal 2 2 4 4 7 2" xfId="17063" xr:uid="{00000000-0005-0000-0000-0000C4420000}"/>
    <cellStyle name="Normal 2 2 4 4 8" xfId="17064" xr:uid="{00000000-0005-0000-0000-0000C5420000}"/>
    <cellStyle name="Normal 2 2 4 4 8 2" xfId="17065" xr:uid="{00000000-0005-0000-0000-0000C6420000}"/>
    <cellStyle name="Normal 2 2 4 4 9" xfId="17066" xr:uid="{00000000-0005-0000-0000-0000C7420000}"/>
    <cellStyle name="Normal 2 2 4 4 9 2" xfId="17067" xr:uid="{00000000-0005-0000-0000-0000C8420000}"/>
    <cellStyle name="Normal 2 2 4 5" xfId="17068" xr:uid="{00000000-0005-0000-0000-0000C9420000}"/>
    <cellStyle name="Normal 2 2 4 5 10" xfId="17069" xr:uid="{00000000-0005-0000-0000-0000CA420000}"/>
    <cellStyle name="Normal 2 2 4 5 10 2" xfId="17070" xr:uid="{00000000-0005-0000-0000-0000CB420000}"/>
    <cellStyle name="Normal 2 2 4 5 11" xfId="17071" xr:uid="{00000000-0005-0000-0000-0000CC420000}"/>
    <cellStyle name="Normal 2 2 4 5 11 2" xfId="17072" xr:uid="{00000000-0005-0000-0000-0000CD420000}"/>
    <cellStyle name="Normal 2 2 4 5 12" xfId="17073" xr:uid="{00000000-0005-0000-0000-0000CE420000}"/>
    <cellStyle name="Normal 2 2 4 5 12 2" xfId="17074" xr:uid="{00000000-0005-0000-0000-0000CF420000}"/>
    <cellStyle name="Normal 2 2 4 5 13" xfId="17075" xr:uid="{00000000-0005-0000-0000-0000D0420000}"/>
    <cellStyle name="Normal 2 2 4 5 2" xfId="17076" xr:uid="{00000000-0005-0000-0000-0000D1420000}"/>
    <cellStyle name="Normal 2 2 4 5 2 10" xfId="17077" xr:uid="{00000000-0005-0000-0000-0000D2420000}"/>
    <cellStyle name="Normal 2 2 4 5 2 10 2" xfId="17078" xr:uid="{00000000-0005-0000-0000-0000D3420000}"/>
    <cellStyle name="Normal 2 2 4 5 2 11" xfId="17079" xr:uid="{00000000-0005-0000-0000-0000D4420000}"/>
    <cellStyle name="Normal 2 2 4 5 2 11 2" xfId="17080" xr:uid="{00000000-0005-0000-0000-0000D5420000}"/>
    <cellStyle name="Normal 2 2 4 5 2 12" xfId="17081" xr:uid="{00000000-0005-0000-0000-0000D6420000}"/>
    <cellStyle name="Normal 2 2 4 5 2 2" xfId="17082" xr:uid="{00000000-0005-0000-0000-0000D7420000}"/>
    <cellStyle name="Normal 2 2 4 5 2 2 10" xfId="17083" xr:uid="{00000000-0005-0000-0000-0000D8420000}"/>
    <cellStyle name="Normal 2 2 4 5 2 2 10 2" xfId="17084" xr:uid="{00000000-0005-0000-0000-0000D9420000}"/>
    <cellStyle name="Normal 2 2 4 5 2 2 11" xfId="17085" xr:uid="{00000000-0005-0000-0000-0000DA420000}"/>
    <cellStyle name="Normal 2 2 4 5 2 2 2" xfId="17086" xr:uid="{00000000-0005-0000-0000-0000DB420000}"/>
    <cellStyle name="Normal 2 2 4 5 2 2 2 2" xfId="17087" xr:uid="{00000000-0005-0000-0000-0000DC420000}"/>
    <cellStyle name="Normal 2 2 4 5 2 2 3" xfId="17088" xr:uid="{00000000-0005-0000-0000-0000DD420000}"/>
    <cellStyle name="Normal 2 2 4 5 2 2 3 2" xfId="17089" xr:uid="{00000000-0005-0000-0000-0000DE420000}"/>
    <cellStyle name="Normal 2 2 4 5 2 2 4" xfId="17090" xr:uid="{00000000-0005-0000-0000-0000DF420000}"/>
    <cellStyle name="Normal 2 2 4 5 2 2 4 2" xfId="17091" xr:uid="{00000000-0005-0000-0000-0000E0420000}"/>
    <cellStyle name="Normal 2 2 4 5 2 2 5" xfId="17092" xr:uid="{00000000-0005-0000-0000-0000E1420000}"/>
    <cellStyle name="Normal 2 2 4 5 2 2 5 2" xfId="17093" xr:uid="{00000000-0005-0000-0000-0000E2420000}"/>
    <cellStyle name="Normal 2 2 4 5 2 2 6" xfId="17094" xr:uid="{00000000-0005-0000-0000-0000E3420000}"/>
    <cellStyle name="Normal 2 2 4 5 2 2 6 2" xfId="17095" xr:uid="{00000000-0005-0000-0000-0000E4420000}"/>
    <cellStyle name="Normal 2 2 4 5 2 2 7" xfId="17096" xr:uid="{00000000-0005-0000-0000-0000E5420000}"/>
    <cellStyle name="Normal 2 2 4 5 2 2 7 2" xfId="17097" xr:uid="{00000000-0005-0000-0000-0000E6420000}"/>
    <cellStyle name="Normal 2 2 4 5 2 2 8" xfId="17098" xr:uid="{00000000-0005-0000-0000-0000E7420000}"/>
    <cellStyle name="Normal 2 2 4 5 2 2 8 2" xfId="17099" xr:uid="{00000000-0005-0000-0000-0000E8420000}"/>
    <cellStyle name="Normal 2 2 4 5 2 2 9" xfId="17100" xr:uid="{00000000-0005-0000-0000-0000E9420000}"/>
    <cellStyle name="Normal 2 2 4 5 2 2 9 2" xfId="17101" xr:uid="{00000000-0005-0000-0000-0000EA420000}"/>
    <cellStyle name="Normal 2 2 4 5 2 3" xfId="17102" xr:uid="{00000000-0005-0000-0000-0000EB420000}"/>
    <cellStyle name="Normal 2 2 4 5 2 3 2" xfId="17103" xr:uid="{00000000-0005-0000-0000-0000EC420000}"/>
    <cellStyle name="Normal 2 2 4 5 2 4" xfId="17104" xr:uid="{00000000-0005-0000-0000-0000ED420000}"/>
    <cellStyle name="Normal 2 2 4 5 2 4 2" xfId="17105" xr:uid="{00000000-0005-0000-0000-0000EE420000}"/>
    <cellStyle name="Normal 2 2 4 5 2 5" xfId="17106" xr:uid="{00000000-0005-0000-0000-0000EF420000}"/>
    <cellStyle name="Normal 2 2 4 5 2 5 2" xfId="17107" xr:uid="{00000000-0005-0000-0000-0000F0420000}"/>
    <cellStyle name="Normal 2 2 4 5 2 6" xfId="17108" xr:uid="{00000000-0005-0000-0000-0000F1420000}"/>
    <cellStyle name="Normal 2 2 4 5 2 6 2" xfId="17109" xr:uid="{00000000-0005-0000-0000-0000F2420000}"/>
    <cellStyle name="Normal 2 2 4 5 2 7" xfId="17110" xr:uid="{00000000-0005-0000-0000-0000F3420000}"/>
    <cellStyle name="Normal 2 2 4 5 2 7 2" xfId="17111" xr:uid="{00000000-0005-0000-0000-0000F4420000}"/>
    <cellStyle name="Normal 2 2 4 5 2 8" xfId="17112" xr:uid="{00000000-0005-0000-0000-0000F5420000}"/>
    <cellStyle name="Normal 2 2 4 5 2 8 2" xfId="17113" xr:uid="{00000000-0005-0000-0000-0000F6420000}"/>
    <cellStyle name="Normal 2 2 4 5 2 9" xfId="17114" xr:uid="{00000000-0005-0000-0000-0000F7420000}"/>
    <cellStyle name="Normal 2 2 4 5 2 9 2" xfId="17115" xr:uid="{00000000-0005-0000-0000-0000F8420000}"/>
    <cellStyle name="Normal 2 2 4 5 3" xfId="17116" xr:uid="{00000000-0005-0000-0000-0000F9420000}"/>
    <cellStyle name="Normal 2 2 4 5 3 10" xfId="17117" xr:uid="{00000000-0005-0000-0000-0000FA420000}"/>
    <cellStyle name="Normal 2 2 4 5 3 10 2" xfId="17118" xr:uid="{00000000-0005-0000-0000-0000FB420000}"/>
    <cellStyle name="Normal 2 2 4 5 3 11" xfId="17119" xr:uid="{00000000-0005-0000-0000-0000FC420000}"/>
    <cellStyle name="Normal 2 2 4 5 3 2" xfId="17120" xr:uid="{00000000-0005-0000-0000-0000FD420000}"/>
    <cellStyle name="Normal 2 2 4 5 3 2 2" xfId="17121" xr:uid="{00000000-0005-0000-0000-0000FE420000}"/>
    <cellStyle name="Normal 2 2 4 5 3 3" xfId="17122" xr:uid="{00000000-0005-0000-0000-0000FF420000}"/>
    <cellStyle name="Normal 2 2 4 5 3 3 2" xfId="17123" xr:uid="{00000000-0005-0000-0000-000000430000}"/>
    <cellStyle name="Normal 2 2 4 5 3 4" xfId="17124" xr:uid="{00000000-0005-0000-0000-000001430000}"/>
    <cellStyle name="Normal 2 2 4 5 3 4 2" xfId="17125" xr:uid="{00000000-0005-0000-0000-000002430000}"/>
    <cellStyle name="Normal 2 2 4 5 3 5" xfId="17126" xr:uid="{00000000-0005-0000-0000-000003430000}"/>
    <cellStyle name="Normal 2 2 4 5 3 5 2" xfId="17127" xr:uid="{00000000-0005-0000-0000-000004430000}"/>
    <cellStyle name="Normal 2 2 4 5 3 6" xfId="17128" xr:uid="{00000000-0005-0000-0000-000005430000}"/>
    <cellStyle name="Normal 2 2 4 5 3 6 2" xfId="17129" xr:uid="{00000000-0005-0000-0000-000006430000}"/>
    <cellStyle name="Normal 2 2 4 5 3 7" xfId="17130" xr:uid="{00000000-0005-0000-0000-000007430000}"/>
    <cellStyle name="Normal 2 2 4 5 3 7 2" xfId="17131" xr:uid="{00000000-0005-0000-0000-000008430000}"/>
    <cellStyle name="Normal 2 2 4 5 3 8" xfId="17132" xr:uid="{00000000-0005-0000-0000-000009430000}"/>
    <cellStyle name="Normal 2 2 4 5 3 8 2" xfId="17133" xr:uid="{00000000-0005-0000-0000-00000A430000}"/>
    <cellStyle name="Normal 2 2 4 5 3 9" xfId="17134" xr:uid="{00000000-0005-0000-0000-00000B430000}"/>
    <cellStyle name="Normal 2 2 4 5 3 9 2" xfId="17135" xr:uid="{00000000-0005-0000-0000-00000C430000}"/>
    <cellStyle name="Normal 2 2 4 5 4" xfId="17136" xr:uid="{00000000-0005-0000-0000-00000D430000}"/>
    <cellStyle name="Normal 2 2 4 5 4 2" xfId="17137" xr:uid="{00000000-0005-0000-0000-00000E430000}"/>
    <cellStyle name="Normal 2 2 4 5 5" xfId="17138" xr:uid="{00000000-0005-0000-0000-00000F430000}"/>
    <cellStyle name="Normal 2 2 4 5 5 2" xfId="17139" xr:uid="{00000000-0005-0000-0000-000010430000}"/>
    <cellStyle name="Normal 2 2 4 5 6" xfId="17140" xr:uid="{00000000-0005-0000-0000-000011430000}"/>
    <cellStyle name="Normal 2 2 4 5 6 2" xfId="17141" xr:uid="{00000000-0005-0000-0000-000012430000}"/>
    <cellStyle name="Normal 2 2 4 5 7" xfId="17142" xr:uid="{00000000-0005-0000-0000-000013430000}"/>
    <cellStyle name="Normal 2 2 4 5 7 2" xfId="17143" xr:uid="{00000000-0005-0000-0000-000014430000}"/>
    <cellStyle name="Normal 2 2 4 5 8" xfId="17144" xr:uid="{00000000-0005-0000-0000-000015430000}"/>
    <cellStyle name="Normal 2 2 4 5 8 2" xfId="17145" xr:uid="{00000000-0005-0000-0000-000016430000}"/>
    <cellStyle name="Normal 2 2 4 5 9" xfId="17146" xr:uid="{00000000-0005-0000-0000-000017430000}"/>
    <cellStyle name="Normal 2 2 4 5 9 2" xfId="17147" xr:uid="{00000000-0005-0000-0000-000018430000}"/>
    <cellStyle name="Normal 2 2 4 6" xfId="17148" xr:uid="{00000000-0005-0000-0000-000019430000}"/>
    <cellStyle name="Normal 2 2 4 6 2" xfId="17149" xr:uid="{00000000-0005-0000-0000-00001A430000}"/>
    <cellStyle name="Normal 2 2 4 6 2 10" xfId="17150" xr:uid="{00000000-0005-0000-0000-00001B430000}"/>
    <cellStyle name="Normal 2 2 4 6 2 10 2" xfId="17151" xr:uid="{00000000-0005-0000-0000-00001C430000}"/>
    <cellStyle name="Normal 2 2 4 6 2 11" xfId="17152" xr:uid="{00000000-0005-0000-0000-00001D430000}"/>
    <cellStyle name="Normal 2 2 4 6 2 11 2" xfId="17153" xr:uid="{00000000-0005-0000-0000-00001E430000}"/>
    <cellStyle name="Normal 2 2 4 6 2 12" xfId="17154" xr:uid="{00000000-0005-0000-0000-00001F430000}"/>
    <cellStyle name="Normal 2 2 4 6 2 12 2" xfId="17155" xr:uid="{00000000-0005-0000-0000-000020430000}"/>
    <cellStyle name="Normal 2 2 4 6 2 13" xfId="17156" xr:uid="{00000000-0005-0000-0000-000021430000}"/>
    <cellStyle name="Normal 2 2 4 6 2 2" xfId="17157" xr:uid="{00000000-0005-0000-0000-000022430000}"/>
    <cellStyle name="Normal 2 2 4 6 2 2 10" xfId="17158" xr:uid="{00000000-0005-0000-0000-000023430000}"/>
    <cellStyle name="Normal 2 2 4 6 2 2 10 2" xfId="17159" xr:uid="{00000000-0005-0000-0000-000024430000}"/>
    <cellStyle name="Normal 2 2 4 6 2 2 11" xfId="17160" xr:uid="{00000000-0005-0000-0000-000025430000}"/>
    <cellStyle name="Normal 2 2 4 6 2 2 11 2" xfId="17161" xr:uid="{00000000-0005-0000-0000-000026430000}"/>
    <cellStyle name="Normal 2 2 4 6 2 2 12" xfId="17162" xr:uid="{00000000-0005-0000-0000-000027430000}"/>
    <cellStyle name="Normal 2 2 4 6 2 2 2" xfId="17163" xr:uid="{00000000-0005-0000-0000-000028430000}"/>
    <cellStyle name="Normal 2 2 4 6 2 2 2 10" xfId="17164" xr:uid="{00000000-0005-0000-0000-000029430000}"/>
    <cellStyle name="Normal 2 2 4 6 2 2 2 10 2" xfId="17165" xr:uid="{00000000-0005-0000-0000-00002A430000}"/>
    <cellStyle name="Normal 2 2 4 6 2 2 2 11" xfId="17166" xr:uid="{00000000-0005-0000-0000-00002B430000}"/>
    <cellStyle name="Normal 2 2 4 6 2 2 2 2" xfId="17167" xr:uid="{00000000-0005-0000-0000-00002C430000}"/>
    <cellStyle name="Normal 2 2 4 6 2 2 2 2 2" xfId="17168" xr:uid="{00000000-0005-0000-0000-00002D430000}"/>
    <cellStyle name="Normal 2 2 4 6 2 2 2 3" xfId="17169" xr:uid="{00000000-0005-0000-0000-00002E430000}"/>
    <cellStyle name="Normal 2 2 4 6 2 2 2 3 2" xfId="17170" xr:uid="{00000000-0005-0000-0000-00002F430000}"/>
    <cellStyle name="Normal 2 2 4 6 2 2 2 4" xfId="17171" xr:uid="{00000000-0005-0000-0000-000030430000}"/>
    <cellStyle name="Normal 2 2 4 6 2 2 2 4 2" xfId="17172" xr:uid="{00000000-0005-0000-0000-000031430000}"/>
    <cellStyle name="Normal 2 2 4 6 2 2 2 5" xfId="17173" xr:uid="{00000000-0005-0000-0000-000032430000}"/>
    <cellStyle name="Normal 2 2 4 6 2 2 2 5 2" xfId="17174" xr:uid="{00000000-0005-0000-0000-000033430000}"/>
    <cellStyle name="Normal 2 2 4 6 2 2 2 6" xfId="17175" xr:uid="{00000000-0005-0000-0000-000034430000}"/>
    <cellStyle name="Normal 2 2 4 6 2 2 2 6 2" xfId="17176" xr:uid="{00000000-0005-0000-0000-000035430000}"/>
    <cellStyle name="Normal 2 2 4 6 2 2 2 7" xfId="17177" xr:uid="{00000000-0005-0000-0000-000036430000}"/>
    <cellStyle name="Normal 2 2 4 6 2 2 2 7 2" xfId="17178" xr:uid="{00000000-0005-0000-0000-000037430000}"/>
    <cellStyle name="Normal 2 2 4 6 2 2 2 8" xfId="17179" xr:uid="{00000000-0005-0000-0000-000038430000}"/>
    <cellStyle name="Normal 2 2 4 6 2 2 2 8 2" xfId="17180" xr:uid="{00000000-0005-0000-0000-000039430000}"/>
    <cellStyle name="Normal 2 2 4 6 2 2 2 9" xfId="17181" xr:uid="{00000000-0005-0000-0000-00003A430000}"/>
    <cellStyle name="Normal 2 2 4 6 2 2 2 9 2" xfId="17182" xr:uid="{00000000-0005-0000-0000-00003B430000}"/>
    <cellStyle name="Normal 2 2 4 6 2 2 3" xfId="17183" xr:uid="{00000000-0005-0000-0000-00003C430000}"/>
    <cellStyle name="Normal 2 2 4 6 2 2 3 2" xfId="17184" xr:uid="{00000000-0005-0000-0000-00003D430000}"/>
    <cellStyle name="Normal 2 2 4 6 2 2 4" xfId="17185" xr:uid="{00000000-0005-0000-0000-00003E430000}"/>
    <cellStyle name="Normal 2 2 4 6 2 2 4 2" xfId="17186" xr:uid="{00000000-0005-0000-0000-00003F430000}"/>
    <cellStyle name="Normal 2 2 4 6 2 2 5" xfId="17187" xr:uid="{00000000-0005-0000-0000-000040430000}"/>
    <cellStyle name="Normal 2 2 4 6 2 2 5 2" xfId="17188" xr:uid="{00000000-0005-0000-0000-000041430000}"/>
    <cellStyle name="Normal 2 2 4 6 2 2 6" xfId="17189" xr:uid="{00000000-0005-0000-0000-000042430000}"/>
    <cellStyle name="Normal 2 2 4 6 2 2 6 2" xfId="17190" xr:uid="{00000000-0005-0000-0000-000043430000}"/>
    <cellStyle name="Normal 2 2 4 6 2 2 7" xfId="17191" xr:uid="{00000000-0005-0000-0000-000044430000}"/>
    <cellStyle name="Normal 2 2 4 6 2 2 7 2" xfId="17192" xr:uid="{00000000-0005-0000-0000-000045430000}"/>
    <cellStyle name="Normal 2 2 4 6 2 2 8" xfId="17193" xr:uid="{00000000-0005-0000-0000-000046430000}"/>
    <cellStyle name="Normal 2 2 4 6 2 2 8 2" xfId="17194" xr:uid="{00000000-0005-0000-0000-000047430000}"/>
    <cellStyle name="Normal 2 2 4 6 2 2 9" xfId="17195" xr:uid="{00000000-0005-0000-0000-000048430000}"/>
    <cellStyle name="Normal 2 2 4 6 2 2 9 2" xfId="17196" xr:uid="{00000000-0005-0000-0000-000049430000}"/>
    <cellStyle name="Normal 2 2 4 6 2 3" xfId="17197" xr:uid="{00000000-0005-0000-0000-00004A430000}"/>
    <cellStyle name="Normal 2 2 4 6 2 3 10" xfId="17198" xr:uid="{00000000-0005-0000-0000-00004B430000}"/>
    <cellStyle name="Normal 2 2 4 6 2 3 10 2" xfId="17199" xr:uid="{00000000-0005-0000-0000-00004C430000}"/>
    <cellStyle name="Normal 2 2 4 6 2 3 11" xfId="17200" xr:uid="{00000000-0005-0000-0000-00004D430000}"/>
    <cellStyle name="Normal 2 2 4 6 2 3 2" xfId="17201" xr:uid="{00000000-0005-0000-0000-00004E430000}"/>
    <cellStyle name="Normal 2 2 4 6 2 3 2 2" xfId="17202" xr:uid="{00000000-0005-0000-0000-00004F430000}"/>
    <cellStyle name="Normal 2 2 4 6 2 3 3" xfId="17203" xr:uid="{00000000-0005-0000-0000-000050430000}"/>
    <cellStyle name="Normal 2 2 4 6 2 3 3 2" xfId="17204" xr:uid="{00000000-0005-0000-0000-000051430000}"/>
    <cellStyle name="Normal 2 2 4 6 2 3 4" xfId="17205" xr:uid="{00000000-0005-0000-0000-000052430000}"/>
    <cellStyle name="Normal 2 2 4 6 2 3 4 2" xfId="17206" xr:uid="{00000000-0005-0000-0000-000053430000}"/>
    <cellStyle name="Normal 2 2 4 6 2 3 5" xfId="17207" xr:uid="{00000000-0005-0000-0000-000054430000}"/>
    <cellStyle name="Normal 2 2 4 6 2 3 5 2" xfId="17208" xr:uid="{00000000-0005-0000-0000-000055430000}"/>
    <cellStyle name="Normal 2 2 4 6 2 3 6" xfId="17209" xr:uid="{00000000-0005-0000-0000-000056430000}"/>
    <cellStyle name="Normal 2 2 4 6 2 3 6 2" xfId="17210" xr:uid="{00000000-0005-0000-0000-000057430000}"/>
    <cellStyle name="Normal 2 2 4 6 2 3 7" xfId="17211" xr:uid="{00000000-0005-0000-0000-000058430000}"/>
    <cellStyle name="Normal 2 2 4 6 2 3 7 2" xfId="17212" xr:uid="{00000000-0005-0000-0000-000059430000}"/>
    <cellStyle name="Normal 2 2 4 6 2 3 8" xfId="17213" xr:uid="{00000000-0005-0000-0000-00005A430000}"/>
    <cellStyle name="Normal 2 2 4 6 2 3 8 2" xfId="17214" xr:uid="{00000000-0005-0000-0000-00005B430000}"/>
    <cellStyle name="Normal 2 2 4 6 2 3 9" xfId="17215" xr:uid="{00000000-0005-0000-0000-00005C430000}"/>
    <cellStyle name="Normal 2 2 4 6 2 3 9 2" xfId="17216" xr:uid="{00000000-0005-0000-0000-00005D430000}"/>
    <cellStyle name="Normal 2 2 4 6 2 4" xfId="17217" xr:uid="{00000000-0005-0000-0000-00005E430000}"/>
    <cellStyle name="Normal 2 2 4 6 2 4 2" xfId="17218" xr:uid="{00000000-0005-0000-0000-00005F430000}"/>
    <cellStyle name="Normal 2 2 4 6 2 5" xfId="17219" xr:uid="{00000000-0005-0000-0000-000060430000}"/>
    <cellStyle name="Normal 2 2 4 6 2 5 2" xfId="17220" xr:uid="{00000000-0005-0000-0000-000061430000}"/>
    <cellStyle name="Normal 2 2 4 6 2 6" xfId="17221" xr:uid="{00000000-0005-0000-0000-000062430000}"/>
    <cellStyle name="Normal 2 2 4 6 2 6 2" xfId="17222" xr:uid="{00000000-0005-0000-0000-000063430000}"/>
    <cellStyle name="Normal 2 2 4 6 2 7" xfId="17223" xr:uid="{00000000-0005-0000-0000-000064430000}"/>
    <cellStyle name="Normal 2 2 4 6 2 7 2" xfId="17224" xr:uid="{00000000-0005-0000-0000-000065430000}"/>
    <cellStyle name="Normal 2 2 4 6 2 8" xfId="17225" xr:uid="{00000000-0005-0000-0000-000066430000}"/>
    <cellStyle name="Normal 2 2 4 6 2 8 2" xfId="17226" xr:uid="{00000000-0005-0000-0000-000067430000}"/>
    <cellStyle name="Normal 2 2 4 6 2 9" xfId="17227" xr:uid="{00000000-0005-0000-0000-000068430000}"/>
    <cellStyle name="Normal 2 2 4 6 2 9 2" xfId="17228" xr:uid="{00000000-0005-0000-0000-000069430000}"/>
    <cellStyle name="Normal 2 2 4 6 3" xfId="17229" xr:uid="{00000000-0005-0000-0000-00006A430000}"/>
    <cellStyle name="Normal 2 2 4 6 3 10" xfId="17230" xr:uid="{00000000-0005-0000-0000-00006B430000}"/>
    <cellStyle name="Normal 2 2 4 6 3 10 2" xfId="17231" xr:uid="{00000000-0005-0000-0000-00006C430000}"/>
    <cellStyle name="Normal 2 2 4 6 3 11" xfId="17232" xr:uid="{00000000-0005-0000-0000-00006D430000}"/>
    <cellStyle name="Normal 2 2 4 6 3 11 2" xfId="17233" xr:uid="{00000000-0005-0000-0000-00006E430000}"/>
    <cellStyle name="Normal 2 2 4 6 3 12" xfId="17234" xr:uid="{00000000-0005-0000-0000-00006F430000}"/>
    <cellStyle name="Normal 2 2 4 6 3 12 2" xfId="17235" xr:uid="{00000000-0005-0000-0000-000070430000}"/>
    <cellStyle name="Normal 2 2 4 6 3 13" xfId="17236" xr:uid="{00000000-0005-0000-0000-000071430000}"/>
    <cellStyle name="Normal 2 2 4 6 3 2" xfId="17237" xr:uid="{00000000-0005-0000-0000-000072430000}"/>
    <cellStyle name="Normal 2 2 4 6 3 2 10" xfId="17238" xr:uid="{00000000-0005-0000-0000-000073430000}"/>
    <cellStyle name="Normal 2 2 4 6 3 2 10 2" xfId="17239" xr:uid="{00000000-0005-0000-0000-000074430000}"/>
    <cellStyle name="Normal 2 2 4 6 3 2 11" xfId="17240" xr:uid="{00000000-0005-0000-0000-000075430000}"/>
    <cellStyle name="Normal 2 2 4 6 3 2 11 2" xfId="17241" xr:uid="{00000000-0005-0000-0000-000076430000}"/>
    <cellStyle name="Normal 2 2 4 6 3 2 12" xfId="17242" xr:uid="{00000000-0005-0000-0000-000077430000}"/>
    <cellStyle name="Normal 2 2 4 6 3 2 2" xfId="17243" xr:uid="{00000000-0005-0000-0000-000078430000}"/>
    <cellStyle name="Normal 2 2 4 6 3 2 2 10" xfId="17244" xr:uid="{00000000-0005-0000-0000-000079430000}"/>
    <cellStyle name="Normal 2 2 4 6 3 2 2 10 2" xfId="17245" xr:uid="{00000000-0005-0000-0000-00007A430000}"/>
    <cellStyle name="Normal 2 2 4 6 3 2 2 11" xfId="17246" xr:uid="{00000000-0005-0000-0000-00007B430000}"/>
    <cellStyle name="Normal 2 2 4 6 3 2 2 2" xfId="17247" xr:uid="{00000000-0005-0000-0000-00007C430000}"/>
    <cellStyle name="Normal 2 2 4 6 3 2 2 2 2" xfId="17248" xr:uid="{00000000-0005-0000-0000-00007D430000}"/>
    <cellStyle name="Normal 2 2 4 6 3 2 2 3" xfId="17249" xr:uid="{00000000-0005-0000-0000-00007E430000}"/>
    <cellStyle name="Normal 2 2 4 6 3 2 2 3 2" xfId="17250" xr:uid="{00000000-0005-0000-0000-00007F430000}"/>
    <cellStyle name="Normal 2 2 4 6 3 2 2 4" xfId="17251" xr:uid="{00000000-0005-0000-0000-000080430000}"/>
    <cellStyle name="Normal 2 2 4 6 3 2 2 4 2" xfId="17252" xr:uid="{00000000-0005-0000-0000-000081430000}"/>
    <cellStyle name="Normal 2 2 4 6 3 2 2 5" xfId="17253" xr:uid="{00000000-0005-0000-0000-000082430000}"/>
    <cellStyle name="Normal 2 2 4 6 3 2 2 5 2" xfId="17254" xr:uid="{00000000-0005-0000-0000-000083430000}"/>
    <cellStyle name="Normal 2 2 4 6 3 2 2 6" xfId="17255" xr:uid="{00000000-0005-0000-0000-000084430000}"/>
    <cellStyle name="Normal 2 2 4 6 3 2 2 6 2" xfId="17256" xr:uid="{00000000-0005-0000-0000-000085430000}"/>
    <cellStyle name="Normal 2 2 4 6 3 2 2 7" xfId="17257" xr:uid="{00000000-0005-0000-0000-000086430000}"/>
    <cellStyle name="Normal 2 2 4 6 3 2 2 7 2" xfId="17258" xr:uid="{00000000-0005-0000-0000-000087430000}"/>
    <cellStyle name="Normal 2 2 4 6 3 2 2 8" xfId="17259" xr:uid="{00000000-0005-0000-0000-000088430000}"/>
    <cellStyle name="Normal 2 2 4 6 3 2 2 8 2" xfId="17260" xr:uid="{00000000-0005-0000-0000-000089430000}"/>
    <cellStyle name="Normal 2 2 4 6 3 2 2 9" xfId="17261" xr:uid="{00000000-0005-0000-0000-00008A430000}"/>
    <cellStyle name="Normal 2 2 4 6 3 2 2 9 2" xfId="17262" xr:uid="{00000000-0005-0000-0000-00008B430000}"/>
    <cellStyle name="Normal 2 2 4 6 3 2 3" xfId="17263" xr:uid="{00000000-0005-0000-0000-00008C430000}"/>
    <cellStyle name="Normal 2 2 4 6 3 2 3 2" xfId="17264" xr:uid="{00000000-0005-0000-0000-00008D430000}"/>
    <cellStyle name="Normal 2 2 4 6 3 2 4" xfId="17265" xr:uid="{00000000-0005-0000-0000-00008E430000}"/>
    <cellStyle name="Normal 2 2 4 6 3 2 4 2" xfId="17266" xr:uid="{00000000-0005-0000-0000-00008F430000}"/>
    <cellStyle name="Normal 2 2 4 6 3 2 5" xfId="17267" xr:uid="{00000000-0005-0000-0000-000090430000}"/>
    <cellStyle name="Normal 2 2 4 6 3 2 5 2" xfId="17268" xr:uid="{00000000-0005-0000-0000-000091430000}"/>
    <cellStyle name="Normal 2 2 4 6 3 2 6" xfId="17269" xr:uid="{00000000-0005-0000-0000-000092430000}"/>
    <cellStyle name="Normal 2 2 4 6 3 2 6 2" xfId="17270" xr:uid="{00000000-0005-0000-0000-000093430000}"/>
    <cellStyle name="Normal 2 2 4 6 3 2 7" xfId="17271" xr:uid="{00000000-0005-0000-0000-000094430000}"/>
    <cellStyle name="Normal 2 2 4 6 3 2 7 2" xfId="17272" xr:uid="{00000000-0005-0000-0000-000095430000}"/>
    <cellStyle name="Normal 2 2 4 6 3 2 8" xfId="17273" xr:uid="{00000000-0005-0000-0000-000096430000}"/>
    <cellStyle name="Normal 2 2 4 6 3 2 8 2" xfId="17274" xr:uid="{00000000-0005-0000-0000-000097430000}"/>
    <cellStyle name="Normal 2 2 4 6 3 2 9" xfId="17275" xr:uid="{00000000-0005-0000-0000-000098430000}"/>
    <cellStyle name="Normal 2 2 4 6 3 2 9 2" xfId="17276" xr:uid="{00000000-0005-0000-0000-000099430000}"/>
    <cellStyle name="Normal 2 2 4 6 3 3" xfId="17277" xr:uid="{00000000-0005-0000-0000-00009A430000}"/>
    <cellStyle name="Normal 2 2 4 6 3 3 10" xfId="17278" xr:uid="{00000000-0005-0000-0000-00009B430000}"/>
    <cellStyle name="Normal 2 2 4 6 3 3 10 2" xfId="17279" xr:uid="{00000000-0005-0000-0000-00009C430000}"/>
    <cellStyle name="Normal 2 2 4 6 3 3 11" xfId="17280" xr:uid="{00000000-0005-0000-0000-00009D430000}"/>
    <cellStyle name="Normal 2 2 4 6 3 3 2" xfId="17281" xr:uid="{00000000-0005-0000-0000-00009E430000}"/>
    <cellStyle name="Normal 2 2 4 6 3 3 2 2" xfId="17282" xr:uid="{00000000-0005-0000-0000-00009F430000}"/>
    <cellStyle name="Normal 2 2 4 6 3 3 3" xfId="17283" xr:uid="{00000000-0005-0000-0000-0000A0430000}"/>
    <cellStyle name="Normal 2 2 4 6 3 3 3 2" xfId="17284" xr:uid="{00000000-0005-0000-0000-0000A1430000}"/>
    <cellStyle name="Normal 2 2 4 6 3 3 4" xfId="17285" xr:uid="{00000000-0005-0000-0000-0000A2430000}"/>
    <cellStyle name="Normal 2 2 4 6 3 3 4 2" xfId="17286" xr:uid="{00000000-0005-0000-0000-0000A3430000}"/>
    <cellStyle name="Normal 2 2 4 6 3 3 5" xfId="17287" xr:uid="{00000000-0005-0000-0000-0000A4430000}"/>
    <cellStyle name="Normal 2 2 4 6 3 3 5 2" xfId="17288" xr:uid="{00000000-0005-0000-0000-0000A5430000}"/>
    <cellStyle name="Normal 2 2 4 6 3 3 6" xfId="17289" xr:uid="{00000000-0005-0000-0000-0000A6430000}"/>
    <cellStyle name="Normal 2 2 4 6 3 3 6 2" xfId="17290" xr:uid="{00000000-0005-0000-0000-0000A7430000}"/>
    <cellStyle name="Normal 2 2 4 6 3 3 7" xfId="17291" xr:uid="{00000000-0005-0000-0000-0000A8430000}"/>
    <cellStyle name="Normal 2 2 4 6 3 3 7 2" xfId="17292" xr:uid="{00000000-0005-0000-0000-0000A9430000}"/>
    <cellStyle name="Normal 2 2 4 6 3 3 8" xfId="17293" xr:uid="{00000000-0005-0000-0000-0000AA430000}"/>
    <cellStyle name="Normal 2 2 4 6 3 3 8 2" xfId="17294" xr:uid="{00000000-0005-0000-0000-0000AB430000}"/>
    <cellStyle name="Normal 2 2 4 6 3 3 9" xfId="17295" xr:uid="{00000000-0005-0000-0000-0000AC430000}"/>
    <cellStyle name="Normal 2 2 4 6 3 3 9 2" xfId="17296" xr:uid="{00000000-0005-0000-0000-0000AD430000}"/>
    <cellStyle name="Normal 2 2 4 6 3 4" xfId="17297" xr:uid="{00000000-0005-0000-0000-0000AE430000}"/>
    <cellStyle name="Normal 2 2 4 6 3 4 2" xfId="17298" xr:uid="{00000000-0005-0000-0000-0000AF430000}"/>
    <cellStyle name="Normal 2 2 4 6 3 5" xfId="17299" xr:uid="{00000000-0005-0000-0000-0000B0430000}"/>
    <cellStyle name="Normal 2 2 4 6 3 5 2" xfId="17300" xr:uid="{00000000-0005-0000-0000-0000B1430000}"/>
    <cellStyle name="Normal 2 2 4 6 3 6" xfId="17301" xr:uid="{00000000-0005-0000-0000-0000B2430000}"/>
    <cellStyle name="Normal 2 2 4 6 3 6 2" xfId="17302" xr:uid="{00000000-0005-0000-0000-0000B3430000}"/>
    <cellStyle name="Normal 2 2 4 6 3 7" xfId="17303" xr:uid="{00000000-0005-0000-0000-0000B4430000}"/>
    <cellStyle name="Normal 2 2 4 6 3 7 2" xfId="17304" xr:uid="{00000000-0005-0000-0000-0000B5430000}"/>
    <cellStyle name="Normal 2 2 4 6 3 8" xfId="17305" xr:uid="{00000000-0005-0000-0000-0000B6430000}"/>
    <cellStyle name="Normal 2 2 4 6 3 8 2" xfId="17306" xr:uid="{00000000-0005-0000-0000-0000B7430000}"/>
    <cellStyle name="Normal 2 2 4 6 3 9" xfId="17307" xr:uid="{00000000-0005-0000-0000-0000B8430000}"/>
    <cellStyle name="Normal 2 2 4 6 3 9 2" xfId="17308" xr:uid="{00000000-0005-0000-0000-0000B9430000}"/>
    <cellStyle name="Normal 2 2 4 6 4" xfId="17309" xr:uid="{00000000-0005-0000-0000-0000BA430000}"/>
    <cellStyle name="Normal 2 2 4 6 4 10" xfId="17310" xr:uid="{00000000-0005-0000-0000-0000BB430000}"/>
    <cellStyle name="Normal 2 2 4 6 4 10 2" xfId="17311" xr:uid="{00000000-0005-0000-0000-0000BC430000}"/>
    <cellStyle name="Normal 2 2 4 6 4 11" xfId="17312" xr:uid="{00000000-0005-0000-0000-0000BD430000}"/>
    <cellStyle name="Normal 2 2 4 6 4 11 2" xfId="17313" xr:uid="{00000000-0005-0000-0000-0000BE430000}"/>
    <cellStyle name="Normal 2 2 4 6 4 12" xfId="17314" xr:uid="{00000000-0005-0000-0000-0000BF430000}"/>
    <cellStyle name="Normal 2 2 4 6 4 12 2" xfId="17315" xr:uid="{00000000-0005-0000-0000-0000C0430000}"/>
    <cellStyle name="Normal 2 2 4 6 4 13" xfId="17316" xr:uid="{00000000-0005-0000-0000-0000C1430000}"/>
    <cellStyle name="Normal 2 2 4 6 4 2" xfId="17317" xr:uid="{00000000-0005-0000-0000-0000C2430000}"/>
    <cellStyle name="Normal 2 2 4 6 4 2 10" xfId="17318" xr:uid="{00000000-0005-0000-0000-0000C3430000}"/>
    <cellStyle name="Normal 2 2 4 6 4 2 10 2" xfId="17319" xr:uid="{00000000-0005-0000-0000-0000C4430000}"/>
    <cellStyle name="Normal 2 2 4 6 4 2 11" xfId="17320" xr:uid="{00000000-0005-0000-0000-0000C5430000}"/>
    <cellStyle name="Normal 2 2 4 6 4 2 11 2" xfId="17321" xr:uid="{00000000-0005-0000-0000-0000C6430000}"/>
    <cellStyle name="Normal 2 2 4 6 4 2 12" xfId="17322" xr:uid="{00000000-0005-0000-0000-0000C7430000}"/>
    <cellStyle name="Normal 2 2 4 6 4 2 2" xfId="17323" xr:uid="{00000000-0005-0000-0000-0000C8430000}"/>
    <cellStyle name="Normal 2 2 4 6 4 2 2 10" xfId="17324" xr:uid="{00000000-0005-0000-0000-0000C9430000}"/>
    <cellStyle name="Normal 2 2 4 6 4 2 2 10 2" xfId="17325" xr:uid="{00000000-0005-0000-0000-0000CA430000}"/>
    <cellStyle name="Normal 2 2 4 6 4 2 2 11" xfId="17326" xr:uid="{00000000-0005-0000-0000-0000CB430000}"/>
    <cellStyle name="Normal 2 2 4 6 4 2 2 2" xfId="17327" xr:uid="{00000000-0005-0000-0000-0000CC430000}"/>
    <cellStyle name="Normal 2 2 4 6 4 2 2 2 2" xfId="17328" xr:uid="{00000000-0005-0000-0000-0000CD430000}"/>
    <cellStyle name="Normal 2 2 4 6 4 2 2 3" xfId="17329" xr:uid="{00000000-0005-0000-0000-0000CE430000}"/>
    <cellStyle name="Normal 2 2 4 6 4 2 2 3 2" xfId="17330" xr:uid="{00000000-0005-0000-0000-0000CF430000}"/>
    <cellStyle name="Normal 2 2 4 6 4 2 2 4" xfId="17331" xr:uid="{00000000-0005-0000-0000-0000D0430000}"/>
    <cellStyle name="Normal 2 2 4 6 4 2 2 4 2" xfId="17332" xr:uid="{00000000-0005-0000-0000-0000D1430000}"/>
    <cellStyle name="Normal 2 2 4 6 4 2 2 5" xfId="17333" xr:uid="{00000000-0005-0000-0000-0000D2430000}"/>
    <cellStyle name="Normal 2 2 4 6 4 2 2 5 2" xfId="17334" xr:uid="{00000000-0005-0000-0000-0000D3430000}"/>
    <cellStyle name="Normal 2 2 4 6 4 2 2 6" xfId="17335" xr:uid="{00000000-0005-0000-0000-0000D4430000}"/>
    <cellStyle name="Normal 2 2 4 6 4 2 2 6 2" xfId="17336" xr:uid="{00000000-0005-0000-0000-0000D5430000}"/>
    <cellStyle name="Normal 2 2 4 6 4 2 2 7" xfId="17337" xr:uid="{00000000-0005-0000-0000-0000D6430000}"/>
    <cellStyle name="Normal 2 2 4 6 4 2 2 7 2" xfId="17338" xr:uid="{00000000-0005-0000-0000-0000D7430000}"/>
    <cellStyle name="Normal 2 2 4 6 4 2 2 8" xfId="17339" xr:uid="{00000000-0005-0000-0000-0000D8430000}"/>
    <cellStyle name="Normal 2 2 4 6 4 2 2 8 2" xfId="17340" xr:uid="{00000000-0005-0000-0000-0000D9430000}"/>
    <cellStyle name="Normal 2 2 4 6 4 2 2 9" xfId="17341" xr:uid="{00000000-0005-0000-0000-0000DA430000}"/>
    <cellStyle name="Normal 2 2 4 6 4 2 2 9 2" xfId="17342" xr:uid="{00000000-0005-0000-0000-0000DB430000}"/>
    <cellStyle name="Normal 2 2 4 6 4 2 3" xfId="17343" xr:uid="{00000000-0005-0000-0000-0000DC430000}"/>
    <cellStyle name="Normal 2 2 4 6 4 2 3 2" xfId="17344" xr:uid="{00000000-0005-0000-0000-0000DD430000}"/>
    <cellStyle name="Normal 2 2 4 6 4 2 4" xfId="17345" xr:uid="{00000000-0005-0000-0000-0000DE430000}"/>
    <cellStyle name="Normal 2 2 4 6 4 2 4 2" xfId="17346" xr:uid="{00000000-0005-0000-0000-0000DF430000}"/>
    <cellStyle name="Normal 2 2 4 6 4 2 5" xfId="17347" xr:uid="{00000000-0005-0000-0000-0000E0430000}"/>
    <cellStyle name="Normal 2 2 4 6 4 2 5 2" xfId="17348" xr:uid="{00000000-0005-0000-0000-0000E1430000}"/>
    <cellStyle name="Normal 2 2 4 6 4 2 6" xfId="17349" xr:uid="{00000000-0005-0000-0000-0000E2430000}"/>
    <cellStyle name="Normal 2 2 4 6 4 2 6 2" xfId="17350" xr:uid="{00000000-0005-0000-0000-0000E3430000}"/>
    <cellStyle name="Normal 2 2 4 6 4 2 7" xfId="17351" xr:uid="{00000000-0005-0000-0000-0000E4430000}"/>
    <cellStyle name="Normal 2 2 4 6 4 2 7 2" xfId="17352" xr:uid="{00000000-0005-0000-0000-0000E5430000}"/>
    <cellStyle name="Normal 2 2 4 6 4 2 8" xfId="17353" xr:uid="{00000000-0005-0000-0000-0000E6430000}"/>
    <cellStyle name="Normal 2 2 4 6 4 2 8 2" xfId="17354" xr:uid="{00000000-0005-0000-0000-0000E7430000}"/>
    <cellStyle name="Normal 2 2 4 6 4 2 9" xfId="17355" xr:uid="{00000000-0005-0000-0000-0000E8430000}"/>
    <cellStyle name="Normal 2 2 4 6 4 2 9 2" xfId="17356" xr:uid="{00000000-0005-0000-0000-0000E9430000}"/>
    <cellStyle name="Normal 2 2 4 6 4 3" xfId="17357" xr:uid="{00000000-0005-0000-0000-0000EA430000}"/>
    <cellStyle name="Normal 2 2 4 6 4 3 10" xfId="17358" xr:uid="{00000000-0005-0000-0000-0000EB430000}"/>
    <cellStyle name="Normal 2 2 4 6 4 3 10 2" xfId="17359" xr:uid="{00000000-0005-0000-0000-0000EC430000}"/>
    <cellStyle name="Normal 2 2 4 6 4 3 11" xfId="17360" xr:uid="{00000000-0005-0000-0000-0000ED430000}"/>
    <cellStyle name="Normal 2 2 4 6 4 3 2" xfId="17361" xr:uid="{00000000-0005-0000-0000-0000EE430000}"/>
    <cellStyle name="Normal 2 2 4 6 4 3 2 2" xfId="17362" xr:uid="{00000000-0005-0000-0000-0000EF430000}"/>
    <cellStyle name="Normal 2 2 4 6 4 3 3" xfId="17363" xr:uid="{00000000-0005-0000-0000-0000F0430000}"/>
    <cellStyle name="Normal 2 2 4 6 4 3 3 2" xfId="17364" xr:uid="{00000000-0005-0000-0000-0000F1430000}"/>
    <cellStyle name="Normal 2 2 4 6 4 3 4" xfId="17365" xr:uid="{00000000-0005-0000-0000-0000F2430000}"/>
    <cellStyle name="Normal 2 2 4 6 4 3 4 2" xfId="17366" xr:uid="{00000000-0005-0000-0000-0000F3430000}"/>
    <cellStyle name="Normal 2 2 4 6 4 3 5" xfId="17367" xr:uid="{00000000-0005-0000-0000-0000F4430000}"/>
    <cellStyle name="Normal 2 2 4 6 4 3 5 2" xfId="17368" xr:uid="{00000000-0005-0000-0000-0000F5430000}"/>
    <cellStyle name="Normal 2 2 4 6 4 3 6" xfId="17369" xr:uid="{00000000-0005-0000-0000-0000F6430000}"/>
    <cellStyle name="Normal 2 2 4 6 4 3 6 2" xfId="17370" xr:uid="{00000000-0005-0000-0000-0000F7430000}"/>
    <cellStyle name="Normal 2 2 4 6 4 3 7" xfId="17371" xr:uid="{00000000-0005-0000-0000-0000F8430000}"/>
    <cellStyle name="Normal 2 2 4 6 4 3 7 2" xfId="17372" xr:uid="{00000000-0005-0000-0000-0000F9430000}"/>
    <cellStyle name="Normal 2 2 4 6 4 3 8" xfId="17373" xr:uid="{00000000-0005-0000-0000-0000FA430000}"/>
    <cellStyle name="Normal 2 2 4 6 4 3 8 2" xfId="17374" xr:uid="{00000000-0005-0000-0000-0000FB430000}"/>
    <cellStyle name="Normal 2 2 4 6 4 3 9" xfId="17375" xr:uid="{00000000-0005-0000-0000-0000FC430000}"/>
    <cellStyle name="Normal 2 2 4 6 4 3 9 2" xfId="17376" xr:uid="{00000000-0005-0000-0000-0000FD430000}"/>
    <cellStyle name="Normal 2 2 4 6 4 4" xfId="17377" xr:uid="{00000000-0005-0000-0000-0000FE430000}"/>
    <cellStyle name="Normal 2 2 4 6 4 4 2" xfId="17378" xr:uid="{00000000-0005-0000-0000-0000FF430000}"/>
    <cellStyle name="Normal 2 2 4 6 4 5" xfId="17379" xr:uid="{00000000-0005-0000-0000-000000440000}"/>
    <cellStyle name="Normal 2 2 4 6 4 5 2" xfId="17380" xr:uid="{00000000-0005-0000-0000-000001440000}"/>
    <cellStyle name="Normal 2 2 4 6 4 6" xfId="17381" xr:uid="{00000000-0005-0000-0000-000002440000}"/>
    <cellStyle name="Normal 2 2 4 6 4 6 2" xfId="17382" xr:uid="{00000000-0005-0000-0000-000003440000}"/>
    <cellStyle name="Normal 2 2 4 6 4 7" xfId="17383" xr:uid="{00000000-0005-0000-0000-000004440000}"/>
    <cellStyle name="Normal 2 2 4 6 4 7 2" xfId="17384" xr:uid="{00000000-0005-0000-0000-000005440000}"/>
    <cellStyle name="Normal 2 2 4 6 4 8" xfId="17385" xr:uid="{00000000-0005-0000-0000-000006440000}"/>
    <cellStyle name="Normal 2 2 4 6 4 8 2" xfId="17386" xr:uid="{00000000-0005-0000-0000-000007440000}"/>
    <cellStyle name="Normal 2 2 4 6 4 9" xfId="17387" xr:uid="{00000000-0005-0000-0000-000008440000}"/>
    <cellStyle name="Normal 2 2 4 6 4 9 2" xfId="17388" xr:uid="{00000000-0005-0000-0000-000009440000}"/>
    <cellStyle name="Normal 2 2 4 6 5" xfId="17389" xr:uid="{00000000-0005-0000-0000-00000A440000}"/>
    <cellStyle name="Normal 2 2 4 6 5 10" xfId="17390" xr:uid="{00000000-0005-0000-0000-00000B440000}"/>
    <cellStyle name="Normal 2 2 4 6 5 10 2" xfId="17391" xr:uid="{00000000-0005-0000-0000-00000C440000}"/>
    <cellStyle name="Normal 2 2 4 6 5 11" xfId="17392" xr:uid="{00000000-0005-0000-0000-00000D440000}"/>
    <cellStyle name="Normal 2 2 4 6 5 11 2" xfId="17393" xr:uid="{00000000-0005-0000-0000-00000E440000}"/>
    <cellStyle name="Normal 2 2 4 6 5 12" xfId="17394" xr:uid="{00000000-0005-0000-0000-00000F440000}"/>
    <cellStyle name="Normal 2 2 4 6 5 12 2" xfId="17395" xr:uid="{00000000-0005-0000-0000-000010440000}"/>
    <cellStyle name="Normal 2 2 4 6 5 13" xfId="17396" xr:uid="{00000000-0005-0000-0000-000011440000}"/>
    <cellStyle name="Normal 2 2 4 6 5 2" xfId="17397" xr:uid="{00000000-0005-0000-0000-000012440000}"/>
    <cellStyle name="Normal 2 2 4 6 5 2 10" xfId="17398" xr:uid="{00000000-0005-0000-0000-000013440000}"/>
    <cellStyle name="Normal 2 2 4 6 5 2 10 2" xfId="17399" xr:uid="{00000000-0005-0000-0000-000014440000}"/>
    <cellStyle name="Normal 2 2 4 6 5 2 11" xfId="17400" xr:uid="{00000000-0005-0000-0000-000015440000}"/>
    <cellStyle name="Normal 2 2 4 6 5 2 11 2" xfId="17401" xr:uid="{00000000-0005-0000-0000-000016440000}"/>
    <cellStyle name="Normal 2 2 4 6 5 2 12" xfId="17402" xr:uid="{00000000-0005-0000-0000-000017440000}"/>
    <cellStyle name="Normal 2 2 4 6 5 2 2" xfId="17403" xr:uid="{00000000-0005-0000-0000-000018440000}"/>
    <cellStyle name="Normal 2 2 4 6 5 2 2 10" xfId="17404" xr:uid="{00000000-0005-0000-0000-000019440000}"/>
    <cellStyle name="Normal 2 2 4 6 5 2 2 10 2" xfId="17405" xr:uid="{00000000-0005-0000-0000-00001A440000}"/>
    <cellStyle name="Normal 2 2 4 6 5 2 2 11" xfId="17406" xr:uid="{00000000-0005-0000-0000-00001B440000}"/>
    <cellStyle name="Normal 2 2 4 6 5 2 2 2" xfId="17407" xr:uid="{00000000-0005-0000-0000-00001C440000}"/>
    <cellStyle name="Normal 2 2 4 6 5 2 2 2 2" xfId="17408" xr:uid="{00000000-0005-0000-0000-00001D440000}"/>
    <cellStyle name="Normal 2 2 4 6 5 2 2 3" xfId="17409" xr:uid="{00000000-0005-0000-0000-00001E440000}"/>
    <cellStyle name="Normal 2 2 4 6 5 2 2 3 2" xfId="17410" xr:uid="{00000000-0005-0000-0000-00001F440000}"/>
    <cellStyle name="Normal 2 2 4 6 5 2 2 4" xfId="17411" xr:uid="{00000000-0005-0000-0000-000020440000}"/>
    <cellStyle name="Normal 2 2 4 6 5 2 2 4 2" xfId="17412" xr:uid="{00000000-0005-0000-0000-000021440000}"/>
    <cellStyle name="Normal 2 2 4 6 5 2 2 5" xfId="17413" xr:uid="{00000000-0005-0000-0000-000022440000}"/>
    <cellStyle name="Normal 2 2 4 6 5 2 2 5 2" xfId="17414" xr:uid="{00000000-0005-0000-0000-000023440000}"/>
    <cellStyle name="Normal 2 2 4 6 5 2 2 6" xfId="17415" xr:uid="{00000000-0005-0000-0000-000024440000}"/>
    <cellStyle name="Normal 2 2 4 6 5 2 2 6 2" xfId="17416" xr:uid="{00000000-0005-0000-0000-000025440000}"/>
    <cellStyle name="Normal 2 2 4 6 5 2 2 7" xfId="17417" xr:uid="{00000000-0005-0000-0000-000026440000}"/>
    <cellStyle name="Normal 2 2 4 6 5 2 2 7 2" xfId="17418" xr:uid="{00000000-0005-0000-0000-000027440000}"/>
    <cellStyle name="Normal 2 2 4 6 5 2 2 8" xfId="17419" xr:uid="{00000000-0005-0000-0000-000028440000}"/>
    <cellStyle name="Normal 2 2 4 6 5 2 2 8 2" xfId="17420" xr:uid="{00000000-0005-0000-0000-000029440000}"/>
    <cellStyle name="Normal 2 2 4 6 5 2 2 9" xfId="17421" xr:uid="{00000000-0005-0000-0000-00002A440000}"/>
    <cellStyle name="Normal 2 2 4 6 5 2 2 9 2" xfId="17422" xr:uid="{00000000-0005-0000-0000-00002B440000}"/>
    <cellStyle name="Normal 2 2 4 6 5 2 3" xfId="17423" xr:uid="{00000000-0005-0000-0000-00002C440000}"/>
    <cellStyle name="Normal 2 2 4 6 5 2 3 2" xfId="17424" xr:uid="{00000000-0005-0000-0000-00002D440000}"/>
    <cellStyle name="Normal 2 2 4 6 5 2 4" xfId="17425" xr:uid="{00000000-0005-0000-0000-00002E440000}"/>
    <cellStyle name="Normal 2 2 4 6 5 2 4 2" xfId="17426" xr:uid="{00000000-0005-0000-0000-00002F440000}"/>
    <cellStyle name="Normal 2 2 4 6 5 2 5" xfId="17427" xr:uid="{00000000-0005-0000-0000-000030440000}"/>
    <cellStyle name="Normal 2 2 4 6 5 2 5 2" xfId="17428" xr:uid="{00000000-0005-0000-0000-000031440000}"/>
    <cellStyle name="Normal 2 2 4 6 5 2 6" xfId="17429" xr:uid="{00000000-0005-0000-0000-000032440000}"/>
    <cellStyle name="Normal 2 2 4 6 5 2 6 2" xfId="17430" xr:uid="{00000000-0005-0000-0000-000033440000}"/>
    <cellStyle name="Normal 2 2 4 6 5 2 7" xfId="17431" xr:uid="{00000000-0005-0000-0000-000034440000}"/>
    <cellStyle name="Normal 2 2 4 6 5 2 7 2" xfId="17432" xr:uid="{00000000-0005-0000-0000-000035440000}"/>
    <cellStyle name="Normal 2 2 4 6 5 2 8" xfId="17433" xr:uid="{00000000-0005-0000-0000-000036440000}"/>
    <cellStyle name="Normal 2 2 4 6 5 2 8 2" xfId="17434" xr:uid="{00000000-0005-0000-0000-000037440000}"/>
    <cellStyle name="Normal 2 2 4 6 5 2 9" xfId="17435" xr:uid="{00000000-0005-0000-0000-000038440000}"/>
    <cellStyle name="Normal 2 2 4 6 5 2 9 2" xfId="17436" xr:uid="{00000000-0005-0000-0000-000039440000}"/>
    <cellStyle name="Normal 2 2 4 6 5 3" xfId="17437" xr:uid="{00000000-0005-0000-0000-00003A440000}"/>
    <cellStyle name="Normal 2 2 4 6 5 3 10" xfId="17438" xr:uid="{00000000-0005-0000-0000-00003B440000}"/>
    <cellStyle name="Normal 2 2 4 6 5 3 10 2" xfId="17439" xr:uid="{00000000-0005-0000-0000-00003C440000}"/>
    <cellStyle name="Normal 2 2 4 6 5 3 11" xfId="17440" xr:uid="{00000000-0005-0000-0000-00003D440000}"/>
    <cellStyle name="Normal 2 2 4 6 5 3 2" xfId="17441" xr:uid="{00000000-0005-0000-0000-00003E440000}"/>
    <cellStyle name="Normal 2 2 4 6 5 3 2 2" xfId="17442" xr:uid="{00000000-0005-0000-0000-00003F440000}"/>
    <cellStyle name="Normal 2 2 4 6 5 3 3" xfId="17443" xr:uid="{00000000-0005-0000-0000-000040440000}"/>
    <cellStyle name="Normal 2 2 4 6 5 3 3 2" xfId="17444" xr:uid="{00000000-0005-0000-0000-000041440000}"/>
    <cellStyle name="Normal 2 2 4 6 5 3 4" xfId="17445" xr:uid="{00000000-0005-0000-0000-000042440000}"/>
    <cellStyle name="Normal 2 2 4 6 5 3 4 2" xfId="17446" xr:uid="{00000000-0005-0000-0000-000043440000}"/>
    <cellStyle name="Normal 2 2 4 6 5 3 5" xfId="17447" xr:uid="{00000000-0005-0000-0000-000044440000}"/>
    <cellStyle name="Normal 2 2 4 6 5 3 5 2" xfId="17448" xr:uid="{00000000-0005-0000-0000-000045440000}"/>
    <cellStyle name="Normal 2 2 4 6 5 3 6" xfId="17449" xr:uid="{00000000-0005-0000-0000-000046440000}"/>
    <cellStyle name="Normal 2 2 4 6 5 3 6 2" xfId="17450" xr:uid="{00000000-0005-0000-0000-000047440000}"/>
    <cellStyle name="Normal 2 2 4 6 5 3 7" xfId="17451" xr:uid="{00000000-0005-0000-0000-000048440000}"/>
    <cellStyle name="Normal 2 2 4 6 5 3 7 2" xfId="17452" xr:uid="{00000000-0005-0000-0000-000049440000}"/>
    <cellStyle name="Normal 2 2 4 6 5 3 8" xfId="17453" xr:uid="{00000000-0005-0000-0000-00004A440000}"/>
    <cellStyle name="Normal 2 2 4 6 5 3 8 2" xfId="17454" xr:uid="{00000000-0005-0000-0000-00004B440000}"/>
    <cellStyle name="Normal 2 2 4 6 5 3 9" xfId="17455" xr:uid="{00000000-0005-0000-0000-00004C440000}"/>
    <cellStyle name="Normal 2 2 4 6 5 3 9 2" xfId="17456" xr:uid="{00000000-0005-0000-0000-00004D440000}"/>
    <cellStyle name="Normal 2 2 4 6 5 4" xfId="17457" xr:uid="{00000000-0005-0000-0000-00004E440000}"/>
    <cellStyle name="Normal 2 2 4 6 5 4 2" xfId="17458" xr:uid="{00000000-0005-0000-0000-00004F440000}"/>
    <cellStyle name="Normal 2 2 4 6 5 5" xfId="17459" xr:uid="{00000000-0005-0000-0000-000050440000}"/>
    <cellStyle name="Normal 2 2 4 6 5 5 2" xfId="17460" xr:uid="{00000000-0005-0000-0000-000051440000}"/>
    <cellStyle name="Normal 2 2 4 6 5 6" xfId="17461" xr:uid="{00000000-0005-0000-0000-000052440000}"/>
    <cellStyle name="Normal 2 2 4 6 5 6 2" xfId="17462" xr:uid="{00000000-0005-0000-0000-000053440000}"/>
    <cellStyle name="Normal 2 2 4 6 5 7" xfId="17463" xr:uid="{00000000-0005-0000-0000-000054440000}"/>
    <cellStyle name="Normal 2 2 4 6 5 7 2" xfId="17464" xr:uid="{00000000-0005-0000-0000-000055440000}"/>
    <cellStyle name="Normal 2 2 4 6 5 8" xfId="17465" xr:uid="{00000000-0005-0000-0000-000056440000}"/>
    <cellStyle name="Normal 2 2 4 6 5 8 2" xfId="17466" xr:uid="{00000000-0005-0000-0000-000057440000}"/>
    <cellStyle name="Normal 2 2 4 6 5 9" xfId="17467" xr:uid="{00000000-0005-0000-0000-000058440000}"/>
    <cellStyle name="Normal 2 2 4 6 5 9 2" xfId="17468" xr:uid="{00000000-0005-0000-0000-000059440000}"/>
    <cellStyle name="Normal 2 2 4 6 6" xfId="41954" xr:uid="{00000000-0005-0000-0000-00005A440000}"/>
    <cellStyle name="Normal 2 2 4 7" xfId="17469" xr:uid="{00000000-0005-0000-0000-00005B440000}"/>
    <cellStyle name="Normal 2 2 4 7 2" xfId="41955" xr:uid="{00000000-0005-0000-0000-00005C440000}"/>
    <cellStyle name="Normal 2 2 4 8" xfId="17470" xr:uid="{00000000-0005-0000-0000-00005D440000}"/>
    <cellStyle name="Normal 2 2 4 8 2" xfId="41956" xr:uid="{00000000-0005-0000-0000-00005E440000}"/>
    <cellStyle name="Normal 2 2 4 9" xfId="17471" xr:uid="{00000000-0005-0000-0000-00005F440000}"/>
    <cellStyle name="Normal 2 2 4 9 2" xfId="41957" xr:uid="{00000000-0005-0000-0000-000060440000}"/>
    <cellStyle name="Normal 2 2 5" xfId="17472" xr:uid="{00000000-0005-0000-0000-000061440000}"/>
    <cellStyle name="Normal 2 2 5 2" xfId="41958" xr:uid="{00000000-0005-0000-0000-000062440000}"/>
    <cellStyle name="Normal 2 2 6" xfId="17473" xr:uid="{00000000-0005-0000-0000-000063440000}"/>
    <cellStyle name="Normal 2 2 6 2" xfId="41959" xr:uid="{00000000-0005-0000-0000-000064440000}"/>
    <cellStyle name="Normal 2 2 7" xfId="17474" xr:uid="{00000000-0005-0000-0000-000065440000}"/>
    <cellStyle name="Normal 2 2 7 2" xfId="41960" xr:uid="{00000000-0005-0000-0000-000066440000}"/>
    <cellStyle name="Normal 2 2 8" xfId="17475" xr:uid="{00000000-0005-0000-0000-000067440000}"/>
    <cellStyle name="Normal 2 2 8 2" xfId="41961" xr:uid="{00000000-0005-0000-0000-000068440000}"/>
    <cellStyle name="Normal 2 2 9" xfId="17476" xr:uid="{00000000-0005-0000-0000-000069440000}"/>
    <cellStyle name="Normal 2 2 9 2" xfId="41962" xr:uid="{00000000-0005-0000-0000-00006A440000}"/>
    <cellStyle name="Normal 2 20" xfId="17477" xr:uid="{00000000-0005-0000-0000-00006B440000}"/>
    <cellStyle name="Normal 2 20 2" xfId="41963" xr:uid="{00000000-0005-0000-0000-00006C440000}"/>
    <cellStyle name="Normal 2 21" xfId="17478" xr:uid="{00000000-0005-0000-0000-00006D440000}"/>
    <cellStyle name="Normal 2 22" xfId="17479" xr:uid="{00000000-0005-0000-0000-00006E440000}"/>
    <cellStyle name="Normal 2 22 2" xfId="41964" xr:uid="{00000000-0005-0000-0000-00006F440000}"/>
    <cellStyle name="Normal 2 3" xfId="39" xr:uid="{00000000-0005-0000-0000-000070440000}"/>
    <cellStyle name="Normal 2 3 10" xfId="17480" xr:uid="{00000000-0005-0000-0000-000071440000}"/>
    <cellStyle name="Normal 2 3 10 2" xfId="41965" xr:uid="{00000000-0005-0000-0000-000072440000}"/>
    <cellStyle name="Normal 2 3 11" xfId="17481" xr:uid="{00000000-0005-0000-0000-000073440000}"/>
    <cellStyle name="Normal 2 3 11 2" xfId="41966" xr:uid="{00000000-0005-0000-0000-000074440000}"/>
    <cellStyle name="Normal 2 3 12" xfId="17482" xr:uid="{00000000-0005-0000-0000-000075440000}"/>
    <cellStyle name="Normal 2 3 12 2" xfId="41967" xr:uid="{00000000-0005-0000-0000-000076440000}"/>
    <cellStyle name="Normal 2 3 13" xfId="17483" xr:uid="{00000000-0005-0000-0000-000077440000}"/>
    <cellStyle name="Normal 2 3 13 10" xfId="17484" xr:uid="{00000000-0005-0000-0000-000078440000}"/>
    <cellStyle name="Normal 2 3 13 10 2" xfId="17485" xr:uid="{00000000-0005-0000-0000-000079440000}"/>
    <cellStyle name="Normal 2 3 13 11" xfId="17486" xr:uid="{00000000-0005-0000-0000-00007A440000}"/>
    <cellStyle name="Normal 2 3 13 11 2" xfId="17487" xr:uid="{00000000-0005-0000-0000-00007B440000}"/>
    <cellStyle name="Normal 2 3 13 12" xfId="17488" xr:uid="{00000000-0005-0000-0000-00007C440000}"/>
    <cellStyle name="Normal 2 3 13 12 2" xfId="17489" xr:uid="{00000000-0005-0000-0000-00007D440000}"/>
    <cellStyle name="Normal 2 3 13 13" xfId="17490" xr:uid="{00000000-0005-0000-0000-00007E440000}"/>
    <cellStyle name="Normal 2 3 13 13 2" xfId="17491" xr:uid="{00000000-0005-0000-0000-00007F440000}"/>
    <cellStyle name="Normal 2 3 13 14" xfId="17492" xr:uid="{00000000-0005-0000-0000-000080440000}"/>
    <cellStyle name="Normal 2 3 13 14 2" xfId="17493" xr:uid="{00000000-0005-0000-0000-000081440000}"/>
    <cellStyle name="Normal 2 3 13 15" xfId="17494" xr:uid="{00000000-0005-0000-0000-000082440000}"/>
    <cellStyle name="Normal 2 3 13 15 2" xfId="17495" xr:uid="{00000000-0005-0000-0000-000083440000}"/>
    <cellStyle name="Normal 2 3 13 16" xfId="17496" xr:uid="{00000000-0005-0000-0000-000084440000}"/>
    <cellStyle name="Normal 2 3 13 16 2" xfId="17497" xr:uid="{00000000-0005-0000-0000-000085440000}"/>
    <cellStyle name="Normal 2 3 13 17" xfId="17498" xr:uid="{00000000-0005-0000-0000-000086440000}"/>
    <cellStyle name="Normal 2 3 13 2" xfId="17499" xr:uid="{00000000-0005-0000-0000-000087440000}"/>
    <cellStyle name="Normal 2 3 13 2 2" xfId="41968" xr:uid="{00000000-0005-0000-0000-000088440000}"/>
    <cellStyle name="Normal 2 3 13 3" xfId="17500" xr:uid="{00000000-0005-0000-0000-000089440000}"/>
    <cellStyle name="Normal 2 3 13 3 2" xfId="41969" xr:uid="{00000000-0005-0000-0000-00008A440000}"/>
    <cellStyle name="Normal 2 3 13 4" xfId="17501" xr:uid="{00000000-0005-0000-0000-00008B440000}"/>
    <cellStyle name="Normal 2 3 13 4 2" xfId="41970" xr:uid="{00000000-0005-0000-0000-00008C440000}"/>
    <cellStyle name="Normal 2 3 13 5" xfId="17502" xr:uid="{00000000-0005-0000-0000-00008D440000}"/>
    <cellStyle name="Normal 2 3 13 5 2" xfId="41971" xr:uid="{00000000-0005-0000-0000-00008E440000}"/>
    <cellStyle name="Normal 2 3 13 6" xfId="17503" xr:uid="{00000000-0005-0000-0000-00008F440000}"/>
    <cellStyle name="Normal 2 3 13 6 10" xfId="17504" xr:uid="{00000000-0005-0000-0000-000090440000}"/>
    <cellStyle name="Normal 2 3 13 6 10 2" xfId="17505" xr:uid="{00000000-0005-0000-0000-000091440000}"/>
    <cellStyle name="Normal 2 3 13 6 11" xfId="17506" xr:uid="{00000000-0005-0000-0000-000092440000}"/>
    <cellStyle name="Normal 2 3 13 6 11 2" xfId="17507" xr:uid="{00000000-0005-0000-0000-000093440000}"/>
    <cellStyle name="Normal 2 3 13 6 12" xfId="17508" xr:uid="{00000000-0005-0000-0000-000094440000}"/>
    <cellStyle name="Normal 2 3 13 6 2" xfId="17509" xr:uid="{00000000-0005-0000-0000-000095440000}"/>
    <cellStyle name="Normal 2 3 13 6 2 10" xfId="17510" xr:uid="{00000000-0005-0000-0000-000096440000}"/>
    <cellStyle name="Normal 2 3 13 6 2 10 2" xfId="17511" xr:uid="{00000000-0005-0000-0000-000097440000}"/>
    <cellStyle name="Normal 2 3 13 6 2 11" xfId="17512" xr:uid="{00000000-0005-0000-0000-000098440000}"/>
    <cellStyle name="Normal 2 3 13 6 2 2" xfId="17513" xr:uid="{00000000-0005-0000-0000-000099440000}"/>
    <cellStyle name="Normal 2 3 13 6 2 2 2" xfId="17514" xr:uid="{00000000-0005-0000-0000-00009A440000}"/>
    <cellStyle name="Normal 2 3 13 6 2 3" xfId="17515" xr:uid="{00000000-0005-0000-0000-00009B440000}"/>
    <cellStyle name="Normal 2 3 13 6 2 3 2" xfId="17516" xr:uid="{00000000-0005-0000-0000-00009C440000}"/>
    <cellStyle name="Normal 2 3 13 6 2 4" xfId="17517" xr:uid="{00000000-0005-0000-0000-00009D440000}"/>
    <cellStyle name="Normal 2 3 13 6 2 4 2" xfId="17518" xr:uid="{00000000-0005-0000-0000-00009E440000}"/>
    <cellStyle name="Normal 2 3 13 6 2 5" xfId="17519" xr:uid="{00000000-0005-0000-0000-00009F440000}"/>
    <cellStyle name="Normal 2 3 13 6 2 5 2" xfId="17520" xr:uid="{00000000-0005-0000-0000-0000A0440000}"/>
    <cellStyle name="Normal 2 3 13 6 2 6" xfId="17521" xr:uid="{00000000-0005-0000-0000-0000A1440000}"/>
    <cellStyle name="Normal 2 3 13 6 2 6 2" xfId="17522" xr:uid="{00000000-0005-0000-0000-0000A2440000}"/>
    <cellStyle name="Normal 2 3 13 6 2 7" xfId="17523" xr:uid="{00000000-0005-0000-0000-0000A3440000}"/>
    <cellStyle name="Normal 2 3 13 6 2 7 2" xfId="17524" xr:uid="{00000000-0005-0000-0000-0000A4440000}"/>
    <cellStyle name="Normal 2 3 13 6 2 8" xfId="17525" xr:uid="{00000000-0005-0000-0000-0000A5440000}"/>
    <cellStyle name="Normal 2 3 13 6 2 8 2" xfId="17526" xr:uid="{00000000-0005-0000-0000-0000A6440000}"/>
    <cellStyle name="Normal 2 3 13 6 2 9" xfId="17527" xr:uid="{00000000-0005-0000-0000-0000A7440000}"/>
    <cellStyle name="Normal 2 3 13 6 2 9 2" xfId="17528" xr:uid="{00000000-0005-0000-0000-0000A8440000}"/>
    <cellStyle name="Normal 2 3 13 6 3" xfId="17529" xr:uid="{00000000-0005-0000-0000-0000A9440000}"/>
    <cellStyle name="Normal 2 3 13 6 3 2" xfId="17530" xr:uid="{00000000-0005-0000-0000-0000AA440000}"/>
    <cellStyle name="Normal 2 3 13 6 4" xfId="17531" xr:uid="{00000000-0005-0000-0000-0000AB440000}"/>
    <cellStyle name="Normal 2 3 13 6 4 2" xfId="17532" xr:uid="{00000000-0005-0000-0000-0000AC440000}"/>
    <cellStyle name="Normal 2 3 13 6 5" xfId="17533" xr:uid="{00000000-0005-0000-0000-0000AD440000}"/>
    <cellStyle name="Normal 2 3 13 6 5 2" xfId="17534" xr:uid="{00000000-0005-0000-0000-0000AE440000}"/>
    <cellStyle name="Normal 2 3 13 6 6" xfId="17535" xr:uid="{00000000-0005-0000-0000-0000AF440000}"/>
    <cellStyle name="Normal 2 3 13 6 6 2" xfId="17536" xr:uid="{00000000-0005-0000-0000-0000B0440000}"/>
    <cellStyle name="Normal 2 3 13 6 7" xfId="17537" xr:uid="{00000000-0005-0000-0000-0000B1440000}"/>
    <cellStyle name="Normal 2 3 13 6 7 2" xfId="17538" xr:uid="{00000000-0005-0000-0000-0000B2440000}"/>
    <cellStyle name="Normal 2 3 13 6 8" xfId="17539" xr:uid="{00000000-0005-0000-0000-0000B3440000}"/>
    <cellStyle name="Normal 2 3 13 6 8 2" xfId="17540" xr:uid="{00000000-0005-0000-0000-0000B4440000}"/>
    <cellStyle name="Normal 2 3 13 6 9" xfId="17541" xr:uid="{00000000-0005-0000-0000-0000B5440000}"/>
    <cellStyle name="Normal 2 3 13 6 9 2" xfId="17542" xr:uid="{00000000-0005-0000-0000-0000B6440000}"/>
    <cellStyle name="Normal 2 3 13 7" xfId="17543" xr:uid="{00000000-0005-0000-0000-0000B7440000}"/>
    <cellStyle name="Normal 2 3 13 7 10" xfId="17544" xr:uid="{00000000-0005-0000-0000-0000B8440000}"/>
    <cellStyle name="Normal 2 3 13 7 10 2" xfId="17545" xr:uid="{00000000-0005-0000-0000-0000B9440000}"/>
    <cellStyle name="Normal 2 3 13 7 11" xfId="17546" xr:uid="{00000000-0005-0000-0000-0000BA440000}"/>
    <cellStyle name="Normal 2 3 13 7 2" xfId="17547" xr:uid="{00000000-0005-0000-0000-0000BB440000}"/>
    <cellStyle name="Normal 2 3 13 7 2 2" xfId="17548" xr:uid="{00000000-0005-0000-0000-0000BC440000}"/>
    <cellStyle name="Normal 2 3 13 7 3" xfId="17549" xr:uid="{00000000-0005-0000-0000-0000BD440000}"/>
    <cellStyle name="Normal 2 3 13 7 3 2" xfId="17550" xr:uid="{00000000-0005-0000-0000-0000BE440000}"/>
    <cellStyle name="Normal 2 3 13 7 4" xfId="17551" xr:uid="{00000000-0005-0000-0000-0000BF440000}"/>
    <cellStyle name="Normal 2 3 13 7 4 2" xfId="17552" xr:uid="{00000000-0005-0000-0000-0000C0440000}"/>
    <cellStyle name="Normal 2 3 13 7 5" xfId="17553" xr:uid="{00000000-0005-0000-0000-0000C1440000}"/>
    <cellStyle name="Normal 2 3 13 7 5 2" xfId="17554" xr:uid="{00000000-0005-0000-0000-0000C2440000}"/>
    <cellStyle name="Normal 2 3 13 7 6" xfId="17555" xr:uid="{00000000-0005-0000-0000-0000C3440000}"/>
    <cellStyle name="Normal 2 3 13 7 6 2" xfId="17556" xr:uid="{00000000-0005-0000-0000-0000C4440000}"/>
    <cellStyle name="Normal 2 3 13 7 7" xfId="17557" xr:uid="{00000000-0005-0000-0000-0000C5440000}"/>
    <cellStyle name="Normal 2 3 13 7 7 2" xfId="17558" xr:uid="{00000000-0005-0000-0000-0000C6440000}"/>
    <cellStyle name="Normal 2 3 13 7 8" xfId="17559" xr:uid="{00000000-0005-0000-0000-0000C7440000}"/>
    <cellStyle name="Normal 2 3 13 7 8 2" xfId="17560" xr:uid="{00000000-0005-0000-0000-0000C8440000}"/>
    <cellStyle name="Normal 2 3 13 7 9" xfId="17561" xr:uid="{00000000-0005-0000-0000-0000C9440000}"/>
    <cellStyle name="Normal 2 3 13 7 9 2" xfId="17562" xr:uid="{00000000-0005-0000-0000-0000CA440000}"/>
    <cellStyle name="Normal 2 3 13 8" xfId="17563" xr:uid="{00000000-0005-0000-0000-0000CB440000}"/>
    <cellStyle name="Normal 2 3 13 8 2" xfId="17564" xr:uid="{00000000-0005-0000-0000-0000CC440000}"/>
    <cellStyle name="Normal 2 3 13 9" xfId="17565" xr:uid="{00000000-0005-0000-0000-0000CD440000}"/>
    <cellStyle name="Normal 2 3 13 9 2" xfId="17566" xr:uid="{00000000-0005-0000-0000-0000CE440000}"/>
    <cellStyle name="Normal 2 3 14" xfId="17567" xr:uid="{00000000-0005-0000-0000-0000CF440000}"/>
    <cellStyle name="Normal 2 3 14 10" xfId="17568" xr:uid="{00000000-0005-0000-0000-0000D0440000}"/>
    <cellStyle name="Normal 2 3 14 10 2" xfId="17569" xr:uid="{00000000-0005-0000-0000-0000D1440000}"/>
    <cellStyle name="Normal 2 3 14 11" xfId="17570" xr:uid="{00000000-0005-0000-0000-0000D2440000}"/>
    <cellStyle name="Normal 2 3 14 11 2" xfId="17571" xr:uid="{00000000-0005-0000-0000-0000D3440000}"/>
    <cellStyle name="Normal 2 3 14 12" xfId="17572" xr:uid="{00000000-0005-0000-0000-0000D4440000}"/>
    <cellStyle name="Normal 2 3 14 12 2" xfId="17573" xr:uid="{00000000-0005-0000-0000-0000D5440000}"/>
    <cellStyle name="Normal 2 3 14 13" xfId="17574" xr:uid="{00000000-0005-0000-0000-0000D6440000}"/>
    <cellStyle name="Normal 2 3 14 2" xfId="17575" xr:uid="{00000000-0005-0000-0000-0000D7440000}"/>
    <cellStyle name="Normal 2 3 14 2 10" xfId="17576" xr:uid="{00000000-0005-0000-0000-0000D8440000}"/>
    <cellStyle name="Normal 2 3 14 2 10 2" xfId="17577" xr:uid="{00000000-0005-0000-0000-0000D9440000}"/>
    <cellStyle name="Normal 2 3 14 2 11" xfId="17578" xr:uid="{00000000-0005-0000-0000-0000DA440000}"/>
    <cellStyle name="Normal 2 3 14 2 11 2" xfId="17579" xr:uid="{00000000-0005-0000-0000-0000DB440000}"/>
    <cellStyle name="Normal 2 3 14 2 12" xfId="17580" xr:uid="{00000000-0005-0000-0000-0000DC440000}"/>
    <cellStyle name="Normal 2 3 14 2 2" xfId="17581" xr:uid="{00000000-0005-0000-0000-0000DD440000}"/>
    <cellStyle name="Normal 2 3 14 2 2 10" xfId="17582" xr:uid="{00000000-0005-0000-0000-0000DE440000}"/>
    <cellStyle name="Normal 2 3 14 2 2 10 2" xfId="17583" xr:uid="{00000000-0005-0000-0000-0000DF440000}"/>
    <cellStyle name="Normal 2 3 14 2 2 11" xfId="17584" xr:uid="{00000000-0005-0000-0000-0000E0440000}"/>
    <cellStyle name="Normal 2 3 14 2 2 2" xfId="17585" xr:uid="{00000000-0005-0000-0000-0000E1440000}"/>
    <cellStyle name="Normal 2 3 14 2 2 2 2" xfId="17586" xr:uid="{00000000-0005-0000-0000-0000E2440000}"/>
    <cellStyle name="Normal 2 3 14 2 2 3" xfId="17587" xr:uid="{00000000-0005-0000-0000-0000E3440000}"/>
    <cellStyle name="Normal 2 3 14 2 2 3 2" xfId="17588" xr:uid="{00000000-0005-0000-0000-0000E4440000}"/>
    <cellStyle name="Normal 2 3 14 2 2 4" xfId="17589" xr:uid="{00000000-0005-0000-0000-0000E5440000}"/>
    <cellStyle name="Normal 2 3 14 2 2 4 2" xfId="17590" xr:uid="{00000000-0005-0000-0000-0000E6440000}"/>
    <cellStyle name="Normal 2 3 14 2 2 5" xfId="17591" xr:uid="{00000000-0005-0000-0000-0000E7440000}"/>
    <cellStyle name="Normal 2 3 14 2 2 5 2" xfId="17592" xr:uid="{00000000-0005-0000-0000-0000E8440000}"/>
    <cellStyle name="Normal 2 3 14 2 2 6" xfId="17593" xr:uid="{00000000-0005-0000-0000-0000E9440000}"/>
    <cellStyle name="Normal 2 3 14 2 2 6 2" xfId="17594" xr:uid="{00000000-0005-0000-0000-0000EA440000}"/>
    <cellStyle name="Normal 2 3 14 2 2 7" xfId="17595" xr:uid="{00000000-0005-0000-0000-0000EB440000}"/>
    <cellStyle name="Normal 2 3 14 2 2 7 2" xfId="17596" xr:uid="{00000000-0005-0000-0000-0000EC440000}"/>
    <cellStyle name="Normal 2 3 14 2 2 8" xfId="17597" xr:uid="{00000000-0005-0000-0000-0000ED440000}"/>
    <cellStyle name="Normal 2 3 14 2 2 8 2" xfId="17598" xr:uid="{00000000-0005-0000-0000-0000EE440000}"/>
    <cellStyle name="Normal 2 3 14 2 2 9" xfId="17599" xr:uid="{00000000-0005-0000-0000-0000EF440000}"/>
    <cellStyle name="Normal 2 3 14 2 2 9 2" xfId="17600" xr:uid="{00000000-0005-0000-0000-0000F0440000}"/>
    <cellStyle name="Normal 2 3 14 2 3" xfId="17601" xr:uid="{00000000-0005-0000-0000-0000F1440000}"/>
    <cellStyle name="Normal 2 3 14 2 3 2" xfId="17602" xr:uid="{00000000-0005-0000-0000-0000F2440000}"/>
    <cellStyle name="Normal 2 3 14 2 4" xfId="17603" xr:uid="{00000000-0005-0000-0000-0000F3440000}"/>
    <cellStyle name="Normal 2 3 14 2 4 2" xfId="17604" xr:uid="{00000000-0005-0000-0000-0000F4440000}"/>
    <cellStyle name="Normal 2 3 14 2 5" xfId="17605" xr:uid="{00000000-0005-0000-0000-0000F5440000}"/>
    <cellStyle name="Normal 2 3 14 2 5 2" xfId="17606" xr:uid="{00000000-0005-0000-0000-0000F6440000}"/>
    <cellStyle name="Normal 2 3 14 2 6" xfId="17607" xr:uid="{00000000-0005-0000-0000-0000F7440000}"/>
    <cellStyle name="Normal 2 3 14 2 6 2" xfId="17608" xr:uid="{00000000-0005-0000-0000-0000F8440000}"/>
    <cellStyle name="Normal 2 3 14 2 7" xfId="17609" xr:uid="{00000000-0005-0000-0000-0000F9440000}"/>
    <cellStyle name="Normal 2 3 14 2 7 2" xfId="17610" xr:uid="{00000000-0005-0000-0000-0000FA440000}"/>
    <cellStyle name="Normal 2 3 14 2 8" xfId="17611" xr:uid="{00000000-0005-0000-0000-0000FB440000}"/>
    <cellStyle name="Normal 2 3 14 2 8 2" xfId="17612" xr:uid="{00000000-0005-0000-0000-0000FC440000}"/>
    <cellStyle name="Normal 2 3 14 2 9" xfId="17613" xr:uid="{00000000-0005-0000-0000-0000FD440000}"/>
    <cellStyle name="Normal 2 3 14 2 9 2" xfId="17614" xr:uid="{00000000-0005-0000-0000-0000FE440000}"/>
    <cellStyle name="Normal 2 3 14 3" xfId="17615" xr:uid="{00000000-0005-0000-0000-0000FF440000}"/>
    <cellStyle name="Normal 2 3 14 3 10" xfId="17616" xr:uid="{00000000-0005-0000-0000-000000450000}"/>
    <cellStyle name="Normal 2 3 14 3 10 2" xfId="17617" xr:uid="{00000000-0005-0000-0000-000001450000}"/>
    <cellStyle name="Normal 2 3 14 3 11" xfId="17618" xr:uid="{00000000-0005-0000-0000-000002450000}"/>
    <cellStyle name="Normal 2 3 14 3 2" xfId="17619" xr:uid="{00000000-0005-0000-0000-000003450000}"/>
    <cellStyle name="Normal 2 3 14 3 2 2" xfId="17620" xr:uid="{00000000-0005-0000-0000-000004450000}"/>
    <cellStyle name="Normal 2 3 14 3 3" xfId="17621" xr:uid="{00000000-0005-0000-0000-000005450000}"/>
    <cellStyle name="Normal 2 3 14 3 3 2" xfId="17622" xr:uid="{00000000-0005-0000-0000-000006450000}"/>
    <cellStyle name="Normal 2 3 14 3 4" xfId="17623" xr:uid="{00000000-0005-0000-0000-000007450000}"/>
    <cellStyle name="Normal 2 3 14 3 4 2" xfId="17624" xr:uid="{00000000-0005-0000-0000-000008450000}"/>
    <cellStyle name="Normal 2 3 14 3 5" xfId="17625" xr:uid="{00000000-0005-0000-0000-000009450000}"/>
    <cellStyle name="Normal 2 3 14 3 5 2" xfId="17626" xr:uid="{00000000-0005-0000-0000-00000A450000}"/>
    <cellStyle name="Normal 2 3 14 3 6" xfId="17627" xr:uid="{00000000-0005-0000-0000-00000B450000}"/>
    <cellStyle name="Normal 2 3 14 3 6 2" xfId="17628" xr:uid="{00000000-0005-0000-0000-00000C450000}"/>
    <cellStyle name="Normal 2 3 14 3 7" xfId="17629" xr:uid="{00000000-0005-0000-0000-00000D450000}"/>
    <cellStyle name="Normal 2 3 14 3 7 2" xfId="17630" xr:uid="{00000000-0005-0000-0000-00000E450000}"/>
    <cellStyle name="Normal 2 3 14 3 8" xfId="17631" xr:uid="{00000000-0005-0000-0000-00000F450000}"/>
    <cellStyle name="Normal 2 3 14 3 8 2" xfId="17632" xr:uid="{00000000-0005-0000-0000-000010450000}"/>
    <cellStyle name="Normal 2 3 14 3 9" xfId="17633" xr:uid="{00000000-0005-0000-0000-000011450000}"/>
    <cellStyle name="Normal 2 3 14 3 9 2" xfId="17634" xr:uid="{00000000-0005-0000-0000-000012450000}"/>
    <cellStyle name="Normal 2 3 14 4" xfId="17635" xr:uid="{00000000-0005-0000-0000-000013450000}"/>
    <cellStyle name="Normal 2 3 14 4 2" xfId="17636" xr:uid="{00000000-0005-0000-0000-000014450000}"/>
    <cellStyle name="Normal 2 3 14 5" xfId="17637" xr:uid="{00000000-0005-0000-0000-000015450000}"/>
    <cellStyle name="Normal 2 3 14 5 2" xfId="17638" xr:uid="{00000000-0005-0000-0000-000016450000}"/>
    <cellStyle name="Normal 2 3 14 6" xfId="17639" xr:uid="{00000000-0005-0000-0000-000017450000}"/>
    <cellStyle name="Normal 2 3 14 6 2" xfId="17640" xr:uid="{00000000-0005-0000-0000-000018450000}"/>
    <cellStyle name="Normal 2 3 14 7" xfId="17641" xr:uid="{00000000-0005-0000-0000-000019450000}"/>
    <cellStyle name="Normal 2 3 14 7 2" xfId="17642" xr:uid="{00000000-0005-0000-0000-00001A450000}"/>
    <cellStyle name="Normal 2 3 14 8" xfId="17643" xr:uid="{00000000-0005-0000-0000-00001B450000}"/>
    <cellStyle name="Normal 2 3 14 8 2" xfId="17644" xr:uid="{00000000-0005-0000-0000-00001C450000}"/>
    <cellStyle name="Normal 2 3 14 9" xfId="17645" xr:uid="{00000000-0005-0000-0000-00001D450000}"/>
    <cellStyle name="Normal 2 3 14 9 2" xfId="17646" xr:uid="{00000000-0005-0000-0000-00001E450000}"/>
    <cellStyle name="Normal 2 3 15" xfId="17647" xr:uid="{00000000-0005-0000-0000-00001F450000}"/>
    <cellStyle name="Normal 2 3 15 10" xfId="17648" xr:uid="{00000000-0005-0000-0000-000020450000}"/>
    <cellStyle name="Normal 2 3 15 10 2" xfId="17649" xr:uid="{00000000-0005-0000-0000-000021450000}"/>
    <cellStyle name="Normal 2 3 15 11" xfId="17650" xr:uid="{00000000-0005-0000-0000-000022450000}"/>
    <cellStyle name="Normal 2 3 15 11 2" xfId="17651" xr:uid="{00000000-0005-0000-0000-000023450000}"/>
    <cellStyle name="Normal 2 3 15 12" xfId="17652" xr:uid="{00000000-0005-0000-0000-000024450000}"/>
    <cellStyle name="Normal 2 3 15 12 2" xfId="17653" xr:uid="{00000000-0005-0000-0000-000025450000}"/>
    <cellStyle name="Normal 2 3 15 13" xfId="17654" xr:uid="{00000000-0005-0000-0000-000026450000}"/>
    <cellStyle name="Normal 2 3 15 2" xfId="17655" xr:uid="{00000000-0005-0000-0000-000027450000}"/>
    <cellStyle name="Normal 2 3 15 2 10" xfId="17656" xr:uid="{00000000-0005-0000-0000-000028450000}"/>
    <cellStyle name="Normal 2 3 15 2 10 2" xfId="17657" xr:uid="{00000000-0005-0000-0000-000029450000}"/>
    <cellStyle name="Normal 2 3 15 2 11" xfId="17658" xr:uid="{00000000-0005-0000-0000-00002A450000}"/>
    <cellStyle name="Normal 2 3 15 2 11 2" xfId="17659" xr:uid="{00000000-0005-0000-0000-00002B450000}"/>
    <cellStyle name="Normal 2 3 15 2 12" xfId="17660" xr:uid="{00000000-0005-0000-0000-00002C450000}"/>
    <cellStyle name="Normal 2 3 15 2 2" xfId="17661" xr:uid="{00000000-0005-0000-0000-00002D450000}"/>
    <cellStyle name="Normal 2 3 15 2 2 10" xfId="17662" xr:uid="{00000000-0005-0000-0000-00002E450000}"/>
    <cellStyle name="Normal 2 3 15 2 2 10 2" xfId="17663" xr:uid="{00000000-0005-0000-0000-00002F450000}"/>
    <cellStyle name="Normal 2 3 15 2 2 11" xfId="17664" xr:uid="{00000000-0005-0000-0000-000030450000}"/>
    <cellStyle name="Normal 2 3 15 2 2 2" xfId="17665" xr:uid="{00000000-0005-0000-0000-000031450000}"/>
    <cellStyle name="Normal 2 3 15 2 2 2 2" xfId="17666" xr:uid="{00000000-0005-0000-0000-000032450000}"/>
    <cellStyle name="Normal 2 3 15 2 2 3" xfId="17667" xr:uid="{00000000-0005-0000-0000-000033450000}"/>
    <cellStyle name="Normal 2 3 15 2 2 3 2" xfId="17668" xr:uid="{00000000-0005-0000-0000-000034450000}"/>
    <cellStyle name="Normal 2 3 15 2 2 4" xfId="17669" xr:uid="{00000000-0005-0000-0000-000035450000}"/>
    <cellStyle name="Normal 2 3 15 2 2 4 2" xfId="17670" xr:uid="{00000000-0005-0000-0000-000036450000}"/>
    <cellStyle name="Normal 2 3 15 2 2 5" xfId="17671" xr:uid="{00000000-0005-0000-0000-000037450000}"/>
    <cellStyle name="Normal 2 3 15 2 2 5 2" xfId="17672" xr:uid="{00000000-0005-0000-0000-000038450000}"/>
    <cellStyle name="Normal 2 3 15 2 2 6" xfId="17673" xr:uid="{00000000-0005-0000-0000-000039450000}"/>
    <cellStyle name="Normal 2 3 15 2 2 6 2" xfId="17674" xr:uid="{00000000-0005-0000-0000-00003A450000}"/>
    <cellStyle name="Normal 2 3 15 2 2 7" xfId="17675" xr:uid="{00000000-0005-0000-0000-00003B450000}"/>
    <cellStyle name="Normal 2 3 15 2 2 7 2" xfId="17676" xr:uid="{00000000-0005-0000-0000-00003C450000}"/>
    <cellStyle name="Normal 2 3 15 2 2 8" xfId="17677" xr:uid="{00000000-0005-0000-0000-00003D450000}"/>
    <cellStyle name="Normal 2 3 15 2 2 8 2" xfId="17678" xr:uid="{00000000-0005-0000-0000-00003E450000}"/>
    <cellStyle name="Normal 2 3 15 2 2 9" xfId="17679" xr:uid="{00000000-0005-0000-0000-00003F450000}"/>
    <cellStyle name="Normal 2 3 15 2 2 9 2" xfId="17680" xr:uid="{00000000-0005-0000-0000-000040450000}"/>
    <cellStyle name="Normal 2 3 15 2 3" xfId="17681" xr:uid="{00000000-0005-0000-0000-000041450000}"/>
    <cellStyle name="Normal 2 3 15 2 3 2" xfId="17682" xr:uid="{00000000-0005-0000-0000-000042450000}"/>
    <cellStyle name="Normal 2 3 15 2 4" xfId="17683" xr:uid="{00000000-0005-0000-0000-000043450000}"/>
    <cellStyle name="Normal 2 3 15 2 4 2" xfId="17684" xr:uid="{00000000-0005-0000-0000-000044450000}"/>
    <cellStyle name="Normal 2 3 15 2 5" xfId="17685" xr:uid="{00000000-0005-0000-0000-000045450000}"/>
    <cellStyle name="Normal 2 3 15 2 5 2" xfId="17686" xr:uid="{00000000-0005-0000-0000-000046450000}"/>
    <cellStyle name="Normal 2 3 15 2 6" xfId="17687" xr:uid="{00000000-0005-0000-0000-000047450000}"/>
    <cellStyle name="Normal 2 3 15 2 6 2" xfId="17688" xr:uid="{00000000-0005-0000-0000-000048450000}"/>
    <cellStyle name="Normal 2 3 15 2 7" xfId="17689" xr:uid="{00000000-0005-0000-0000-000049450000}"/>
    <cellStyle name="Normal 2 3 15 2 7 2" xfId="17690" xr:uid="{00000000-0005-0000-0000-00004A450000}"/>
    <cellStyle name="Normal 2 3 15 2 8" xfId="17691" xr:uid="{00000000-0005-0000-0000-00004B450000}"/>
    <cellStyle name="Normal 2 3 15 2 8 2" xfId="17692" xr:uid="{00000000-0005-0000-0000-00004C450000}"/>
    <cellStyle name="Normal 2 3 15 2 9" xfId="17693" xr:uid="{00000000-0005-0000-0000-00004D450000}"/>
    <cellStyle name="Normal 2 3 15 2 9 2" xfId="17694" xr:uid="{00000000-0005-0000-0000-00004E450000}"/>
    <cellStyle name="Normal 2 3 15 3" xfId="17695" xr:uid="{00000000-0005-0000-0000-00004F450000}"/>
    <cellStyle name="Normal 2 3 15 3 10" xfId="17696" xr:uid="{00000000-0005-0000-0000-000050450000}"/>
    <cellStyle name="Normal 2 3 15 3 10 2" xfId="17697" xr:uid="{00000000-0005-0000-0000-000051450000}"/>
    <cellStyle name="Normal 2 3 15 3 11" xfId="17698" xr:uid="{00000000-0005-0000-0000-000052450000}"/>
    <cellStyle name="Normal 2 3 15 3 2" xfId="17699" xr:uid="{00000000-0005-0000-0000-000053450000}"/>
    <cellStyle name="Normal 2 3 15 3 2 2" xfId="17700" xr:uid="{00000000-0005-0000-0000-000054450000}"/>
    <cellStyle name="Normal 2 3 15 3 3" xfId="17701" xr:uid="{00000000-0005-0000-0000-000055450000}"/>
    <cellStyle name="Normal 2 3 15 3 3 2" xfId="17702" xr:uid="{00000000-0005-0000-0000-000056450000}"/>
    <cellStyle name="Normal 2 3 15 3 4" xfId="17703" xr:uid="{00000000-0005-0000-0000-000057450000}"/>
    <cellStyle name="Normal 2 3 15 3 4 2" xfId="17704" xr:uid="{00000000-0005-0000-0000-000058450000}"/>
    <cellStyle name="Normal 2 3 15 3 5" xfId="17705" xr:uid="{00000000-0005-0000-0000-000059450000}"/>
    <cellStyle name="Normal 2 3 15 3 5 2" xfId="17706" xr:uid="{00000000-0005-0000-0000-00005A450000}"/>
    <cellStyle name="Normal 2 3 15 3 6" xfId="17707" xr:uid="{00000000-0005-0000-0000-00005B450000}"/>
    <cellStyle name="Normal 2 3 15 3 6 2" xfId="17708" xr:uid="{00000000-0005-0000-0000-00005C450000}"/>
    <cellStyle name="Normal 2 3 15 3 7" xfId="17709" xr:uid="{00000000-0005-0000-0000-00005D450000}"/>
    <cellStyle name="Normal 2 3 15 3 7 2" xfId="17710" xr:uid="{00000000-0005-0000-0000-00005E450000}"/>
    <cellStyle name="Normal 2 3 15 3 8" xfId="17711" xr:uid="{00000000-0005-0000-0000-00005F450000}"/>
    <cellStyle name="Normal 2 3 15 3 8 2" xfId="17712" xr:uid="{00000000-0005-0000-0000-000060450000}"/>
    <cellStyle name="Normal 2 3 15 3 9" xfId="17713" xr:uid="{00000000-0005-0000-0000-000061450000}"/>
    <cellStyle name="Normal 2 3 15 3 9 2" xfId="17714" xr:uid="{00000000-0005-0000-0000-000062450000}"/>
    <cellStyle name="Normal 2 3 15 4" xfId="17715" xr:uid="{00000000-0005-0000-0000-000063450000}"/>
    <cellStyle name="Normal 2 3 15 4 2" xfId="17716" xr:uid="{00000000-0005-0000-0000-000064450000}"/>
    <cellStyle name="Normal 2 3 15 5" xfId="17717" xr:uid="{00000000-0005-0000-0000-000065450000}"/>
    <cellStyle name="Normal 2 3 15 5 2" xfId="17718" xr:uid="{00000000-0005-0000-0000-000066450000}"/>
    <cellStyle name="Normal 2 3 15 6" xfId="17719" xr:uid="{00000000-0005-0000-0000-000067450000}"/>
    <cellStyle name="Normal 2 3 15 6 2" xfId="17720" xr:uid="{00000000-0005-0000-0000-000068450000}"/>
    <cellStyle name="Normal 2 3 15 7" xfId="17721" xr:uid="{00000000-0005-0000-0000-000069450000}"/>
    <cellStyle name="Normal 2 3 15 7 2" xfId="17722" xr:uid="{00000000-0005-0000-0000-00006A450000}"/>
    <cellStyle name="Normal 2 3 15 8" xfId="17723" xr:uid="{00000000-0005-0000-0000-00006B450000}"/>
    <cellStyle name="Normal 2 3 15 8 2" xfId="17724" xr:uid="{00000000-0005-0000-0000-00006C450000}"/>
    <cellStyle name="Normal 2 3 15 9" xfId="17725" xr:uid="{00000000-0005-0000-0000-00006D450000}"/>
    <cellStyle name="Normal 2 3 15 9 2" xfId="17726" xr:uid="{00000000-0005-0000-0000-00006E450000}"/>
    <cellStyle name="Normal 2 3 16" xfId="17727" xr:uid="{00000000-0005-0000-0000-00006F450000}"/>
    <cellStyle name="Normal 2 3 16 10" xfId="17728" xr:uid="{00000000-0005-0000-0000-000070450000}"/>
    <cellStyle name="Normal 2 3 16 10 2" xfId="17729" xr:uid="{00000000-0005-0000-0000-000071450000}"/>
    <cellStyle name="Normal 2 3 16 11" xfId="17730" xr:uid="{00000000-0005-0000-0000-000072450000}"/>
    <cellStyle name="Normal 2 3 16 11 2" xfId="17731" xr:uid="{00000000-0005-0000-0000-000073450000}"/>
    <cellStyle name="Normal 2 3 16 12" xfId="17732" xr:uid="{00000000-0005-0000-0000-000074450000}"/>
    <cellStyle name="Normal 2 3 16 12 2" xfId="17733" xr:uid="{00000000-0005-0000-0000-000075450000}"/>
    <cellStyle name="Normal 2 3 16 13" xfId="17734" xr:uid="{00000000-0005-0000-0000-000076450000}"/>
    <cellStyle name="Normal 2 3 16 2" xfId="17735" xr:uid="{00000000-0005-0000-0000-000077450000}"/>
    <cellStyle name="Normal 2 3 16 2 10" xfId="17736" xr:uid="{00000000-0005-0000-0000-000078450000}"/>
    <cellStyle name="Normal 2 3 16 2 10 2" xfId="17737" xr:uid="{00000000-0005-0000-0000-000079450000}"/>
    <cellStyle name="Normal 2 3 16 2 11" xfId="17738" xr:uid="{00000000-0005-0000-0000-00007A450000}"/>
    <cellStyle name="Normal 2 3 16 2 11 2" xfId="17739" xr:uid="{00000000-0005-0000-0000-00007B450000}"/>
    <cellStyle name="Normal 2 3 16 2 12" xfId="17740" xr:uid="{00000000-0005-0000-0000-00007C450000}"/>
    <cellStyle name="Normal 2 3 16 2 2" xfId="17741" xr:uid="{00000000-0005-0000-0000-00007D450000}"/>
    <cellStyle name="Normal 2 3 16 2 2 10" xfId="17742" xr:uid="{00000000-0005-0000-0000-00007E450000}"/>
    <cellStyle name="Normal 2 3 16 2 2 10 2" xfId="17743" xr:uid="{00000000-0005-0000-0000-00007F450000}"/>
    <cellStyle name="Normal 2 3 16 2 2 11" xfId="17744" xr:uid="{00000000-0005-0000-0000-000080450000}"/>
    <cellStyle name="Normal 2 3 16 2 2 2" xfId="17745" xr:uid="{00000000-0005-0000-0000-000081450000}"/>
    <cellStyle name="Normal 2 3 16 2 2 2 2" xfId="17746" xr:uid="{00000000-0005-0000-0000-000082450000}"/>
    <cellStyle name="Normal 2 3 16 2 2 3" xfId="17747" xr:uid="{00000000-0005-0000-0000-000083450000}"/>
    <cellStyle name="Normal 2 3 16 2 2 3 2" xfId="17748" xr:uid="{00000000-0005-0000-0000-000084450000}"/>
    <cellStyle name="Normal 2 3 16 2 2 4" xfId="17749" xr:uid="{00000000-0005-0000-0000-000085450000}"/>
    <cellStyle name="Normal 2 3 16 2 2 4 2" xfId="17750" xr:uid="{00000000-0005-0000-0000-000086450000}"/>
    <cellStyle name="Normal 2 3 16 2 2 5" xfId="17751" xr:uid="{00000000-0005-0000-0000-000087450000}"/>
    <cellStyle name="Normal 2 3 16 2 2 5 2" xfId="17752" xr:uid="{00000000-0005-0000-0000-000088450000}"/>
    <cellStyle name="Normal 2 3 16 2 2 6" xfId="17753" xr:uid="{00000000-0005-0000-0000-000089450000}"/>
    <cellStyle name="Normal 2 3 16 2 2 6 2" xfId="17754" xr:uid="{00000000-0005-0000-0000-00008A450000}"/>
    <cellStyle name="Normal 2 3 16 2 2 7" xfId="17755" xr:uid="{00000000-0005-0000-0000-00008B450000}"/>
    <cellStyle name="Normal 2 3 16 2 2 7 2" xfId="17756" xr:uid="{00000000-0005-0000-0000-00008C450000}"/>
    <cellStyle name="Normal 2 3 16 2 2 8" xfId="17757" xr:uid="{00000000-0005-0000-0000-00008D450000}"/>
    <cellStyle name="Normal 2 3 16 2 2 8 2" xfId="17758" xr:uid="{00000000-0005-0000-0000-00008E450000}"/>
    <cellStyle name="Normal 2 3 16 2 2 9" xfId="17759" xr:uid="{00000000-0005-0000-0000-00008F450000}"/>
    <cellStyle name="Normal 2 3 16 2 2 9 2" xfId="17760" xr:uid="{00000000-0005-0000-0000-000090450000}"/>
    <cellStyle name="Normal 2 3 16 2 3" xfId="17761" xr:uid="{00000000-0005-0000-0000-000091450000}"/>
    <cellStyle name="Normal 2 3 16 2 3 2" xfId="17762" xr:uid="{00000000-0005-0000-0000-000092450000}"/>
    <cellStyle name="Normal 2 3 16 2 4" xfId="17763" xr:uid="{00000000-0005-0000-0000-000093450000}"/>
    <cellStyle name="Normal 2 3 16 2 4 2" xfId="17764" xr:uid="{00000000-0005-0000-0000-000094450000}"/>
    <cellStyle name="Normal 2 3 16 2 5" xfId="17765" xr:uid="{00000000-0005-0000-0000-000095450000}"/>
    <cellStyle name="Normal 2 3 16 2 5 2" xfId="17766" xr:uid="{00000000-0005-0000-0000-000096450000}"/>
    <cellStyle name="Normal 2 3 16 2 6" xfId="17767" xr:uid="{00000000-0005-0000-0000-000097450000}"/>
    <cellStyle name="Normal 2 3 16 2 6 2" xfId="17768" xr:uid="{00000000-0005-0000-0000-000098450000}"/>
    <cellStyle name="Normal 2 3 16 2 7" xfId="17769" xr:uid="{00000000-0005-0000-0000-000099450000}"/>
    <cellStyle name="Normal 2 3 16 2 7 2" xfId="17770" xr:uid="{00000000-0005-0000-0000-00009A450000}"/>
    <cellStyle name="Normal 2 3 16 2 8" xfId="17771" xr:uid="{00000000-0005-0000-0000-00009B450000}"/>
    <cellStyle name="Normal 2 3 16 2 8 2" xfId="17772" xr:uid="{00000000-0005-0000-0000-00009C450000}"/>
    <cellStyle name="Normal 2 3 16 2 9" xfId="17773" xr:uid="{00000000-0005-0000-0000-00009D450000}"/>
    <cellStyle name="Normal 2 3 16 2 9 2" xfId="17774" xr:uid="{00000000-0005-0000-0000-00009E450000}"/>
    <cellStyle name="Normal 2 3 16 3" xfId="17775" xr:uid="{00000000-0005-0000-0000-00009F450000}"/>
    <cellStyle name="Normal 2 3 16 3 10" xfId="17776" xr:uid="{00000000-0005-0000-0000-0000A0450000}"/>
    <cellStyle name="Normal 2 3 16 3 10 2" xfId="17777" xr:uid="{00000000-0005-0000-0000-0000A1450000}"/>
    <cellStyle name="Normal 2 3 16 3 11" xfId="17778" xr:uid="{00000000-0005-0000-0000-0000A2450000}"/>
    <cellStyle name="Normal 2 3 16 3 2" xfId="17779" xr:uid="{00000000-0005-0000-0000-0000A3450000}"/>
    <cellStyle name="Normal 2 3 16 3 2 2" xfId="17780" xr:uid="{00000000-0005-0000-0000-0000A4450000}"/>
    <cellStyle name="Normal 2 3 16 3 3" xfId="17781" xr:uid="{00000000-0005-0000-0000-0000A5450000}"/>
    <cellStyle name="Normal 2 3 16 3 3 2" xfId="17782" xr:uid="{00000000-0005-0000-0000-0000A6450000}"/>
    <cellStyle name="Normal 2 3 16 3 4" xfId="17783" xr:uid="{00000000-0005-0000-0000-0000A7450000}"/>
    <cellStyle name="Normal 2 3 16 3 4 2" xfId="17784" xr:uid="{00000000-0005-0000-0000-0000A8450000}"/>
    <cellStyle name="Normal 2 3 16 3 5" xfId="17785" xr:uid="{00000000-0005-0000-0000-0000A9450000}"/>
    <cellStyle name="Normal 2 3 16 3 5 2" xfId="17786" xr:uid="{00000000-0005-0000-0000-0000AA450000}"/>
    <cellStyle name="Normal 2 3 16 3 6" xfId="17787" xr:uid="{00000000-0005-0000-0000-0000AB450000}"/>
    <cellStyle name="Normal 2 3 16 3 6 2" xfId="17788" xr:uid="{00000000-0005-0000-0000-0000AC450000}"/>
    <cellStyle name="Normal 2 3 16 3 7" xfId="17789" xr:uid="{00000000-0005-0000-0000-0000AD450000}"/>
    <cellStyle name="Normal 2 3 16 3 7 2" xfId="17790" xr:uid="{00000000-0005-0000-0000-0000AE450000}"/>
    <cellStyle name="Normal 2 3 16 3 8" xfId="17791" xr:uid="{00000000-0005-0000-0000-0000AF450000}"/>
    <cellStyle name="Normal 2 3 16 3 8 2" xfId="17792" xr:uid="{00000000-0005-0000-0000-0000B0450000}"/>
    <cellStyle name="Normal 2 3 16 3 9" xfId="17793" xr:uid="{00000000-0005-0000-0000-0000B1450000}"/>
    <cellStyle name="Normal 2 3 16 3 9 2" xfId="17794" xr:uid="{00000000-0005-0000-0000-0000B2450000}"/>
    <cellStyle name="Normal 2 3 16 4" xfId="17795" xr:uid="{00000000-0005-0000-0000-0000B3450000}"/>
    <cellStyle name="Normal 2 3 16 4 2" xfId="17796" xr:uid="{00000000-0005-0000-0000-0000B4450000}"/>
    <cellStyle name="Normal 2 3 16 5" xfId="17797" xr:uid="{00000000-0005-0000-0000-0000B5450000}"/>
    <cellStyle name="Normal 2 3 16 5 2" xfId="17798" xr:uid="{00000000-0005-0000-0000-0000B6450000}"/>
    <cellStyle name="Normal 2 3 16 6" xfId="17799" xr:uid="{00000000-0005-0000-0000-0000B7450000}"/>
    <cellStyle name="Normal 2 3 16 6 2" xfId="17800" xr:uid="{00000000-0005-0000-0000-0000B8450000}"/>
    <cellStyle name="Normal 2 3 16 7" xfId="17801" xr:uid="{00000000-0005-0000-0000-0000B9450000}"/>
    <cellStyle name="Normal 2 3 16 7 2" xfId="17802" xr:uid="{00000000-0005-0000-0000-0000BA450000}"/>
    <cellStyle name="Normal 2 3 16 8" xfId="17803" xr:uid="{00000000-0005-0000-0000-0000BB450000}"/>
    <cellStyle name="Normal 2 3 16 8 2" xfId="17804" xr:uid="{00000000-0005-0000-0000-0000BC450000}"/>
    <cellStyle name="Normal 2 3 16 9" xfId="17805" xr:uid="{00000000-0005-0000-0000-0000BD450000}"/>
    <cellStyle name="Normal 2 3 16 9 2" xfId="17806" xr:uid="{00000000-0005-0000-0000-0000BE450000}"/>
    <cellStyle name="Normal 2 3 17" xfId="17807" xr:uid="{00000000-0005-0000-0000-0000BF450000}"/>
    <cellStyle name="Normal 2 3 18" xfId="17808" xr:uid="{00000000-0005-0000-0000-0000C0450000}"/>
    <cellStyle name="Normal 2 3 19" xfId="17809" xr:uid="{00000000-0005-0000-0000-0000C1450000}"/>
    <cellStyle name="Normal 2 3 2" xfId="229" xr:uid="{00000000-0005-0000-0000-0000C2450000}"/>
    <cellStyle name="Normal 2 3 2 10" xfId="17810" xr:uid="{00000000-0005-0000-0000-0000C3450000}"/>
    <cellStyle name="Normal 2 3 2 10 10" xfId="17811" xr:uid="{00000000-0005-0000-0000-0000C4450000}"/>
    <cellStyle name="Normal 2 3 2 10 10 2" xfId="17812" xr:uid="{00000000-0005-0000-0000-0000C5450000}"/>
    <cellStyle name="Normal 2 3 2 10 11" xfId="17813" xr:uid="{00000000-0005-0000-0000-0000C6450000}"/>
    <cellStyle name="Normal 2 3 2 10 11 2" xfId="17814" xr:uid="{00000000-0005-0000-0000-0000C7450000}"/>
    <cellStyle name="Normal 2 3 2 10 12" xfId="17815" xr:uid="{00000000-0005-0000-0000-0000C8450000}"/>
    <cellStyle name="Normal 2 3 2 10 12 2" xfId="17816" xr:uid="{00000000-0005-0000-0000-0000C9450000}"/>
    <cellStyle name="Normal 2 3 2 10 13" xfId="17817" xr:uid="{00000000-0005-0000-0000-0000CA450000}"/>
    <cellStyle name="Normal 2 3 2 10 2" xfId="17818" xr:uid="{00000000-0005-0000-0000-0000CB450000}"/>
    <cellStyle name="Normal 2 3 2 10 2 10" xfId="17819" xr:uid="{00000000-0005-0000-0000-0000CC450000}"/>
    <cellStyle name="Normal 2 3 2 10 2 10 2" xfId="17820" xr:uid="{00000000-0005-0000-0000-0000CD450000}"/>
    <cellStyle name="Normal 2 3 2 10 2 11" xfId="17821" xr:uid="{00000000-0005-0000-0000-0000CE450000}"/>
    <cellStyle name="Normal 2 3 2 10 2 11 2" xfId="17822" xr:uid="{00000000-0005-0000-0000-0000CF450000}"/>
    <cellStyle name="Normal 2 3 2 10 2 12" xfId="17823" xr:uid="{00000000-0005-0000-0000-0000D0450000}"/>
    <cellStyle name="Normal 2 3 2 10 2 2" xfId="17824" xr:uid="{00000000-0005-0000-0000-0000D1450000}"/>
    <cellStyle name="Normal 2 3 2 10 2 2 10" xfId="17825" xr:uid="{00000000-0005-0000-0000-0000D2450000}"/>
    <cellStyle name="Normal 2 3 2 10 2 2 10 2" xfId="17826" xr:uid="{00000000-0005-0000-0000-0000D3450000}"/>
    <cellStyle name="Normal 2 3 2 10 2 2 11" xfId="17827" xr:uid="{00000000-0005-0000-0000-0000D4450000}"/>
    <cellStyle name="Normal 2 3 2 10 2 2 2" xfId="17828" xr:uid="{00000000-0005-0000-0000-0000D5450000}"/>
    <cellStyle name="Normal 2 3 2 10 2 2 2 2" xfId="17829" xr:uid="{00000000-0005-0000-0000-0000D6450000}"/>
    <cellStyle name="Normal 2 3 2 10 2 2 3" xfId="17830" xr:uid="{00000000-0005-0000-0000-0000D7450000}"/>
    <cellStyle name="Normal 2 3 2 10 2 2 3 2" xfId="17831" xr:uid="{00000000-0005-0000-0000-0000D8450000}"/>
    <cellStyle name="Normal 2 3 2 10 2 2 4" xfId="17832" xr:uid="{00000000-0005-0000-0000-0000D9450000}"/>
    <cellStyle name="Normal 2 3 2 10 2 2 4 2" xfId="17833" xr:uid="{00000000-0005-0000-0000-0000DA450000}"/>
    <cellStyle name="Normal 2 3 2 10 2 2 5" xfId="17834" xr:uid="{00000000-0005-0000-0000-0000DB450000}"/>
    <cellStyle name="Normal 2 3 2 10 2 2 5 2" xfId="17835" xr:uid="{00000000-0005-0000-0000-0000DC450000}"/>
    <cellStyle name="Normal 2 3 2 10 2 2 6" xfId="17836" xr:uid="{00000000-0005-0000-0000-0000DD450000}"/>
    <cellStyle name="Normal 2 3 2 10 2 2 6 2" xfId="17837" xr:uid="{00000000-0005-0000-0000-0000DE450000}"/>
    <cellStyle name="Normal 2 3 2 10 2 2 7" xfId="17838" xr:uid="{00000000-0005-0000-0000-0000DF450000}"/>
    <cellStyle name="Normal 2 3 2 10 2 2 7 2" xfId="17839" xr:uid="{00000000-0005-0000-0000-0000E0450000}"/>
    <cellStyle name="Normal 2 3 2 10 2 2 8" xfId="17840" xr:uid="{00000000-0005-0000-0000-0000E1450000}"/>
    <cellStyle name="Normal 2 3 2 10 2 2 8 2" xfId="17841" xr:uid="{00000000-0005-0000-0000-0000E2450000}"/>
    <cellStyle name="Normal 2 3 2 10 2 2 9" xfId="17842" xr:uid="{00000000-0005-0000-0000-0000E3450000}"/>
    <cellStyle name="Normal 2 3 2 10 2 2 9 2" xfId="17843" xr:uid="{00000000-0005-0000-0000-0000E4450000}"/>
    <cellStyle name="Normal 2 3 2 10 2 3" xfId="17844" xr:uid="{00000000-0005-0000-0000-0000E5450000}"/>
    <cellStyle name="Normal 2 3 2 10 2 3 2" xfId="17845" xr:uid="{00000000-0005-0000-0000-0000E6450000}"/>
    <cellStyle name="Normal 2 3 2 10 2 4" xfId="17846" xr:uid="{00000000-0005-0000-0000-0000E7450000}"/>
    <cellStyle name="Normal 2 3 2 10 2 4 2" xfId="17847" xr:uid="{00000000-0005-0000-0000-0000E8450000}"/>
    <cellStyle name="Normal 2 3 2 10 2 5" xfId="17848" xr:uid="{00000000-0005-0000-0000-0000E9450000}"/>
    <cellStyle name="Normal 2 3 2 10 2 5 2" xfId="17849" xr:uid="{00000000-0005-0000-0000-0000EA450000}"/>
    <cellStyle name="Normal 2 3 2 10 2 6" xfId="17850" xr:uid="{00000000-0005-0000-0000-0000EB450000}"/>
    <cellStyle name="Normal 2 3 2 10 2 6 2" xfId="17851" xr:uid="{00000000-0005-0000-0000-0000EC450000}"/>
    <cellStyle name="Normal 2 3 2 10 2 7" xfId="17852" xr:uid="{00000000-0005-0000-0000-0000ED450000}"/>
    <cellStyle name="Normal 2 3 2 10 2 7 2" xfId="17853" xr:uid="{00000000-0005-0000-0000-0000EE450000}"/>
    <cellStyle name="Normal 2 3 2 10 2 8" xfId="17854" xr:uid="{00000000-0005-0000-0000-0000EF450000}"/>
    <cellStyle name="Normal 2 3 2 10 2 8 2" xfId="17855" xr:uid="{00000000-0005-0000-0000-0000F0450000}"/>
    <cellStyle name="Normal 2 3 2 10 2 9" xfId="17856" xr:uid="{00000000-0005-0000-0000-0000F1450000}"/>
    <cellStyle name="Normal 2 3 2 10 2 9 2" xfId="17857" xr:uid="{00000000-0005-0000-0000-0000F2450000}"/>
    <cellStyle name="Normal 2 3 2 10 3" xfId="17858" xr:uid="{00000000-0005-0000-0000-0000F3450000}"/>
    <cellStyle name="Normal 2 3 2 10 3 10" xfId="17859" xr:uid="{00000000-0005-0000-0000-0000F4450000}"/>
    <cellStyle name="Normal 2 3 2 10 3 10 2" xfId="17860" xr:uid="{00000000-0005-0000-0000-0000F5450000}"/>
    <cellStyle name="Normal 2 3 2 10 3 11" xfId="17861" xr:uid="{00000000-0005-0000-0000-0000F6450000}"/>
    <cellStyle name="Normal 2 3 2 10 3 2" xfId="17862" xr:uid="{00000000-0005-0000-0000-0000F7450000}"/>
    <cellStyle name="Normal 2 3 2 10 3 2 2" xfId="17863" xr:uid="{00000000-0005-0000-0000-0000F8450000}"/>
    <cellStyle name="Normal 2 3 2 10 3 3" xfId="17864" xr:uid="{00000000-0005-0000-0000-0000F9450000}"/>
    <cellStyle name="Normal 2 3 2 10 3 3 2" xfId="17865" xr:uid="{00000000-0005-0000-0000-0000FA450000}"/>
    <cellStyle name="Normal 2 3 2 10 3 4" xfId="17866" xr:uid="{00000000-0005-0000-0000-0000FB450000}"/>
    <cellStyle name="Normal 2 3 2 10 3 4 2" xfId="17867" xr:uid="{00000000-0005-0000-0000-0000FC450000}"/>
    <cellStyle name="Normal 2 3 2 10 3 5" xfId="17868" xr:uid="{00000000-0005-0000-0000-0000FD450000}"/>
    <cellStyle name="Normal 2 3 2 10 3 5 2" xfId="17869" xr:uid="{00000000-0005-0000-0000-0000FE450000}"/>
    <cellStyle name="Normal 2 3 2 10 3 6" xfId="17870" xr:uid="{00000000-0005-0000-0000-0000FF450000}"/>
    <cellStyle name="Normal 2 3 2 10 3 6 2" xfId="17871" xr:uid="{00000000-0005-0000-0000-000000460000}"/>
    <cellStyle name="Normal 2 3 2 10 3 7" xfId="17872" xr:uid="{00000000-0005-0000-0000-000001460000}"/>
    <cellStyle name="Normal 2 3 2 10 3 7 2" xfId="17873" xr:uid="{00000000-0005-0000-0000-000002460000}"/>
    <cellStyle name="Normal 2 3 2 10 3 8" xfId="17874" xr:uid="{00000000-0005-0000-0000-000003460000}"/>
    <cellStyle name="Normal 2 3 2 10 3 8 2" xfId="17875" xr:uid="{00000000-0005-0000-0000-000004460000}"/>
    <cellStyle name="Normal 2 3 2 10 3 9" xfId="17876" xr:uid="{00000000-0005-0000-0000-000005460000}"/>
    <cellStyle name="Normal 2 3 2 10 3 9 2" xfId="17877" xr:uid="{00000000-0005-0000-0000-000006460000}"/>
    <cellStyle name="Normal 2 3 2 10 4" xfId="17878" xr:uid="{00000000-0005-0000-0000-000007460000}"/>
    <cellStyle name="Normal 2 3 2 10 4 2" xfId="17879" xr:uid="{00000000-0005-0000-0000-000008460000}"/>
    <cellStyle name="Normal 2 3 2 10 5" xfId="17880" xr:uid="{00000000-0005-0000-0000-000009460000}"/>
    <cellStyle name="Normal 2 3 2 10 5 2" xfId="17881" xr:uid="{00000000-0005-0000-0000-00000A460000}"/>
    <cellStyle name="Normal 2 3 2 10 6" xfId="17882" xr:uid="{00000000-0005-0000-0000-00000B460000}"/>
    <cellStyle name="Normal 2 3 2 10 6 2" xfId="17883" xr:uid="{00000000-0005-0000-0000-00000C460000}"/>
    <cellStyle name="Normal 2 3 2 10 7" xfId="17884" xr:uid="{00000000-0005-0000-0000-00000D460000}"/>
    <cellStyle name="Normal 2 3 2 10 7 2" xfId="17885" xr:uid="{00000000-0005-0000-0000-00000E460000}"/>
    <cellStyle name="Normal 2 3 2 10 8" xfId="17886" xr:uid="{00000000-0005-0000-0000-00000F460000}"/>
    <cellStyle name="Normal 2 3 2 10 8 2" xfId="17887" xr:uid="{00000000-0005-0000-0000-000010460000}"/>
    <cellStyle name="Normal 2 3 2 10 9" xfId="17888" xr:uid="{00000000-0005-0000-0000-000011460000}"/>
    <cellStyle name="Normal 2 3 2 10 9 2" xfId="17889" xr:uid="{00000000-0005-0000-0000-000012460000}"/>
    <cellStyle name="Normal 2 3 2 11" xfId="17890" xr:uid="{00000000-0005-0000-0000-000013460000}"/>
    <cellStyle name="Normal 2 3 2 11 10" xfId="17891" xr:uid="{00000000-0005-0000-0000-000014460000}"/>
    <cellStyle name="Normal 2 3 2 11 10 2" xfId="17892" xr:uid="{00000000-0005-0000-0000-000015460000}"/>
    <cellStyle name="Normal 2 3 2 11 11" xfId="17893" xr:uid="{00000000-0005-0000-0000-000016460000}"/>
    <cellStyle name="Normal 2 3 2 11 11 2" xfId="17894" xr:uid="{00000000-0005-0000-0000-000017460000}"/>
    <cellStyle name="Normal 2 3 2 11 12" xfId="17895" xr:uid="{00000000-0005-0000-0000-000018460000}"/>
    <cellStyle name="Normal 2 3 2 11 12 2" xfId="17896" xr:uid="{00000000-0005-0000-0000-000019460000}"/>
    <cellStyle name="Normal 2 3 2 11 13" xfId="17897" xr:uid="{00000000-0005-0000-0000-00001A460000}"/>
    <cellStyle name="Normal 2 3 2 11 2" xfId="17898" xr:uid="{00000000-0005-0000-0000-00001B460000}"/>
    <cellStyle name="Normal 2 3 2 11 2 10" xfId="17899" xr:uid="{00000000-0005-0000-0000-00001C460000}"/>
    <cellStyle name="Normal 2 3 2 11 2 10 2" xfId="17900" xr:uid="{00000000-0005-0000-0000-00001D460000}"/>
    <cellStyle name="Normal 2 3 2 11 2 11" xfId="17901" xr:uid="{00000000-0005-0000-0000-00001E460000}"/>
    <cellStyle name="Normal 2 3 2 11 2 11 2" xfId="17902" xr:uid="{00000000-0005-0000-0000-00001F460000}"/>
    <cellStyle name="Normal 2 3 2 11 2 12" xfId="17903" xr:uid="{00000000-0005-0000-0000-000020460000}"/>
    <cellStyle name="Normal 2 3 2 11 2 2" xfId="17904" xr:uid="{00000000-0005-0000-0000-000021460000}"/>
    <cellStyle name="Normal 2 3 2 11 2 2 10" xfId="17905" xr:uid="{00000000-0005-0000-0000-000022460000}"/>
    <cellStyle name="Normal 2 3 2 11 2 2 10 2" xfId="17906" xr:uid="{00000000-0005-0000-0000-000023460000}"/>
    <cellStyle name="Normal 2 3 2 11 2 2 11" xfId="17907" xr:uid="{00000000-0005-0000-0000-000024460000}"/>
    <cellStyle name="Normal 2 3 2 11 2 2 2" xfId="17908" xr:uid="{00000000-0005-0000-0000-000025460000}"/>
    <cellStyle name="Normal 2 3 2 11 2 2 2 2" xfId="17909" xr:uid="{00000000-0005-0000-0000-000026460000}"/>
    <cellStyle name="Normal 2 3 2 11 2 2 3" xfId="17910" xr:uid="{00000000-0005-0000-0000-000027460000}"/>
    <cellStyle name="Normal 2 3 2 11 2 2 3 2" xfId="17911" xr:uid="{00000000-0005-0000-0000-000028460000}"/>
    <cellStyle name="Normal 2 3 2 11 2 2 4" xfId="17912" xr:uid="{00000000-0005-0000-0000-000029460000}"/>
    <cellStyle name="Normal 2 3 2 11 2 2 4 2" xfId="17913" xr:uid="{00000000-0005-0000-0000-00002A460000}"/>
    <cellStyle name="Normal 2 3 2 11 2 2 5" xfId="17914" xr:uid="{00000000-0005-0000-0000-00002B460000}"/>
    <cellStyle name="Normal 2 3 2 11 2 2 5 2" xfId="17915" xr:uid="{00000000-0005-0000-0000-00002C460000}"/>
    <cellStyle name="Normal 2 3 2 11 2 2 6" xfId="17916" xr:uid="{00000000-0005-0000-0000-00002D460000}"/>
    <cellStyle name="Normal 2 3 2 11 2 2 6 2" xfId="17917" xr:uid="{00000000-0005-0000-0000-00002E460000}"/>
    <cellStyle name="Normal 2 3 2 11 2 2 7" xfId="17918" xr:uid="{00000000-0005-0000-0000-00002F460000}"/>
    <cellStyle name="Normal 2 3 2 11 2 2 7 2" xfId="17919" xr:uid="{00000000-0005-0000-0000-000030460000}"/>
    <cellStyle name="Normal 2 3 2 11 2 2 8" xfId="17920" xr:uid="{00000000-0005-0000-0000-000031460000}"/>
    <cellStyle name="Normal 2 3 2 11 2 2 8 2" xfId="17921" xr:uid="{00000000-0005-0000-0000-000032460000}"/>
    <cellStyle name="Normal 2 3 2 11 2 2 9" xfId="17922" xr:uid="{00000000-0005-0000-0000-000033460000}"/>
    <cellStyle name="Normal 2 3 2 11 2 2 9 2" xfId="17923" xr:uid="{00000000-0005-0000-0000-000034460000}"/>
    <cellStyle name="Normal 2 3 2 11 2 3" xfId="17924" xr:uid="{00000000-0005-0000-0000-000035460000}"/>
    <cellStyle name="Normal 2 3 2 11 2 3 2" xfId="17925" xr:uid="{00000000-0005-0000-0000-000036460000}"/>
    <cellStyle name="Normal 2 3 2 11 2 4" xfId="17926" xr:uid="{00000000-0005-0000-0000-000037460000}"/>
    <cellStyle name="Normal 2 3 2 11 2 4 2" xfId="17927" xr:uid="{00000000-0005-0000-0000-000038460000}"/>
    <cellStyle name="Normal 2 3 2 11 2 5" xfId="17928" xr:uid="{00000000-0005-0000-0000-000039460000}"/>
    <cellStyle name="Normal 2 3 2 11 2 5 2" xfId="17929" xr:uid="{00000000-0005-0000-0000-00003A460000}"/>
    <cellStyle name="Normal 2 3 2 11 2 6" xfId="17930" xr:uid="{00000000-0005-0000-0000-00003B460000}"/>
    <cellStyle name="Normal 2 3 2 11 2 6 2" xfId="17931" xr:uid="{00000000-0005-0000-0000-00003C460000}"/>
    <cellStyle name="Normal 2 3 2 11 2 7" xfId="17932" xr:uid="{00000000-0005-0000-0000-00003D460000}"/>
    <cellStyle name="Normal 2 3 2 11 2 7 2" xfId="17933" xr:uid="{00000000-0005-0000-0000-00003E460000}"/>
    <cellStyle name="Normal 2 3 2 11 2 8" xfId="17934" xr:uid="{00000000-0005-0000-0000-00003F460000}"/>
    <cellStyle name="Normal 2 3 2 11 2 8 2" xfId="17935" xr:uid="{00000000-0005-0000-0000-000040460000}"/>
    <cellStyle name="Normal 2 3 2 11 2 9" xfId="17936" xr:uid="{00000000-0005-0000-0000-000041460000}"/>
    <cellStyle name="Normal 2 3 2 11 2 9 2" xfId="17937" xr:uid="{00000000-0005-0000-0000-000042460000}"/>
    <cellStyle name="Normal 2 3 2 11 3" xfId="17938" xr:uid="{00000000-0005-0000-0000-000043460000}"/>
    <cellStyle name="Normal 2 3 2 11 3 10" xfId="17939" xr:uid="{00000000-0005-0000-0000-000044460000}"/>
    <cellStyle name="Normal 2 3 2 11 3 10 2" xfId="17940" xr:uid="{00000000-0005-0000-0000-000045460000}"/>
    <cellStyle name="Normal 2 3 2 11 3 11" xfId="17941" xr:uid="{00000000-0005-0000-0000-000046460000}"/>
    <cellStyle name="Normal 2 3 2 11 3 2" xfId="17942" xr:uid="{00000000-0005-0000-0000-000047460000}"/>
    <cellStyle name="Normal 2 3 2 11 3 2 2" xfId="17943" xr:uid="{00000000-0005-0000-0000-000048460000}"/>
    <cellStyle name="Normal 2 3 2 11 3 3" xfId="17944" xr:uid="{00000000-0005-0000-0000-000049460000}"/>
    <cellStyle name="Normal 2 3 2 11 3 3 2" xfId="17945" xr:uid="{00000000-0005-0000-0000-00004A460000}"/>
    <cellStyle name="Normal 2 3 2 11 3 4" xfId="17946" xr:uid="{00000000-0005-0000-0000-00004B460000}"/>
    <cellStyle name="Normal 2 3 2 11 3 4 2" xfId="17947" xr:uid="{00000000-0005-0000-0000-00004C460000}"/>
    <cellStyle name="Normal 2 3 2 11 3 5" xfId="17948" xr:uid="{00000000-0005-0000-0000-00004D460000}"/>
    <cellStyle name="Normal 2 3 2 11 3 5 2" xfId="17949" xr:uid="{00000000-0005-0000-0000-00004E460000}"/>
    <cellStyle name="Normal 2 3 2 11 3 6" xfId="17950" xr:uid="{00000000-0005-0000-0000-00004F460000}"/>
    <cellStyle name="Normal 2 3 2 11 3 6 2" xfId="17951" xr:uid="{00000000-0005-0000-0000-000050460000}"/>
    <cellStyle name="Normal 2 3 2 11 3 7" xfId="17952" xr:uid="{00000000-0005-0000-0000-000051460000}"/>
    <cellStyle name="Normal 2 3 2 11 3 7 2" xfId="17953" xr:uid="{00000000-0005-0000-0000-000052460000}"/>
    <cellStyle name="Normal 2 3 2 11 3 8" xfId="17954" xr:uid="{00000000-0005-0000-0000-000053460000}"/>
    <cellStyle name="Normal 2 3 2 11 3 8 2" xfId="17955" xr:uid="{00000000-0005-0000-0000-000054460000}"/>
    <cellStyle name="Normal 2 3 2 11 3 9" xfId="17956" xr:uid="{00000000-0005-0000-0000-000055460000}"/>
    <cellStyle name="Normal 2 3 2 11 3 9 2" xfId="17957" xr:uid="{00000000-0005-0000-0000-000056460000}"/>
    <cellStyle name="Normal 2 3 2 11 4" xfId="17958" xr:uid="{00000000-0005-0000-0000-000057460000}"/>
    <cellStyle name="Normal 2 3 2 11 4 2" xfId="17959" xr:uid="{00000000-0005-0000-0000-000058460000}"/>
    <cellStyle name="Normal 2 3 2 11 5" xfId="17960" xr:uid="{00000000-0005-0000-0000-000059460000}"/>
    <cellStyle name="Normal 2 3 2 11 5 2" xfId="17961" xr:uid="{00000000-0005-0000-0000-00005A460000}"/>
    <cellStyle name="Normal 2 3 2 11 6" xfId="17962" xr:uid="{00000000-0005-0000-0000-00005B460000}"/>
    <cellStyle name="Normal 2 3 2 11 6 2" xfId="17963" xr:uid="{00000000-0005-0000-0000-00005C460000}"/>
    <cellStyle name="Normal 2 3 2 11 7" xfId="17964" xr:uid="{00000000-0005-0000-0000-00005D460000}"/>
    <cellStyle name="Normal 2 3 2 11 7 2" xfId="17965" xr:uid="{00000000-0005-0000-0000-00005E460000}"/>
    <cellStyle name="Normal 2 3 2 11 8" xfId="17966" xr:uid="{00000000-0005-0000-0000-00005F460000}"/>
    <cellStyle name="Normal 2 3 2 11 8 2" xfId="17967" xr:uid="{00000000-0005-0000-0000-000060460000}"/>
    <cellStyle name="Normal 2 3 2 11 9" xfId="17968" xr:uid="{00000000-0005-0000-0000-000061460000}"/>
    <cellStyle name="Normal 2 3 2 11 9 2" xfId="17969" xr:uid="{00000000-0005-0000-0000-000062460000}"/>
    <cellStyle name="Normal 2 3 2 12" xfId="17970" xr:uid="{00000000-0005-0000-0000-000063460000}"/>
    <cellStyle name="Normal 2 3 2 12 10" xfId="17971" xr:uid="{00000000-0005-0000-0000-000064460000}"/>
    <cellStyle name="Normal 2 3 2 12 10 2" xfId="17972" xr:uid="{00000000-0005-0000-0000-000065460000}"/>
    <cellStyle name="Normal 2 3 2 12 11" xfId="17973" xr:uid="{00000000-0005-0000-0000-000066460000}"/>
    <cellStyle name="Normal 2 3 2 12 11 2" xfId="17974" xr:uid="{00000000-0005-0000-0000-000067460000}"/>
    <cellStyle name="Normal 2 3 2 12 12" xfId="17975" xr:uid="{00000000-0005-0000-0000-000068460000}"/>
    <cellStyle name="Normal 2 3 2 12 12 2" xfId="17976" xr:uid="{00000000-0005-0000-0000-000069460000}"/>
    <cellStyle name="Normal 2 3 2 12 13" xfId="17977" xr:uid="{00000000-0005-0000-0000-00006A460000}"/>
    <cellStyle name="Normal 2 3 2 12 2" xfId="17978" xr:uid="{00000000-0005-0000-0000-00006B460000}"/>
    <cellStyle name="Normal 2 3 2 12 2 10" xfId="17979" xr:uid="{00000000-0005-0000-0000-00006C460000}"/>
    <cellStyle name="Normal 2 3 2 12 2 10 2" xfId="17980" xr:uid="{00000000-0005-0000-0000-00006D460000}"/>
    <cellStyle name="Normal 2 3 2 12 2 11" xfId="17981" xr:uid="{00000000-0005-0000-0000-00006E460000}"/>
    <cellStyle name="Normal 2 3 2 12 2 11 2" xfId="17982" xr:uid="{00000000-0005-0000-0000-00006F460000}"/>
    <cellStyle name="Normal 2 3 2 12 2 12" xfId="17983" xr:uid="{00000000-0005-0000-0000-000070460000}"/>
    <cellStyle name="Normal 2 3 2 12 2 2" xfId="17984" xr:uid="{00000000-0005-0000-0000-000071460000}"/>
    <cellStyle name="Normal 2 3 2 12 2 2 10" xfId="17985" xr:uid="{00000000-0005-0000-0000-000072460000}"/>
    <cellStyle name="Normal 2 3 2 12 2 2 10 2" xfId="17986" xr:uid="{00000000-0005-0000-0000-000073460000}"/>
    <cellStyle name="Normal 2 3 2 12 2 2 11" xfId="17987" xr:uid="{00000000-0005-0000-0000-000074460000}"/>
    <cellStyle name="Normal 2 3 2 12 2 2 2" xfId="17988" xr:uid="{00000000-0005-0000-0000-000075460000}"/>
    <cellStyle name="Normal 2 3 2 12 2 2 2 2" xfId="17989" xr:uid="{00000000-0005-0000-0000-000076460000}"/>
    <cellStyle name="Normal 2 3 2 12 2 2 3" xfId="17990" xr:uid="{00000000-0005-0000-0000-000077460000}"/>
    <cellStyle name="Normal 2 3 2 12 2 2 3 2" xfId="17991" xr:uid="{00000000-0005-0000-0000-000078460000}"/>
    <cellStyle name="Normal 2 3 2 12 2 2 4" xfId="17992" xr:uid="{00000000-0005-0000-0000-000079460000}"/>
    <cellStyle name="Normal 2 3 2 12 2 2 4 2" xfId="17993" xr:uid="{00000000-0005-0000-0000-00007A460000}"/>
    <cellStyle name="Normal 2 3 2 12 2 2 5" xfId="17994" xr:uid="{00000000-0005-0000-0000-00007B460000}"/>
    <cellStyle name="Normal 2 3 2 12 2 2 5 2" xfId="17995" xr:uid="{00000000-0005-0000-0000-00007C460000}"/>
    <cellStyle name="Normal 2 3 2 12 2 2 6" xfId="17996" xr:uid="{00000000-0005-0000-0000-00007D460000}"/>
    <cellStyle name="Normal 2 3 2 12 2 2 6 2" xfId="17997" xr:uid="{00000000-0005-0000-0000-00007E460000}"/>
    <cellStyle name="Normal 2 3 2 12 2 2 7" xfId="17998" xr:uid="{00000000-0005-0000-0000-00007F460000}"/>
    <cellStyle name="Normal 2 3 2 12 2 2 7 2" xfId="17999" xr:uid="{00000000-0005-0000-0000-000080460000}"/>
    <cellStyle name="Normal 2 3 2 12 2 2 8" xfId="18000" xr:uid="{00000000-0005-0000-0000-000081460000}"/>
    <cellStyle name="Normal 2 3 2 12 2 2 8 2" xfId="18001" xr:uid="{00000000-0005-0000-0000-000082460000}"/>
    <cellStyle name="Normal 2 3 2 12 2 2 9" xfId="18002" xr:uid="{00000000-0005-0000-0000-000083460000}"/>
    <cellStyle name="Normal 2 3 2 12 2 2 9 2" xfId="18003" xr:uid="{00000000-0005-0000-0000-000084460000}"/>
    <cellStyle name="Normal 2 3 2 12 2 3" xfId="18004" xr:uid="{00000000-0005-0000-0000-000085460000}"/>
    <cellStyle name="Normal 2 3 2 12 2 3 2" xfId="18005" xr:uid="{00000000-0005-0000-0000-000086460000}"/>
    <cellStyle name="Normal 2 3 2 12 2 4" xfId="18006" xr:uid="{00000000-0005-0000-0000-000087460000}"/>
    <cellStyle name="Normal 2 3 2 12 2 4 2" xfId="18007" xr:uid="{00000000-0005-0000-0000-000088460000}"/>
    <cellStyle name="Normal 2 3 2 12 2 5" xfId="18008" xr:uid="{00000000-0005-0000-0000-000089460000}"/>
    <cellStyle name="Normal 2 3 2 12 2 5 2" xfId="18009" xr:uid="{00000000-0005-0000-0000-00008A460000}"/>
    <cellStyle name="Normal 2 3 2 12 2 6" xfId="18010" xr:uid="{00000000-0005-0000-0000-00008B460000}"/>
    <cellStyle name="Normal 2 3 2 12 2 6 2" xfId="18011" xr:uid="{00000000-0005-0000-0000-00008C460000}"/>
    <cellStyle name="Normal 2 3 2 12 2 7" xfId="18012" xr:uid="{00000000-0005-0000-0000-00008D460000}"/>
    <cellStyle name="Normal 2 3 2 12 2 7 2" xfId="18013" xr:uid="{00000000-0005-0000-0000-00008E460000}"/>
    <cellStyle name="Normal 2 3 2 12 2 8" xfId="18014" xr:uid="{00000000-0005-0000-0000-00008F460000}"/>
    <cellStyle name="Normal 2 3 2 12 2 8 2" xfId="18015" xr:uid="{00000000-0005-0000-0000-000090460000}"/>
    <cellStyle name="Normal 2 3 2 12 2 9" xfId="18016" xr:uid="{00000000-0005-0000-0000-000091460000}"/>
    <cellStyle name="Normal 2 3 2 12 2 9 2" xfId="18017" xr:uid="{00000000-0005-0000-0000-000092460000}"/>
    <cellStyle name="Normal 2 3 2 12 3" xfId="18018" xr:uid="{00000000-0005-0000-0000-000093460000}"/>
    <cellStyle name="Normal 2 3 2 12 3 10" xfId="18019" xr:uid="{00000000-0005-0000-0000-000094460000}"/>
    <cellStyle name="Normal 2 3 2 12 3 10 2" xfId="18020" xr:uid="{00000000-0005-0000-0000-000095460000}"/>
    <cellStyle name="Normal 2 3 2 12 3 11" xfId="18021" xr:uid="{00000000-0005-0000-0000-000096460000}"/>
    <cellStyle name="Normal 2 3 2 12 3 2" xfId="18022" xr:uid="{00000000-0005-0000-0000-000097460000}"/>
    <cellStyle name="Normal 2 3 2 12 3 2 2" xfId="18023" xr:uid="{00000000-0005-0000-0000-000098460000}"/>
    <cellStyle name="Normal 2 3 2 12 3 3" xfId="18024" xr:uid="{00000000-0005-0000-0000-000099460000}"/>
    <cellStyle name="Normal 2 3 2 12 3 3 2" xfId="18025" xr:uid="{00000000-0005-0000-0000-00009A460000}"/>
    <cellStyle name="Normal 2 3 2 12 3 4" xfId="18026" xr:uid="{00000000-0005-0000-0000-00009B460000}"/>
    <cellStyle name="Normal 2 3 2 12 3 4 2" xfId="18027" xr:uid="{00000000-0005-0000-0000-00009C460000}"/>
    <cellStyle name="Normal 2 3 2 12 3 5" xfId="18028" xr:uid="{00000000-0005-0000-0000-00009D460000}"/>
    <cellStyle name="Normal 2 3 2 12 3 5 2" xfId="18029" xr:uid="{00000000-0005-0000-0000-00009E460000}"/>
    <cellStyle name="Normal 2 3 2 12 3 6" xfId="18030" xr:uid="{00000000-0005-0000-0000-00009F460000}"/>
    <cellStyle name="Normal 2 3 2 12 3 6 2" xfId="18031" xr:uid="{00000000-0005-0000-0000-0000A0460000}"/>
    <cellStyle name="Normal 2 3 2 12 3 7" xfId="18032" xr:uid="{00000000-0005-0000-0000-0000A1460000}"/>
    <cellStyle name="Normal 2 3 2 12 3 7 2" xfId="18033" xr:uid="{00000000-0005-0000-0000-0000A2460000}"/>
    <cellStyle name="Normal 2 3 2 12 3 8" xfId="18034" xr:uid="{00000000-0005-0000-0000-0000A3460000}"/>
    <cellStyle name="Normal 2 3 2 12 3 8 2" xfId="18035" xr:uid="{00000000-0005-0000-0000-0000A4460000}"/>
    <cellStyle name="Normal 2 3 2 12 3 9" xfId="18036" xr:uid="{00000000-0005-0000-0000-0000A5460000}"/>
    <cellStyle name="Normal 2 3 2 12 3 9 2" xfId="18037" xr:uid="{00000000-0005-0000-0000-0000A6460000}"/>
    <cellStyle name="Normal 2 3 2 12 4" xfId="18038" xr:uid="{00000000-0005-0000-0000-0000A7460000}"/>
    <cellStyle name="Normal 2 3 2 12 4 2" xfId="18039" xr:uid="{00000000-0005-0000-0000-0000A8460000}"/>
    <cellStyle name="Normal 2 3 2 12 5" xfId="18040" xr:uid="{00000000-0005-0000-0000-0000A9460000}"/>
    <cellStyle name="Normal 2 3 2 12 5 2" xfId="18041" xr:uid="{00000000-0005-0000-0000-0000AA460000}"/>
    <cellStyle name="Normal 2 3 2 12 6" xfId="18042" xr:uid="{00000000-0005-0000-0000-0000AB460000}"/>
    <cellStyle name="Normal 2 3 2 12 6 2" xfId="18043" xr:uid="{00000000-0005-0000-0000-0000AC460000}"/>
    <cellStyle name="Normal 2 3 2 12 7" xfId="18044" xr:uid="{00000000-0005-0000-0000-0000AD460000}"/>
    <cellStyle name="Normal 2 3 2 12 7 2" xfId="18045" xr:uid="{00000000-0005-0000-0000-0000AE460000}"/>
    <cellStyle name="Normal 2 3 2 12 8" xfId="18046" xr:uid="{00000000-0005-0000-0000-0000AF460000}"/>
    <cellStyle name="Normal 2 3 2 12 8 2" xfId="18047" xr:uid="{00000000-0005-0000-0000-0000B0460000}"/>
    <cellStyle name="Normal 2 3 2 12 9" xfId="18048" xr:uid="{00000000-0005-0000-0000-0000B1460000}"/>
    <cellStyle name="Normal 2 3 2 12 9 2" xfId="18049" xr:uid="{00000000-0005-0000-0000-0000B2460000}"/>
    <cellStyle name="Normal 2 3 2 13" xfId="18050" xr:uid="{00000000-0005-0000-0000-0000B3460000}"/>
    <cellStyle name="Normal 2 3 2 13 2" xfId="18051" xr:uid="{00000000-0005-0000-0000-0000B4460000}"/>
    <cellStyle name="Normal 2 3 2 13 2 10" xfId="18052" xr:uid="{00000000-0005-0000-0000-0000B5460000}"/>
    <cellStyle name="Normal 2 3 2 13 2 10 2" xfId="18053" xr:uid="{00000000-0005-0000-0000-0000B6460000}"/>
    <cellStyle name="Normal 2 3 2 13 2 11" xfId="18054" xr:uid="{00000000-0005-0000-0000-0000B7460000}"/>
    <cellStyle name="Normal 2 3 2 13 2 11 2" xfId="18055" xr:uid="{00000000-0005-0000-0000-0000B8460000}"/>
    <cellStyle name="Normal 2 3 2 13 2 12" xfId="18056" xr:uid="{00000000-0005-0000-0000-0000B9460000}"/>
    <cellStyle name="Normal 2 3 2 13 2 12 2" xfId="18057" xr:uid="{00000000-0005-0000-0000-0000BA460000}"/>
    <cellStyle name="Normal 2 3 2 13 2 13" xfId="18058" xr:uid="{00000000-0005-0000-0000-0000BB460000}"/>
    <cellStyle name="Normal 2 3 2 13 2 2" xfId="18059" xr:uid="{00000000-0005-0000-0000-0000BC460000}"/>
    <cellStyle name="Normal 2 3 2 13 2 2 10" xfId="18060" xr:uid="{00000000-0005-0000-0000-0000BD460000}"/>
    <cellStyle name="Normal 2 3 2 13 2 2 10 2" xfId="18061" xr:uid="{00000000-0005-0000-0000-0000BE460000}"/>
    <cellStyle name="Normal 2 3 2 13 2 2 11" xfId="18062" xr:uid="{00000000-0005-0000-0000-0000BF460000}"/>
    <cellStyle name="Normal 2 3 2 13 2 2 11 2" xfId="18063" xr:uid="{00000000-0005-0000-0000-0000C0460000}"/>
    <cellStyle name="Normal 2 3 2 13 2 2 12" xfId="18064" xr:uid="{00000000-0005-0000-0000-0000C1460000}"/>
    <cellStyle name="Normal 2 3 2 13 2 2 2" xfId="18065" xr:uid="{00000000-0005-0000-0000-0000C2460000}"/>
    <cellStyle name="Normal 2 3 2 13 2 2 2 10" xfId="18066" xr:uid="{00000000-0005-0000-0000-0000C3460000}"/>
    <cellStyle name="Normal 2 3 2 13 2 2 2 10 2" xfId="18067" xr:uid="{00000000-0005-0000-0000-0000C4460000}"/>
    <cellStyle name="Normal 2 3 2 13 2 2 2 11" xfId="18068" xr:uid="{00000000-0005-0000-0000-0000C5460000}"/>
    <cellStyle name="Normal 2 3 2 13 2 2 2 2" xfId="18069" xr:uid="{00000000-0005-0000-0000-0000C6460000}"/>
    <cellStyle name="Normal 2 3 2 13 2 2 2 2 2" xfId="18070" xr:uid="{00000000-0005-0000-0000-0000C7460000}"/>
    <cellStyle name="Normal 2 3 2 13 2 2 2 3" xfId="18071" xr:uid="{00000000-0005-0000-0000-0000C8460000}"/>
    <cellStyle name="Normal 2 3 2 13 2 2 2 3 2" xfId="18072" xr:uid="{00000000-0005-0000-0000-0000C9460000}"/>
    <cellStyle name="Normal 2 3 2 13 2 2 2 4" xfId="18073" xr:uid="{00000000-0005-0000-0000-0000CA460000}"/>
    <cellStyle name="Normal 2 3 2 13 2 2 2 4 2" xfId="18074" xr:uid="{00000000-0005-0000-0000-0000CB460000}"/>
    <cellStyle name="Normal 2 3 2 13 2 2 2 5" xfId="18075" xr:uid="{00000000-0005-0000-0000-0000CC460000}"/>
    <cellStyle name="Normal 2 3 2 13 2 2 2 5 2" xfId="18076" xr:uid="{00000000-0005-0000-0000-0000CD460000}"/>
    <cellStyle name="Normal 2 3 2 13 2 2 2 6" xfId="18077" xr:uid="{00000000-0005-0000-0000-0000CE460000}"/>
    <cellStyle name="Normal 2 3 2 13 2 2 2 6 2" xfId="18078" xr:uid="{00000000-0005-0000-0000-0000CF460000}"/>
    <cellStyle name="Normal 2 3 2 13 2 2 2 7" xfId="18079" xr:uid="{00000000-0005-0000-0000-0000D0460000}"/>
    <cellStyle name="Normal 2 3 2 13 2 2 2 7 2" xfId="18080" xr:uid="{00000000-0005-0000-0000-0000D1460000}"/>
    <cellStyle name="Normal 2 3 2 13 2 2 2 8" xfId="18081" xr:uid="{00000000-0005-0000-0000-0000D2460000}"/>
    <cellStyle name="Normal 2 3 2 13 2 2 2 8 2" xfId="18082" xr:uid="{00000000-0005-0000-0000-0000D3460000}"/>
    <cellStyle name="Normal 2 3 2 13 2 2 2 9" xfId="18083" xr:uid="{00000000-0005-0000-0000-0000D4460000}"/>
    <cellStyle name="Normal 2 3 2 13 2 2 2 9 2" xfId="18084" xr:uid="{00000000-0005-0000-0000-0000D5460000}"/>
    <cellStyle name="Normal 2 3 2 13 2 2 3" xfId="18085" xr:uid="{00000000-0005-0000-0000-0000D6460000}"/>
    <cellStyle name="Normal 2 3 2 13 2 2 3 2" xfId="18086" xr:uid="{00000000-0005-0000-0000-0000D7460000}"/>
    <cellStyle name="Normal 2 3 2 13 2 2 4" xfId="18087" xr:uid="{00000000-0005-0000-0000-0000D8460000}"/>
    <cellStyle name="Normal 2 3 2 13 2 2 4 2" xfId="18088" xr:uid="{00000000-0005-0000-0000-0000D9460000}"/>
    <cellStyle name="Normal 2 3 2 13 2 2 5" xfId="18089" xr:uid="{00000000-0005-0000-0000-0000DA460000}"/>
    <cellStyle name="Normal 2 3 2 13 2 2 5 2" xfId="18090" xr:uid="{00000000-0005-0000-0000-0000DB460000}"/>
    <cellStyle name="Normal 2 3 2 13 2 2 6" xfId="18091" xr:uid="{00000000-0005-0000-0000-0000DC460000}"/>
    <cellStyle name="Normal 2 3 2 13 2 2 6 2" xfId="18092" xr:uid="{00000000-0005-0000-0000-0000DD460000}"/>
    <cellStyle name="Normal 2 3 2 13 2 2 7" xfId="18093" xr:uid="{00000000-0005-0000-0000-0000DE460000}"/>
    <cellStyle name="Normal 2 3 2 13 2 2 7 2" xfId="18094" xr:uid="{00000000-0005-0000-0000-0000DF460000}"/>
    <cellStyle name="Normal 2 3 2 13 2 2 8" xfId="18095" xr:uid="{00000000-0005-0000-0000-0000E0460000}"/>
    <cellStyle name="Normal 2 3 2 13 2 2 8 2" xfId="18096" xr:uid="{00000000-0005-0000-0000-0000E1460000}"/>
    <cellStyle name="Normal 2 3 2 13 2 2 9" xfId="18097" xr:uid="{00000000-0005-0000-0000-0000E2460000}"/>
    <cellStyle name="Normal 2 3 2 13 2 2 9 2" xfId="18098" xr:uid="{00000000-0005-0000-0000-0000E3460000}"/>
    <cellStyle name="Normal 2 3 2 13 2 3" xfId="18099" xr:uid="{00000000-0005-0000-0000-0000E4460000}"/>
    <cellStyle name="Normal 2 3 2 13 2 3 10" xfId="18100" xr:uid="{00000000-0005-0000-0000-0000E5460000}"/>
    <cellStyle name="Normal 2 3 2 13 2 3 10 2" xfId="18101" xr:uid="{00000000-0005-0000-0000-0000E6460000}"/>
    <cellStyle name="Normal 2 3 2 13 2 3 11" xfId="18102" xr:uid="{00000000-0005-0000-0000-0000E7460000}"/>
    <cellStyle name="Normal 2 3 2 13 2 3 2" xfId="18103" xr:uid="{00000000-0005-0000-0000-0000E8460000}"/>
    <cellStyle name="Normal 2 3 2 13 2 3 2 2" xfId="18104" xr:uid="{00000000-0005-0000-0000-0000E9460000}"/>
    <cellStyle name="Normal 2 3 2 13 2 3 3" xfId="18105" xr:uid="{00000000-0005-0000-0000-0000EA460000}"/>
    <cellStyle name="Normal 2 3 2 13 2 3 3 2" xfId="18106" xr:uid="{00000000-0005-0000-0000-0000EB460000}"/>
    <cellStyle name="Normal 2 3 2 13 2 3 4" xfId="18107" xr:uid="{00000000-0005-0000-0000-0000EC460000}"/>
    <cellStyle name="Normal 2 3 2 13 2 3 4 2" xfId="18108" xr:uid="{00000000-0005-0000-0000-0000ED460000}"/>
    <cellStyle name="Normal 2 3 2 13 2 3 5" xfId="18109" xr:uid="{00000000-0005-0000-0000-0000EE460000}"/>
    <cellStyle name="Normal 2 3 2 13 2 3 5 2" xfId="18110" xr:uid="{00000000-0005-0000-0000-0000EF460000}"/>
    <cellStyle name="Normal 2 3 2 13 2 3 6" xfId="18111" xr:uid="{00000000-0005-0000-0000-0000F0460000}"/>
    <cellStyle name="Normal 2 3 2 13 2 3 6 2" xfId="18112" xr:uid="{00000000-0005-0000-0000-0000F1460000}"/>
    <cellStyle name="Normal 2 3 2 13 2 3 7" xfId="18113" xr:uid="{00000000-0005-0000-0000-0000F2460000}"/>
    <cellStyle name="Normal 2 3 2 13 2 3 7 2" xfId="18114" xr:uid="{00000000-0005-0000-0000-0000F3460000}"/>
    <cellStyle name="Normal 2 3 2 13 2 3 8" xfId="18115" xr:uid="{00000000-0005-0000-0000-0000F4460000}"/>
    <cellStyle name="Normal 2 3 2 13 2 3 8 2" xfId="18116" xr:uid="{00000000-0005-0000-0000-0000F5460000}"/>
    <cellStyle name="Normal 2 3 2 13 2 3 9" xfId="18117" xr:uid="{00000000-0005-0000-0000-0000F6460000}"/>
    <cellStyle name="Normal 2 3 2 13 2 3 9 2" xfId="18118" xr:uid="{00000000-0005-0000-0000-0000F7460000}"/>
    <cellStyle name="Normal 2 3 2 13 2 4" xfId="18119" xr:uid="{00000000-0005-0000-0000-0000F8460000}"/>
    <cellStyle name="Normal 2 3 2 13 2 4 2" xfId="18120" xr:uid="{00000000-0005-0000-0000-0000F9460000}"/>
    <cellStyle name="Normal 2 3 2 13 2 5" xfId="18121" xr:uid="{00000000-0005-0000-0000-0000FA460000}"/>
    <cellStyle name="Normal 2 3 2 13 2 5 2" xfId="18122" xr:uid="{00000000-0005-0000-0000-0000FB460000}"/>
    <cellStyle name="Normal 2 3 2 13 2 6" xfId="18123" xr:uid="{00000000-0005-0000-0000-0000FC460000}"/>
    <cellStyle name="Normal 2 3 2 13 2 6 2" xfId="18124" xr:uid="{00000000-0005-0000-0000-0000FD460000}"/>
    <cellStyle name="Normal 2 3 2 13 2 7" xfId="18125" xr:uid="{00000000-0005-0000-0000-0000FE460000}"/>
    <cellStyle name="Normal 2 3 2 13 2 7 2" xfId="18126" xr:uid="{00000000-0005-0000-0000-0000FF460000}"/>
    <cellStyle name="Normal 2 3 2 13 2 8" xfId="18127" xr:uid="{00000000-0005-0000-0000-000000470000}"/>
    <cellStyle name="Normal 2 3 2 13 2 8 2" xfId="18128" xr:uid="{00000000-0005-0000-0000-000001470000}"/>
    <cellStyle name="Normal 2 3 2 13 2 9" xfId="18129" xr:uid="{00000000-0005-0000-0000-000002470000}"/>
    <cellStyle name="Normal 2 3 2 13 2 9 2" xfId="18130" xr:uid="{00000000-0005-0000-0000-000003470000}"/>
    <cellStyle name="Normal 2 3 2 13 3" xfId="18131" xr:uid="{00000000-0005-0000-0000-000004470000}"/>
    <cellStyle name="Normal 2 3 2 13 3 10" xfId="18132" xr:uid="{00000000-0005-0000-0000-000005470000}"/>
    <cellStyle name="Normal 2 3 2 13 3 10 2" xfId="18133" xr:uid="{00000000-0005-0000-0000-000006470000}"/>
    <cellStyle name="Normal 2 3 2 13 3 11" xfId="18134" xr:uid="{00000000-0005-0000-0000-000007470000}"/>
    <cellStyle name="Normal 2 3 2 13 3 11 2" xfId="18135" xr:uid="{00000000-0005-0000-0000-000008470000}"/>
    <cellStyle name="Normal 2 3 2 13 3 12" xfId="18136" xr:uid="{00000000-0005-0000-0000-000009470000}"/>
    <cellStyle name="Normal 2 3 2 13 3 12 2" xfId="18137" xr:uid="{00000000-0005-0000-0000-00000A470000}"/>
    <cellStyle name="Normal 2 3 2 13 3 13" xfId="18138" xr:uid="{00000000-0005-0000-0000-00000B470000}"/>
    <cellStyle name="Normal 2 3 2 13 3 2" xfId="18139" xr:uid="{00000000-0005-0000-0000-00000C470000}"/>
    <cellStyle name="Normal 2 3 2 13 3 2 10" xfId="18140" xr:uid="{00000000-0005-0000-0000-00000D470000}"/>
    <cellStyle name="Normal 2 3 2 13 3 2 10 2" xfId="18141" xr:uid="{00000000-0005-0000-0000-00000E470000}"/>
    <cellStyle name="Normal 2 3 2 13 3 2 11" xfId="18142" xr:uid="{00000000-0005-0000-0000-00000F470000}"/>
    <cellStyle name="Normal 2 3 2 13 3 2 11 2" xfId="18143" xr:uid="{00000000-0005-0000-0000-000010470000}"/>
    <cellStyle name="Normal 2 3 2 13 3 2 12" xfId="18144" xr:uid="{00000000-0005-0000-0000-000011470000}"/>
    <cellStyle name="Normal 2 3 2 13 3 2 2" xfId="18145" xr:uid="{00000000-0005-0000-0000-000012470000}"/>
    <cellStyle name="Normal 2 3 2 13 3 2 2 10" xfId="18146" xr:uid="{00000000-0005-0000-0000-000013470000}"/>
    <cellStyle name="Normal 2 3 2 13 3 2 2 10 2" xfId="18147" xr:uid="{00000000-0005-0000-0000-000014470000}"/>
    <cellStyle name="Normal 2 3 2 13 3 2 2 11" xfId="18148" xr:uid="{00000000-0005-0000-0000-000015470000}"/>
    <cellStyle name="Normal 2 3 2 13 3 2 2 2" xfId="18149" xr:uid="{00000000-0005-0000-0000-000016470000}"/>
    <cellStyle name="Normal 2 3 2 13 3 2 2 2 2" xfId="18150" xr:uid="{00000000-0005-0000-0000-000017470000}"/>
    <cellStyle name="Normal 2 3 2 13 3 2 2 3" xfId="18151" xr:uid="{00000000-0005-0000-0000-000018470000}"/>
    <cellStyle name="Normal 2 3 2 13 3 2 2 3 2" xfId="18152" xr:uid="{00000000-0005-0000-0000-000019470000}"/>
    <cellStyle name="Normal 2 3 2 13 3 2 2 4" xfId="18153" xr:uid="{00000000-0005-0000-0000-00001A470000}"/>
    <cellStyle name="Normal 2 3 2 13 3 2 2 4 2" xfId="18154" xr:uid="{00000000-0005-0000-0000-00001B470000}"/>
    <cellStyle name="Normal 2 3 2 13 3 2 2 5" xfId="18155" xr:uid="{00000000-0005-0000-0000-00001C470000}"/>
    <cellStyle name="Normal 2 3 2 13 3 2 2 5 2" xfId="18156" xr:uid="{00000000-0005-0000-0000-00001D470000}"/>
    <cellStyle name="Normal 2 3 2 13 3 2 2 6" xfId="18157" xr:uid="{00000000-0005-0000-0000-00001E470000}"/>
    <cellStyle name="Normal 2 3 2 13 3 2 2 6 2" xfId="18158" xr:uid="{00000000-0005-0000-0000-00001F470000}"/>
    <cellStyle name="Normal 2 3 2 13 3 2 2 7" xfId="18159" xr:uid="{00000000-0005-0000-0000-000020470000}"/>
    <cellStyle name="Normal 2 3 2 13 3 2 2 7 2" xfId="18160" xr:uid="{00000000-0005-0000-0000-000021470000}"/>
    <cellStyle name="Normal 2 3 2 13 3 2 2 8" xfId="18161" xr:uid="{00000000-0005-0000-0000-000022470000}"/>
    <cellStyle name="Normal 2 3 2 13 3 2 2 8 2" xfId="18162" xr:uid="{00000000-0005-0000-0000-000023470000}"/>
    <cellStyle name="Normal 2 3 2 13 3 2 2 9" xfId="18163" xr:uid="{00000000-0005-0000-0000-000024470000}"/>
    <cellStyle name="Normal 2 3 2 13 3 2 2 9 2" xfId="18164" xr:uid="{00000000-0005-0000-0000-000025470000}"/>
    <cellStyle name="Normal 2 3 2 13 3 2 3" xfId="18165" xr:uid="{00000000-0005-0000-0000-000026470000}"/>
    <cellStyle name="Normal 2 3 2 13 3 2 3 2" xfId="18166" xr:uid="{00000000-0005-0000-0000-000027470000}"/>
    <cellStyle name="Normal 2 3 2 13 3 2 4" xfId="18167" xr:uid="{00000000-0005-0000-0000-000028470000}"/>
    <cellStyle name="Normal 2 3 2 13 3 2 4 2" xfId="18168" xr:uid="{00000000-0005-0000-0000-000029470000}"/>
    <cellStyle name="Normal 2 3 2 13 3 2 5" xfId="18169" xr:uid="{00000000-0005-0000-0000-00002A470000}"/>
    <cellStyle name="Normal 2 3 2 13 3 2 5 2" xfId="18170" xr:uid="{00000000-0005-0000-0000-00002B470000}"/>
    <cellStyle name="Normal 2 3 2 13 3 2 6" xfId="18171" xr:uid="{00000000-0005-0000-0000-00002C470000}"/>
    <cellStyle name="Normal 2 3 2 13 3 2 6 2" xfId="18172" xr:uid="{00000000-0005-0000-0000-00002D470000}"/>
    <cellStyle name="Normal 2 3 2 13 3 2 7" xfId="18173" xr:uid="{00000000-0005-0000-0000-00002E470000}"/>
    <cellStyle name="Normal 2 3 2 13 3 2 7 2" xfId="18174" xr:uid="{00000000-0005-0000-0000-00002F470000}"/>
    <cellStyle name="Normal 2 3 2 13 3 2 8" xfId="18175" xr:uid="{00000000-0005-0000-0000-000030470000}"/>
    <cellStyle name="Normal 2 3 2 13 3 2 8 2" xfId="18176" xr:uid="{00000000-0005-0000-0000-000031470000}"/>
    <cellStyle name="Normal 2 3 2 13 3 2 9" xfId="18177" xr:uid="{00000000-0005-0000-0000-000032470000}"/>
    <cellStyle name="Normal 2 3 2 13 3 2 9 2" xfId="18178" xr:uid="{00000000-0005-0000-0000-000033470000}"/>
    <cellStyle name="Normal 2 3 2 13 3 3" xfId="18179" xr:uid="{00000000-0005-0000-0000-000034470000}"/>
    <cellStyle name="Normal 2 3 2 13 3 3 10" xfId="18180" xr:uid="{00000000-0005-0000-0000-000035470000}"/>
    <cellStyle name="Normal 2 3 2 13 3 3 10 2" xfId="18181" xr:uid="{00000000-0005-0000-0000-000036470000}"/>
    <cellStyle name="Normal 2 3 2 13 3 3 11" xfId="18182" xr:uid="{00000000-0005-0000-0000-000037470000}"/>
    <cellStyle name="Normal 2 3 2 13 3 3 2" xfId="18183" xr:uid="{00000000-0005-0000-0000-000038470000}"/>
    <cellStyle name="Normal 2 3 2 13 3 3 2 2" xfId="18184" xr:uid="{00000000-0005-0000-0000-000039470000}"/>
    <cellStyle name="Normal 2 3 2 13 3 3 3" xfId="18185" xr:uid="{00000000-0005-0000-0000-00003A470000}"/>
    <cellStyle name="Normal 2 3 2 13 3 3 3 2" xfId="18186" xr:uid="{00000000-0005-0000-0000-00003B470000}"/>
    <cellStyle name="Normal 2 3 2 13 3 3 4" xfId="18187" xr:uid="{00000000-0005-0000-0000-00003C470000}"/>
    <cellStyle name="Normal 2 3 2 13 3 3 4 2" xfId="18188" xr:uid="{00000000-0005-0000-0000-00003D470000}"/>
    <cellStyle name="Normal 2 3 2 13 3 3 5" xfId="18189" xr:uid="{00000000-0005-0000-0000-00003E470000}"/>
    <cellStyle name="Normal 2 3 2 13 3 3 5 2" xfId="18190" xr:uid="{00000000-0005-0000-0000-00003F470000}"/>
    <cellStyle name="Normal 2 3 2 13 3 3 6" xfId="18191" xr:uid="{00000000-0005-0000-0000-000040470000}"/>
    <cellStyle name="Normal 2 3 2 13 3 3 6 2" xfId="18192" xr:uid="{00000000-0005-0000-0000-000041470000}"/>
    <cellStyle name="Normal 2 3 2 13 3 3 7" xfId="18193" xr:uid="{00000000-0005-0000-0000-000042470000}"/>
    <cellStyle name="Normal 2 3 2 13 3 3 7 2" xfId="18194" xr:uid="{00000000-0005-0000-0000-000043470000}"/>
    <cellStyle name="Normal 2 3 2 13 3 3 8" xfId="18195" xr:uid="{00000000-0005-0000-0000-000044470000}"/>
    <cellStyle name="Normal 2 3 2 13 3 3 8 2" xfId="18196" xr:uid="{00000000-0005-0000-0000-000045470000}"/>
    <cellStyle name="Normal 2 3 2 13 3 3 9" xfId="18197" xr:uid="{00000000-0005-0000-0000-000046470000}"/>
    <cellStyle name="Normal 2 3 2 13 3 3 9 2" xfId="18198" xr:uid="{00000000-0005-0000-0000-000047470000}"/>
    <cellStyle name="Normal 2 3 2 13 3 4" xfId="18199" xr:uid="{00000000-0005-0000-0000-000048470000}"/>
    <cellStyle name="Normal 2 3 2 13 3 4 2" xfId="18200" xr:uid="{00000000-0005-0000-0000-000049470000}"/>
    <cellStyle name="Normal 2 3 2 13 3 5" xfId="18201" xr:uid="{00000000-0005-0000-0000-00004A470000}"/>
    <cellStyle name="Normal 2 3 2 13 3 5 2" xfId="18202" xr:uid="{00000000-0005-0000-0000-00004B470000}"/>
    <cellStyle name="Normal 2 3 2 13 3 6" xfId="18203" xr:uid="{00000000-0005-0000-0000-00004C470000}"/>
    <cellStyle name="Normal 2 3 2 13 3 6 2" xfId="18204" xr:uid="{00000000-0005-0000-0000-00004D470000}"/>
    <cellStyle name="Normal 2 3 2 13 3 7" xfId="18205" xr:uid="{00000000-0005-0000-0000-00004E470000}"/>
    <cellStyle name="Normal 2 3 2 13 3 7 2" xfId="18206" xr:uid="{00000000-0005-0000-0000-00004F470000}"/>
    <cellStyle name="Normal 2 3 2 13 3 8" xfId="18207" xr:uid="{00000000-0005-0000-0000-000050470000}"/>
    <cellStyle name="Normal 2 3 2 13 3 8 2" xfId="18208" xr:uid="{00000000-0005-0000-0000-000051470000}"/>
    <cellStyle name="Normal 2 3 2 13 3 9" xfId="18209" xr:uid="{00000000-0005-0000-0000-000052470000}"/>
    <cellStyle name="Normal 2 3 2 13 3 9 2" xfId="18210" xr:uid="{00000000-0005-0000-0000-000053470000}"/>
    <cellStyle name="Normal 2 3 2 13 4" xfId="18211" xr:uid="{00000000-0005-0000-0000-000054470000}"/>
    <cellStyle name="Normal 2 3 2 13 4 10" xfId="18212" xr:uid="{00000000-0005-0000-0000-000055470000}"/>
    <cellStyle name="Normal 2 3 2 13 4 10 2" xfId="18213" xr:uid="{00000000-0005-0000-0000-000056470000}"/>
    <cellStyle name="Normal 2 3 2 13 4 11" xfId="18214" xr:uid="{00000000-0005-0000-0000-000057470000}"/>
    <cellStyle name="Normal 2 3 2 13 4 11 2" xfId="18215" xr:uid="{00000000-0005-0000-0000-000058470000}"/>
    <cellStyle name="Normal 2 3 2 13 4 12" xfId="18216" xr:uid="{00000000-0005-0000-0000-000059470000}"/>
    <cellStyle name="Normal 2 3 2 13 4 12 2" xfId="18217" xr:uid="{00000000-0005-0000-0000-00005A470000}"/>
    <cellStyle name="Normal 2 3 2 13 4 13" xfId="18218" xr:uid="{00000000-0005-0000-0000-00005B470000}"/>
    <cellStyle name="Normal 2 3 2 13 4 2" xfId="18219" xr:uid="{00000000-0005-0000-0000-00005C470000}"/>
    <cellStyle name="Normal 2 3 2 13 4 2 10" xfId="18220" xr:uid="{00000000-0005-0000-0000-00005D470000}"/>
    <cellStyle name="Normal 2 3 2 13 4 2 10 2" xfId="18221" xr:uid="{00000000-0005-0000-0000-00005E470000}"/>
    <cellStyle name="Normal 2 3 2 13 4 2 11" xfId="18222" xr:uid="{00000000-0005-0000-0000-00005F470000}"/>
    <cellStyle name="Normal 2 3 2 13 4 2 11 2" xfId="18223" xr:uid="{00000000-0005-0000-0000-000060470000}"/>
    <cellStyle name="Normal 2 3 2 13 4 2 12" xfId="18224" xr:uid="{00000000-0005-0000-0000-000061470000}"/>
    <cellStyle name="Normal 2 3 2 13 4 2 2" xfId="18225" xr:uid="{00000000-0005-0000-0000-000062470000}"/>
    <cellStyle name="Normal 2 3 2 13 4 2 2 10" xfId="18226" xr:uid="{00000000-0005-0000-0000-000063470000}"/>
    <cellStyle name="Normal 2 3 2 13 4 2 2 10 2" xfId="18227" xr:uid="{00000000-0005-0000-0000-000064470000}"/>
    <cellStyle name="Normal 2 3 2 13 4 2 2 11" xfId="18228" xr:uid="{00000000-0005-0000-0000-000065470000}"/>
    <cellStyle name="Normal 2 3 2 13 4 2 2 2" xfId="18229" xr:uid="{00000000-0005-0000-0000-000066470000}"/>
    <cellStyle name="Normal 2 3 2 13 4 2 2 2 2" xfId="18230" xr:uid="{00000000-0005-0000-0000-000067470000}"/>
    <cellStyle name="Normal 2 3 2 13 4 2 2 3" xfId="18231" xr:uid="{00000000-0005-0000-0000-000068470000}"/>
    <cellStyle name="Normal 2 3 2 13 4 2 2 3 2" xfId="18232" xr:uid="{00000000-0005-0000-0000-000069470000}"/>
    <cellStyle name="Normal 2 3 2 13 4 2 2 4" xfId="18233" xr:uid="{00000000-0005-0000-0000-00006A470000}"/>
    <cellStyle name="Normal 2 3 2 13 4 2 2 4 2" xfId="18234" xr:uid="{00000000-0005-0000-0000-00006B470000}"/>
    <cellStyle name="Normal 2 3 2 13 4 2 2 5" xfId="18235" xr:uid="{00000000-0005-0000-0000-00006C470000}"/>
    <cellStyle name="Normal 2 3 2 13 4 2 2 5 2" xfId="18236" xr:uid="{00000000-0005-0000-0000-00006D470000}"/>
    <cellStyle name="Normal 2 3 2 13 4 2 2 6" xfId="18237" xr:uid="{00000000-0005-0000-0000-00006E470000}"/>
    <cellStyle name="Normal 2 3 2 13 4 2 2 6 2" xfId="18238" xr:uid="{00000000-0005-0000-0000-00006F470000}"/>
    <cellStyle name="Normal 2 3 2 13 4 2 2 7" xfId="18239" xr:uid="{00000000-0005-0000-0000-000070470000}"/>
    <cellStyle name="Normal 2 3 2 13 4 2 2 7 2" xfId="18240" xr:uid="{00000000-0005-0000-0000-000071470000}"/>
    <cellStyle name="Normal 2 3 2 13 4 2 2 8" xfId="18241" xr:uid="{00000000-0005-0000-0000-000072470000}"/>
    <cellStyle name="Normal 2 3 2 13 4 2 2 8 2" xfId="18242" xr:uid="{00000000-0005-0000-0000-000073470000}"/>
    <cellStyle name="Normal 2 3 2 13 4 2 2 9" xfId="18243" xr:uid="{00000000-0005-0000-0000-000074470000}"/>
    <cellStyle name="Normal 2 3 2 13 4 2 2 9 2" xfId="18244" xr:uid="{00000000-0005-0000-0000-000075470000}"/>
    <cellStyle name="Normal 2 3 2 13 4 2 3" xfId="18245" xr:uid="{00000000-0005-0000-0000-000076470000}"/>
    <cellStyle name="Normal 2 3 2 13 4 2 3 2" xfId="18246" xr:uid="{00000000-0005-0000-0000-000077470000}"/>
    <cellStyle name="Normal 2 3 2 13 4 2 4" xfId="18247" xr:uid="{00000000-0005-0000-0000-000078470000}"/>
    <cellStyle name="Normal 2 3 2 13 4 2 4 2" xfId="18248" xr:uid="{00000000-0005-0000-0000-000079470000}"/>
    <cellStyle name="Normal 2 3 2 13 4 2 5" xfId="18249" xr:uid="{00000000-0005-0000-0000-00007A470000}"/>
    <cellStyle name="Normal 2 3 2 13 4 2 5 2" xfId="18250" xr:uid="{00000000-0005-0000-0000-00007B470000}"/>
    <cellStyle name="Normal 2 3 2 13 4 2 6" xfId="18251" xr:uid="{00000000-0005-0000-0000-00007C470000}"/>
    <cellStyle name="Normal 2 3 2 13 4 2 6 2" xfId="18252" xr:uid="{00000000-0005-0000-0000-00007D470000}"/>
    <cellStyle name="Normal 2 3 2 13 4 2 7" xfId="18253" xr:uid="{00000000-0005-0000-0000-00007E470000}"/>
    <cellStyle name="Normal 2 3 2 13 4 2 7 2" xfId="18254" xr:uid="{00000000-0005-0000-0000-00007F470000}"/>
    <cellStyle name="Normal 2 3 2 13 4 2 8" xfId="18255" xr:uid="{00000000-0005-0000-0000-000080470000}"/>
    <cellStyle name="Normal 2 3 2 13 4 2 8 2" xfId="18256" xr:uid="{00000000-0005-0000-0000-000081470000}"/>
    <cellStyle name="Normal 2 3 2 13 4 2 9" xfId="18257" xr:uid="{00000000-0005-0000-0000-000082470000}"/>
    <cellStyle name="Normal 2 3 2 13 4 2 9 2" xfId="18258" xr:uid="{00000000-0005-0000-0000-000083470000}"/>
    <cellStyle name="Normal 2 3 2 13 4 3" xfId="18259" xr:uid="{00000000-0005-0000-0000-000084470000}"/>
    <cellStyle name="Normal 2 3 2 13 4 3 10" xfId="18260" xr:uid="{00000000-0005-0000-0000-000085470000}"/>
    <cellStyle name="Normal 2 3 2 13 4 3 10 2" xfId="18261" xr:uid="{00000000-0005-0000-0000-000086470000}"/>
    <cellStyle name="Normal 2 3 2 13 4 3 11" xfId="18262" xr:uid="{00000000-0005-0000-0000-000087470000}"/>
    <cellStyle name="Normal 2 3 2 13 4 3 2" xfId="18263" xr:uid="{00000000-0005-0000-0000-000088470000}"/>
    <cellStyle name="Normal 2 3 2 13 4 3 2 2" xfId="18264" xr:uid="{00000000-0005-0000-0000-000089470000}"/>
    <cellStyle name="Normal 2 3 2 13 4 3 3" xfId="18265" xr:uid="{00000000-0005-0000-0000-00008A470000}"/>
    <cellStyle name="Normal 2 3 2 13 4 3 3 2" xfId="18266" xr:uid="{00000000-0005-0000-0000-00008B470000}"/>
    <cellStyle name="Normal 2 3 2 13 4 3 4" xfId="18267" xr:uid="{00000000-0005-0000-0000-00008C470000}"/>
    <cellStyle name="Normal 2 3 2 13 4 3 4 2" xfId="18268" xr:uid="{00000000-0005-0000-0000-00008D470000}"/>
    <cellStyle name="Normal 2 3 2 13 4 3 5" xfId="18269" xr:uid="{00000000-0005-0000-0000-00008E470000}"/>
    <cellStyle name="Normal 2 3 2 13 4 3 5 2" xfId="18270" xr:uid="{00000000-0005-0000-0000-00008F470000}"/>
    <cellStyle name="Normal 2 3 2 13 4 3 6" xfId="18271" xr:uid="{00000000-0005-0000-0000-000090470000}"/>
    <cellStyle name="Normal 2 3 2 13 4 3 6 2" xfId="18272" xr:uid="{00000000-0005-0000-0000-000091470000}"/>
    <cellStyle name="Normal 2 3 2 13 4 3 7" xfId="18273" xr:uid="{00000000-0005-0000-0000-000092470000}"/>
    <cellStyle name="Normal 2 3 2 13 4 3 7 2" xfId="18274" xr:uid="{00000000-0005-0000-0000-000093470000}"/>
    <cellStyle name="Normal 2 3 2 13 4 3 8" xfId="18275" xr:uid="{00000000-0005-0000-0000-000094470000}"/>
    <cellStyle name="Normal 2 3 2 13 4 3 8 2" xfId="18276" xr:uid="{00000000-0005-0000-0000-000095470000}"/>
    <cellStyle name="Normal 2 3 2 13 4 3 9" xfId="18277" xr:uid="{00000000-0005-0000-0000-000096470000}"/>
    <cellStyle name="Normal 2 3 2 13 4 3 9 2" xfId="18278" xr:uid="{00000000-0005-0000-0000-000097470000}"/>
    <cellStyle name="Normal 2 3 2 13 4 4" xfId="18279" xr:uid="{00000000-0005-0000-0000-000098470000}"/>
    <cellStyle name="Normal 2 3 2 13 4 4 2" xfId="18280" xr:uid="{00000000-0005-0000-0000-000099470000}"/>
    <cellStyle name="Normal 2 3 2 13 4 5" xfId="18281" xr:uid="{00000000-0005-0000-0000-00009A470000}"/>
    <cellStyle name="Normal 2 3 2 13 4 5 2" xfId="18282" xr:uid="{00000000-0005-0000-0000-00009B470000}"/>
    <cellStyle name="Normal 2 3 2 13 4 6" xfId="18283" xr:uid="{00000000-0005-0000-0000-00009C470000}"/>
    <cellStyle name="Normal 2 3 2 13 4 6 2" xfId="18284" xr:uid="{00000000-0005-0000-0000-00009D470000}"/>
    <cellStyle name="Normal 2 3 2 13 4 7" xfId="18285" xr:uid="{00000000-0005-0000-0000-00009E470000}"/>
    <cellStyle name="Normal 2 3 2 13 4 7 2" xfId="18286" xr:uid="{00000000-0005-0000-0000-00009F470000}"/>
    <cellStyle name="Normal 2 3 2 13 4 8" xfId="18287" xr:uid="{00000000-0005-0000-0000-0000A0470000}"/>
    <cellStyle name="Normal 2 3 2 13 4 8 2" xfId="18288" xr:uid="{00000000-0005-0000-0000-0000A1470000}"/>
    <cellStyle name="Normal 2 3 2 13 4 9" xfId="18289" xr:uid="{00000000-0005-0000-0000-0000A2470000}"/>
    <cellStyle name="Normal 2 3 2 13 4 9 2" xfId="18290" xr:uid="{00000000-0005-0000-0000-0000A3470000}"/>
    <cellStyle name="Normal 2 3 2 13 5" xfId="18291" xr:uid="{00000000-0005-0000-0000-0000A4470000}"/>
    <cellStyle name="Normal 2 3 2 13 5 10" xfId="18292" xr:uid="{00000000-0005-0000-0000-0000A5470000}"/>
    <cellStyle name="Normal 2 3 2 13 5 10 2" xfId="18293" xr:uid="{00000000-0005-0000-0000-0000A6470000}"/>
    <cellStyle name="Normal 2 3 2 13 5 11" xfId="18294" xr:uid="{00000000-0005-0000-0000-0000A7470000}"/>
    <cellStyle name="Normal 2 3 2 13 5 11 2" xfId="18295" xr:uid="{00000000-0005-0000-0000-0000A8470000}"/>
    <cellStyle name="Normal 2 3 2 13 5 12" xfId="18296" xr:uid="{00000000-0005-0000-0000-0000A9470000}"/>
    <cellStyle name="Normal 2 3 2 13 5 12 2" xfId="18297" xr:uid="{00000000-0005-0000-0000-0000AA470000}"/>
    <cellStyle name="Normal 2 3 2 13 5 13" xfId="18298" xr:uid="{00000000-0005-0000-0000-0000AB470000}"/>
    <cellStyle name="Normal 2 3 2 13 5 2" xfId="18299" xr:uid="{00000000-0005-0000-0000-0000AC470000}"/>
    <cellStyle name="Normal 2 3 2 13 5 2 10" xfId="18300" xr:uid="{00000000-0005-0000-0000-0000AD470000}"/>
    <cellStyle name="Normal 2 3 2 13 5 2 10 2" xfId="18301" xr:uid="{00000000-0005-0000-0000-0000AE470000}"/>
    <cellStyle name="Normal 2 3 2 13 5 2 11" xfId="18302" xr:uid="{00000000-0005-0000-0000-0000AF470000}"/>
    <cellStyle name="Normal 2 3 2 13 5 2 11 2" xfId="18303" xr:uid="{00000000-0005-0000-0000-0000B0470000}"/>
    <cellStyle name="Normal 2 3 2 13 5 2 12" xfId="18304" xr:uid="{00000000-0005-0000-0000-0000B1470000}"/>
    <cellStyle name="Normal 2 3 2 13 5 2 2" xfId="18305" xr:uid="{00000000-0005-0000-0000-0000B2470000}"/>
    <cellStyle name="Normal 2 3 2 13 5 2 2 10" xfId="18306" xr:uid="{00000000-0005-0000-0000-0000B3470000}"/>
    <cellStyle name="Normal 2 3 2 13 5 2 2 10 2" xfId="18307" xr:uid="{00000000-0005-0000-0000-0000B4470000}"/>
    <cellStyle name="Normal 2 3 2 13 5 2 2 11" xfId="18308" xr:uid="{00000000-0005-0000-0000-0000B5470000}"/>
    <cellStyle name="Normal 2 3 2 13 5 2 2 2" xfId="18309" xr:uid="{00000000-0005-0000-0000-0000B6470000}"/>
    <cellStyle name="Normal 2 3 2 13 5 2 2 2 2" xfId="18310" xr:uid="{00000000-0005-0000-0000-0000B7470000}"/>
    <cellStyle name="Normal 2 3 2 13 5 2 2 3" xfId="18311" xr:uid="{00000000-0005-0000-0000-0000B8470000}"/>
    <cellStyle name="Normal 2 3 2 13 5 2 2 3 2" xfId="18312" xr:uid="{00000000-0005-0000-0000-0000B9470000}"/>
    <cellStyle name="Normal 2 3 2 13 5 2 2 4" xfId="18313" xr:uid="{00000000-0005-0000-0000-0000BA470000}"/>
    <cellStyle name="Normal 2 3 2 13 5 2 2 4 2" xfId="18314" xr:uid="{00000000-0005-0000-0000-0000BB470000}"/>
    <cellStyle name="Normal 2 3 2 13 5 2 2 5" xfId="18315" xr:uid="{00000000-0005-0000-0000-0000BC470000}"/>
    <cellStyle name="Normal 2 3 2 13 5 2 2 5 2" xfId="18316" xr:uid="{00000000-0005-0000-0000-0000BD470000}"/>
    <cellStyle name="Normal 2 3 2 13 5 2 2 6" xfId="18317" xr:uid="{00000000-0005-0000-0000-0000BE470000}"/>
    <cellStyle name="Normal 2 3 2 13 5 2 2 6 2" xfId="18318" xr:uid="{00000000-0005-0000-0000-0000BF470000}"/>
    <cellStyle name="Normal 2 3 2 13 5 2 2 7" xfId="18319" xr:uid="{00000000-0005-0000-0000-0000C0470000}"/>
    <cellStyle name="Normal 2 3 2 13 5 2 2 7 2" xfId="18320" xr:uid="{00000000-0005-0000-0000-0000C1470000}"/>
    <cellStyle name="Normal 2 3 2 13 5 2 2 8" xfId="18321" xr:uid="{00000000-0005-0000-0000-0000C2470000}"/>
    <cellStyle name="Normal 2 3 2 13 5 2 2 8 2" xfId="18322" xr:uid="{00000000-0005-0000-0000-0000C3470000}"/>
    <cellStyle name="Normal 2 3 2 13 5 2 2 9" xfId="18323" xr:uid="{00000000-0005-0000-0000-0000C4470000}"/>
    <cellStyle name="Normal 2 3 2 13 5 2 2 9 2" xfId="18324" xr:uid="{00000000-0005-0000-0000-0000C5470000}"/>
    <cellStyle name="Normal 2 3 2 13 5 2 3" xfId="18325" xr:uid="{00000000-0005-0000-0000-0000C6470000}"/>
    <cellStyle name="Normal 2 3 2 13 5 2 3 2" xfId="18326" xr:uid="{00000000-0005-0000-0000-0000C7470000}"/>
    <cellStyle name="Normal 2 3 2 13 5 2 4" xfId="18327" xr:uid="{00000000-0005-0000-0000-0000C8470000}"/>
    <cellStyle name="Normal 2 3 2 13 5 2 4 2" xfId="18328" xr:uid="{00000000-0005-0000-0000-0000C9470000}"/>
    <cellStyle name="Normal 2 3 2 13 5 2 5" xfId="18329" xr:uid="{00000000-0005-0000-0000-0000CA470000}"/>
    <cellStyle name="Normal 2 3 2 13 5 2 5 2" xfId="18330" xr:uid="{00000000-0005-0000-0000-0000CB470000}"/>
    <cellStyle name="Normal 2 3 2 13 5 2 6" xfId="18331" xr:uid="{00000000-0005-0000-0000-0000CC470000}"/>
    <cellStyle name="Normal 2 3 2 13 5 2 6 2" xfId="18332" xr:uid="{00000000-0005-0000-0000-0000CD470000}"/>
    <cellStyle name="Normal 2 3 2 13 5 2 7" xfId="18333" xr:uid="{00000000-0005-0000-0000-0000CE470000}"/>
    <cellStyle name="Normal 2 3 2 13 5 2 7 2" xfId="18334" xr:uid="{00000000-0005-0000-0000-0000CF470000}"/>
    <cellStyle name="Normal 2 3 2 13 5 2 8" xfId="18335" xr:uid="{00000000-0005-0000-0000-0000D0470000}"/>
    <cellStyle name="Normal 2 3 2 13 5 2 8 2" xfId="18336" xr:uid="{00000000-0005-0000-0000-0000D1470000}"/>
    <cellStyle name="Normal 2 3 2 13 5 2 9" xfId="18337" xr:uid="{00000000-0005-0000-0000-0000D2470000}"/>
    <cellStyle name="Normal 2 3 2 13 5 2 9 2" xfId="18338" xr:uid="{00000000-0005-0000-0000-0000D3470000}"/>
    <cellStyle name="Normal 2 3 2 13 5 3" xfId="18339" xr:uid="{00000000-0005-0000-0000-0000D4470000}"/>
    <cellStyle name="Normal 2 3 2 13 5 3 10" xfId="18340" xr:uid="{00000000-0005-0000-0000-0000D5470000}"/>
    <cellStyle name="Normal 2 3 2 13 5 3 10 2" xfId="18341" xr:uid="{00000000-0005-0000-0000-0000D6470000}"/>
    <cellStyle name="Normal 2 3 2 13 5 3 11" xfId="18342" xr:uid="{00000000-0005-0000-0000-0000D7470000}"/>
    <cellStyle name="Normal 2 3 2 13 5 3 2" xfId="18343" xr:uid="{00000000-0005-0000-0000-0000D8470000}"/>
    <cellStyle name="Normal 2 3 2 13 5 3 2 2" xfId="18344" xr:uid="{00000000-0005-0000-0000-0000D9470000}"/>
    <cellStyle name="Normal 2 3 2 13 5 3 3" xfId="18345" xr:uid="{00000000-0005-0000-0000-0000DA470000}"/>
    <cellStyle name="Normal 2 3 2 13 5 3 3 2" xfId="18346" xr:uid="{00000000-0005-0000-0000-0000DB470000}"/>
    <cellStyle name="Normal 2 3 2 13 5 3 4" xfId="18347" xr:uid="{00000000-0005-0000-0000-0000DC470000}"/>
    <cellStyle name="Normal 2 3 2 13 5 3 4 2" xfId="18348" xr:uid="{00000000-0005-0000-0000-0000DD470000}"/>
    <cellStyle name="Normal 2 3 2 13 5 3 5" xfId="18349" xr:uid="{00000000-0005-0000-0000-0000DE470000}"/>
    <cellStyle name="Normal 2 3 2 13 5 3 5 2" xfId="18350" xr:uid="{00000000-0005-0000-0000-0000DF470000}"/>
    <cellStyle name="Normal 2 3 2 13 5 3 6" xfId="18351" xr:uid="{00000000-0005-0000-0000-0000E0470000}"/>
    <cellStyle name="Normal 2 3 2 13 5 3 6 2" xfId="18352" xr:uid="{00000000-0005-0000-0000-0000E1470000}"/>
    <cellStyle name="Normal 2 3 2 13 5 3 7" xfId="18353" xr:uid="{00000000-0005-0000-0000-0000E2470000}"/>
    <cellStyle name="Normal 2 3 2 13 5 3 7 2" xfId="18354" xr:uid="{00000000-0005-0000-0000-0000E3470000}"/>
    <cellStyle name="Normal 2 3 2 13 5 3 8" xfId="18355" xr:uid="{00000000-0005-0000-0000-0000E4470000}"/>
    <cellStyle name="Normal 2 3 2 13 5 3 8 2" xfId="18356" xr:uid="{00000000-0005-0000-0000-0000E5470000}"/>
    <cellStyle name="Normal 2 3 2 13 5 3 9" xfId="18357" xr:uid="{00000000-0005-0000-0000-0000E6470000}"/>
    <cellStyle name="Normal 2 3 2 13 5 3 9 2" xfId="18358" xr:uid="{00000000-0005-0000-0000-0000E7470000}"/>
    <cellStyle name="Normal 2 3 2 13 5 4" xfId="18359" xr:uid="{00000000-0005-0000-0000-0000E8470000}"/>
    <cellStyle name="Normal 2 3 2 13 5 4 2" xfId="18360" xr:uid="{00000000-0005-0000-0000-0000E9470000}"/>
    <cellStyle name="Normal 2 3 2 13 5 5" xfId="18361" xr:uid="{00000000-0005-0000-0000-0000EA470000}"/>
    <cellStyle name="Normal 2 3 2 13 5 5 2" xfId="18362" xr:uid="{00000000-0005-0000-0000-0000EB470000}"/>
    <cellStyle name="Normal 2 3 2 13 5 6" xfId="18363" xr:uid="{00000000-0005-0000-0000-0000EC470000}"/>
    <cellStyle name="Normal 2 3 2 13 5 6 2" xfId="18364" xr:uid="{00000000-0005-0000-0000-0000ED470000}"/>
    <cellStyle name="Normal 2 3 2 13 5 7" xfId="18365" xr:uid="{00000000-0005-0000-0000-0000EE470000}"/>
    <cellStyle name="Normal 2 3 2 13 5 7 2" xfId="18366" xr:uid="{00000000-0005-0000-0000-0000EF470000}"/>
    <cellStyle name="Normal 2 3 2 13 5 8" xfId="18367" xr:uid="{00000000-0005-0000-0000-0000F0470000}"/>
    <cellStyle name="Normal 2 3 2 13 5 8 2" xfId="18368" xr:uid="{00000000-0005-0000-0000-0000F1470000}"/>
    <cellStyle name="Normal 2 3 2 13 5 9" xfId="18369" xr:uid="{00000000-0005-0000-0000-0000F2470000}"/>
    <cellStyle name="Normal 2 3 2 13 5 9 2" xfId="18370" xr:uid="{00000000-0005-0000-0000-0000F3470000}"/>
    <cellStyle name="Normal 2 3 2 13 6" xfId="41972" xr:uid="{00000000-0005-0000-0000-0000F4470000}"/>
    <cellStyle name="Normal 2 3 2 14" xfId="18371" xr:uid="{00000000-0005-0000-0000-0000F5470000}"/>
    <cellStyle name="Normal 2 3 2 14 2" xfId="41973" xr:uid="{00000000-0005-0000-0000-0000F6470000}"/>
    <cellStyle name="Normal 2 3 2 15" xfId="18372" xr:uid="{00000000-0005-0000-0000-0000F7470000}"/>
    <cellStyle name="Normal 2 3 2 15 2" xfId="41974" xr:uid="{00000000-0005-0000-0000-0000F8470000}"/>
    <cellStyle name="Normal 2 3 2 16" xfId="18373" xr:uid="{00000000-0005-0000-0000-0000F9470000}"/>
    <cellStyle name="Normal 2 3 2 16 2" xfId="41975" xr:uid="{00000000-0005-0000-0000-0000FA470000}"/>
    <cellStyle name="Normal 2 3 2 17" xfId="18374" xr:uid="{00000000-0005-0000-0000-0000FB470000}"/>
    <cellStyle name="Normal 2 3 2 17 10" xfId="18375" xr:uid="{00000000-0005-0000-0000-0000FC470000}"/>
    <cellStyle name="Normal 2 3 2 17 10 2" xfId="18376" xr:uid="{00000000-0005-0000-0000-0000FD470000}"/>
    <cellStyle name="Normal 2 3 2 17 11" xfId="18377" xr:uid="{00000000-0005-0000-0000-0000FE470000}"/>
    <cellStyle name="Normal 2 3 2 17 11 2" xfId="18378" xr:uid="{00000000-0005-0000-0000-0000FF470000}"/>
    <cellStyle name="Normal 2 3 2 17 12" xfId="18379" xr:uid="{00000000-0005-0000-0000-000000480000}"/>
    <cellStyle name="Normal 2 3 2 17 12 2" xfId="18380" xr:uid="{00000000-0005-0000-0000-000001480000}"/>
    <cellStyle name="Normal 2 3 2 17 13" xfId="18381" xr:uid="{00000000-0005-0000-0000-000002480000}"/>
    <cellStyle name="Normal 2 3 2 17 2" xfId="18382" xr:uid="{00000000-0005-0000-0000-000003480000}"/>
    <cellStyle name="Normal 2 3 2 17 2 10" xfId="18383" xr:uid="{00000000-0005-0000-0000-000004480000}"/>
    <cellStyle name="Normal 2 3 2 17 2 10 2" xfId="18384" xr:uid="{00000000-0005-0000-0000-000005480000}"/>
    <cellStyle name="Normal 2 3 2 17 2 11" xfId="18385" xr:uid="{00000000-0005-0000-0000-000006480000}"/>
    <cellStyle name="Normal 2 3 2 17 2 11 2" xfId="18386" xr:uid="{00000000-0005-0000-0000-000007480000}"/>
    <cellStyle name="Normal 2 3 2 17 2 12" xfId="18387" xr:uid="{00000000-0005-0000-0000-000008480000}"/>
    <cellStyle name="Normal 2 3 2 17 2 2" xfId="18388" xr:uid="{00000000-0005-0000-0000-000009480000}"/>
    <cellStyle name="Normal 2 3 2 17 2 2 10" xfId="18389" xr:uid="{00000000-0005-0000-0000-00000A480000}"/>
    <cellStyle name="Normal 2 3 2 17 2 2 10 2" xfId="18390" xr:uid="{00000000-0005-0000-0000-00000B480000}"/>
    <cellStyle name="Normal 2 3 2 17 2 2 11" xfId="18391" xr:uid="{00000000-0005-0000-0000-00000C480000}"/>
    <cellStyle name="Normal 2 3 2 17 2 2 2" xfId="18392" xr:uid="{00000000-0005-0000-0000-00000D480000}"/>
    <cellStyle name="Normal 2 3 2 17 2 2 2 2" xfId="18393" xr:uid="{00000000-0005-0000-0000-00000E480000}"/>
    <cellStyle name="Normal 2 3 2 17 2 2 3" xfId="18394" xr:uid="{00000000-0005-0000-0000-00000F480000}"/>
    <cellStyle name="Normal 2 3 2 17 2 2 3 2" xfId="18395" xr:uid="{00000000-0005-0000-0000-000010480000}"/>
    <cellStyle name="Normal 2 3 2 17 2 2 4" xfId="18396" xr:uid="{00000000-0005-0000-0000-000011480000}"/>
    <cellStyle name="Normal 2 3 2 17 2 2 4 2" xfId="18397" xr:uid="{00000000-0005-0000-0000-000012480000}"/>
    <cellStyle name="Normal 2 3 2 17 2 2 5" xfId="18398" xr:uid="{00000000-0005-0000-0000-000013480000}"/>
    <cellStyle name="Normal 2 3 2 17 2 2 5 2" xfId="18399" xr:uid="{00000000-0005-0000-0000-000014480000}"/>
    <cellStyle name="Normal 2 3 2 17 2 2 6" xfId="18400" xr:uid="{00000000-0005-0000-0000-000015480000}"/>
    <cellStyle name="Normal 2 3 2 17 2 2 6 2" xfId="18401" xr:uid="{00000000-0005-0000-0000-000016480000}"/>
    <cellStyle name="Normal 2 3 2 17 2 2 7" xfId="18402" xr:uid="{00000000-0005-0000-0000-000017480000}"/>
    <cellStyle name="Normal 2 3 2 17 2 2 7 2" xfId="18403" xr:uid="{00000000-0005-0000-0000-000018480000}"/>
    <cellStyle name="Normal 2 3 2 17 2 2 8" xfId="18404" xr:uid="{00000000-0005-0000-0000-000019480000}"/>
    <cellStyle name="Normal 2 3 2 17 2 2 8 2" xfId="18405" xr:uid="{00000000-0005-0000-0000-00001A480000}"/>
    <cellStyle name="Normal 2 3 2 17 2 2 9" xfId="18406" xr:uid="{00000000-0005-0000-0000-00001B480000}"/>
    <cellStyle name="Normal 2 3 2 17 2 2 9 2" xfId="18407" xr:uid="{00000000-0005-0000-0000-00001C480000}"/>
    <cellStyle name="Normal 2 3 2 17 2 3" xfId="18408" xr:uid="{00000000-0005-0000-0000-00001D480000}"/>
    <cellStyle name="Normal 2 3 2 17 2 3 2" xfId="18409" xr:uid="{00000000-0005-0000-0000-00001E480000}"/>
    <cellStyle name="Normal 2 3 2 17 2 4" xfId="18410" xr:uid="{00000000-0005-0000-0000-00001F480000}"/>
    <cellStyle name="Normal 2 3 2 17 2 4 2" xfId="18411" xr:uid="{00000000-0005-0000-0000-000020480000}"/>
    <cellStyle name="Normal 2 3 2 17 2 5" xfId="18412" xr:uid="{00000000-0005-0000-0000-000021480000}"/>
    <cellStyle name="Normal 2 3 2 17 2 5 2" xfId="18413" xr:uid="{00000000-0005-0000-0000-000022480000}"/>
    <cellStyle name="Normal 2 3 2 17 2 6" xfId="18414" xr:uid="{00000000-0005-0000-0000-000023480000}"/>
    <cellStyle name="Normal 2 3 2 17 2 6 2" xfId="18415" xr:uid="{00000000-0005-0000-0000-000024480000}"/>
    <cellStyle name="Normal 2 3 2 17 2 7" xfId="18416" xr:uid="{00000000-0005-0000-0000-000025480000}"/>
    <cellStyle name="Normal 2 3 2 17 2 7 2" xfId="18417" xr:uid="{00000000-0005-0000-0000-000026480000}"/>
    <cellStyle name="Normal 2 3 2 17 2 8" xfId="18418" xr:uid="{00000000-0005-0000-0000-000027480000}"/>
    <cellStyle name="Normal 2 3 2 17 2 8 2" xfId="18419" xr:uid="{00000000-0005-0000-0000-000028480000}"/>
    <cellStyle name="Normal 2 3 2 17 2 9" xfId="18420" xr:uid="{00000000-0005-0000-0000-000029480000}"/>
    <cellStyle name="Normal 2 3 2 17 2 9 2" xfId="18421" xr:uid="{00000000-0005-0000-0000-00002A480000}"/>
    <cellStyle name="Normal 2 3 2 17 3" xfId="18422" xr:uid="{00000000-0005-0000-0000-00002B480000}"/>
    <cellStyle name="Normal 2 3 2 17 3 10" xfId="18423" xr:uid="{00000000-0005-0000-0000-00002C480000}"/>
    <cellStyle name="Normal 2 3 2 17 3 10 2" xfId="18424" xr:uid="{00000000-0005-0000-0000-00002D480000}"/>
    <cellStyle name="Normal 2 3 2 17 3 11" xfId="18425" xr:uid="{00000000-0005-0000-0000-00002E480000}"/>
    <cellStyle name="Normal 2 3 2 17 3 2" xfId="18426" xr:uid="{00000000-0005-0000-0000-00002F480000}"/>
    <cellStyle name="Normal 2 3 2 17 3 2 2" xfId="18427" xr:uid="{00000000-0005-0000-0000-000030480000}"/>
    <cellStyle name="Normal 2 3 2 17 3 3" xfId="18428" xr:uid="{00000000-0005-0000-0000-000031480000}"/>
    <cellStyle name="Normal 2 3 2 17 3 3 2" xfId="18429" xr:uid="{00000000-0005-0000-0000-000032480000}"/>
    <cellStyle name="Normal 2 3 2 17 3 4" xfId="18430" xr:uid="{00000000-0005-0000-0000-000033480000}"/>
    <cellStyle name="Normal 2 3 2 17 3 4 2" xfId="18431" xr:uid="{00000000-0005-0000-0000-000034480000}"/>
    <cellStyle name="Normal 2 3 2 17 3 5" xfId="18432" xr:uid="{00000000-0005-0000-0000-000035480000}"/>
    <cellStyle name="Normal 2 3 2 17 3 5 2" xfId="18433" xr:uid="{00000000-0005-0000-0000-000036480000}"/>
    <cellStyle name="Normal 2 3 2 17 3 6" xfId="18434" xr:uid="{00000000-0005-0000-0000-000037480000}"/>
    <cellStyle name="Normal 2 3 2 17 3 6 2" xfId="18435" xr:uid="{00000000-0005-0000-0000-000038480000}"/>
    <cellStyle name="Normal 2 3 2 17 3 7" xfId="18436" xr:uid="{00000000-0005-0000-0000-000039480000}"/>
    <cellStyle name="Normal 2 3 2 17 3 7 2" xfId="18437" xr:uid="{00000000-0005-0000-0000-00003A480000}"/>
    <cellStyle name="Normal 2 3 2 17 3 8" xfId="18438" xr:uid="{00000000-0005-0000-0000-00003B480000}"/>
    <cellStyle name="Normal 2 3 2 17 3 8 2" xfId="18439" xr:uid="{00000000-0005-0000-0000-00003C480000}"/>
    <cellStyle name="Normal 2 3 2 17 3 9" xfId="18440" xr:uid="{00000000-0005-0000-0000-00003D480000}"/>
    <cellStyle name="Normal 2 3 2 17 3 9 2" xfId="18441" xr:uid="{00000000-0005-0000-0000-00003E480000}"/>
    <cellStyle name="Normal 2 3 2 17 4" xfId="18442" xr:uid="{00000000-0005-0000-0000-00003F480000}"/>
    <cellStyle name="Normal 2 3 2 17 4 2" xfId="18443" xr:uid="{00000000-0005-0000-0000-000040480000}"/>
    <cellStyle name="Normal 2 3 2 17 5" xfId="18444" xr:uid="{00000000-0005-0000-0000-000041480000}"/>
    <cellStyle name="Normal 2 3 2 17 5 2" xfId="18445" xr:uid="{00000000-0005-0000-0000-000042480000}"/>
    <cellStyle name="Normal 2 3 2 17 6" xfId="18446" xr:uid="{00000000-0005-0000-0000-000043480000}"/>
    <cellStyle name="Normal 2 3 2 17 6 2" xfId="18447" xr:uid="{00000000-0005-0000-0000-000044480000}"/>
    <cellStyle name="Normal 2 3 2 17 7" xfId="18448" xr:uid="{00000000-0005-0000-0000-000045480000}"/>
    <cellStyle name="Normal 2 3 2 17 7 2" xfId="18449" xr:uid="{00000000-0005-0000-0000-000046480000}"/>
    <cellStyle name="Normal 2 3 2 17 8" xfId="18450" xr:uid="{00000000-0005-0000-0000-000047480000}"/>
    <cellStyle name="Normal 2 3 2 17 8 2" xfId="18451" xr:uid="{00000000-0005-0000-0000-000048480000}"/>
    <cellStyle name="Normal 2 3 2 17 9" xfId="18452" xr:uid="{00000000-0005-0000-0000-000049480000}"/>
    <cellStyle name="Normal 2 3 2 17 9 2" xfId="18453" xr:uid="{00000000-0005-0000-0000-00004A480000}"/>
    <cellStyle name="Normal 2 3 2 18" xfId="18454" xr:uid="{00000000-0005-0000-0000-00004B480000}"/>
    <cellStyle name="Normal 2 3 2 19" xfId="18455" xr:uid="{00000000-0005-0000-0000-00004C480000}"/>
    <cellStyle name="Normal 2 3 2 2" xfId="18456" xr:uid="{00000000-0005-0000-0000-00004D480000}"/>
    <cellStyle name="Normal 2 3 2 2 10" xfId="41976" xr:uid="{00000000-0005-0000-0000-00004E480000}"/>
    <cellStyle name="Normal 2 3 2 2 2" xfId="18457" xr:uid="{00000000-0005-0000-0000-00004F480000}"/>
    <cellStyle name="Normal 2 3 2 2 2 10" xfId="18458" xr:uid="{00000000-0005-0000-0000-000050480000}"/>
    <cellStyle name="Normal 2 3 2 2 2 10 10" xfId="18459" xr:uid="{00000000-0005-0000-0000-000051480000}"/>
    <cellStyle name="Normal 2 3 2 2 2 10 10 2" xfId="18460" xr:uid="{00000000-0005-0000-0000-000052480000}"/>
    <cellStyle name="Normal 2 3 2 2 2 10 11" xfId="18461" xr:uid="{00000000-0005-0000-0000-000053480000}"/>
    <cellStyle name="Normal 2 3 2 2 2 10 11 2" xfId="18462" xr:uid="{00000000-0005-0000-0000-000054480000}"/>
    <cellStyle name="Normal 2 3 2 2 2 10 12" xfId="18463" xr:uid="{00000000-0005-0000-0000-000055480000}"/>
    <cellStyle name="Normal 2 3 2 2 2 10 2" xfId="18464" xr:uid="{00000000-0005-0000-0000-000056480000}"/>
    <cellStyle name="Normal 2 3 2 2 2 10 2 10" xfId="18465" xr:uid="{00000000-0005-0000-0000-000057480000}"/>
    <cellStyle name="Normal 2 3 2 2 2 10 2 10 2" xfId="18466" xr:uid="{00000000-0005-0000-0000-000058480000}"/>
    <cellStyle name="Normal 2 3 2 2 2 10 2 11" xfId="18467" xr:uid="{00000000-0005-0000-0000-000059480000}"/>
    <cellStyle name="Normal 2 3 2 2 2 10 2 2" xfId="18468" xr:uid="{00000000-0005-0000-0000-00005A480000}"/>
    <cellStyle name="Normal 2 3 2 2 2 10 2 2 2" xfId="18469" xr:uid="{00000000-0005-0000-0000-00005B480000}"/>
    <cellStyle name="Normal 2 3 2 2 2 10 2 3" xfId="18470" xr:uid="{00000000-0005-0000-0000-00005C480000}"/>
    <cellStyle name="Normal 2 3 2 2 2 10 2 3 2" xfId="18471" xr:uid="{00000000-0005-0000-0000-00005D480000}"/>
    <cellStyle name="Normal 2 3 2 2 2 10 2 4" xfId="18472" xr:uid="{00000000-0005-0000-0000-00005E480000}"/>
    <cellStyle name="Normal 2 3 2 2 2 10 2 4 2" xfId="18473" xr:uid="{00000000-0005-0000-0000-00005F480000}"/>
    <cellStyle name="Normal 2 3 2 2 2 10 2 5" xfId="18474" xr:uid="{00000000-0005-0000-0000-000060480000}"/>
    <cellStyle name="Normal 2 3 2 2 2 10 2 5 2" xfId="18475" xr:uid="{00000000-0005-0000-0000-000061480000}"/>
    <cellStyle name="Normal 2 3 2 2 2 10 2 6" xfId="18476" xr:uid="{00000000-0005-0000-0000-000062480000}"/>
    <cellStyle name="Normal 2 3 2 2 2 10 2 6 2" xfId="18477" xr:uid="{00000000-0005-0000-0000-000063480000}"/>
    <cellStyle name="Normal 2 3 2 2 2 10 2 7" xfId="18478" xr:uid="{00000000-0005-0000-0000-000064480000}"/>
    <cellStyle name="Normal 2 3 2 2 2 10 2 7 2" xfId="18479" xr:uid="{00000000-0005-0000-0000-000065480000}"/>
    <cellStyle name="Normal 2 3 2 2 2 10 2 8" xfId="18480" xr:uid="{00000000-0005-0000-0000-000066480000}"/>
    <cellStyle name="Normal 2 3 2 2 2 10 2 8 2" xfId="18481" xr:uid="{00000000-0005-0000-0000-000067480000}"/>
    <cellStyle name="Normal 2 3 2 2 2 10 2 9" xfId="18482" xr:uid="{00000000-0005-0000-0000-000068480000}"/>
    <cellStyle name="Normal 2 3 2 2 2 10 2 9 2" xfId="18483" xr:uid="{00000000-0005-0000-0000-000069480000}"/>
    <cellStyle name="Normal 2 3 2 2 2 10 3" xfId="18484" xr:uid="{00000000-0005-0000-0000-00006A480000}"/>
    <cellStyle name="Normal 2 3 2 2 2 10 3 2" xfId="18485" xr:uid="{00000000-0005-0000-0000-00006B480000}"/>
    <cellStyle name="Normal 2 3 2 2 2 10 4" xfId="18486" xr:uid="{00000000-0005-0000-0000-00006C480000}"/>
    <cellStyle name="Normal 2 3 2 2 2 10 4 2" xfId="18487" xr:uid="{00000000-0005-0000-0000-00006D480000}"/>
    <cellStyle name="Normal 2 3 2 2 2 10 5" xfId="18488" xr:uid="{00000000-0005-0000-0000-00006E480000}"/>
    <cellStyle name="Normal 2 3 2 2 2 10 5 2" xfId="18489" xr:uid="{00000000-0005-0000-0000-00006F480000}"/>
    <cellStyle name="Normal 2 3 2 2 2 10 6" xfId="18490" xr:uid="{00000000-0005-0000-0000-000070480000}"/>
    <cellStyle name="Normal 2 3 2 2 2 10 6 2" xfId="18491" xr:uid="{00000000-0005-0000-0000-000071480000}"/>
    <cellStyle name="Normal 2 3 2 2 2 10 7" xfId="18492" xr:uid="{00000000-0005-0000-0000-000072480000}"/>
    <cellStyle name="Normal 2 3 2 2 2 10 7 2" xfId="18493" xr:uid="{00000000-0005-0000-0000-000073480000}"/>
    <cellStyle name="Normal 2 3 2 2 2 10 8" xfId="18494" xr:uid="{00000000-0005-0000-0000-000074480000}"/>
    <cellStyle name="Normal 2 3 2 2 2 10 8 2" xfId="18495" xr:uid="{00000000-0005-0000-0000-000075480000}"/>
    <cellStyle name="Normal 2 3 2 2 2 10 9" xfId="18496" xr:uid="{00000000-0005-0000-0000-000076480000}"/>
    <cellStyle name="Normal 2 3 2 2 2 10 9 2" xfId="18497" xr:uid="{00000000-0005-0000-0000-000077480000}"/>
    <cellStyle name="Normal 2 3 2 2 2 11" xfId="18498" xr:uid="{00000000-0005-0000-0000-000078480000}"/>
    <cellStyle name="Normal 2 3 2 2 2 11 10" xfId="18499" xr:uid="{00000000-0005-0000-0000-000079480000}"/>
    <cellStyle name="Normal 2 3 2 2 2 11 10 2" xfId="18500" xr:uid="{00000000-0005-0000-0000-00007A480000}"/>
    <cellStyle name="Normal 2 3 2 2 2 11 11" xfId="18501" xr:uid="{00000000-0005-0000-0000-00007B480000}"/>
    <cellStyle name="Normal 2 3 2 2 2 11 2" xfId="18502" xr:uid="{00000000-0005-0000-0000-00007C480000}"/>
    <cellStyle name="Normal 2 3 2 2 2 11 2 2" xfId="18503" xr:uid="{00000000-0005-0000-0000-00007D480000}"/>
    <cellStyle name="Normal 2 3 2 2 2 11 3" xfId="18504" xr:uid="{00000000-0005-0000-0000-00007E480000}"/>
    <cellStyle name="Normal 2 3 2 2 2 11 3 2" xfId="18505" xr:uid="{00000000-0005-0000-0000-00007F480000}"/>
    <cellStyle name="Normal 2 3 2 2 2 11 4" xfId="18506" xr:uid="{00000000-0005-0000-0000-000080480000}"/>
    <cellStyle name="Normal 2 3 2 2 2 11 4 2" xfId="18507" xr:uid="{00000000-0005-0000-0000-000081480000}"/>
    <cellStyle name="Normal 2 3 2 2 2 11 5" xfId="18508" xr:uid="{00000000-0005-0000-0000-000082480000}"/>
    <cellStyle name="Normal 2 3 2 2 2 11 5 2" xfId="18509" xr:uid="{00000000-0005-0000-0000-000083480000}"/>
    <cellStyle name="Normal 2 3 2 2 2 11 6" xfId="18510" xr:uid="{00000000-0005-0000-0000-000084480000}"/>
    <cellStyle name="Normal 2 3 2 2 2 11 6 2" xfId="18511" xr:uid="{00000000-0005-0000-0000-000085480000}"/>
    <cellStyle name="Normal 2 3 2 2 2 11 7" xfId="18512" xr:uid="{00000000-0005-0000-0000-000086480000}"/>
    <cellStyle name="Normal 2 3 2 2 2 11 7 2" xfId="18513" xr:uid="{00000000-0005-0000-0000-000087480000}"/>
    <cellStyle name="Normal 2 3 2 2 2 11 8" xfId="18514" xr:uid="{00000000-0005-0000-0000-000088480000}"/>
    <cellStyle name="Normal 2 3 2 2 2 11 8 2" xfId="18515" xr:uid="{00000000-0005-0000-0000-000089480000}"/>
    <cellStyle name="Normal 2 3 2 2 2 11 9" xfId="18516" xr:uid="{00000000-0005-0000-0000-00008A480000}"/>
    <cellStyle name="Normal 2 3 2 2 2 11 9 2" xfId="18517" xr:uid="{00000000-0005-0000-0000-00008B480000}"/>
    <cellStyle name="Normal 2 3 2 2 2 12" xfId="18518" xr:uid="{00000000-0005-0000-0000-00008C480000}"/>
    <cellStyle name="Normal 2 3 2 2 2 12 2" xfId="18519" xr:uid="{00000000-0005-0000-0000-00008D480000}"/>
    <cellStyle name="Normal 2 3 2 2 2 13" xfId="18520" xr:uid="{00000000-0005-0000-0000-00008E480000}"/>
    <cellStyle name="Normal 2 3 2 2 2 13 2" xfId="18521" xr:uid="{00000000-0005-0000-0000-00008F480000}"/>
    <cellStyle name="Normal 2 3 2 2 2 14" xfId="18522" xr:uid="{00000000-0005-0000-0000-000090480000}"/>
    <cellStyle name="Normal 2 3 2 2 2 14 2" xfId="18523" xr:uid="{00000000-0005-0000-0000-000091480000}"/>
    <cellStyle name="Normal 2 3 2 2 2 15" xfId="18524" xr:uid="{00000000-0005-0000-0000-000092480000}"/>
    <cellStyle name="Normal 2 3 2 2 2 15 2" xfId="18525" xr:uid="{00000000-0005-0000-0000-000093480000}"/>
    <cellStyle name="Normal 2 3 2 2 2 16" xfId="18526" xr:uid="{00000000-0005-0000-0000-000094480000}"/>
    <cellStyle name="Normal 2 3 2 2 2 16 2" xfId="18527" xr:uid="{00000000-0005-0000-0000-000095480000}"/>
    <cellStyle name="Normal 2 3 2 2 2 17" xfId="18528" xr:uid="{00000000-0005-0000-0000-000096480000}"/>
    <cellStyle name="Normal 2 3 2 2 2 17 2" xfId="18529" xr:uid="{00000000-0005-0000-0000-000097480000}"/>
    <cellStyle name="Normal 2 3 2 2 2 18" xfId="18530" xr:uid="{00000000-0005-0000-0000-000098480000}"/>
    <cellStyle name="Normal 2 3 2 2 2 18 2" xfId="18531" xr:uid="{00000000-0005-0000-0000-000099480000}"/>
    <cellStyle name="Normal 2 3 2 2 2 19" xfId="18532" xr:uid="{00000000-0005-0000-0000-00009A480000}"/>
    <cellStyle name="Normal 2 3 2 2 2 19 2" xfId="18533" xr:uid="{00000000-0005-0000-0000-00009B480000}"/>
    <cellStyle name="Normal 2 3 2 2 2 2" xfId="18534" xr:uid="{00000000-0005-0000-0000-00009C480000}"/>
    <cellStyle name="Normal 2 3 2 2 2 2 2" xfId="18535" xr:uid="{00000000-0005-0000-0000-00009D480000}"/>
    <cellStyle name="Normal 2 3 2 2 2 2 2 10" xfId="18536" xr:uid="{00000000-0005-0000-0000-00009E480000}"/>
    <cellStyle name="Normal 2 3 2 2 2 2 2 10 2" xfId="18537" xr:uid="{00000000-0005-0000-0000-00009F480000}"/>
    <cellStyle name="Normal 2 3 2 2 2 2 2 11" xfId="18538" xr:uid="{00000000-0005-0000-0000-0000A0480000}"/>
    <cellStyle name="Normal 2 3 2 2 2 2 2 11 2" xfId="18539" xr:uid="{00000000-0005-0000-0000-0000A1480000}"/>
    <cellStyle name="Normal 2 3 2 2 2 2 2 12" xfId="18540" xr:uid="{00000000-0005-0000-0000-0000A2480000}"/>
    <cellStyle name="Normal 2 3 2 2 2 2 2 12 2" xfId="18541" xr:uid="{00000000-0005-0000-0000-0000A3480000}"/>
    <cellStyle name="Normal 2 3 2 2 2 2 2 13" xfId="18542" xr:uid="{00000000-0005-0000-0000-0000A4480000}"/>
    <cellStyle name="Normal 2 3 2 2 2 2 2 13 2" xfId="18543" xr:uid="{00000000-0005-0000-0000-0000A5480000}"/>
    <cellStyle name="Normal 2 3 2 2 2 2 2 14" xfId="18544" xr:uid="{00000000-0005-0000-0000-0000A6480000}"/>
    <cellStyle name="Normal 2 3 2 2 2 2 2 14 2" xfId="18545" xr:uid="{00000000-0005-0000-0000-0000A7480000}"/>
    <cellStyle name="Normal 2 3 2 2 2 2 2 15" xfId="18546" xr:uid="{00000000-0005-0000-0000-0000A8480000}"/>
    <cellStyle name="Normal 2 3 2 2 2 2 2 15 2" xfId="18547" xr:uid="{00000000-0005-0000-0000-0000A9480000}"/>
    <cellStyle name="Normal 2 3 2 2 2 2 2 16" xfId="18548" xr:uid="{00000000-0005-0000-0000-0000AA480000}"/>
    <cellStyle name="Normal 2 3 2 2 2 2 2 16 2" xfId="18549" xr:uid="{00000000-0005-0000-0000-0000AB480000}"/>
    <cellStyle name="Normal 2 3 2 2 2 2 2 17" xfId="18550" xr:uid="{00000000-0005-0000-0000-0000AC480000}"/>
    <cellStyle name="Normal 2 3 2 2 2 2 2 2" xfId="18551" xr:uid="{00000000-0005-0000-0000-0000AD480000}"/>
    <cellStyle name="Normal 2 3 2 2 2 2 2 2 2" xfId="18552" xr:uid="{00000000-0005-0000-0000-0000AE480000}"/>
    <cellStyle name="Normal 2 3 2 2 2 2 2 2 2 10" xfId="18553" xr:uid="{00000000-0005-0000-0000-0000AF480000}"/>
    <cellStyle name="Normal 2 3 2 2 2 2 2 2 2 10 2" xfId="18554" xr:uid="{00000000-0005-0000-0000-0000B0480000}"/>
    <cellStyle name="Normal 2 3 2 2 2 2 2 2 2 11" xfId="18555" xr:uid="{00000000-0005-0000-0000-0000B1480000}"/>
    <cellStyle name="Normal 2 3 2 2 2 2 2 2 2 11 2" xfId="18556" xr:uid="{00000000-0005-0000-0000-0000B2480000}"/>
    <cellStyle name="Normal 2 3 2 2 2 2 2 2 2 12" xfId="18557" xr:uid="{00000000-0005-0000-0000-0000B3480000}"/>
    <cellStyle name="Normal 2 3 2 2 2 2 2 2 2 12 2" xfId="18558" xr:uid="{00000000-0005-0000-0000-0000B4480000}"/>
    <cellStyle name="Normal 2 3 2 2 2 2 2 2 2 13" xfId="18559" xr:uid="{00000000-0005-0000-0000-0000B5480000}"/>
    <cellStyle name="Normal 2 3 2 2 2 2 2 2 2 2" xfId="18560" xr:uid="{00000000-0005-0000-0000-0000B6480000}"/>
    <cellStyle name="Normal 2 3 2 2 2 2 2 2 2 2 10" xfId="18561" xr:uid="{00000000-0005-0000-0000-0000B7480000}"/>
    <cellStyle name="Normal 2 3 2 2 2 2 2 2 2 2 10 2" xfId="18562" xr:uid="{00000000-0005-0000-0000-0000B8480000}"/>
    <cellStyle name="Normal 2 3 2 2 2 2 2 2 2 2 11" xfId="18563" xr:uid="{00000000-0005-0000-0000-0000B9480000}"/>
    <cellStyle name="Normal 2 3 2 2 2 2 2 2 2 2 11 2" xfId="18564" xr:uid="{00000000-0005-0000-0000-0000BA480000}"/>
    <cellStyle name="Normal 2 3 2 2 2 2 2 2 2 2 12" xfId="18565" xr:uid="{00000000-0005-0000-0000-0000BB480000}"/>
    <cellStyle name="Normal 2 3 2 2 2 2 2 2 2 2 2" xfId="18566" xr:uid="{00000000-0005-0000-0000-0000BC480000}"/>
    <cellStyle name="Normal 2 3 2 2 2 2 2 2 2 2 2 10" xfId="18567" xr:uid="{00000000-0005-0000-0000-0000BD480000}"/>
    <cellStyle name="Normal 2 3 2 2 2 2 2 2 2 2 2 10 2" xfId="18568" xr:uid="{00000000-0005-0000-0000-0000BE480000}"/>
    <cellStyle name="Normal 2 3 2 2 2 2 2 2 2 2 2 11" xfId="18569" xr:uid="{00000000-0005-0000-0000-0000BF480000}"/>
    <cellStyle name="Normal 2 3 2 2 2 2 2 2 2 2 2 2" xfId="18570" xr:uid="{00000000-0005-0000-0000-0000C0480000}"/>
    <cellStyle name="Normal 2 3 2 2 2 2 2 2 2 2 2 2 2" xfId="18571" xr:uid="{00000000-0005-0000-0000-0000C1480000}"/>
    <cellStyle name="Normal 2 3 2 2 2 2 2 2 2 2 2 3" xfId="18572" xr:uid="{00000000-0005-0000-0000-0000C2480000}"/>
    <cellStyle name="Normal 2 3 2 2 2 2 2 2 2 2 2 3 2" xfId="18573" xr:uid="{00000000-0005-0000-0000-0000C3480000}"/>
    <cellStyle name="Normal 2 3 2 2 2 2 2 2 2 2 2 4" xfId="18574" xr:uid="{00000000-0005-0000-0000-0000C4480000}"/>
    <cellStyle name="Normal 2 3 2 2 2 2 2 2 2 2 2 4 2" xfId="18575" xr:uid="{00000000-0005-0000-0000-0000C5480000}"/>
    <cellStyle name="Normal 2 3 2 2 2 2 2 2 2 2 2 5" xfId="18576" xr:uid="{00000000-0005-0000-0000-0000C6480000}"/>
    <cellStyle name="Normal 2 3 2 2 2 2 2 2 2 2 2 5 2" xfId="18577" xr:uid="{00000000-0005-0000-0000-0000C7480000}"/>
    <cellStyle name="Normal 2 3 2 2 2 2 2 2 2 2 2 6" xfId="18578" xr:uid="{00000000-0005-0000-0000-0000C8480000}"/>
    <cellStyle name="Normal 2 3 2 2 2 2 2 2 2 2 2 6 2" xfId="18579" xr:uid="{00000000-0005-0000-0000-0000C9480000}"/>
    <cellStyle name="Normal 2 3 2 2 2 2 2 2 2 2 2 7" xfId="18580" xr:uid="{00000000-0005-0000-0000-0000CA480000}"/>
    <cellStyle name="Normal 2 3 2 2 2 2 2 2 2 2 2 7 2" xfId="18581" xr:uid="{00000000-0005-0000-0000-0000CB480000}"/>
    <cellStyle name="Normal 2 3 2 2 2 2 2 2 2 2 2 8" xfId="18582" xr:uid="{00000000-0005-0000-0000-0000CC480000}"/>
    <cellStyle name="Normal 2 3 2 2 2 2 2 2 2 2 2 8 2" xfId="18583" xr:uid="{00000000-0005-0000-0000-0000CD480000}"/>
    <cellStyle name="Normal 2 3 2 2 2 2 2 2 2 2 2 9" xfId="18584" xr:uid="{00000000-0005-0000-0000-0000CE480000}"/>
    <cellStyle name="Normal 2 3 2 2 2 2 2 2 2 2 2 9 2" xfId="18585" xr:uid="{00000000-0005-0000-0000-0000CF480000}"/>
    <cellStyle name="Normal 2 3 2 2 2 2 2 2 2 2 3" xfId="18586" xr:uid="{00000000-0005-0000-0000-0000D0480000}"/>
    <cellStyle name="Normal 2 3 2 2 2 2 2 2 2 2 3 2" xfId="18587" xr:uid="{00000000-0005-0000-0000-0000D1480000}"/>
    <cellStyle name="Normal 2 3 2 2 2 2 2 2 2 2 4" xfId="18588" xr:uid="{00000000-0005-0000-0000-0000D2480000}"/>
    <cellStyle name="Normal 2 3 2 2 2 2 2 2 2 2 4 2" xfId="18589" xr:uid="{00000000-0005-0000-0000-0000D3480000}"/>
    <cellStyle name="Normal 2 3 2 2 2 2 2 2 2 2 5" xfId="18590" xr:uid="{00000000-0005-0000-0000-0000D4480000}"/>
    <cellStyle name="Normal 2 3 2 2 2 2 2 2 2 2 5 2" xfId="18591" xr:uid="{00000000-0005-0000-0000-0000D5480000}"/>
    <cellStyle name="Normal 2 3 2 2 2 2 2 2 2 2 6" xfId="18592" xr:uid="{00000000-0005-0000-0000-0000D6480000}"/>
    <cellStyle name="Normal 2 3 2 2 2 2 2 2 2 2 6 2" xfId="18593" xr:uid="{00000000-0005-0000-0000-0000D7480000}"/>
    <cellStyle name="Normal 2 3 2 2 2 2 2 2 2 2 7" xfId="18594" xr:uid="{00000000-0005-0000-0000-0000D8480000}"/>
    <cellStyle name="Normal 2 3 2 2 2 2 2 2 2 2 7 2" xfId="18595" xr:uid="{00000000-0005-0000-0000-0000D9480000}"/>
    <cellStyle name="Normal 2 3 2 2 2 2 2 2 2 2 8" xfId="18596" xr:uid="{00000000-0005-0000-0000-0000DA480000}"/>
    <cellStyle name="Normal 2 3 2 2 2 2 2 2 2 2 8 2" xfId="18597" xr:uid="{00000000-0005-0000-0000-0000DB480000}"/>
    <cellStyle name="Normal 2 3 2 2 2 2 2 2 2 2 9" xfId="18598" xr:uid="{00000000-0005-0000-0000-0000DC480000}"/>
    <cellStyle name="Normal 2 3 2 2 2 2 2 2 2 2 9 2" xfId="18599" xr:uid="{00000000-0005-0000-0000-0000DD480000}"/>
    <cellStyle name="Normal 2 3 2 2 2 2 2 2 2 3" xfId="18600" xr:uid="{00000000-0005-0000-0000-0000DE480000}"/>
    <cellStyle name="Normal 2 3 2 2 2 2 2 2 2 3 10" xfId="18601" xr:uid="{00000000-0005-0000-0000-0000DF480000}"/>
    <cellStyle name="Normal 2 3 2 2 2 2 2 2 2 3 10 2" xfId="18602" xr:uid="{00000000-0005-0000-0000-0000E0480000}"/>
    <cellStyle name="Normal 2 3 2 2 2 2 2 2 2 3 11" xfId="18603" xr:uid="{00000000-0005-0000-0000-0000E1480000}"/>
    <cellStyle name="Normal 2 3 2 2 2 2 2 2 2 3 2" xfId="18604" xr:uid="{00000000-0005-0000-0000-0000E2480000}"/>
    <cellStyle name="Normal 2 3 2 2 2 2 2 2 2 3 2 2" xfId="18605" xr:uid="{00000000-0005-0000-0000-0000E3480000}"/>
    <cellStyle name="Normal 2 3 2 2 2 2 2 2 2 3 3" xfId="18606" xr:uid="{00000000-0005-0000-0000-0000E4480000}"/>
    <cellStyle name="Normal 2 3 2 2 2 2 2 2 2 3 3 2" xfId="18607" xr:uid="{00000000-0005-0000-0000-0000E5480000}"/>
    <cellStyle name="Normal 2 3 2 2 2 2 2 2 2 3 4" xfId="18608" xr:uid="{00000000-0005-0000-0000-0000E6480000}"/>
    <cellStyle name="Normal 2 3 2 2 2 2 2 2 2 3 4 2" xfId="18609" xr:uid="{00000000-0005-0000-0000-0000E7480000}"/>
    <cellStyle name="Normal 2 3 2 2 2 2 2 2 2 3 5" xfId="18610" xr:uid="{00000000-0005-0000-0000-0000E8480000}"/>
    <cellStyle name="Normal 2 3 2 2 2 2 2 2 2 3 5 2" xfId="18611" xr:uid="{00000000-0005-0000-0000-0000E9480000}"/>
    <cellStyle name="Normal 2 3 2 2 2 2 2 2 2 3 6" xfId="18612" xr:uid="{00000000-0005-0000-0000-0000EA480000}"/>
    <cellStyle name="Normal 2 3 2 2 2 2 2 2 2 3 6 2" xfId="18613" xr:uid="{00000000-0005-0000-0000-0000EB480000}"/>
    <cellStyle name="Normal 2 3 2 2 2 2 2 2 2 3 7" xfId="18614" xr:uid="{00000000-0005-0000-0000-0000EC480000}"/>
    <cellStyle name="Normal 2 3 2 2 2 2 2 2 2 3 7 2" xfId="18615" xr:uid="{00000000-0005-0000-0000-0000ED480000}"/>
    <cellStyle name="Normal 2 3 2 2 2 2 2 2 2 3 8" xfId="18616" xr:uid="{00000000-0005-0000-0000-0000EE480000}"/>
    <cellStyle name="Normal 2 3 2 2 2 2 2 2 2 3 8 2" xfId="18617" xr:uid="{00000000-0005-0000-0000-0000EF480000}"/>
    <cellStyle name="Normal 2 3 2 2 2 2 2 2 2 3 9" xfId="18618" xr:uid="{00000000-0005-0000-0000-0000F0480000}"/>
    <cellStyle name="Normal 2 3 2 2 2 2 2 2 2 3 9 2" xfId="18619" xr:uid="{00000000-0005-0000-0000-0000F1480000}"/>
    <cellStyle name="Normal 2 3 2 2 2 2 2 2 2 4" xfId="18620" xr:uid="{00000000-0005-0000-0000-0000F2480000}"/>
    <cellStyle name="Normal 2 3 2 2 2 2 2 2 2 4 2" xfId="18621" xr:uid="{00000000-0005-0000-0000-0000F3480000}"/>
    <cellStyle name="Normal 2 3 2 2 2 2 2 2 2 5" xfId="18622" xr:uid="{00000000-0005-0000-0000-0000F4480000}"/>
    <cellStyle name="Normal 2 3 2 2 2 2 2 2 2 5 2" xfId="18623" xr:uid="{00000000-0005-0000-0000-0000F5480000}"/>
    <cellStyle name="Normal 2 3 2 2 2 2 2 2 2 6" xfId="18624" xr:uid="{00000000-0005-0000-0000-0000F6480000}"/>
    <cellStyle name="Normal 2 3 2 2 2 2 2 2 2 6 2" xfId="18625" xr:uid="{00000000-0005-0000-0000-0000F7480000}"/>
    <cellStyle name="Normal 2 3 2 2 2 2 2 2 2 7" xfId="18626" xr:uid="{00000000-0005-0000-0000-0000F8480000}"/>
    <cellStyle name="Normal 2 3 2 2 2 2 2 2 2 7 2" xfId="18627" xr:uid="{00000000-0005-0000-0000-0000F9480000}"/>
    <cellStyle name="Normal 2 3 2 2 2 2 2 2 2 8" xfId="18628" xr:uid="{00000000-0005-0000-0000-0000FA480000}"/>
    <cellStyle name="Normal 2 3 2 2 2 2 2 2 2 8 2" xfId="18629" xr:uid="{00000000-0005-0000-0000-0000FB480000}"/>
    <cellStyle name="Normal 2 3 2 2 2 2 2 2 2 9" xfId="18630" xr:uid="{00000000-0005-0000-0000-0000FC480000}"/>
    <cellStyle name="Normal 2 3 2 2 2 2 2 2 2 9 2" xfId="18631" xr:uid="{00000000-0005-0000-0000-0000FD480000}"/>
    <cellStyle name="Normal 2 3 2 2 2 2 2 2 3" xfId="18632" xr:uid="{00000000-0005-0000-0000-0000FE480000}"/>
    <cellStyle name="Normal 2 3 2 2 2 2 2 2 3 10" xfId="18633" xr:uid="{00000000-0005-0000-0000-0000FF480000}"/>
    <cellStyle name="Normal 2 3 2 2 2 2 2 2 3 10 2" xfId="18634" xr:uid="{00000000-0005-0000-0000-000000490000}"/>
    <cellStyle name="Normal 2 3 2 2 2 2 2 2 3 11" xfId="18635" xr:uid="{00000000-0005-0000-0000-000001490000}"/>
    <cellStyle name="Normal 2 3 2 2 2 2 2 2 3 11 2" xfId="18636" xr:uid="{00000000-0005-0000-0000-000002490000}"/>
    <cellStyle name="Normal 2 3 2 2 2 2 2 2 3 12" xfId="18637" xr:uid="{00000000-0005-0000-0000-000003490000}"/>
    <cellStyle name="Normal 2 3 2 2 2 2 2 2 3 12 2" xfId="18638" xr:uid="{00000000-0005-0000-0000-000004490000}"/>
    <cellStyle name="Normal 2 3 2 2 2 2 2 2 3 13" xfId="18639" xr:uid="{00000000-0005-0000-0000-000005490000}"/>
    <cellStyle name="Normal 2 3 2 2 2 2 2 2 3 2" xfId="18640" xr:uid="{00000000-0005-0000-0000-000006490000}"/>
    <cellStyle name="Normal 2 3 2 2 2 2 2 2 3 2 10" xfId="18641" xr:uid="{00000000-0005-0000-0000-000007490000}"/>
    <cellStyle name="Normal 2 3 2 2 2 2 2 2 3 2 10 2" xfId="18642" xr:uid="{00000000-0005-0000-0000-000008490000}"/>
    <cellStyle name="Normal 2 3 2 2 2 2 2 2 3 2 11" xfId="18643" xr:uid="{00000000-0005-0000-0000-000009490000}"/>
    <cellStyle name="Normal 2 3 2 2 2 2 2 2 3 2 11 2" xfId="18644" xr:uid="{00000000-0005-0000-0000-00000A490000}"/>
    <cellStyle name="Normal 2 3 2 2 2 2 2 2 3 2 12" xfId="18645" xr:uid="{00000000-0005-0000-0000-00000B490000}"/>
    <cellStyle name="Normal 2 3 2 2 2 2 2 2 3 2 2" xfId="18646" xr:uid="{00000000-0005-0000-0000-00000C490000}"/>
    <cellStyle name="Normal 2 3 2 2 2 2 2 2 3 2 2 10" xfId="18647" xr:uid="{00000000-0005-0000-0000-00000D490000}"/>
    <cellStyle name="Normal 2 3 2 2 2 2 2 2 3 2 2 10 2" xfId="18648" xr:uid="{00000000-0005-0000-0000-00000E490000}"/>
    <cellStyle name="Normal 2 3 2 2 2 2 2 2 3 2 2 11" xfId="18649" xr:uid="{00000000-0005-0000-0000-00000F490000}"/>
    <cellStyle name="Normal 2 3 2 2 2 2 2 2 3 2 2 2" xfId="18650" xr:uid="{00000000-0005-0000-0000-000010490000}"/>
    <cellStyle name="Normal 2 3 2 2 2 2 2 2 3 2 2 2 2" xfId="18651" xr:uid="{00000000-0005-0000-0000-000011490000}"/>
    <cellStyle name="Normal 2 3 2 2 2 2 2 2 3 2 2 3" xfId="18652" xr:uid="{00000000-0005-0000-0000-000012490000}"/>
    <cellStyle name="Normal 2 3 2 2 2 2 2 2 3 2 2 3 2" xfId="18653" xr:uid="{00000000-0005-0000-0000-000013490000}"/>
    <cellStyle name="Normal 2 3 2 2 2 2 2 2 3 2 2 4" xfId="18654" xr:uid="{00000000-0005-0000-0000-000014490000}"/>
    <cellStyle name="Normal 2 3 2 2 2 2 2 2 3 2 2 4 2" xfId="18655" xr:uid="{00000000-0005-0000-0000-000015490000}"/>
    <cellStyle name="Normal 2 3 2 2 2 2 2 2 3 2 2 5" xfId="18656" xr:uid="{00000000-0005-0000-0000-000016490000}"/>
    <cellStyle name="Normal 2 3 2 2 2 2 2 2 3 2 2 5 2" xfId="18657" xr:uid="{00000000-0005-0000-0000-000017490000}"/>
    <cellStyle name="Normal 2 3 2 2 2 2 2 2 3 2 2 6" xfId="18658" xr:uid="{00000000-0005-0000-0000-000018490000}"/>
    <cellStyle name="Normal 2 3 2 2 2 2 2 2 3 2 2 6 2" xfId="18659" xr:uid="{00000000-0005-0000-0000-000019490000}"/>
    <cellStyle name="Normal 2 3 2 2 2 2 2 2 3 2 2 7" xfId="18660" xr:uid="{00000000-0005-0000-0000-00001A490000}"/>
    <cellStyle name="Normal 2 3 2 2 2 2 2 2 3 2 2 7 2" xfId="18661" xr:uid="{00000000-0005-0000-0000-00001B490000}"/>
    <cellStyle name="Normal 2 3 2 2 2 2 2 2 3 2 2 8" xfId="18662" xr:uid="{00000000-0005-0000-0000-00001C490000}"/>
    <cellStyle name="Normal 2 3 2 2 2 2 2 2 3 2 2 8 2" xfId="18663" xr:uid="{00000000-0005-0000-0000-00001D490000}"/>
    <cellStyle name="Normal 2 3 2 2 2 2 2 2 3 2 2 9" xfId="18664" xr:uid="{00000000-0005-0000-0000-00001E490000}"/>
    <cellStyle name="Normal 2 3 2 2 2 2 2 2 3 2 2 9 2" xfId="18665" xr:uid="{00000000-0005-0000-0000-00001F490000}"/>
    <cellStyle name="Normal 2 3 2 2 2 2 2 2 3 2 3" xfId="18666" xr:uid="{00000000-0005-0000-0000-000020490000}"/>
    <cellStyle name="Normal 2 3 2 2 2 2 2 2 3 2 3 2" xfId="18667" xr:uid="{00000000-0005-0000-0000-000021490000}"/>
    <cellStyle name="Normal 2 3 2 2 2 2 2 2 3 2 4" xfId="18668" xr:uid="{00000000-0005-0000-0000-000022490000}"/>
    <cellStyle name="Normal 2 3 2 2 2 2 2 2 3 2 4 2" xfId="18669" xr:uid="{00000000-0005-0000-0000-000023490000}"/>
    <cellStyle name="Normal 2 3 2 2 2 2 2 2 3 2 5" xfId="18670" xr:uid="{00000000-0005-0000-0000-000024490000}"/>
    <cellStyle name="Normal 2 3 2 2 2 2 2 2 3 2 5 2" xfId="18671" xr:uid="{00000000-0005-0000-0000-000025490000}"/>
    <cellStyle name="Normal 2 3 2 2 2 2 2 2 3 2 6" xfId="18672" xr:uid="{00000000-0005-0000-0000-000026490000}"/>
    <cellStyle name="Normal 2 3 2 2 2 2 2 2 3 2 6 2" xfId="18673" xr:uid="{00000000-0005-0000-0000-000027490000}"/>
    <cellStyle name="Normal 2 3 2 2 2 2 2 2 3 2 7" xfId="18674" xr:uid="{00000000-0005-0000-0000-000028490000}"/>
    <cellStyle name="Normal 2 3 2 2 2 2 2 2 3 2 7 2" xfId="18675" xr:uid="{00000000-0005-0000-0000-000029490000}"/>
    <cellStyle name="Normal 2 3 2 2 2 2 2 2 3 2 8" xfId="18676" xr:uid="{00000000-0005-0000-0000-00002A490000}"/>
    <cellStyle name="Normal 2 3 2 2 2 2 2 2 3 2 8 2" xfId="18677" xr:uid="{00000000-0005-0000-0000-00002B490000}"/>
    <cellStyle name="Normal 2 3 2 2 2 2 2 2 3 2 9" xfId="18678" xr:uid="{00000000-0005-0000-0000-00002C490000}"/>
    <cellStyle name="Normal 2 3 2 2 2 2 2 2 3 2 9 2" xfId="18679" xr:uid="{00000000-0005-0000-0000-00002D490000}"/>
    <cellStyle name="Normal 2 3 2 2 2 2 2 2 3 3" xfId="18680" xr:uid="{00000000-0005-0000-0000-00002E490000}"/>
    <cellStyle name="Normal 2 3 2 2 2 2 2 2 3 3 10" xfId="18681" xr:uid="{00000000-0005-0000-0000-00002F490000}"/>
    <cellStyle name="Normal 2 3 2 2 2 2 2 2 3 3 10 2" xfId="18682" xr:uid="{00000000-0005-0000-0000-000030490000}"/>
    <cellStyle name="Normal 2 3 2 2 2 2 2 2 3 3 11" xfId="18683" xr:uid="{00000000-0005-0000-0000-000031490000}"/>
    <cellStyle name="Normal 2 3 2 2 2 2 2 2 3 3 2" xfId="18684" xr:uid="{00000000-0005-0000-0000-000032490000}"/>
    <cellStyle name="Normal 2 3 2 2 2 2 2 2 3 3 2 2" xfId="18685" xr:uid="{00000000-0005-0000-0000-000033490000}"/>
    <cellStyle name="Normal 2 3 2 2 2 2 2 2 3 3 3" xfId="18686" xr:uid="{00000000-0005-0000-0000-000034490000}"/>
    <cellStyle name="Normal 2 3 2 2 2 2 2 2 3 3 3 2" xfId="18687" xr:uid="{00000000-0005-0000-0000-000035490000}"/>
    <cellStyle name="Normal 2 3 2 2 2 2 2 2 3 3 4" xfId="18688" xr:uid="{00000000-0005-0000-0000-000036490000}"/>
    <cellStyle name="Normal 2 3 2 2 2 2 2 2 3 3 4 2" xfId="18689" xr:uid="{00000000-0005-0000-0000-000037490000}"/>
    <cellStyle name="Normal 2 3 2 2 2 2 2 2 3 3 5" xfId="18690" xr:uid="{00000000-0005-0000-0000-000038490000}"/>
    <cellStyle name="Normal 2 3 2 2 2 2 2 2 3 3 5 2" xfId="18691" xr:uid="{00000000-0005-0000-0000-000039490000}"/>
    <cellStyle name="Normal 2 3 2 2 2 2 2 2 3 3 6" xfId="18692" xr:uid="{00000000-0005-0000-0000-00003A490000}"/>
    <cellStyle name="Normal 2 3 2 2 2 2 2 2 3 3 6 2" xfId="18693" xr:uid="{00000000-0005-0000-0000-00003B490000}"/>
    <cellStyle name="Normal 2 3 2 2 2 2 2 2 3 3 7" xfId="18694" xr:uid="{00000000-0005-0000-0000-00003C490000}"/>
    <cellStyle name="Normal 2 3 2 2 2 2 2 2 3 3 7 2" xfId="18695" xr:uid="{00000000-0005-0000-0000-00003D490000}"/>
    <cellStyle name="Normal 2 3 2 2 2 2 2 2 3 3 8" xfId="18696" xr:uid="{00000000-0005-0000-0000-00003E490000}"/>
    <cellStyle name="Normal 2 3 2 2 2 2 2 2 3 3 8 2" xfId="18697" xr:uid="{00000000-0005-0000-0000-00003F490000}"/>
    <cellStyle name="Normal 2 3 2 2 2 2 2 2 3 3 9" xfId="18698" xr:uid="{00000000-0005-0000-0000-000040490000}"/>
    <cellStyle name="Normal 2 3 2 2 2 2 2 2 3 3 9 2" xfId="18699" xr:uid="{00000000-0005-0000-0000-000041490000}"/>
    <cellStyle name="Normal 2 3 2 2 2 2 2 2 3 4" xfId="18700" xr:uid="{00000000-0005-0000-0000-000042490000}"/>
    <cellStyle name="Normal 2 3 2 2 2 2 2 2 3 4 2" xfId="18701" xr:uid="{00000000-0005-0000-0000-000043490000}"/>
    <cellStyle name="Normal 2 3 2 2 2 2 2 2 3 5" xfId="18702" xr:uid="{00000000-0005-0000-0000-000044490000}"/>
    <cellStyle name="Normal 2 3 2 2 2 2 2 2 3 5 2" xfId="18703" xr:uid="{00000000-0005-0000-0000-000045490000}"/>
    <cellStyle name="Normal 2 3 2 2 2 2 2 2 3 6" xfId="18704" xr:uid="{00000000-0005-0000-0000-000046490000}"/>
    <cellStyle name="Normal 2 3 2 2 2 2 2 2 3 6 2" xfId="18705" xr:uid="{00000000-0005-0000-0000-000047490000}"/>
    <cellStyle name="Normal 2 3 2 2 2 2 2 2 3 7" xfId="18706" xr:uid="{00000000-0005-0000-0000-000048490000}"/>
    <cellStyle name="Normal 2 3 2 2 2 2 2 2 3 7 2" xfId="18707" xr:uid="{00000000-0005-0000-0000-000049490000}"/>
    <cellStyle name="Normal 2 3 2 2 2 2 2 2 3 8" xfId="18708" xr:uid="{00000000-0005-0000-0000-00004A490000}"/>
    <cellStyle name="Normal 2 3 2 2 2 2 2 2 3 8 2" xfId="18709" xr:uid="{00000000-0005-0000-0000-00004B490000}"/>
    <cellStyle name="Normal 2 3 2 2 2 2 2 2 3 9" xfId="18710" xr:uid="{00000000-0005-0000-0000-00004C490000}"/>
    <cellStyle name="Normal 2 3 2 2 2 2 2 2 3 9 2" xfId="18711" xr:uid="{00000000-0005-0000-0000-00004D490000}"/>
    <cellStyle name="Normal 2 3 2 2 2 2 2 2 4" xfId="18712" xr:uid="{00000000-0005-0000-0000-00004E490000}"/>
    <cellStyle name="Normal 2 3 2 2 2 2 2 2 4 10" xfId="18713" xr:uid="{00000000-0005-0000-0000-00004F490000}"/>
    <cellStyle name="Normal 2 3 2 2 2 2 2 2 4 10 2" xfId="18714" xr:uid="{00000000-0005-0000-0000-000050490000}"/>
    <cellStyle name="Normal 2 3 2 2 2 2 2 2 4 11" xfId="18715" xr:uid="{00000000-0005-0000-0000-000051490000}"/>
    <cellStyle name="Normal 2 3 2 2 2 2 2 2 4 11 2" xfId="18716" xr:uid="{00000000-0005-0000-0000-000052490000}"/>
    <cellStyle name="Normal 2 3 2 2 2 2 2 2 4 12" xfId="18717" xr:uid="{00000000-0005-0000-0000-000053490000}"/>
    <cellStyle name="Normal 2 3 2 2 2 2 2 2 4 12 2" xfId="18718" xr:uid="{00000000-0005-0000-0000-000054490000}"/>
    <cellStyle name="Normal 2 3 2 2 2 2 2 2 4 13" xfId="18719" xr:uid="{00000000-0005-0000-0000-000055490000}"/>
    <cellStyle name="Normal 2 3 2 2 2 2 2 2 4 2" xfId="18720" xr:uid="{00000000-0005-0000-0000-000056490000}"/>
    <cellStyle name="Normal 2 3 2 2 2 2 2 2 4 2 10" xfId="18721" xr:uid="{00000000-0005-0000-0000-000057490000}"/>
    <cellStyle name="Normal 2 3 2 2 2 2 2 2 4 2 10 2" xfId="18722" xr:uid="{00000000-0005-0000-0000-000058490000}"/>
    <cellStyle name="Normal 2 3 2 2 2 2 2 2 4 2 11" xfId="18723" xr:uid="{00000000-0005-0000-0000-000059490000}"/>
    <cellStyle name="Normal 2 3 2 2 2 2 2 2 4 2 11 2" xfId="18724" xr:uid="{00000000-0005-0000-0000-00005A490000}"/>
    <cellStyle name="Normal 2 3 2 2 2 2 2 2 4 2 12" xfId="18725" xr:uid="{00000000-0005-0000-0000-00005B490000}"/>
    <cellStyle name="Normal 2 3 2 2 2 2 2 2 4 2 2" xfId="18726" xr:uid="{00000000-0005-0000-0000-00005C490000}"/>
    <cellStyle name="Normal 2 3 2 2 2 2 2 2 4 2 2 10" xfId="18727" xr:uid="{00000000-0005-0000-0000-00005D490000}"/>
    <cellStyle name="Normal 2 3 2 2 2 2 2 2 4 2 2 10 2" xfId="18728" xr:uid="{00000000-0005-0000-0000-00005E490000}"/>
    <cellStyle name="Normal 2 3 2 2 2 2 2 2 4 2 2 11" xfId="18729" xr:uid="{00000000-0005-0000-0000-00005F490000}"/>
    <cellStyle name="Normal 2 3 2 2 2 2 2 2 4 2 2 2" xfId="18730" xr:uid="{00000000-0005-0000-0000-000060490000}"/>
    <cellStyle name="Normal 2 3 2 2 2 2 2 2 4 2 2 2 2" xfId="18731" xr:uid="{00000000-0005-0000-0000-000061490000}"/>
    <cellStyle name="Normal 2 3 2 2 2 2 2 2 4 2 2 3" xfId="18732" xr:uid="{00000000-0005-0000-0000-000062490000}"/>
    <cellStyle name="Normal 2 3 2 2 2 2 2 2 4 2 2 3 2" xfId="18733" xr:uid="{00000000-0005-0000-0000-000063490000}"/>
    <cellStyle name="Normal 2 3 2 2 2 2 2 2 4 2 2 4" xfId="18734" xr:uid="{00000000-0005-0000-0000-000064490000}"/>
    <cellStyle name="Normal 2 3 2 2 2 2 2 2 4 2 2 4 2" xfId="18735" xr:uid="{00000000-0005-0000-0000-000065490000}"/>
    <cellStyle name="Normal 2 3 2 2 2 2 2 2 4 2 2 5" xfId="18736" xr:uid="{00000000-0005-0000-0000-000066490000}"/>
    <cellStyle name="Normal 2 3 2 2 2 2 2 2 4 2 2 5 2" xfId="18737" xr:uid="{00000000-0005-0000-0000-000067490000}"/>
    <cellStyle name="Normal 2 3 2 2 2 2 2 2 4 2 2 6" xfId="18738" xr:uid="{00000000-0005-0000-0000-000068490000}"/>
    <cellStyle name="Normal 2 3 2 2 2 2 2 2 4 2 2 6 2" xfId="18739" xr:uid="{00000000-0005-0000-0000-000069490000}"/>
    <cellStyle name="Normal 2 3 2 2 2 2 2 2 4 2 2 7" xfId="18740" xr:uid="{00000000-0005-0000-0000-00006A490000}"/>
    <cellStyle name="Normal 2 3 2 2 2 2 2 2 4 2 2 7 2" xfId="18741" xr:uid="{00000000-0005-0000-0000-00006B490000}"/>
    <cellStyle name="Normal 2 3 2 2 2 2 2 2 4 2 2 8" xfId="18742" xr:uid="{00000000-0005-0000-0000-00006C490000}"/>
    <cellStyle name="Normal 2 3 2 2 2 2 2 2 4 2 2 8 2" xfId="18743" xr:uid="{00000000-0005-0000-0000-00006D490000}"/>
    <cellStyle name="Normal 2 3 2 2 2 2 2 2 4 2 2 9" xfId="18744" xr:uid="{00000000-0005-0000-0000-00006E490000}"/>
    <cellStyle name="Normal 2 3 2 2 2 2 2 2 4 2 2 9 2" xfId="18745" xr:uid="{00000000-0005-0000-0000-00006F490000}"/>
    <cellStyle name="Normal 2 3 2 2 2 2 2 2 4 2 3" xfId="18746" xr:uid="{00000000-0005-0000-0000-000070490000}"/>
    <cellStyle name="Normal 2 3 2 2 2 2 2 2 4 2 3 2" xfId="18747" xr:uid="{00000000-0005-0000-0000-000071490000}"/>
    <cellStyle name="Normal 2 3 2 2 2 2 2 2 4 2 4" xfId="18748" xr:uid="{00000000-0005-0000-0000-000072490000}"/>
    <cellStyle name="Normal 2 3 2 2 2 2 2 2 4 2 4 2" xfId="18749" xr:uid="{00000000-0005-0000-0000-000073490000}"/>
    <cellStyle name="Normal 2 3 2 2 2 2 2 2 4 2 5" xfId="18750" xr:uid="{00000000-0005-0000-0000-000074490000}"/>
    <cellStyle name="Normal 2 3 2 2 2 2 2 2 4 2 5 2" xfId="18751" xr:uid="{00000000-0005-0000-0000-000075490000}"/>
    <cellStyle name="Normal 2 3 2 2 2 2 2 2 4 2 6" xfId="18752" xr:uid="{00000000-0005-0000-0000-000076490000}"/>
    <cellStyle name="Normal 2 3 2 2 2 2 2 2 4 2 6 2" xfId="18753" xr:uid="{00000000-0005-0000-0000-000077490000}"/>
    <cellStyle name="Normal 2 3 2 2 2 2 2 2 4 2 7" xfId="18754" xr:uid="{00000000-0005-0000-0000-000078490000}"/>
    <cellStyle name="Normal 2 3 2 2 2 2 2 2 4 2 7 2" xfId="18755" xr:uid="{00000000-0005-0000-0000-000079490000}"/>
    <cellStyle name="Normal 2 3 2 2 2 2 2 2 4 2 8" xfId="18756" xr:uid="{00000000-0005-0000-0000-00007A490000}"/>
    <cellStyle name="Normal 2 3 2 2 2 2 2 2 4 2 8 2" xfId="18757" xr:uid="{00000000-0005-0000-0000-00007B490000}"/>
    <cellStyle name="Normal 2 3 2 2 2 2 2 2 4 2 9" xfId="18758" xr:uid="{00000000-0005-0000-0000-00007C490000}"/>
    <cellStyle name="Normal 2 3 2 2 2 2 2 2 4 2 9 2" xfId="18759" xr:uid="{00000000-0005-0000-0000-00007D490000}"/>
    <cellStyle name="Normal 2 3 2 2 2 2 2 2 4 3" xfId="18760" xr:uid="{00000000-0005-0000-0000-00007E490000}"/>
    <cellStyle name="Normal 2 3 2 2 2 2 2 2 4 3 10" xfId="18761" xr:uid="{00000000-0005-0000-0000-00007F490000}"/>
    <cellStyle name="Normal 2 3 2 2 2 2 2 2 4 3 10 2" xfId="18762" xr:uid="{00000000-0005-0000-0000-000080490000}"/>
    <cellStyle name="Normal 2 3 2 2 2 2 2 2 4 3 11" xfId="18763" xr:uid="{00000000-0005-0000-0000-000081490000}"/>
    <cellStyle name="Normal 2 3 2 2 2 2 2 2 4 3 2" xfId="18764" xr:uid="{00000000-0005-0000-0000-000082490000}"/>
    <cellStyle name="Normal 2 3 2 2 2 2 2 2 4 3 2 2" xfId="18765" xr:uid="{00000000-0005-0000-0000-000083490000}"/>
    <cellStyle name="Normal 2 3 2 2 2 2 2 2 4 3 3" xfId="18766" xr:uid="{00000000-0005-0000-0000-000084490000}"/>
    <cellStyle name="Normal 2 3 2 2 2 2 2 2 4 3 3 2" xfId="18767" xr:uid="{00000000-0005-0000-0000-000085490000}"/>
    <cellStyle name="Normal 2 3 2 2 2 2 2 2 4 3 4" xfId="18768" xr:uid="{00000000-0005-0000-0000-000086490000}"/>
    <cellStyle name="Normal 2 3 2 2 2 2 2 2 4 3 4 2" xfId="18769" xr:uid="{00000000-0005-0000-0000-000087490000}"/>
    <cellStyle name="Normal 2 3 2 2 2 2 2 2 4 3 5" xfId="18770" xr:uid="{00000000-0005-0000-0000-000088490000}"/>
    <cellStyle name="Normal 2 3 2 2 2 2 2 2 4 3 5 2" xfId="18771" xr:uid="{00000000-0005-0000-0000-000089490000}"/>
    <cellStyle name="Normal 2 3 2 2 2 2 2 2 4 3 6" xfId="18772" xr:uid="{00000000-0005-0000-0000-00008A490000}"/>
    <cellStyle name="Normal 2 3 2 2 2 2 2 2 4 3 6 2" xfId="18773" xr:uid="{00000000-0005-0000-0000-00008B490000}"/>
    <cellStyle name="Normal 2 3 2 2 2 2 2 2 4 3 7" xfId="18774" xr:uid="{00000000-0005-0000-0000-00008C490000}"/>
    <cellStyle name="Normal 2 3 2 2 2 2 2 2 4 3 7 2" xfId="18775" xr:uid="{00000000-0005-0000-0000-00008D490000}"/>
    <cellStyle name="Normal 2 3 2 2 2 2 2 2 4 3 8" xfId="18776" xr:uid="{00000000-0005-0000-0000-00008E490000}"/>
    <cellStyle name="Normal 2 3 2 2 2 2 2 2 4 3 8 2" xfId="18777" xr:uid="{00000000-0005-0000-0000-00008F490000}"/>
    <cellStyle name="Normal 2 3 2 2 2 2 2 2 4 3 9" xfId="18778" xr:uid="{00000000-0005-0000-0000-000090490000}"/>
    <cellStyle name="Normal 2 3 2 2 2 2 2 2 4 3 9 2" xfId="18779" xr:uid="{00000000-0005-0000-0000-000091490000}"/>
    <cellStyle name="Normal 2 3 2 2 2 2 2 2 4 4" xfId="18780" xr:uid="{00000000-0005-0000-0000-000092490000}"/>
    <cellStyle name="Normal 2 3 2 2 2 2 2 2 4 4 2" xfId="18781" xr:uid="{00000000-0005-0000-0000-000093490000}"/>
    <cellStyle name="Normal 2 3 2 2 2 2 2 2 4 5" xfId="18782" xr:uid="{00000000-0005-0000-0000-000094490000}"/>
    <cellStyle name="Normal 2 3 2 2 2 2 2 2 4 5 2" xfId="18783" xr:uid="{00000000-0005-0000-0000-000095490000}"/>
    <cellStyle name="Normal 2 3 2 2 2 2 2 2 4 6" xfId="18784" xr:uid="{00000000-0005-0000-0000-000096490000}"/>
    <cellStyle name="Normal 2 3 2 2 2 2 2 2 4 6 2" xfId="18785" xr:uid="{00000000-0005-0000-0000-000097490000}"/>
    <cellStyle name="Normal 2 3 2 2 2 2 2 2 4 7" xfId="18786" xr:uid="{00000000-0005-0000-0000-000098490000}"/>
    <cellStyle name="Normal 2 3 2 2 2 2 2 2 4 7 2" xfId="18787" xr:uid="{00000000-0005-0000-0000-000099490000}"/>
    <cellStyle name="Normal 2 3 2 2 2 2 2 2 4 8" xfId="18788" xr:uid="{00000000-0005-0000-0000-00009A490000}"/>
    <cellStyle name="Normal 2 3 2 2 2 2 2 2 4 8 2" xfId="18789" xr:uid="{00000000-0005-0000-0000-00009B490000}"/>
    <cellStyle name="Normal 2 3 2 2 2 2 2 2 4 9" xfId="18790" xr:uid="{00000000-0005-0000-0000-00009C490000}"/>
    <cellStyle name="Normal 2 3 2 2 2 2 2 2 4 9 2" xfId="18791" xr:uid="{00000000-0005-0000-0000-00009D490000}"/>
    <cellStyle name="Normal 2 3 2 2 2 2 2 2 5" xfId="18792" xr:uid="{00000000-0005-0000-0000-00009E490000}"/>
    <cellStyle name="Normal 2 3 2 2 2 2 2 2 5 10" xfId="18793" xr:uid="{00000000-0005-0000-0000-00009F490000}"/>
    <cellStyle name="Normal 2 3 2 2 2 2 2 2 5 10 2" xfId="18794" xr:uid="{00000000-0005-0000-0000-0000A0490000}"/>
    <cellStyle name="Normal 2 3 2 2 2 2 2 2 5 11" xfId="18795" xr:uid="{00000000-0005-0000-0000-0000A1490000}"/>
    <cellStyle name="Normal 2 3 2 2 2 2 2 2 5 11 2" xfId="18796" xr:uid="{00000000-0005-0000-0000-0000A2490000}"/>
    <cellStyle name="Normal 2 3 2 2 2 2 2 2 5 12" xfId="18797" xr:uid="{00000000-0005-0000-0000-0000A3490000}"/>
    <cellStyle name="Normal 2 3 2 2 2 2 2 2 5 12 2" xfId="18798" xr:uid="{00000000-0005-0000-0000-0000A4490000}"/>
    <cellStyle name="Normal 2 3 2 2 2 2 2 2 5 13" xfId="18799" xr:uid="{00000000-0005-0000-0000-0000A5490000}"/>
    <cellStyle name="Normal 2 3 2 2 2 2 2 2 5 2" xfId="18800" xr:uid="{00000000-0005-0000-0000-0000A6490000}"/>
    <cellStyle name="Normal 2 3 2 2 2 2 2 2 5 2 10" xfId="18801" xr:uid="{00000000-0005-0000-0000-0000A7490000}"/>
    <cellStyle name="Normal 2 3 2 2 2 2 2 2 5 2 10 2" xfId="18802" xr:uid="{00000000-0005-0000-0000-0000A8490000}"/>
    <cellStyle name="Normal 2 3 2 2 2 2 2 2 5 2 11" xfId="18803" xr:uid="{00000000-0005-0000-0000-0000A9490000}"/>
    <cellStyle name="Normal 2 3 2 2 2 2 2 2 5 2 11 2" xfId="18804" xr:uid="{00000000-0005-0000-0000-0000AA490000}"/>
    <cellStyle name="Normal 2 3 2 2 2 2 2 2 5 2 12" xfId="18805" xr:uid="{00000000-0005-0000-0000-0000AB490000}"/>
    <cellStyle name="Normal 2 3 2 2 2 2 2 2 5 2 2" xfId="18806" xr:uid="{00000000-0005-0000-0000-0000AC490000}"/>
    <cellStyle name="Normal 2 3 2 2 2 2 2 2 5 2 2 10" xfId="18807" xr:uid="{00000000-0005-0000-0000-0000AD490000}"/>
    <cellStyle name="Normal 2 3 2 2 2 2 2 2 5 2 2 10 2" xfId="18808" xr:uid="{00000000-0005-0000-0000-0000AE490000}"/>
    <cellStyle name="Normal 2 3 2 2 2 2 2 2 5 2 2 11" xfId="18809" xr:uid="{00000000-0005-0000-0000-0000AF490000}"/>
    <cellStyle name="Normal 2 3 2 2 2 2 2 2 5 2 2 2" xfId="18810" xr:uid="{00000000-0005-0000-0000-0000B0490000}"/>
    <cellStyle name="Normal 2 3 2 2 2 2 2 2 5 2 2 2 2" xfId="18811" xr:uid="{00000000-0005-0000-0000-0000B1490000}"/>
    <cellStyle name="Normal 2 3 2 2 2 2 2 2 5 2 2 3" xfId="18812" xr:uid="{00000000-0005-0000-0000-0000B2490000}"/>
    <cellStyle name="Normal 2 3 2 2 2 2 2 2 5 2 2 3 2" xfId="18813" xr:uid="{00000000-0005-0000-0000-0000B3490000}"/>
    <cellStyle name="Normal 2 3 2 2 2 2 2 2 5 2 2 4" xfId="18814" xr:uid="{00000000-0005-0000-0000-0000B4490000}"/>
    <cellStyle name="Normal 2 3 2 2 2 2 2 2 5 2 2 4 2" xfId="18815" xr:uid="{00000000-0005-0000-0000-0000B5490000}"/>
    <cellStyle name="Normal 2 3 2 2 2 2 2 2 5 2 2 5" xfId="18816" xr:uid="{00000000-0005-0000-0000-0000B6490000}"/>
    <cellStyle name="Normal 2 3 2 2 2 2 2 2 5 2 2 5 2" xfId="18817" xr:uid="{00000000-0005-0000-0000-0000B7490000}"/>
    <cellStyle name="Normal 2 3 2 2 2 2 2 2 5 2 2 6" xfId="18818" xr:uid="{00000000-0005-0000-0000-0000B8490000}"/>
    <cellStyle name="Normal 2 3 2 2 2 2 2 2 5 2 2 6 2" xfId="18819" xr:uid="{00000000-0005-0000-0000-0000B9490000}"/>
    <cellStyle name="Normal 2 3 2 2 2 2 2 2 5 2 2 7" xfId="18820" xr:uid="{00000000-0005-0000-0000-0000BA490000}"/>
    <cellStyle name="Normal 2 3 2 2 2 2 2 2 5 2 2 7 2" xfId="18821" xr:uid="{00000000-0005-0000-0000-0000BB490000}"/>
    <cellStyle name="Normal 2 3 2 2 2 2 2 2 5 2 2 8" xfId="18822" xr:uid="{00000000-0005-0000-0000-0000BC490000}"/>
    <cellStyle name="Normal 2 3 2 2 2 2 2 2 5 2 2 8 2" xfId="18823" xr:uid="{00000000-0005-0000-0000-0000BD490000}"/>
    <cellStyle name="Normal 2 3 2 2 2 2 2 2 5 2 2 9" xfId="18824" xr:uid="{00000000-0005-0000-0000-0000BE490000}"/>
    <cellStyle name="Normal 2 3 2 2 2 2 2 2 5 2 2 9 2" xfId="18825" xr:uid="{00000000-0005-0000-0000-0000BF490000}"/>
    <cellStyle name="Normal 2 3 2 2 2 2 2 2 5 2 3" xfId="18826" xr:uid="{00000000-0005-0000-0000-0000C0490000}"/>
    <cellStyle name="Normal 2 3 2 2 2 2 2 2 5 2 3 2" xfId="18827" xr:uid="{00000000-0005-0000-0000-0000C1490000}"/>
    <cellStyle name="Normal 2 3 2 2 2 2 2 2 5 2 4" xfId="18828" xr:uid="{00000000-0005-0000-0000-0000C2490000}"/>
    <cellStyle name="Normal 2 3 2 2 2 2 2 2 5 2 4 2" xfId="18829" xr:uid="{00000000-0005-0000-0000-0000C3490000}"/>
    <cellStyle name="Normal 2 3 2 2 2 2 2 2 5 2 5" xfId="18830" xr:uid="{00000000-0005-0000-0000-0000C4490000}"/>
    <cellStyle name="Normal 2 3 2 2 2 2 2 2 5 2 5 2" xfId="18831" xr:uid="{00000000-0005-0000-0000-0000C5490000}"/>
    <cellStyle name="Normal 2 3 2 2 2 2 2 2 5 2 6" xfId="18832" xr:uid="{00000000-0005-0000-0000-0000C6490000}"/>
    <cellStyle name="Normal 2 3 2 2 2 2 2 2 5 2 6 2" xfId="18833" xr:uid="{00000000-0005-0000-0000-0000C7490000}"/>
    <cellStyle name="Normal 2 3 2 2 2 2 2 2 5 2 7" xfId="18834" xr:uid="{00000000-0005-0000-0000-0000C8490000}"/>
    <cellStyle name="Normal 2 3 2 2 2 2 2 2 5 2 7 2" xfId="18835" xr:uid="{00000000-0005-0000-0000-0000C9490000}"/>
    <cellStyle name="Normal 2 3 2 2 2 2 2 2 5 2 8" xfId="18836" xr:uid="{00000000-0005-0000-0000-0000CA490000}"/>
    <cellStyle name="Normal 2 3 2 2 2 2 2 2 5 2 8 2" xfId="18837" xr:uid="{00000000-0005-0000-0000-0000CB490000}"/>
    <cellStyle name="Normal 2 3 2 2 2 2 2 2 5 2 9" xfId="18838" xr:uid="{00000000-0005-0000-0000-0000CC490000}"/>
    <cellStyle name="Normal 2 3 2 2 2 2 2 2 5 2 9 2" xfId="18839" xr:uid="{00000000-0005-0000-0000-0000CD490000}"/>
    <cellStyle name="Normal 2 3 2 2 2 2 2 2 5 3" xfId="18840" xr:uid="{00000000-0005-0000-0000-0000CE490000}"/>
    <cellStyle name="Normal 2 3 2 2 2 2 2 2 5 3 10" xfId="18841" xr:uid="{00000000-0005-0000-0000-0000CF490000}"/>
    <cellStyle name="Normal 2 3 2 2 2 2 2 2 5 3 10 2" xfId="18842" xr:uid="{00000000-0005-0000-0000-0000D0490000}"/>
    <cellStyle name="Normal 2 3 2 2 2 2 2 2 5 3 11" xfId="18843" xr:uid="{00000000-0005-0000-0000-0000D1490000}"/>
    <cellStyle name="Normal 2 3 2 2 2 2 2 2 5 3 2" xfId="18844" xr:uid="{00000000-0005-0000-0000-0000D2490000}"/>
    <cellStyle name="Normal 2 3 2 2 2 2 2 2 5 3 2 2" xfId="18845" xr:uid="{00000000-0005-0000-0000-0000D3490000}"/>
    <cellStyle name="Normal 2 3 2 2 2 2 2 2 5 3 3" xfId="18846" xr:uid="{00000000-0005-0000-0000-0000D4490000}"/>
    <cellStyle name="Normal 2 3 2 2 2 2 2 2 5 3 3 2" xfId="18847" xr:uid="{00000000-0005-0000-0000-0000D5490000}"/>
    <cellStyle name="Normal 2 3 2 2 2 2 2 2 5 3 4" xfId="18848" xr:uid="{00000000-0005-0000-0000-0000D6490000}"/>
    <cellStyle name="Normal 2 3 2 2 2 2 2 2 5 3 4 2" xfId="18849" xr:uid="{00000000-0005-0000-0000-0000D7490000}"/>
    <cellStyle name="Normal 2 3 2 2 2 2 2 2 5 3 5" xfId="18850" xr:uid="{00000000-0005-0000-0000-0000D8490000}"/>
    <cellStyle name="Normal 2 3 2 2 2 2 2 2 5 3 5 2" xfId="18851" xr:uid="{00000000-0005-0000-0000-0000D9490000}"/>
    <cellStyle name="Normal 2 3 2 2 2 2 2 2 5 3 6" xfId="18852" xr:uid="{00000000-0005-0000-0000-0000DA490000}"/>
    <cellStyle name="Normal 2 3 2 2 2 2 2 2 5 3 6 2" xfId="18853" xr:uid="{00000000-0005-0000-0000-0000DB490000}"/>
    <cellStyle name="Normal 2 3 2 2 2 2 2 2 5 3 7" xfId="18854" xr:uid="{00000000-0005-0000-0000-0000DC490000}"/>
    <cellStyle name="Normal 2 3 2 2 2 2 2 2 5 3 7 2" xfId="18855" xr:uid="{00000000-0005-0000-0000-0000DD490000}"/>
    <cellStyle name="Normal 2 3 2 2 2 2 2 2 5 3 8" xfId="18856" xr:uid="{00000000-0005-0000-0000-0000DE490000}"/>
    <cellStyle name="Normal 2 3 2 2 2 2 2 2 5 3 8 2" xfId="18857" xr:uid="{00000000-0005-0000-0000-0000DF490000}"/>
    <cellStyle name="Normal 2 3 2 2 2 2 2 2 5 3 9" xfId="18858" xr:uid="{00000000-0005-0000-0000-0000E0490000}"/>
    <cellStyle name="Normal 2 3 2 2 2 2 2 2 5 3 9 2" xfId="18859" xr:uid="{00000000-0005-0000-0000-0000E1490000}"/>
    <cellStyle name="Normal 2 3 2 2 2 2 2 2 5 4" xfId="18860" xr:uid="{00000000-0005-0000-0000-0000E2490000}"/>
    <cellStyle name="Normal 2 3 2 2 2 2 2 2 5 4 2" xfId="18861" xr:uid="{00000000-0005-0000-0000-0000E3490000}"/>
    <cellStyle name="Normal 2 3 2 2 2 2 2 2 5 5" xfId="18862" xr:uid="{00000000-0005-0000-0000-0000E4490000}"/>
    <cellStyle name="Normal 2 3 2 2 2 2 2 2 5 5 2" xfId="18863" xr:uid="{00000000-0005-0000-0000-0000E5490000}"/>
    <cellStyle name="Normal 2 3 2 2 2 2 2 2 5 6" xfId="18864" xr:uid="{00000000-0005-0000-0000-0000E6490000}"/>
    <cellStyle name="Normal 2 3 2 2 2 2 2 2 5 6 2" xfId="18865" xr:uid="{00000000-0005-0000-0000-0000E7490000}"/>
    <cellStyle name="Normal 2 3 2 2 2 2 2 2 5 7" xfId="18866" xr:uid="{00000000-0005-0000-0000-0000E8490000}"/>
    <cellStyle name="Normal 2 3 2 2 2 2 2 2 5 7 2" xfId="18867" xr:uid="{00000000-0005-0000-0000-0000E9490000}"/>
    <cellStyle name="Normal 2 3 2 2 2 2 2 2 5 8" xfId="18868" xr:uid="{00000000-0005-0000-0000-0000EA490000}"/>
    <cellStyle name="Normal 2 3 2 2 2 2 2 2 5 8 2" xfId="18869" xr:uid="{00000000-0005-0000-0000-0000EB490000}"/>
    <cellStyle name="Normal 2 3 2 2 2 2 2 2 5 9" xfId="18870" xr:uid="{00000000-0005-0000-0000-0000EC490000}"/>
    <cellStyle name="Normal 2 3 2 2 2 2 2 2 5 9 2" xfId="18871" xr:uid="{00000000-0005-0000-0000-0000ED490000}"/>
    <cellStyle name="Normal 2 3 2 2 2 2 2 2 6" xfId="41977" xr:uid="{00000000-0005-0000-0000-0000EE490000}"/>
    <cellStyle name="Normal 2 3 2 2 2 2 2 3" xfId="18872" xr:uid="{00000000-0005-0000-0000-0000EF490000}"/>
    <cellStyle name="Normal 2 3 2 2 2 2 2 3 2" xfId="41978" xr:uid="{00000000-0005-0000-0000-0000F0490000}"/>
    <cellStyle name="Normal 2 3 2 2 2 2 2 4" xfId="18873" xr:uid="{00000000-0005-0000-0000-0000F1490000}"/>
    <cellStyle name="Normal 2 3 2 2 2 2 2 4 2" xfId="41979" xr:uid="{00000000-0005-0000-0000-0000F2490000}"/>
    <cellStyle name="Normal 2 3 2 2 2 2 2 5" xfId="18874" xr:uid="{00000000-0005-0000-0000-0000F3490000}"/>
    <cellStyle name="Normal 2 3 2 2 2 2 2 5 2" xfId="41980" xr:uid="{00000000-0005-0000-0000-0000F4490000}"/>
    <cellStyle name="Normal 2 3 2 2 2 2 2 6" xfId="18875" xr:uid="{00000000-0005-0000-0000-0000F5490000}"/>
    <cellStyle name="Normal 2 3 2 2 2 2 2 6 10" xfId="18876" xr:uid="{00000000-0005-0000-0000-0000F6490000}"/>
    <cellStyle name="Normal 2 3 2 2 2 2 2 6 10 2" xfId="18877" xr:uid="{00000000-0005-0000-0000-0000F7490000}"/>
    <cellStyle name="Normal 2 3 2 2 2 2 2 6 11" xfId="18878" xr:uid="{00000000-0005-0000-0000-0000F8490000}"/>
    <cellStyle name="Normal 2 3 2 2 2 2 2 6 11 2" xfId="18879" xr:uid="{00000000-0005-0000-0000-0000F9490000}"/>
    <cellStyle name="Normal 2 3 2 2 2 2 2 6 12" xfId="18880" xr:uid="{00000000-0005-0000-0000-0000FA490000}"/>
    <cellStyle name="Normal 2 3 2 2 2 2 2 6 2" xfId="18881" xr:uid="{00000000-0005-0000-0000-0000FB490000}"/>
    <cellStyle name="Normal 2 3 2 2 2 2 2 6 2 10" xfId="18882" xr:uid="{00000000-0005-0000-0000-0000FC490000}"/>
    <cellStyle name="Normal 2 3 2 2 2 2 2 6 2 10 2" xfId="18883" xr:uid="{00000000-0005-0000-0000-0000FD490000}"/>
    <cellStyle name="Normal 2 3 2 2 2 2 2 6 2 11" xfId="18884" xr:uid="{00000000-0005-0000-0000-0000FE490000}"/>
    <cellStyle name="Normal 2 3 2 2 2 2 2 6 2 2" xfId="18885" xr:uid="{00000000-0005-0000-0000-0000FF490000}"/>
    <cellStyle name="Normal 2 3 2 2 2 2 2 6 2 2 2" xfId="18886" xr:uid="{00000000-0005-0000-0000-0000004A0000}"/>
    <cellStyle name="Normal 2 3 2 2 2 2 2 6 2 3" xfId="18887" xr:uid="{00000000-0005-0000-0000-0000014A0000}"/>
    <cellStyle name="Normal 2 3 2 2 2 2 2 6 2 3 2" xfId="18888" xr:uid="{00000000-0005-0000-0000-0000024A0000}"/>
    <cellStyle name="Normal 2 3 2 2 2 2 2 6 2 4" xfId="18889" xr:uid="{00000000-0005-0000-0000-0000034A0000}"/>
    <cellStyle name="Normal 2 3 2 2 2 2 2 6 2 4 2" xfId="18890" xr:uid="{00000000-0005-0000-0000-0000044A0000}"/>
    <cellStyle name="Normal 2 3 2 2 2 2 2 6 2 5" xfId="18891" xr:uid="{00000000-0005-0000-0000-0000054A0000}"/>
    <cellStyle name="Normal 2 3 2 2 2 2 2 6 2 5 2" xfId="18892" xr:uid="{00000000-0005-0000-0000-0000064A0000}"/>
    <cellStyle name="Normal 2 3 2 2 2 2 2 6 2 6" xfId="18893" xr:uid="{00000000-0005-0000-0000-0000074A0000}"/>
    <cellStyle name="Normal 2 3 2 2 2 2 2 6 2 6 2" xfId="18894" xr:uid="{00000000-0005-0000-0000-0000084A0000}"/>
    <cellStyle name="Normal 2 3 2 2 2 2 2 6 2 7" xfId="18895" xr:uid="{00000000-0005-0000-0000-0000094A0000}"/>
    <cellStyle name="Normal 2 3 2 2 2 2 2 6 2 7 2" xfId="18896" xr:uid="{00000000-0005-0000-0000-00000A4A0000}"/>
    <cellStyle name="Normal 2 3 2 2 2 2 2 6 2 8" xfId="18897" xr:uid="{00000000-0005-0000-0000-00000B4A0000}"/>
    <cellStyle name="Normal 2 3 2 2 2 2 2 6 2 8 2" xfId="18898" xr:uid="{00000000-0005-0000-0000-00000C4A0000}"/>
    <cellStyle name="Normal 2 3 2 2 2 2 2 6 2 9" xfId="18899" xr:uid="{00000000-0005-0000-0000-00000D4A0000}"/>
    <cellStyle name="Normal 2 3 2 2 2 2 2 6 2 9 2" xfId="18900" xr:uid="{00000000-0005-0000-0000-00000E4A0000}"/>
    <cellStyle name="Normal 2 3 2 2 2 2 2 6 3" xfId="18901" xr:uid="{00000000-0005-0000-0000-00000F4A0000}"/>
    <cellStyle name="Normal 2 3 2 2 2 2 2 6 3 2" xfId="18902" xr:uid="{00000000-0005-0000-0000-0000104A0000}"/>
    <cellStyle name="Normal 2 3 2 2 2 2 2 6 4" xfId="18903" xr:uid="{00000000-0005-0000-0000-0000114A0000}"/>
    <cellStyle name="Normal 2 3 2 2 2 2 2 6 4 2" xfId="18904" xr:uid="{00000000-0005-0000-0000-0000124A0000}"/>
    <cellStyle name="Normal 2 3 2 2 2 2 2 6 5" xfId="18905" xr:uid="{00000000-0005-0000-0000-0000134A0000}"/>
    <cellStyle name="Normal 2 3 2 2 2 2 2 6 5 2" xfId="18906" xr:uid="{00000000-0005-0000-0000-0000144A0000}"/>
    <cellStyle name="Normal 2 3 2 2 2 2 2 6 6" xfId="18907" xr:uid="{00000000-0005-0000-0000-0000154A0000}"/>
    <cellStyle name="Normal 2 3 2 2 2 2 2 6 6 2" xfId="18908" xr:uid="{00000000-0005-0000-0000-0000164A0000}"/>
    <cellStyle name="Normal 2 3 2 2 2 2 2 6 7" xfId="18909" xr:uid="{00000000-0005-0000-0000-0000174A0000}"/>
    <cellStyle name="Normal 2 3 2 2 2 2 2 6 7 2" xfId="18910" xr:uid="{00000000-0005-0000-0000-0000184A0000}"/>
    <cellStyle name="Normal 2 3 2 2 2 2 2 6 8" xfId="18911" xr:uid="{00000000-0005-0000-0000-0000194A0000}"/>
    <cellStyle name="Normal 2 3 2 2 2 2 2 6 8 2" xfId="18912" xr:uid="{00000000-0005-0000-0000-00001A4A0000}"/>
    <cellStyle name="Normal 2 3 2 2 2 2 2 6 9" xfId="18913" xr:uid="{00000000-0005-0000-0000-00001B4A0000}"/>
    <cellStyle name="Normal 2 3 2 2 2 2 2 6 9 2" xfId="18914" xr:uid="{00000000-0005-0000-0000-00001C4A0000}"/>
    <cellStyle name="Normal 2 3 2 2 2 2 2 7" xfId="18915" xr:uid="{00000000-0005-0000-0000-00001D4A0000}"/>
    <cellStyle name="Normal 2 3 2 2 2 2 2 7 10" xfId="18916" xr:uid="{00000000-0005-0000-0000-00001E4A0000}"/>
    <cellStyle name="Normal 2 3 2 2 2 2 2 7 10 2" xfId="18917" xr:uid="{00000000-0005-0000-0000-00001F4A0000}"/>
    <cellStyle name="Normal 2 3 2 2 2 2 2 7 11" xfId="18918" xr:uid="{00000000-0005-0000-0000-0000204A0000}"/>
    <cellStyle name="Normal 2 3 2 2 2 2 2 7 2" xfId="18919" xr:uid="{00000000-0005-0000-0000-0000214A0000}"/>
    <cellStyle name="Normal 2 3 2 2 2 2 2 7 2 2" xfId="18920" xr:uid="{00000000-0005-0000-0000-0000224A0000}"/>
    <cellStyle name="Normal 2 3 2 2 2 2 2 7 3" xfId="18921" xr:uid="{00000000-0005-0000-0000-0000234A0000}"/>
    <cellStyle name="Normal 2 3 2 2 2 2 2 7 3 2" xfId="18922" xr:uid="{00000000-0005-0000-0000-0000244A0000}"/>
    <cellStyle name="Normal 2 3 2 2 2 2 2 7 4" xfId="18923" xr:uid="{00000000-0005-0000-0000-0000254A0000}"/>
    <cellStyle name="Normal 2 3 2 2 2 2 2 7 4 2" xfId="18924" xr:uid="{00000000-0005-0000-0000-0000264A0000}"/>
    <cellStyle name="Normal 2 3 2 2 2 2 2 7 5" xfId="18925" xr:uid="{00000000-0005-0000-0000-0000274A0000}"/>
    <cellStyle name="Normal 2 3 2 2 2 2 2 7 5 2" xfId="18926" xr:uid="{00000000-0005-0000-0000-0000284A0000}"/>
    <cellStyle name="Normal 2 3 2 2 2 2 2 7 6" xfId="18927" xr:uid="{00000000-0005-0000-0000-0000294A0000}"/>
    <cellStyle name="Normal 2 3 2 2 2 2 2 7 6 2" xfId="18928" xr:uid="{00000000-0005-0000-0000-00002A4A0000}"/>
    <cellStyle name="Normal 2 3 2 2 2 2 2 7 7" xfId="18929" xr:uid="{00000000-0005-0000-0000-00002B4A0000}"/>
    <cellStyle name="Normal 2 3 2 2 2 2 2 7 7 2" xfId="18930" xr:uid="{00000000-0005-0000-0000-00002C4A0000}"/>
    <cellStyle name="Normal 2 3 2 2 2 2 2 7 8" xfId="18931" xr:uid="{00000000-0005-0000-0000-00002D4A0000}"/>
    <cellStyle name="Normal 2 3 2 2 2 2 2 7 8 2" xfId="18932" xr:uid="{00000000-0005-0000-0000-00002E4A0000}"/>
    <cellStyle name="Normal 2 3 2 2 2 2 2 7 9" xfId="18933" xr:uid="{00000000-0005-0000-0000-00002F4A0000}"/>
    <cellStyle name="Normal 2 3 2 2 2 2 2 7 9 2" xfId="18934" xr:uid="{00000000-0005-0000-0000-0000304A0000}"/>
    <cellStyle name="Normal 2 3 2 2 2 2 2 8" xfId="18935" xr:uid="{00000000-0005-0000-0000-0000314A0000}"/>
    <cellStyle name="Normal 2 3 2 2 2 2 2 8 2" xfId="18936" xr:uid="{00000000-0005-0000-0000-0000324A0000}"/>
    <cellStyle name="Normal 2 3 2 2 2 2 2 9" xfId="18937" xr:uid="{00000000-0005-0000-0000-0000334A0000}"/>
    <cellStyle name="Normal 2 3 2 2 2 2 2 9 2" xfId="18938" xr:uid="{00000000-0005-0000-0000-0000344A0000}"/>
    <cellStyle name="Normal 2 3 2 2 2 2 3" xfId="18939" xr:uid="{00000000-0005-0000-0000-0000354A0000}"/>
    <cellStyle name="Normal 2 3 2 2 2 2 3 10" xfId="18940" xr:uid="{00000000-0005-0000-0000-0000364A0000}"/>
    <cellStyle name="Normal 2 3 2 2 2 2 3 10 2" xfId="18941" xr:uid="{00000000-0005-0000-0000-0000374A0000}"/>
    <cellStyle name="Normal 2 3 2 2 2 2 3 11" xfId="18942" xr:uid="{00000000-0005-0000-0000-0000384A0000}"/>
    <cellStyle name="Normal 2 3 2 2 2 2 3 11 2" xfId="18943" xr:uid="{00000000-0005-0000-0000-0000394A0000}"/>
    <cellStyle name="Normal 2 3 2 2 2 2 3 12" xfId="18944" xr:uid="{00000000-0005-0000-0000-00003A4A0000}"/>
    <cellStyle name="Normal 2 3 2 2 2 2 3 12 2" xfId="18945" xr:uid="{00000000-0005-0000-0000-00003B4A0000}"/>
    <cellStyle name="Normal 2 3 2 2 2 2 3 13" xfId="18946" xr:uid="{00000000-0005-0000-0000-00003C4A0000}"/>
    <cellStyle name="Normal 2 3 2 2 2 2 3 2" xfId="18947" xr:uid="{00000000-0005-0000-0000-00003D4A0000}"/>
    <cellStyle name="Normal 2 3 2 2 2 2 3 2 10" xfId="18948" xr:uid="{00000000-0005-0000-0000-00003E4A0000}"/>
    <cellStyle name="Normal 2 3 2 2 2 2 3 2 10 2" xfId="18949" xr:uid="{00000000-0005-0000-0000-00003F4A0000}"/>
    <cellStyle name="Normal 2 3 2 2 2 2 3 2 11" xfId="18950" xr:uid="{00000000-0005-0000-0000-0000404A0000}"/>
    <cellStyle name="Normal 2 3 2 2 2 2 3 2 11 2" xfId="18951" xr:uid="{00000000-0005-0000-0000-0000414A0000}"/>
    <cellStyle name="Normal 2 3 2 2 2 2 3 2 12" xfId="18952" xr:uid="{00000000-0005-0000-0000-0000424A0000}"/>
    <cellStyle name="Normal 2 3 2 2 2 2 3 2 2" xfId="18953" xr:uid="{00000000-0005-0000-0000-0000434A0000}"/>
    <cellStyle name="Normal 2 3 2 2 2 2 3 2 2 10" xfId="18954" xr:uid="{00000000-0005-0000-0000-0000444A0000}"/>
    <cellStyle name="Normal 2 3 2 2 2 2 3 2 2 10 2" xfId="18955" xr:uid="{00000000-0005-0000-0000-0000454A0000}"/>
    <cellStyle name="Normal 2 3 2 2 2 2 3 2 2 11" xfId="18956" xr:uid="{00000000-0005-0000-0000-0000464A0000}"/>
    <cellStyle name="Normal 2 3 2 2 2 2 3 2 2 2" xfId="18957" xr:uid="{00000000-0005-0000-0000-0000474A0000}"/>
    <cellStyle name="Normal 2 3 2 2 2 2 3 2 2 2 2" xfId="18958" xr:uid="{00000000-0005-0000-0000-0000484A0000}"/>
    <cellStyle name="Normal 2 3 2 2 2 2 3 2 2 3" xfId="18959" xr:uid="{00000000-0005-0000-0000-0000494A0000}"/>
    <cellStyle name="Normal 2 3 2 2 2 2 3 2 2 3 2" xfId="18960" xr:uid="{00000000-0005-0000-0000-00004A4A0000}"/>
    <cellStyle name="Normal 2 3 2 2 2 2 3 2 2 4" xfId="18961" xr:uid="{00000000-0005-0000-0000-00004B4A0000}"/>
    <cellStyle name="Normal 2 3 2 2 2 2 3 2 2 4 2" xfId="18962" xr:uid="{00000000-0005-0000-0000-00004C4A0000}"/>
    <cellStyle name="Normal 2 3 2 2 2 2 3 2 2 5" xfId="18963" xr:uid="{00000000-0005-0000-0000-00004D4A0000}"/>
    <cellStyle name="Normal 2 3 2 2 2 2 3 2 2 5 2" xfId="18964" xr:uid="{00000000-0005-0000-0000-00004E4A0000}"/>
    <cellStyle name="Normal 2 3 2 2 2 2 3 2 2 6" xfId="18965" xr:uid="{00000000-0005-0000-0000-00004F4A0000}"/>
    <cellStyle name="Normal 2 3 2 2 2 2 3 2 2 6 2" xfId="18966" xr:uid="{00000000-0005-0000-0000-0000504A0000}"/>
    <cellStyle name="Normal 2 3 2 2 2 2 3 2 2 7" xfId="18967" xr:uid="{00000000-0005-0000-0000-0000514A0000}"/>
    <cellStyle name="Normal 2 3 2 2 2 2 3 2 2 7 2" xfId="18968" xr:uid="{00000000-0005-0000-0000-0000524A0000}"/>
    <cellStyle name="Normal 2 3 2 2 2 2 3 2 2 8" xfId="18969" xr:uid="{00000000-0005-0000-0000-0000534A0000}"/>
    <cellStyle name="Normal 2 3 2 2 2 2 3 2 2 8 2" xfId="18970" xr:uid="{00000000-0005-0000-0000-0000544A0000}"/>
    <cellStyle name="Normal 2 3 2 2 2 2 3 2 2 9" xfId="18971" xr:uid="{00000000-0005-0000-0000-0000554A0000}"/>
    <cellStyle name="Normal 2 3 2 2 2 2 3 2 2 9 2" xfId="18972" xr:uid="{00000000-0005-0000-0000-0000564A0000}"/>
    <cellStyle name="Normal 2 3 2 2 2 2 3 2 3" xfId="18973" xr:uid="{00000000-0005-0000-0000-0000574A0000}"/>
    <cellStyle name="Normal 2 3 2 2 2 2 3 2 3 2" xfId="18974" xr:uid="{00000000-0005-0000-0000-0000584A0000}"/>
    <cellStyle name="Normal 2 3 2 2 2 2 3 2 4" xfId="18975" xr:uid="{00000000-0005-0000-0000-0000594A0000}"/>
    <cellStyle name="Normal 2 3 2 2 2 2 3 2 4 2" xfId="18976" xr:uid="{00000000-0005-0000-0000-00005A4A0000}"/>
    <cellStyle name="Normal 2 3 2 2 2 2 3 2 5" xfId="18977" xr:uid="{00000000-0005-0000-0000-00005B4A0000}"/>
    <cellStyle name="Normal 2 3 2 2 2 2 3 2 5 2" xfId="18978" xr:uid="{00000000-0005-0000-0000-00005C4A0000}"/>
    <cellStyle name="Normal 2 3 2 2 2 2 3 2 6" xfId="18979" xr:uid="{00000000-0005-0000-0000-00005D4A0000}"/>
    <cellStyle name="Normal 2 3 2 2 2 2 3 2 6 2" xfId="18980" xr:uid="{00000000-0005-0000-0000-00005E4A0000}"/>
    <cellStyle name="Normal 2 3 2 2 2 2 3 2 7" xfId="18981" xr:uid="{00000000-0005-0000-0000-00005F4A0000}"/>
    <cellStyle name="Normal 2 3 2 2 2 2 3 2 7 2" xfId="18982" xr:uid="{00000000-0005-0000-0000-0000604A0000}"/>
    <cellStyle name="Normal 2 3 2 2 2 2 3 2 8" xfId="18983" xr:uid="{00000000-0005-0000-0000-0000614A0000}"/>
    <cellStyle name="Normal 2 3 2 2 2 2 3 2 8 2" xfId="18984" xr:uid="{00000000-0005-0000-0000-0000624A0000}"/>
    <cellStyle name="Normal 2 3 2 2 2 2 3 2 9" xfId="18985" xr:uid="{00000000-0005-0000-0000-0000634A0000}"/>
    <cellStyle name="Normal 2 3 2 2 2 2 3 2 9 2" xfId="18986" xr:uid="{00000000-0005-0000-0000-0000644A0000}"/>
    <cellStyle name="Normal 2 3 2 2 2 2 3 3" xfId="18987" xr:uid="{00000000-0005-0000-0000-0000654A0000}"/>
    <cellStyle name="Normal 2 3 2 2 2 2 3 3 10" xfId="18988" xr:uid="{00000000-0005-0000-0000-0000664A0000}"/>
    <cellStyle name="Normal 2 3 2 2 2 2 3 3 10 2" xfId="18989" xr:uid="{00000000-0005-0000-0000-0000674A0000}"/>
    <cellStyle name="Normal 2 3 2 2 2 2 3 3 11" xfId="18990" xr:uid="{00000000-0005-0000-0000-0000684A0000}"/>
    <cellStyle name="Normal 2 3 2 2 2 2 3 3 2" xfId="18991" xr:uid="{00000000-0005-0000-0000-0000694A0000}"/>
    <cellStyle name="Normal 2 3 2 2 2 2 3 3 2 2" xfId="18992" xr:uid="{00000000-0005-0000-0000-00006A4A0000}"/>
    <cellStyle name="Normal 2 3 2 2 2 2 3 3 3" xfId="18993" xr:uid="{00000000-0005-0000-0000-00006B4A0000}"/>
    <cellStyle name="Normal 2 3 2 2 2 2 3 3 3 2" xfId="18994" xr:uid="{00000000-0005-0000-0000-00006C4A0000}"/>
    <cellStyle name="Normal 2 3 2 2 2 2 3 3 4" xfId="18995" xr:uid="{00000000-0005-0000-0000-00006D4A0000}"/>
    <cellStyle name="Normal 2 3 2 2 2 2 3 3 4 2" xfId="18996" xr:uid="{00000000-0005-0000-0000-00006E4A0000}"/>
    <cellStyle name="Normal 2 3 2 2 2 2 3 3 5" xfId="18997" xr:uid="{00000000-0005-0000-0000-00006F4A0000}"/>
    <cellStyle name="Normal 2 3 2 2 2 2 3 3 5 2" xfId="18998" xr:uid="{00000000-0005-0000-0000-0000704A0000}"/>
    <cellStyle name="Normal 2 3 2 2 2 2 3 3 6" xfId="18999" xr:uid="{00000000-0005-0000-0000-0000714A0000}"/>
    <cellStyle name="Normal 2 3 2 2 2 2 3 3 6 2" xfId="19000" xr:uid="{00000000-0005-0000-0000-0000724A0000}"/>
    <cellStyle name="Normal 2 3 2 2 2 2 3 3 7" xfId="19001" xr:uid="{00000000-0005-0000-0000-0000734A0000}"/>
    <cellStyle name="Normal 2 3 2 2 2 2 3 3 7 2" xfId="19002" xr:uid="{00000000-0005-0000-0000-0000744A0000}"/>
    <cellStyle name="Normal 2 3 2 2 2 2 3 3 8" xfId="19003" xr:uid="{00000000-0005-0000-0000-0000754A0000}"/>
    <cellStyle name="Normal 2 3 2 2 2 2 3 3 8 2" xfId="19004" xr:uid="{00000000-0005-0000-0000-0000764A0000}"/>
    <cellStyle name="Normal 2 3 2 2 2 2 3 3 9" xfId="19005" xr:uid="{00000000-0005-0000-0000-0000774A0000}"/>
    <cellStyle name="Normal 2 3 2 2 2 2 3 3 9 2" xfId="19006" xr:uid="{00000000-0005-0000-0000-0000784A0000}"/>
    <cellStyle name="Normal 2 3 2 2 2 2 3 4" xfId="19007" xr:uid="{00000000-0005-0000-0000-0000794A0000}"/>
    <cellStyle name="Normal 2 3 2 2 2 2 3 4 2" xfId="19008" xr:uid="{00000000-0005-0000-0000-00007A4A0000}"/>
    <cellStyle name="Normal 2 3 2 2 2 2 3 5" xfId="19009" xr:uid="{00000000-0005-0000-0000-00007B4A0000}"/>
    <cellStyle name="Normal 2 3 2 2 2 2 3 5 2" xfId="19010" xr:uid="{00000000-0005-0000-0000-00007C4A0000}"/>
    <cellStyle name="Normal 2 3 2 2 2 2 3 6" xfId="19011" xr:uid="{00000000-0005-0000-0000-00007D4A0000}"/>
    <cellStyle name="Normal 2 3 2 2 2 2 3 6 2" xfId="19012" xr:uid="{00000000-0005-0000-0000-00007E4A0000}"/>
    <cellStyle name="Normal 2 3 2 2 2 2 3 7" xfId="19013" xr:uid="{00000000-0005-0000-0000-00007F4A0000}"/>
    <cellStyle name="Normal 2 3 2 2 2 2 3 7 2" xfId="19014" xr:uid="{00000000-0005-0000-0000-0000804A0000}"/>
    <cellStyle name="Normal 2 3 2 2 2 2 3 8" xfId="19015" xr:uid="{00000000-0005-0000-0000-0000814A0000}"/>
    <cellStyle name="Normal 2 3 2 2 2 2 3 8 2" xfId="19016" xr:uid="{00000000-0005-0000-0000-0000824A0000}"/>
    <cellStyle name="Normal 2 3 2 2 2 2 3 9" xfId="19017" xr:uid="{00000000-0005-0000-0000-0000834A0000}"/>
    <cellStyle name="Normal 2 3 2 2 2 2 3 9 2" xfId="19018" xr:uid="{00000000-0005-0000-0000-0000844A0000}"/>
    <cellStyle name="Normal 2 3 2 2 2 2 4" xfId="19019" xr:uid="{00000000-0005-0000-0000-0000854A0000}"/>
    <cellStyle name="Normal 2 3 2 2 2 2 4 10" xfId="19020" xr:uid="{00000000-0005-0000-0000-0000864A0000}"/>
    <cellStyle name="Normal 2 3 2 2 2 2 4 10 2" xfId="19021" xr:uid="{00000000-0005-0000-0000-0000874A0000}"/>
    <cellStyle name="Normal 2 3 2 2 2 2 4 11" xfId="19022" xr:uid="{00000000-0005-0000-0000-0000884A0000}"/>
    <cellStyle name="Normal 2 3 2 2 2 2 4 11 2" xfId="19023" xr:uid="{00000000-0005-0000-0000-0000894A0000}"/>
    <cellStyle name="Normal 2 3 2 2 2 2 4 12" xfId="19024" xr:uid="{00000000-0005-0000-0000-00008A4A0000}"/>
    <cellStyle name="Normal 2 3 2 2 2 2 4 12 2" xfId="19025" xr:uid="{00000000-0005-0000-0000-00008B4A0000}"/>
    <cellStyle name="Normal 2 3 2 2 2 2 4 13" xfId="19026" xr:uid="{00000000-0005-0000-0000-00008C4A0000}"/>
    <cellStyle name="Normal 2 3 2 2 2 2 4 2" xfId="19027" xr:uid="{00000000-0005-0000-0000-00008D4A0000}"/>
    <cellStyle name="Normal 2 3 2 2 2 2 4 2 10" xfId="19028" xr:uid="{00000000-0005-0000-0000-00008E4A0000}"/>
    <cellStyle name="Normal 2 3 2 2 2 2 4 2 10 2" xfId="19029" xr:uid="{00000000-0005-0000-0000-00008F4A0000}"/>
    <cellStyle name="Normal 2 3 2 2 2 2 4 2 11" xfId="19030" xr:uid="{00000000-0005-0000-0000-0000904A0000}"/>
    <cellStyle name="Normal 2 3 2 2 2 2 4 2 11 2" xfId="19031" xr:uid="{00000000-0005-0000-0000-0000914A0000}"/>
    <cellStyle name="Normal 2 3 2 2 2 2 4 2 12" xfId="19032" xr:uid="{00000000-0005-0000-0000-0000924A0000}"/>
    <cellStyle name="Normal 2 3 2 2 2 2 4 2 2" xfId="19033" xr:uid="{00000000-0005-0000-0000-0000934A0000}"/>
    <cellStyle name="Normal 2 3 2 2 2 2 4 2 2 10" xfId="19034" xr:uid="{00000000-0005-0000-0000-0000944A0000}"/>
    <cellStyle name="Normal 2 3 2 2 2 2 4 2 2 10 2" xfId="19035" xr:uid="{00000000-0005-0000-0000-0000954A0000}"/>
    <cellStyle name="Normal 2 3 2 2 2 2 4 2 2 11" xfId="19036" xr:uid="{00000000-0005-0000-0000-0000964A0000}"/>
    <cellStyle name="Normal 2 3 2 2 2 2 4 2 2 2" xfId="19037" xr:uid="{00000000-0005-0000-0000-0000974A0000}"/>
    <cellStyle name="Normal 2 3 2 2 2 2 4 2 2 2 2" xfId="19038" xr:uid="{00000000-0005-0000-0000-0000984A0000}"/>
    <cellStyle name="Normal 2 3 2 2 2 2 4 2 2 3" xfId="19039" xr:uid="{00000000-0005-0000-0000-0000994A0000}"/>
    <cellStyle name="Normal 2 3 2 2 2 2 4 2 2 3 2" xfId="19040" xr:uid="{00000000-0005-0000-0000-00009A4A0000}"/>
    <cellStyle name="Normal 2 3 2 2 2 2 4 2 2 4" xfId="19041" xr:uid="{00000000-0005-0000-0000-00009B4A0000}"/>
    <cellStyle name="Normal 2 3 2 2 2 2 4 2 2 4 2" xfId="19042" xr:uid="{00000000-0005-0000-0000-00009C4A0000}"/>
    <cellStyle name="Normal 2 3 2 2 2 2 4 2 2 5" xfId="19043" xr:uid="{00000000-0005-0000-0000-00009D4A0000}"/>
    <cellStyle name="Normal 2 3 2 2 2 2 4 2 2 5 2" xfId="19044" xr:uid="{00000000-0005-0000-0000-00009E4A0000}"/>
    <cellStyle name="Normal 2 3 2 2 2 2 4 2 2 6" xfId="19045" xr:uid="{00000000-0005-0000-0000-00009F4A0000}"/>
    <cellStyle name="Normal 2 3 2 2 2 2 4 2 2 6 2" xfId="19046" xr:uid="{00000000-0005-0000-0000-0000A04A0000}"/>
    <cellStyle name="Normal 2 3 2 2 2 2 4 2 2 7" xfId="19047" xr:uid="{00000000-0005-0000-0000-0000A14A0000}"/>
    <cellStyle name="Normal 2 3 2 2 2 2 4 2 2 7 2" xfId="19048" xr:uid="{00000000-0005-0000-0000-0000A24A0000}"/>
    <cellStyle name="Normal 2 3 2 2 2 2 4 2 2 8" xfId="19049" xr:uid="{00000000-0005-0000-0000-0000A34A0000}"/>
    <cellStyle name="Normal 2 3 2 2 2 2 4 2 2 8 2" xfId="19050" xr:uid="{00000000-0005-0000-0000-0000A44A0000}"/>
    <cellStyle name="Normal 2 3 2 2 2 2 4 2 2 9" xfId="19051" xr:uid="{00000000-0005-0000-0000-0000A54A0000}"/>
    <cellStyle name="Normal 2 3 2 2 2 2 4 2 2 9 2" xfId="19052" xr:uid="{00000000-0005-0000-0000-0000A64A0000}"/>
    <cellStyle name="Normal 2 3 2 2 2 2 4 2 3" xfId="19053" xr:uid="{00000000-0005-0000-0000-0000A74A0000}"/>
    <cellStyle name="Normal 2 3 2 2 2 2 4 2 3 2" xfId="19054" xr:uid="{00000000-0005-0000-0000-0000A84A0000}"/>
    <cellStyle name="Normal 2 3 2 2 2 2 4 2 4" xfId="19055" xr:uid="{00000000-0005-0000-0000-0000A94A0000}"/>
    <cellStyle name="Normal 2 3 2 2 2 2 4 2 4 2" xfId="19056" xr:uid="{00000000-0005-0000-0000-0000AA4A0000}"/>
    <cellStyle name="Normal 2 3 2 2 2 2 4 2 5" xfId="19057" xr:uid="{00000000-0005-0000-0000-0000AB4A0000}"/>
    <cellStyle name="Normal 2 3 2 2 2 2 4 2 5 2" xfId="19058" xr:uid="{00000000-0005-0000-0000-0000AC4A0000}"/>
    <cellStyle name="Normal 2 3 2 2 2 2 4 2 6" xfId="19059" xr:uid="{00000000-0005-0000-0000-0000AD4A0000}"/>
    <cellStyle name="Normal 2 3 2 2 2 2 4 2 6 2" xfId="19060" xr:uid="{00000000-0005-0000-0000-0000AE4A0000}"/>
    <cellStyle name="Normal 2 3 2 2 2 2 4 2 7" xfId="19061" xr:uid="{00000000-0005-0000-0000-0000AF4A0000}"/>
    <cellStyle name="Normal 2 3 2 2 2 2 4 2 7 2" xfId="19062" xr:uid="{00000000-0005-0000-0000-0000B04A0000}"/>
    <cellStyle name="Normal 2 3 2 2 2 2 4 2 8" xfId="19063" xr:uid="{00000000-0005-0000-0000-0000B14A0000}"/>
    <cellStyle name="Normal 2 3 2 2 2 2 4 2 8 2" xfId="19064" xr:uid="{00000000-0005-0000-0000-0000B24A0000}"/>
    <cellStyle name="Normal 2 3 2 2 2 2 4 2 9" xfId="19065" xr:uid="{00000000-0005-0000-0000-0000B34A0000}"/>
    <cellStyle name="Normal 2 3 2 2 2 2 4 2 9 2" xfId="19066" xr:uid="{00000000-0005-0000-0000-0000B44A0000}"/>
    <cellStyle name="Normal 2 3 2 2 2 2 4 3" xfId="19067" xr:uid="{00000000-0005-0000-0000-0000B54A0000}"/>
    <cellStyle name="Normal 2 3 2 2 2 2 4 3 10" xfId="19068" xr:uid="{00000000-0005-0000-0000-0000B64A0000}"/>
    <cellStyle name="Normal 2 3 2 2 2 2 4 3 10 2" xfId="19069" xr:uid="{00000000-0005-0000-0000-0000B74A0000}"/>
    <cellStyle name="Normal 2 3 2 2 2 2 4 3 11" xfId="19070" xr:uid="{00000000-0005-0000-0000-0000B84A0000}"/>
    <cellStyle name="Normal 2 3 2 2 2 2 4 3 2" xfId="19071" xr:uid="{00000000-0005-0000-0000-0000B94A0000}"/>
    <cellStyle name="Normal 2 3 2 2 2 2 4 3 2 2" xfId="19072" xr:uid="{00000000-0005-0000-0000-0000BA4A0000}"/>
    <cellStyle name="Normal 2 3 2 2 2 2 4 3 3" xfId="19073" xr:uid="{00000000-0005-0000-0000-0000BB4A0000}"/>
    <cellStyle name="Normal 2 3 2 2 2 2 4 3 3 2" xfId="19074" xr:uid="{00000000-0005-0000-0000-0000BC4A0000}"/>
    <cellStyle name="Normal 2 3 2 2 2 2 4 3 4" xfId="19075" xr:uid="{00000000-0005-0000-0000-0000BD4A0000}"/>
    <cellStyle name="Normal 2 3 2 2 2 2 4 3 4 2" xfId="19076" xr:uid="{00000000-0005-0000-0000-0000BE4A0000}"/>
    <cellStyle name="Normal 2 3 2 2 2 2 4 3 5" xfId="19077" xr:uid="{00000000-0005-0000-0000-0000BF4A0000}"/>
    <cellStyle name="Normal 2 3 2 2 2 2 4 3 5 2" xfId="19078" xr:uid="{00000000-0005-0000-0000-0000C04A0000}"/>
    <cellStyle name="Normal 2 3 2 2 2 2 4 3 6" xfId="19079" xr:uid="{00000000-0005-0000-0000-0000C14A0000}"/>
    <cellStyle name="Normal 2 3 2 2 2 2 4 3 6 2" xfId="19080" xr:uid="{00000000-0005-0000-0000-0000C24A0000}"/>
    <cellStyle name="Normal 2 3 2 2 2 2 4 3 7" xfId="19081" xr:uid="{00000000-0005-0000-0000-0000C34A0000}"/>
    <cellStyle name="Normal 2 3 2 2 2 2 4 3 7 2" xfId="19082" xr:uid="{00000000-0005-0000-0000-0000C44A0000}"/>
    <cellStyle name="Normal 2 3 2 2 2 2 4 3 8" xfId="19083" xr:uid="{00000000-0005-0000-0000-0000C54A0000}"/>
    <cellStyle name="Normal 2 3 2 2 2 2 4 3 8 2" xfId="19084" xr:uid="{00000000-0005-0000-0000-0000C64A0000}"/>
    <cellStyle name="Normal 2 3 2 2 2 2 4 3 9" xfId="19085" xr:uid="{00000000-0005-0000-0000-0000C74A0000}"/>
    <cellStyle name="Normal 2 3 2 2 2 2 4 3 9 2" xfId="19086" xr:uid="{00000000-0005-0000-0000-0000C84A0000}"/>
    <cellStyle name="Normal 2 3 2 2 2 2 4 4" xfId="19087" xr:uid="{00000000-0005-0000-0000-0000C94A0000}"/>
    <cellStyle name="Normal 2 3 2 2 2 2 4 4 2" xfId="19088" xr:uid="{00000000-0005-0000-0000-0000CA4A0000}"/>
    <cellStyle name="Normal 2 3 2 2 2 2 4 5" xfId="19089" xr:uid="{00000000-0005-0000-0000-0000CB4A0000}"/>
    <cellStyle name="Normal 2 3 2 2 2 2 4 5 2" xfId="19090" xr:uid="{00000000-0005-0000-0000-0000CC4A0000}"/>
    <cellStyle name="Normal 2 3 2 2 2 2 4 6" xfId="19091" xr:uid="{00000000-0005-0000-0000-0000CD4A0000}"/>
    <cellStyle name="Normal 2 3 2 2 2 2 4 6 2" xfId="19092" xr:uid="{00000000-0005-0000-0000-0000CE4A0000}"/>
    <cellStyle name="Normal 2 3 2 2 2 2 4 7" xfId="19093" xr:uid="{00000000-0005-0000-0000-0000CF4A0000}"/>
    <cellStyle name="Normal 2 3 2 2 2 2 4 7 2" xfId="19094" xr:uid="{00000000-0005-0000-0000-0000D04A0000}"/>
    <cellStyle name="Normal 2 3 2 2 2 2 4 8" xfId="19095" xr:uid="{00000000-0005-0000-0000-0000D14A0000}"/>
    <cellStyle name="Normal 2 3 2 2 2 2 4 8 2" xfId="19096" xr:uid="{00000000-0005-0000-0000-0000D24A0000}"/>
    <cellStyle name="Normal 2 3 2 2 2 2 4 9" xfId="19097" xr:uid="{00000000-0005-0000-0000-0000D34A0000}"/>
    <cellStyle name="Normal 2 3 2 2 2 2 4 9 2" xfId="19098" xr:uid="{00000000-0005-0000-0000-0000D44A0000}"/>
    <cellStyle name="Normal 2 3 2 2 2 2 5" xfId="19099" xr:uid="{00000000-0005-0000-0000-0000D54A0000}"/>
    <cellStyle name="Normal 2 3 2 2 2 2 5 10" xfId="19100" xr:uid="{00000000-0005-0000-0000-0000D64A0000}"/>
    <cellStyle name="Normal 2 3 2 2 2 2 5 10 2" xfId="19101" xr:uid="{00000000-0005-0000-0000-0000D74A0000}"/>
    <cellStyle name="Normal 2 3 2 2 2 2 5 11" xfId="19102" xr:uid="{00000000-0005-0000-0000-0000D84A0000}"/>
    <cellStyle name="Normal 2 3 2 2 2 2 5 11 2" xfId="19103" xr:uid="{00000000-0005-0000-0000-0000D94A0000}"/>
    <cellStyle name="Normal 2 3 2 2 2 2 5 12" xfId="19104" xr:uid="{00000000-0005-0000-0000-0000DA4A0000}"/>
    <cellStyle name="Normal 2 3 2 2 2 2 5 12 2" xfId="19105" xr:uid="{00000000-0005-0000-0000-0000DB4A0000}"/>
    <cellStyle name="Normal 2 3 2 2 2 2 5 13" xfId="19106" xr:uid="{00000000-0005-0000-0000-0000DC4A0000}"/>
    <cellStyle name="Normal 2 3 2 2 2 2 5 2" xfId="19107" xr:uid="{00000000-0005-0000-0000-0000DD4A0000}"/>
    <cellStyle name="Normal 2 3 2 2 2 2 5 2 10" xfId="19108" xr:uid="{00000000-0005-0000-0000-0000DE4A0000}"/>
    <cellStyle name="Normal 2 3 2 2 2 2 5 2 10 2" xfId="19109" xr:uid="{00000000-0005-0000-0000-0000DF4A0000}"/>
    <cellStyle name="Normal 2 3 2 2 2 2 5 2 11" xfId="19110" xr:uid="{00000000-0005-0000-0000-0000E04A0000}"/>
    <cellStyle name="Normal 2 3 2 2 2 2 5 2 11 2" xfId="19111" xr:uid="{00000000-0005-0000-0000-0000E14A0000}"/>
    <cellStyle name="Normal 2 3 2 2 2 2 5 2 12" xfId="19112" xr:uid="{00000000-0005-0000-0000-0000E24A0000}"/>
    <cellStyle name="Normal 2 3 2 2 2 2 5 2 2" xfId="19113" xr:uid="{00000000-0005-0000-0000-0000E34A0000}"/>
    <cellStyle name="Normal 2 3 2 2 2 2 5 2 2 10" xfId="19114" xr:uid="{00000000-0005-0000-0000-0000E44A0000}"/>
    <cellStyle name="Normal 2 3 2 2 2 2 5 2 2 10 2" xfId="19115" xr:uid="{00000000-0005-0000-0000-0000E54A0000}"/>
    <cellStyle name="Normal 2 3 2 2 2 2 5 2 2 11" xfId="19116" xr:uid="{00000000-0005-0000-0000-0000E64A0000}"/>
    <cellStyle name="Normal 2 3 2 2 2 2 5 2 2 2" xfId="19117" xr:uid="{00000000-0005-0000-0000-0000E74A0000}"/>
    <cellStyle name="Normal 2 3 2 2 2 2 5 2 2 2 2" xfId="19118" xr:uid="{00000000-0005-0000-0000-0000E84A0000}"/>
    <cellStyle name="Normal 2 3 2 2 2 2 5 2 2 3" xfId="19119" xr:uid="{00000000-0005-0000-0000-0000E94A0000}"/>
    <cellStyle name="Normal 2 3 2 2 2 2 5 2 2 3 2" xfId="19120" xr:uid="{00000000-0005-0000-0000-0000EA4A0000}"/>
    <cellStyle name="Normal 2 3 2 2 2 2 5 2 2 4" xfId="19121" xr:uid="{00000000-0005-0000-0000-0000EB4A0000}"/>
    <cellStyle name="Normal 2 3 2 2 2 2 5 2 2 4 2" xfId="19122" xr:uid="{00000000-0005-0000-0000-0000EC4A0000}"/>
    <cellStyle name="Normal 2 3 2 2 2 2 5 2 2 5" xfId="19123" xr:uid="{00000000-0005-0000-0000-0000ED4A0000}"/>
    <cellStyle name="Normal 2 3 2 2 2 2 5 2 2 5 2" xfId="19124" xr:uid="{00000000-0005-0000-0000-0000EE4A0000}"/>
    <cellStyle name="Normal 2 3 2 2 2 2 5 2 2 6" xfId="19125" xr:uid="{00000000-0005-0000-0000-0000EF4A0000}"/>
    <cellStyle name="Normal 2 3 2 2 2 2 5 2 2 6 2" xfId="19126" xr:uid="{00000000-0005-0000-0000-0000F04A0000}"/>
    <cellStyle name="Normal 2 3 2 2 2 2 5 2 2 7" xfId="19127" xr:uid="{00000000-0005-0000-0000-0000F14A0000}"/>
    <cellStyle name="Normal 2 3 2 2 2 2 5 2 2 7 2" xfId="19128" xr:uid="{00000000-0005-0000-0000-0000F24A0000}"/>
    <cellStyle name="Normal 2 3 2 2 2 2 5 2 2 8" xfId="19129" xr:uid="{00000000-0005-0000-0000-0000F34A0000}"/>
    <cellStyle name="Normal 2 3 2 2 2 2 5 2 2 8 2" xfId="19130" xr:uid="{00000000-0005-0000-0000-0000F44A0000}"/>
    <cellStyle name="Normal 2 3 2 2 2 2 5 2 2 9" xfId="19131" xr:uid="{00000000-0005-0000-0000-0000F54A0000}"/>
    <cellStyle name="Normal 2 3 2 2 2 2 5 2 2 9 2" xfId="19132" xr:uid="{00000000-0005-0000-0000-0000F64A0000}"/>
    <cellStyle name="Normal 2 3 2 2 2 2 5 2 3" xfId="19133" xr:uid="{00000000-0005-0000-0000-0000F74A0000}"/>
    <cellStyle name="Normal 2 3 2 2 2 2 5 2 3 2" xfId="19134" xr:uid="{00000000-0005-0000-0000-0000F84A0000}"/>
    <cellStyle name="Normal 2 3 2 2 2 2 5 2 4" xfId="19135" xr:uid="{00000000-0005-0000-0000-0000F94A0000}"/>
    <cellStyle name="Normal 2 3 2 2 2 2 5 2 4 2" xfId="19136" xr:uid="{00000000-0005-0000-0000-0000FA4A0000}"/>
    <cellStyle name="Normal 2 3 2 2 2 2 5 2 5" xfId="19137" xr:uid="{00000000-0005-0000-0000-0000FB4A0000}"/>
    <cellStyle name="Normal 2 3 2 2 2 2 5 2 5 2" xfId="19138" xr:uid="{00000000-0005-0000-0000-0000FC4A0000}"/>
    <cellStyle name="Normal 2 3 2 2 2 2 5 2 6" xfId="19139" xr:uid="{00000000-0005-0000-0000-0000FD4A0000}"/>
    <cellStyle name="Normal 2 3 2 2 2 2 5 2 6 2" xfId="19140" xr:uid="{00000000-0005-0000-0000-0000FE4A0000}"/>
    <cellStyle name="Normal 2 3 2 2 2 2 5 2 7" xfId="19141" xr:uid="{00000000-0005-0000-0000-0000FF4A0000}"/>
    <cellStyle name="Normal 2 3 2 2 2 2 5 2 7 2" xfId="19142" xr:uid="{00000000-0005-0000-0000-0000004B0000}"/>
    <cellStyle name="Normal 2 3 2 2 2 2 5 2 8" xfId="19143" xr:uid="{00000000-0005-0000-0000-0000014B0000}"/>
    <cellStyle name="Normal 2 3 2 2 2 2 5 2 8 2" xfId="19144" xr:uid="{00000000-0005-0000-0000-0000024B0000}"/>
    <cellStyle name="Normal 2 3 2 2 2 2 5 2 9" xfId="19145" xr:uid="{00000000-0005-0000-0000-0000034B0000}"/>
    <cellStyle name="Normal 2 3 2 2 2 2 5 2 9 2" xfId="19146" xr:uid="{00000000-0005-0000-0000-0000044B0000}"/>
    <cellStyle name="Normal 2 3 2 2 2 2 5 3" xfId="19147" xr:uid="{00000000-0005-0000-0000-0000054B0000}"/>
    <cellStyle name="Normal 2 3 2 2 2 2 5 3 10" xfId="19148" xr:uid="{00000000-0005-0000-0000-0000064B0000}"/>
    <cellStyle name="Normal 2 3 2 2 2 2 5 3 10 2" xfId="19149" xr:uid="{00000000-0005-0000-0000-0000074B0000}"/>
    <cellStyle name="Normal 2 3 2 2 2 2 5 3 11" xfId="19150" xr:uid="{00000000-0005-0000-0000-0000084B0000}"/>
    <cellStyle name="Normal 2 3 2 2 2 2 5 3 2" xfId="19151" xr:uid="{00000000-0005-0000-0000-0000094B0000}"/>
    <cellStyle name="Normal 2 3 2 2 2 2 5 3 2 2" xfId="19152" xr:uid="{00000000-0005-0000-0000-00000A4B0000}"/>
    <cellStyle name="Normal 2 3 2 2 2 2 5 3 3" xfId="19153" xr:uid="{00000000-0005-0000-0000-00000B4B0000}"/>
    <cellStyle name="Normal 2 3 2 2 2 2 5 3 3 2" xfId="19154" xr:uid="{00000000-0005-0000-0000-00000C4B0000}"/>
    <cellStyle name="Normal 2 3 2 2 2 2 5 3 4" xfId="19155" xr:uid="{00000000-0005-0000-0000-00000D4B0000}"/>
    <cellStyle name="Normal 2 3 2 2 2 2 5 3 4 2" xfId="19156" xr:uid="{00000000-0005-0000-0000-00000E4B0000}"/>
    <cellStyle name="Normal 2 3 2 2 2 2 5 3 5" xfId="19157" xr:uid="{00000000-0005-0000-0000-00000F4B0000}"/>
    <cellStyle name="Normal 2 3 2 2 2 2 5 3 5 2" xfId="19158" xr:uid="{00000000-0005-0000-0000-0000104B0000}"/>
    <cellStyle name="Normal 2 3 2 2 2 2 5 3 6" xfId="19159" xr:uid="{00000000-0005-0000-0000-0000114B0000}"/>
    <cellStyle name="Normal 2 3 2 2 2 2 5 3 6 2" xfId="19160" xr:uid="{00000000-0005-0000-0000-0000124B0000}"/>
    <cellStyle name="Normal 2 3 2 2 2 2 5 3 7" xfId="19161" xr:uid="{00000000-0005-0000-0000-0000134B0000}"/>
    <cellStyle name="Normal 2 3 2 2 2 2 5 3 7 2" xfId="19162" xr:uid="{00000000-0005-0000-0000-0000144B0000}"/>
    <cellStyle name="Normal 2 3 2 2 2 2 5 3 8" xfId="19163" xr:uid="{00000000-0005-0000-0000-0000154B0000}"/>
    <cellStyle name="Normal 2 3 2 2 2 2 5 3 8 2" xfId="19164" xr:uid="{00000000-0005-0000-0000-0000164B0000}"/>
    <cellStyle name="Normal 2 3 2 2 2 2 5 3 9" xfId="19165" xr:uid="{00000000-0005-0000-0000-0000174B0000}"/>
    <cellStyle name="Normal 2 3 2 2 2 2 5 3 9 2" xfId="19166" xr:uid="{00000000-0005-0000-0000-0000184B0000}"/>
    <cellStyle name="Normal 2 3 2 2 2 2 5 4" xfId="19167" xr:uid="{00000000-0005-0000-0000-0000194B0000}"/>
    <cellStyle name="Normal 2 3 2 2 2 2 5 4 2" xfId="19168" xr:uid="{00000000-0005-0000-0000-00001A4B0000}"/>
    <cellStyle name="Normal 2 3 2 2 2 2 5 5" xfId="19169" xr:uid="{00000000-0005-0000-0000-00001B4B0000}"/>
    <cellStyle name="Normal 2 3 2 2 2 2 5 5 2" xfId="19170" xr:uid="{00000000-0005-0000-0000-00001C4B0000}"/>
    <cellStyle name="Normal 2 3 2 2 2 2 5 6" xfId="19171" xr:uid="{00000000-0005-0000-0000-00001D4B0000}"/>
    <cellStyle name="Normal 2 3 2 2 2 2 5 6 2" xfId="19172" xr:uid="{00000000-0005-0000-0000-00001E4B0000}"/>
    <cellStyle name="Normal 2 3 2 2 2 2 5 7" xfId="19173" xr:uid="{00000000-0005-0000-0000-00001F4B0000}"/>
    <cellStyle name="Normal 2 3 2 2 2 2 5 7 2" xfId="19174" xr:uid="{00000000-0005-0000-0000-0000204B0000}"/>
    <cellStyle name="Normal 2 3 2 2 2 2 5 8" xfId="19175" xr:uid="{00000000-0005-0000-0000-0000214B0000}"/>
    <cellStyle name="Normal 2 3 2 2 2 2 5 8 2" xfId="19176" xr:uid="{00000000-0005-0000-0000-0000224B0000}"/>
    <cellStyle name="Normal 2 3 2 2 2 2 5 9" xfId="19177" xr:uid="{00000000-0005-0000-0000-0000234B0000}"/>
    <cellStyle name="Normal 2 3 2 2 2 2 5 9 2" xfId="19178" xr:uid="{00000000-0005-0000-0000-0000244B0000}"/>
    <cellStyle name="Normal 2 3 2 2 2 2 6" xfId="19179" xr:uid="{00000000-0005-0000-0000-0000254B0000}"/>
    <cellStyle name="Normal 2 3 2 2 2 2 6 10" xfId="19180" xr:uid="{00000000-0005-0000-0000-0000264B0000}"/>
    <cellStyle name="Normal 2 3 2 2 2 2 6 10 2" xfId="19181" xr:uid="{00000000-0005-0000-0000-0000274B0000}"/>
    <cellStyle name="Normal 2 3 2 2 2 2 6 11" xfId="19182" xr:uid="{00000000-0005-0000-0000-0000284B0000}"/>
    <cellStyle name="Normal 2 3 2 2 2 2 6 11 2" xfId="19183" xr:uid="{00000000-0005-0000-0000-0000294B0000}"/>
    <cellStyle name="Normal 2 3 2 2 2 2 6 12" xfId="19184" xr:uid="{00000000-0005-0000-0000-00002A4B0000}"/>
    <cellStyle name="Normal 2 3 2 2 2 2 6 12 2" xfId="19185" xr:uid="{00000000-0005-0000-0000-00002B4B0000}"/>
    <cellStyle name="Normal 2 3 2 2 2 2 6 13" xfId="19186" xr:uid="{00000000-0005-0000-0000-00002C4B0000}"/>
    <cellStyle name="Normal 2 3 2 2 2 2 6 2" xfId="19187" xr:uid="{00000000-0005-0000-0000-00002D4B0000}"/>
    <cellStyle name="Normal 2 3 2 2 2 2 6 2 10" xfId="19188" xr:uid="{00000000-0005-0000-0000-00002E4B0000}"/>
    <cellStyle name="Normal 2 3 2 2 2 2 6 2 10 2" xfId="19189" xr:uid="{00000000-0005-0000-0000-00002F4B0000}"/>
    <cellStyle name="Normal 2 3 2 2 2 2 6 2 11" xfId="19190" xr:uid="{00000000-0005-0000-0000-0000304B0000}"/>
    <cellStyle name="Normal 2 3 2 2 2 2 6 2 11 2" xfId="19191" xr:uid="{00000000-0005-0000-0000-0000314B0000}"/>
    <cellStyle name="Normal 2 3 2 2 2 2 6 2 12" xfId="19192" xr:uid="{00000000-0005-0000-0000-0000324B0000}"/>
    <cellStyle name="Normal 2 3 2 2 2 2 6 2 2" xfId="19193" xr:uid="{00000000-0005-0000-0000-0000334B0000}"/>
    <cellStyle name="Normal 2 3 2 2 2 2 6 2 2 10" xfId="19194" xr:uid="{00000000-0005-0000-0000-0000344B0000}"/>
    <cellStyle name="Normal 2 3 2 2 2 2 6 2 2 10 2" xfId="19195" xr:uid="{00000000-0005-0000-0000-0000354B0000}"/>
    <cellStyle name="Normal 2 3 2 2 2 2 6 2 2 11" xfId="19196" xr:uid="{00000000-0005-0000-0000-0000364B0000}"/>
    <cellStyle name="Normal 2 3 2 2 2 2 6 2 2 2" xfId="19197" xr:uid="{00000000-0005-0000-0000-0000374B0000}"/>
    <cellStyle name="Normal 2 3 2 2 2 2 6 2 2 2 2" xfId="19198" xr:uid="{00000000-0005-0000-0000-0000384B0000}"/>
    <cellStyle name="Normal 2 3 2 2 2 2 6 2 2 3" xfId="19199" xr:uid="{00000000-0005-0000-0000-0000394B0000}"/>
    <cellStyle name="Normal 2 3 2 2 2 2 6 2 2 3 2" xfId="19200" xr:uid="{00000000-0005-0000-0000-00003A4B0000}"/>
    <cellStyle name="Normal 2 3 2 2 2 2 6 2 2 4" xfId="19201" xr:uid="{00000000-0005-0000-0000-00003B4B0000}"/>
    <cellStyle name="Normal 2 3 2 2 2 2 6 2 2 4 2" xfId="19202" xr:uid="{00000000-0005-0000-0000-00003C4B0000}"/>
    <cellStyle name="Normal 2 3 2 2 2 2 6 2 2 5" xfId="19203" xr:uid="{00000000-0005-0000-0000-00003D4B0000}"/>
    <cellStyle name="Normal 2 3 2 2 2 2 6 2 2 5 2" xfId="19204" xr:uid="{00000000-0005-0000-0000-00003E4B0000}"/>
    <cellStyle name="Normal 2 3 2 2 2 2 6 2 2 6" xfId="19205" xr:uid="{00000000-0005-0000-0000-00003F4B0000}"/>
    <cellStyle name="Normal 2 3 2 2 2 2 6 2 2 6 2" xfId="19206" xr:uid="{00000000-0005-0000-0000-0000404B0000}"/>
    <cellStyle name="Normal 2 3 2 2 2 2 6 2 2 7" xfId="19207" xr:uid="{00000000-0005-0000-0000-0000414B0000}"/>
    <cellStyle name="Normal 2 3 2 2 2 2 6 2 2 7 2" xfId="19208" xr:uid="{00000000-0005-0000-0000-0000424B0000}"/>
    <cellStyle name="Normal 2 3 2 2 2 2 6 2 2 8" xfId="19209" xr:uid="{00000000-0005-0000-0000-0000434B0000}"/>
    <cellStyle name="Normal 2 3 2 2 2 2 6 2 2 8 2" xfId="19210" xr:uid="{00000000-0005-0000-0000-0000444B0000}"/>
    <cellStyle name="Normal 2 3 2 2 2 2 6 2 2 9" xfId="19211" xr:uid="{00000000-0005-0000-0000-0000454B0000}"/>
    <cellStyle name="Normal 2 3 2 2 2 2 6 2 2 9 2" xfId="19212" xr:uid="{00000000-0005-0000-0000-0000464B0000}"/>
    <cellStyle name="Normal 2 3 2 2 2 2 6 2 3" xfId="19213" xr:uid="{00000000-0005-0000-0000-0000474B0000}"/>
    <cellStyle name="Normal 2 3 2 2 2 2 6 2 3 2" xfId="19214" xr:uid="{00000000-0005-0000-0000-0000484B0000}"/>
    <cellStyle name="Normal 2 3 2 2 2 2 6 2 4" xfId="19215" xr:uid="{00000000-0005-0000-0000-0000494B0000}"/>
    <cellStyle name="Normal 2 3 2 2 2 2 6 2 4 2" xfId="19216" xr:uid="{00000000-0005-0000-0000-00004A4B0000}"/>
    <cellStyle name="Normal 2 3 2 2 2 2 6 2 5" xfId="19217" xr:uid="{00000000-0005-0000-0000-00004B4B0000}"/>
    <cellStyle name="Normal 2 3 2 2 2 2 6 2 5 2" xfId="19218" xr:uid="{00000000-0005-0000-0000-00004C4B0000}"/>
    <cellStyle name="Normal 2 3 2 2 2 2 6 2 6" xfId="19219" xr:uid="{00000000-0005-0000-0000-00004D4B0000}"/>
    <cellStyle name="Normal 2 3 2 2 2 2 6 2 6 2" xfId="19220" xr:uid="{00000000-0005-0000-0000-00004E4B0000}"/>
    <cellStyle name="Normal 2 3 2 2 2 2 6 2 7" xfId="19221" xr:uid="{00000000-0005-0000-0000-00004F4B0000}"/>
    <cellStyle name="Normal 2 3 2 2 2 2 6 2 7 2" xfId="19222" xr:uid="{00000000-0005-0000-0000-0000504B0000}"/>
    <cellStyle name="Normal 2 3 2 2 2 2 6 2 8" xfId="19223" xr:uid="{00000000-0005-0000-0000-0000514B0000}"/>
    <cellStyle name="Normal 2 3 2 2 2 2 6 2 8 2" xfId="19224" xr:uid="{00000000-0005-0000-0000-0000524B0000}"/>
    <cellStyle name="Normal 2 3 2 2 2 2 6 2 9" xfId="19225" xr:uid="{00000000-0005-0000-0000-0000534B0000}"/>
    <cellStyle name="Normal 2 3 2 2 2 2 6 2 9 2" xfId="19226" xr:uid="{00000000-0005-0000-0000-0000544B0000}"/>
    <cellStyle name="Normal 2 3 2 2 2 2 6 3" xfId="19227" xr:uid="{00000000-0005-0000-0000-0000554B0000}"/>
    <cellStyle name="Normal 2 3 2 2 2 2 6 3 10" xfId="19228" xr:uid="{00000000-0005-0000-0000-0000564B0000}"/>
    <cellStyle name="Normal 2 3 2 2 2 2 6 3 10 2" xfId="19229" xr:uid="{00000000-0005-0000-0000-0000574B0000}"/>
    <cellStyle name="Normal 2 3 2 2 2 2 6 3 11" xfId="19230" xr:uid="{00000000-0005-0000-0000-0000584B0000}"/>
    <cellStyle name="Normal 2 3 2 2 2 2 6 3 2" xfId="19231" xr:uid="{00000000-0005-0000-0000-0000594B0000}"/>
    <cellStyle name="Normal 2 3 2 2 2 2 6 3 2 2" xfId="19232" xr:uid="{00000000-0005-0000-0000-00005A4B0000}"/>
    <cellStyle name="Normal 2 3 2 2 2 2 6 3 3" xfId="19233" xr:uid="{00000000-0005-0000-0000-00005B4B0000}"/>
    <cellStyle name="Normal 2 3 2 2 2 2 6 3 3 2" xfId="19234" xr:uid="{00000000-0005-0000-0000-00005C4B0000}"/>
    <cellStyle name="Normal 2 3 2 2 2 2 6 3 4" xfId="19235" xr:uid="{00000000-0005-0000-0000-00005D4B0000}"/>
    <cellStyle name="Normal 2 3 2 2 2 2 6 3 4 2" xfId="19236" xr:uid="{00000000-0005-0000-0000-00005E4B0000}"/>
    <cellStyle name="Normal 2 3 2 2 2 2 6 3 5" xfId="19237" xr:uid="{00000000-0005-0000-0000-00005F4B0000}"/>
    <cellStyle name="Normal 2 3 2 2 2 2 6 3 5 2" xfId="19238" xr:uid="{00000000-0005-0000-0000-0000604B0000}"/>
    <cellStyle name="Normal 2 3 2 2 2 2 6 3 6" xfId="19239" xr:uid="{00000000-0005-0000-0000-0000614B0000}"/>
    <cellStyle name="Normal 2 3 2 2 2 2 6 3 6 2" xfId="19240" xr:uid="{00000000-0005-0000-0000-0000624B0000}"/>
    <cellStyle name="Normal 2 3 2 2 2 2 6 3 7" xfId="19241" xr:uid="{00000000-0005-0000-0000-0000634B0000}"/>
    <cellStyle name="Normal 2 3 2 2 2 2 6 3 7 2" xfId="19242" xr:uid="{00000000-0005-0000-0000-0000644B0000}"/>
    <cellStyle name="Normal 2 3 2 2 2 2 6 3 8" xfId="19243" xr:uid="{00000000-0005-0000-0000-0000654B0000}"/>
    <cellStyle name="Normal 2 3 2 2 2 2 6 3 8 2" xfId="19244" xr:uid="{00000000-0005-0000-0000-0000664B0000}"/>
    <cellStyle name="Normal 2 3 2 2 2 2 6 3 9" xfId="19245" xr:uid="{00000000-0005-0000-0000-0000674B0000}"/>
    <cellStyle name="Normal 2 3 2 2 2 2 6 3 9 2" xfId="19246" xr:uid="{00000000-0005-0000-0000-0000684B0000}"/>
    <cellStyle name="Normal 2 3 2 2 2 2 6 4" xfId="19247" xr:uid="{00000000-0005-0000-0000-0000694B0000}"/>
    <cellStyle name="Normal 2 3 2 2 2 2 6 4 2" xfId="19248" xr:uid="{00000000-0005-0000-0000-00006A4B0000}"/>
    <cellStyle name="Normal 2 3 2 2 2 2 6 5" xfId="19249" xr:uid="{00000000-0005-0000-0000-00006B4B0000}"/>
    <cellStyle name="Normal 2 3 2 2 2 2 6 5 2" xfId="19250" xr:uid="{00000000-0005-0000-0000-00006C4B0000}"/>
    <cellStyle name="Normal 2 3 2 2 2 2 6 6" xfId="19251" xr:uid="{00000000-0005-0000-0000-00006D4B0000}"/>
    <cellStyle name="Normal 2 3 2 2 2 2 6 6 2" xfId="19252" xr:uid="{00000000-0005-0000-0000-00006E4B0000}"/>
    <cellStyle name="Normal 2 3 2 2 2 2 6 7" xfId="19253" xr:uid="{00000000-0005-0000-0000-00006F4B0000}"/>
    <cellStyle name="Normal 2 3 2 2 2 2 6 7 2" xfId="19254" xr:uid="{00000000-0005-0000-0000-0000704B0000}"/>
    <cellStyle name="Normal 2 3 2 2 2 2 6 8" xfId="19255" xr:uid="{00000000-0005-0000-0000-0000714B0000}"/>
    <cellStyle name="Normal 2 3 2 2 2 2 6 8 2" xfId="19256" xr:uid="{00000000-0005-0000-0000-0000724B0000}"/>
    <cellStyle name="Normal 2 3 2 2 2 2 6 9" xfId="19257" xr:uid="{00000000-0005-0000-0000-0000734B0000}"/>
    <cellStyle name="Normal 2 3 2 2 2 2 6 9 2" xfId="19258" xr:uid="{00000000-0005-0000-0000-0000744B0000}"/>
    <cellStyle name="Normal 2 3 2 2 2 2 7" xfId="41981" xr:uid="{00000000-0005-0000-0000-0000754B0000}"/>
    <cellStyle name="Normal 2 3 2 2 2 20" xfId="19259" xr:uid="{00000000-0005-0000-0000-0000764B0000}"/>
    <cellStyle name="Normal 2 3 2 2 2 20 2" xfId="19260" xr:uid="{00000000-0005-0000-0000-0000774B0000}"/>
    <cellStyle name="Normal 2 3 2 2 2 21" xfId="19261" xr:uid="{00000000-0005-0000-0000-0000784B0000}"/>
    <cellStyle name="Normal 2 3 2 2 2 3" xfId="19262" xr:uid="{00000000-0005-0000-0000-0000794B0000}"/>
    <cellStyle name="Normal 2 3 2 2 2 3 10" xfId="19263" xr:uid="{00000000-0005-0000-0000-00007A4B0000}"/>
    <cellStyle name="Normal 2 3 2 2 2 3 10 2" xfId="19264" xr:uid="{00000000-0005-0000-0000-00007B4B0000}"/>
    <cellStyle name="Normal 2 3 2 2 2 3 11" xfId="19265" xr:uid="{00000000-0005-0000-0000-00007C4B0000}"/>
    <cellStyle name="Normal 2 3 2 2 2 3 11 2" xfId="19266" xr:uid="{00000000-0005-0000-0000-00007D4B0000}"/>
    <cellStyle name="Normal 2 3 2 2 2 3 12" xfId="19267" xr:uid="{00000000-0005-0000-0000-00007E4B0000}"/>
    <cellStyle name="Normal 2 3 2 2 2 3 12 2" xfId="19268" xr:uid="{00000000-0005-0000-0000-00007F4B0000}"/>
    <cellStyle name="Normal 2 3 2 2 2 3 13" xfId="19269" xr:uid="{00000000-0005-0000-0000-0000804B0000}"/>
    <cellStyle name="Normal 2 3 2 2 2 3 2" xfId="19270" xr:uid="{00000000-0005-0000-0000-0000814B0000}"/>
    <cellStyle name="Normal 2 3 2 2 2 3 2 10" xfId="19271" xr:uid="{00000000-0005-0000-0000-0000824B0000}"/>
    <cellStyle name="Normal 2 3 2 2 2 3 2 10 2" xfId="19272" xr:uid="{00000000-0005-0000-0000-0000834B0000}"/>
    <cellStyle name="Normal 2 3 2 2 2 3 2 11" xfId="19273" xr:uid="{00000000-0005-0000-0000-0000844B0000}"/>
    <cellStyle name="Normal 2 3 2 2 2 3 2 11 2" xfId="19274" xr:uid="{00000000-0005-0000-0000-0000854B0000}"/>
    <cellStyle name="Normal 2 3 2 2 2 3 2 12" xfId="19275" xr:uid="{00000000-0005-0000-0000-0000864B0000}"/>
    <cellStyle name="Normal 2 3 2 2 2 3 2 2" xfId="19276" xr:uid="{00000000-0005-0000-0000-0000874B0000}"/>
    <cellStyle name="Normal 2 3 2 2 2 3 2 2 10" xfId="19277" xr:uid="{00000000-0005-0000-0000-0000884B0000}"/>
    <cellStyle name="Normal 2 3 2 2 2 3 2 2 10 2" xfId="19278" xr:uid="{00000000-0005-0000-0000-0000894B0000}"/>
    <cellStyle name="Normal 2 3 2 2 2 3 2 2 11" xfId="19279" xr:uid="{00000000-0005-0000-0000-00008A4B0000}"/>
    <cellStyle name="Normal 2 3 2 2 2 3 2 2 2" xfId="19280" xr:uid="{00000000-0005-0000-0000-00008B4B0000}"/>
    <cellStyle name="Normal 2 3 2 2 2 3 2 2 2 2" xfId="19281" xr:uid="{00000000-0005-0000-0000-00008C4B0000}"/>
    <cellStyle name="Normal 2 3 2 2 2 3 2 2 3" xfId="19282" xr:uid="{00000000-0005-0000-0000-00008D4B0000}"/>
    <cellStyle name="Normal 2 3 2 2 2 3 2 2 3 2" xfId="19283" xr:uid="{00000000-0005-0000-0000-00008E4B0000}"/>
    <cellStyle name="Normal 2 3 2 2 2 3 2 2 4" xfId="19284" xr:uid="{00000000-0005-0000-0000-00008F4B0000}"/>
    <cellStyle name="Normal 2 3 2 2 2 3 2 2 4 2" xfId="19285" xr:uid="{00000000-0005-0000-0000-0000904B0000}"/>
    <cellStyle name="Normal 2 3 2 2 2 3 2 2 5" xfId="19286" xr:uid="{00000000-0005-0000-0000-0000914B0000}"/>
    <cellStyle name="Normal 2 3 2 2 2 3 2 2 5 2" xfId="19287" xr:uid="{00000000-0005-0000-0000-0000924B0000}"/>
    <cellStyle name="Normal 2 3 2 2 2 3 2 2 6" xfId="19288" xr:uid="{00000000-0005-0000-0000-0000934B0000}"/>
    <cellStyle name="Normal 2 3 2 2 2 3 2 2 6 2" xfId="19289" xr:uid="{00000000-0005-0000-0000-0000944B0000}"/>
    <cellStyle name="Normal 2 3 2 2 2 3 2 2 7" xfId="19290" xr:uid="{00000000-0005-0000-0000-0000954B0000}"/>
    <cellStyle name="Normal 2 3 2 2 2 3 2 2 7 2" xfId="19291" xr:uid="{00000000-0005-0000-0000-0000964B0000}"/>
    <cellStyle name="Normal 2 3 2 2 2 3 2 2 8" xfId="19292" xr:uid="{00000000-0005-0000-0000-0000974B0000}"/>
    <cellStyle name="Normal 2 3 2 2 2 3 2 2 8 2" xfId="19293" xr:uid="{00000000-0005-0000-0000-0000984B0000}"/>
    <cellStyle name="Normal 2 3 2 2 2 3 2 2 9" xfId="19294" xr:uid="{00000000-0005-0000-0000-0000994B0000}"/>
    <cellStyle name="Normal 2 3 2 2 2 3 2 2 9 2" xfId="19295" xr:uid="{00000000-0005-0000-0000-00009A4B0000}"/>
    <cellStyle name="Normal 2 3 2 2 2 3 2 3" xfId="19296" xr:uid="{00000000-0005-0000-0000-00009B4B0000}"/>
    <cellStyle name="Normal 2 3 2 2 2 3 2 3 2" xfId="19297" xr:uid="{00000000-0005-0000-0000-00009C4B0000}"/>
    <cellStyle name="Normal 2 3 2 2 2 3 2 4" xfId="19298" xr:uid="{00000000-0005-0000-0000-00009D4B0000}"/>
    <cellStyle name="Normal 2 3 2 2 2 3 2 4 2" xfId="19299" xr:uid="{00000000-0005-0000-0000-00009E4B0000}"/>
    <cellStyle name="Normal 2 3 2 2 2 3 2 5" xfId="19300" xr:uid="{00000000-0005-0000-0000-00009F4B0000}"/>
    <cellStyle name="Normal 2 3 2 2 2 3 2 5 2" xfId="19301" xr:uid="{00000000-0005-0000-0000-0000A04B0000}"/>
    <cellStyle name="Normal 2 3 2 2 2 3 2 6" xfId="19302" xr:uid="{00000000-0005-0000-0000-0000A14B0000}"/>
    <cellStyle name="Normal 2 3 2 2 2 3 2 6 2" xfId="19303" xr:uid="{00000000-0005-0000-0000-0000A24B0000}"/>
    <cellStyle name="Normal 2 3 2 2 2 3 2 7" xfId="19304" xr:uid="{00000000-0005-0000-0000-0000A34B0000}"/>
    <cellStyle name="Normal 2 3 2 2 2 3 2 7 2" xfId="19305" xr:uid="{00000000-0005-0000-0000-0000A44B0000}"/>
    <cellStyle name="Normal 2 3 2 2 2 3 2 8" xfId="19306" xr:uid="{00000000-0005-0000-0000-0000A54B0000}"/>
    <cellStyle name="Normal 2 3 2 2 2 3 2 8 2" xfId="19307" xr:uid="{00000000-0005-0000-0000-0000A64B0000}"/>
    <cellStyle name="Normal 2 3 2 2 2 3 2 9" xfId="19308" xr:uid="{00000000-0005-0000-0000-0000A74B0000}"/>
    <cellStyle name="Normal 2 3 2 2 2 3 2 9 2" xfId="19309" xr:uid="{00000000-0005-0000-0000-0000A84B0000}"/>
    <cellStyle name="Normal 2 3 2 2 2 3 3" xfId="19310" xr:uid="{00000000-0005-0000-0000-0000A94B0000}"/>
    <cellStyle name="Normal 2 3 2 2 2 3 3 10" xfId="19311" xr:uid="{00000000-0005-0000-0000-0000AA4B0000}"/>
    <cellStyle name="Normal 2 3 2 2 2 3 3 10 2" xfId="19312" xr:uid="{00000000-0005-0000-0000-0000AB4B0000}"/>
    <cellStyle name="Normal 2 3 2 2 2 3 3 11" xfId="19313" xr:uid="{00000000-0005-0000-0000-0000AC4B0000}"/>
    <cellStyle name="Normal 2 3 2 2 2 3 3 2" xfId="19314" xr:uid="{00000000-0005-0000-0000-0000AD4B0000}"/>
    <cellStyle name="Normal 2 3 2 2 2 3 3 2 2" xfId="19315" xr:uid="{00000000-0005-0000-0000-0000AE4B0000}"/>
    <cellStyle name="Normal 2 3 2 2 2 3 3 3" xfId="19316" xr:uid="{00000000-0005-0000-0000-0000AF4B0000}"/>
    <cellStyle name="Normal 2 3 2 2 2 3 3 3 2" xfId="19317" xr:uid="{00000000-0005-0000-0000-0000B04B0000}"/>
    <cellStyle name="Normal 2 3 2 2 2 3 3 4" xfId="19318" xr:uid="{00000000-0005-0000-0000-0000B14B0000}"/>
    <cellStyle name="Normal 2 3 2 2 2 3 3 4 2" xfId="19319" xr:uid="{00000000-0005-0000-0000-0000B24B0000}"/>
    <cellStyle name="Normal 2 3 2 2 2 3 3 5" xfId="19320" xr:uid="{00000000-0005-0000-0000-0000B34B0000}"/>
    <cellStyle name="Normal 2 3 2 2 2 3 3 5 2" xfId="19321" xr:uid="{00000000-0005-0000-0000-0000B44B0000}"/>
    <cellStyle name="Normal 2 3 2 2 2 3 3 6" xfId="19322" xr:uid="{00000000-0005-0000-0000-0000B54B0000}"/>
    <cellStyle name="Normal 2 3 2 2 2 3 3 6 2" xfId="19323" xr:uid="{00000000-0005-0000-0000-0000B64B0000}"/>
    <cellStyle name="Normal 2 3 2 2 2 3 3 7" xfId="19324" xr:uid="{00000000-0005-0000-0000-0000B74B0000}"/>
    <cellStyle name="Normal 2 3 2 2 2 3 3 7 2" xfId="19325" xr:uid="{00000000-0005-0000-0000-0000B84B0000}"/>
    <cellStyle name="Normal 2 3 2 2 2 3 3 8" xfId="19326" xr:uid="{00000000-0005-0000-0000-0000B94B0000}"/>
    <cellStyle name="Normal 2 3 2 2 2 3 3 8 2" xfId="19327" xr:uid="{00000000-0005-0000-0000-0000BA4B0000}"/>
    <cellStyle name="Normal 2 3 2 2 2 3 3 9" xfId="19328" xr:uid="{00000000-0005-0000-0000-0000BB4B0000}"/>
    <cellStyle name="Normal 2 3 2 2 2 3 3 9 2" xfId="19329" xr:uid="{00000000-0005-0000-0000-0000BC4B0000}"/>
    <cellStyle name="Normal 2 3 2 2 2 3 4" xfId="19330" xr:uid="{00000000-0005-0000-0000-0000BD4B0000}"/>
    <cellStyle name="Normal 2 3 2 2 2 3 4 2" xfId="19331" xr:uid="{00000000-0005-0000-0000-0000BE4B0000}"/>
    <cellStyle name="Normal 2 3 2 2 2 3 5" xfId="19332" xr:uid="{00000000-0005-0000-0000-0000BF4B0000}"/>
    <cellStyle name="Normal 2 3 2 2 2 3 5 2" xfId="19333" xr:uid="{00000000-0005-0000-0000-0000C04B0000}"/>
    <cellStyle name="Normal 2 3 2 2 2 3 6" xfId="19334" xr:uid="{00000000-0005-0000-0000-0000C14B0000}"/>
    <cellStyle name="Normal 2 3 2 2 2 3 6 2" xfId="19335" xr:uid="{00000000-0005-0000-0000-0000C24B0000}"/>
    <cellStyle name="Normal 2 3 2 2 2 3 7" xfId="19336" xr:uid="{00000000-0005-0000-0000-0000C34B0000}"/>
    <cellStyle name="Normal 2 3 2 2 2 3 7 2" xfId="19337" xr:uid="{00000000-0005-0000-0000-0000C44B0000}"/>
    <cellStyle name="Normal 2 3 2 2 2 3 8" xfId="19338" xr:uid="{00000000-0005-0000-0000-0000C54B0000}"/>
    <cellStyle name="Normal 2 3 2 2 2 3 8 2" xfId="19339" xr:uid="{00000000-0005-0000-0000-0000C64B0000}"/>
    <cellStyle name="Normal 2 3 2 2 2 3 9" xfId="19340" xr:uid="{00000000-0005-0000-0000-0000C74B0000}"/>
    <cellStyle name="Normal 2 3 2 2 2 3 9 2" xfId="19341" xr:uid="{00000000-0005-0000-0000-0000C84B0000}"/>
    <cellStyle name="Normal 2 3 2 2 2 4" xfId="19342" xr:uid="{00000000-0005-0000-0000-0000C94B0000}"/>
    <cellStyle name="Normal 2 3 2 2 2 4 10" xfId="19343" xr:uid="{00000000-0005-0000-0000-0000CA4B0000}"/>
    <cellStyle name="Normal 2 3 2 2 2 4 10 2" xfId="19344" xr:uid="{00000000-0005-0000-0000-0000CB4B0000}"/>
    <cellStyle name="Normal 2 3 2 2 2 4 11" xfId="19345" xr:uid="{00000000-0005-0000-0000-0000CC4B0000}"/>
    <cellStyle name="Normal 2 3 2 2 2 4 11 2" xfId="19346" xr:uid="{00000000-0005-0000-0000-0000CD4B0000}"/>
    <cellStyle name="Normal 2 3 2 2 2 4 12" xfId="19347" xr:uid="{00000000-0005-0000-0000-0000CE4B0000}"/>
    <cellStyle name="Normal 2 3 2 2 2 4 12 2" xfId="19348" xr:uid="{00000000-0005-0000-0000-0000CF4B0000}"/>
    <cellStyle name="Normal 2 3 2 2 2 4 13" xfId="19349" xr:uid="{00000000-0005-0000-0000-0000D04B0000}"/>
    <cellStyle name="Normal 2 3 2 2 2 4 2" xfId="19350" xr:uid="{00000000-0005-0000-0000-0000D14B0000}"/>
    <cellStyle name="Normal 2 3 2 2 2 4 2 10" xfId="19351" xr:uid="{00000000-0005-0000-0000-0000D24B0000}"/>
    <cellStyle name="Normal 2 3 2 2 2 4 2 10 2" xfId="19352" xr:uid="{00000000-0005-0000-0000-0000D34B0000}"/>
    <cellStyle name="Normal 2 3 2 2 2 4 2 11" xfId="19353" xr:uid="{00000000-0005-0000-0000-0000D44B0000}"/>
    <cellStyle name="Normal 2 3 2 2 2 4 2 11 2" xfId="19354" xr:uid="{00000000-0005-0000-0000-0000D54B0000}"/>
    <cellStyle name="Normal 2 3 2 2 2 4 2 12" xfId="19355" xr:uid="{00000000-0005-0000-0000-0000D64B0000}"/>
    <cellStyle name="Normal 2 3 2 2 2 4 2 2" xfId="19356" xr:uid="{00000000-0005-0000-0000-0000D74B0000}"/>
    <cellStyle name="Normal 2 3 2 2 2 4 2 2 10" xfId="19357" xr:uid="{00000000-0005-0000-0000-0000D84B0000}"/>
    <cellStyle name="Normal 2 3 2 2 2 4 2 2 10 2" xfId="19358" xr:uid="{00000000-0005-0000-0000-0000D94B0000}"/>
    <cellStyle name="Normal 2 3 2 2 2 4 2 2 11" xfId="19359" xr:uid="{00000000-0005-0000-0000-0000DA4B0000}"/>
    <cellStyle name="Normal 2 3 2 2 2 4 2 2 2" xfId="19360" xr:uid="{00000000-0005-0000-0000-0000DB4B0000}"/>
    <cellStyle name="Normal 2 3 2 2 2 4 2 2 2 2" xfId="19361" xr:uid="{00000000-0005-0000-0000-0000DC4B0000}"/>
    <cellStyle name="Normal 2 3 2 2 2 4 2 2 3" xfId="19362" xr:uid="{00000000-0005-0000-0000-0000DD4B0000}"/>
    <cellStyle name="Normal 2 3 2 2 2 4 2 2 3 2" xfId="19363" xr:uid="{00000000-0005-0000-0000-0000DE4B0000}"/>
    <cellStyle name="Normal 2 3 2 2 2 4 2 2 4" xfId="19364" xr:uid="{00000000-0005-0000-0000-0000DF4B0000}"/>
    <cellStyle name="Normal 2 3 2 2 2 4 2 2 4 2" xfId="19365" xr:uid="{00000000-0005-0000-0000-0000E04B0000}"/>
    <cellStyle name="Normal 2 3 2 2 2 4 2 2 5" xfId="19366" xr:uid="{00000000-0005-0000-0000-0000E14B0000}"/>
    <cellStyle name="Normal 2 3 2 2 2 4 2 2 5 2" xfId="19367" xr:uid="{00000000-0005-0000-0000-0000E24B0000}"/>
    <cellStyle name="Normal 2 3 2 2 2 4 2 2 6" xfId="19368" xr:uid="{00000000-0005-0000-0000-0000E34B0000}"/>
    <cellStyle name="Normal 2 3 2 2 2 4 2 2 6 2" xfId="19369" xr:uid="{00000000-0005-0000-0000-0000E44B0000}"/>
    <cellStyle name="Normal 2 3 2 2 2 4 2 2 7" xfId="19370" xr:uid="{00000000-0005-0000-0000-0000E54B0000}"/>
    <cellStyle name="Normal 2 3 2 2 2 4 2 2 7 2" xfId="19371" xr:uid="{00000000-0005-0000-0000-0000E64B0000}"/>
    <cellStyle name="Normal 2 3 2 2 2 4 2 2 8" xfId="19372" xr:uid="{00000000-0005-0000-0000-0000E74B0000}"/>
    <cellStyle name="Normal 2 3 2 2 2 4 2 2 8 2" xfId="19373" xr:uid="{00000000-0005-0000-0000-0000E84B0000}"/>
    <cellStyle name="Normal 2 3 2 2 2 4 2 2 9" xfId="19374" xr:uid="{00000000-0005-0000-0000-0000E94B0000}"/>
    <cellStyle name="Normal 2 3 2 2 2 4 2 2 9 2" xfId="19375" xr:uid="{00000000-0005-0000-0000-0000EA4B0000}"/>
    <cellStyle name="Normal 2 3 2 2 2 4 2 3" xfId="19376" xr:uid="{00000000-0005-0000-0000-0000EB4B0000}"/>
    <cellStyle name="Normal 2 3 2 2 2 4 2 3 2" xfId="19377" xr:uid="{00000000-0005-0000-0000-0000EC4B0000}"/>
    <cellStyle name="Normal 2 3 2 2 2 4 2 4" xfId="19378" xr:uid="{00000000-0005-0000-0000-0000ED4B0000}"/>
    <cellStyle name="Normal 2 3 2 2 2 4 2 4 2" xfId="19379" xr:uid="{00000000-0005-0000-0000-0000EE4B0000}"/>
    <cellStyle name="Normal 2 3 2 2 2 4 2 5" xfId="19380" xr:uid="{00000000-0005-0000-0000-0000EF4B0000}"/>
    <cellStyle name="Normal 2 3 2 2 2 4 2 5 2" xfId="19381" xr:uid="{00000000-0005-0000-0000-0000F04B0000}"/>
    <cellStyle name="Normal 2 3 2 2 2 4 2 6" xfId="19382" xr:uid="{00000000-0005-0000-0000-0000F14B0000}"/>
    <cellStyle name="Normal 2 3 2 2 2 4 2 6 2" xfId="19383" xr:uid="{00000000-0005-0000-0000-0000F24B0000}"/>
    <cellStyle name="Normal 2 3 2 2 2 4 2 7" xfId="19384" xr:uid="{00000000-0005-0000-0000-0000F34B0000}"/>
    <cellStyle name="Normal 2 3 2 2 2 4 2 7 2" xfId="19385" xr:uid="{00000000-0005-0000-0000-0000F44B0000}"/>
    <cellStyle name="Normal 2 3 2 2 2 4 2 8" xfId="19386" xr:uid="{00000000-0005-0000-0000-0000F54B0000}"/>
    <cellStyle name="Normal 2 3 2 2 2 4 2 8 2" xfId="19387" xr:uid="{00000000-0005-0000-0000-0000F64B0000}"/>
    <cellStyle name="Normal 2 3 2 2 2 4 2 9" xfId="19388" xr:uid="{00000000-0005-0000-0000-0000F74B0000}"/>
    <cellStyle name="Normal 2 3 2 2 2 4 2 9 2" xfId="19389" xr:uid="{00000000-0005-0000-0000-0000F84B0000}"/>
    <cellStyle name="Normal 2 3 2 2 2 4 3" xfId="19390" xr:uid="{00000000-0005-0000-0000-0000F94B0000}"/>
    <cellStyle name="Normal 2 3 2 2 2 4 3 10" xfId="19391" xr:uid="{00000000-0005-0000-0000-0000FA4B0000}"/>
    <cellStyle name="Normal 2 3 2 2 2 4 3 10 2" xfId="19392" xr:uid="{00000000-0005-0000-0000-0000FB4B0000}"/>
    <cellStyle name="Normal 2 3 2 2 2 4 3 11" xfId="19393" xr:uid="{00000000-0005-0000-0000-0000FC4B0000}"/>
    <cellStyle name="Normal 2 3 2 2 2 4 3 2" xfId="19394" xr:uid="{00000000-0005-0000-0000-0000FD4B0000}"/>
    <cellStyle name="Normal 2 3 2 2 2 4 3 2 2" xfId="19395" xr:uid="{00000000-0005-0000-0000-0000FE4B0000}"/>
    <cellStyle name="Normal 2 3 2 2 2 4 3 3" xfId="19396" xr:uid="{00000000-0005-0000-0000-0000FF4B0000}"/>
    <cellStyle name="Normal 2 3 2 2 2 4 3 3 2" xfId="19397" xr:uid="{00000000-0005-0000-0000-0000004C0000}"/>
    <cellStyle name="Normal 2 3 2 2 2 4 3 4" xfId="19398" xr:uid="{00000000-0005-0000-0000-0000014C0000}"/>
    <cellStyle name="Normal 2 3 2 2 2 4 3 4 2" xfId="19399" xr:uid="{00000000-0005-0000-0000-0000024C0000}"/>
    <cellStyle name="Normal 2 3 2 2 2 4 3 5" xfId="19400" xr:uid="{00000000-0005-0000-0000-0000034C0000}"/>
    <cellStyle name="Normal 2 3 2 2 2 4 3 5 2" xfId="19401" xr:uid="{00000000-0005-0000-0000-0000044C0000}"/>
    <cellStyle name="Normal 2 3 2 2 2 4 3 6" xfId="19402" xr:uid="{00000000-0005-0000-0000-0000054C0000}"/>
    <cellStyle name="Normal 2 3 2 2 2 4 3 6 2" xfId="19403" xr:uid="{00000000-0005-0000-0000-0000064C0000}"/>
    <cellStyle name="Normal 2 3 2 2 2 4 3 7" xfId="19404" xr:uid="{00000000-0005-0000-0000-0000074C0000}"/>
    <cellStyle name="Normal 2 3 2 2 2 4 3 7 2" xfId="19405" xr:uid="{00000000-0005-0000-0000-0000084C0000}"/>
    <cellStyle name="Normal 2 3 2 2 2 4 3 8" xfId="19406" xr:uid="{00000000-0005-0000-0000-0000094C0000}"/>
    <cellStyle name="Normal 2 3 2 2 2 4 3 8 2" xfId="19407" xr:uid="{00000000-0005-0000-0000-00000A4C0000}"/>
    <cellStyle name="Normal 2 3 2 2 2 4 3 9" xfId="19408" xr:uid="{00000000-0005-0000-0000-00000B4C0000}"/>
    <cellStyle name="Normal 2 3 2 2 2 4 3 9 2" xfId="19409" xr:uid="{00000000-0005-0000-0000-00000C4C0000}"/>
    <cellStyle name="Normal 2 3 2 2 2 4 4" xfId="19410" xr:uid="{00000000-0005-0000-0000-00000D4C0000}"/>
    <cellStyle name="Normal 2 3 2 2 2 4 4 2" xfId="19411" xr:uid="{00000000-0005-0000-0000-00000E4C0000}"/>
    <cellStyle name="Normal 2 3 2 2 2 4 5" xfId="19412" xr:uid="{00000000-0005-0000-0000-00000F4C0000}"/>
    <cellStyle name="Normal 2 3 2 2 2 4 5 2" xfId="19413" xr:uid="{00000000-0005-0000-0000-0000104C0000}"/>
    <cellStyle name="Normal 2 3 2 2 2 4 6" xfId="19414" xr:uid="{00000000-0005-0000-0000-0000114C0000}"/>
    <cellStyle name="Normal 2 3 2 2 2 4 6 2" xfId="19415" xr:uid="{00000000-0005-0000-0000-0000124C0000}"/>
    <cellStyle name="Normal 2 3 2 2 2 4 7" xfId="19416" xr:uid="{00000000-0005-0000-0000-0000134C0000}"/>
    <cellStyle name="Normal 2 3 2 2 2 4 7 2" xfId="19417" xr:uid="{00000000-0005-0000-0000-0000144C0000}"/>
    <cellStyle name="Normal 2 3 2 2 2 4 8" xfId="19418" xr:uid="{00000000-0005-0000-0000-0000154C0000}"/>
    <cellStyle name="Normal 2 3 2 2 2 4 8 2" xfId="19419" xr:uid="{00000000-0005-0000-0000-0000164C0000}"/>
    <cellStyle name="Normal 2 3 2 2 2 4 9" xfId="19420" xr:uid="{00000000-0005-0000-0000-0000174C0000}"/>
    <cellStyle name="Normal 2 3 2 2 2 4 9 2" xfId="19421" xr:uid="{00000000-0005-0000-0000-0000184C0000}"/>
    <cellStyle name="Normal 2 3 2 2 2 5" xfId="19422" xr:uid="{00000000-0005-0000-0000-0000194C0000}"/>
    <cellStyle name="Normal 2 3 2 2 2 5 10" xfId="19423" xr:uid="{00000000-0005-0000-0000-00001A4C0000}"/>
    <cellStyle name="Normal 2 3 2 2 2 5 10 2" xfId="19424" xr:uid="{00000000-0005-0000-0000-00001B4C0000}"/>
    <cellStyle name="Normal 2 3 2 2 2 5 11" xfId="19425" xr:uid="{00000000-0005-0000-0000-00001C4C0000}"/>
    <cellStyle name="Normal 2 3 2 2 2 5 11 2" xfId="19426" xr:uid="{00000000-0005-0000-0000-00001D4C0000}"/>
    <cellStyle name="Normal 2 3 2 2 2 5 12" xfId="19427" xr:uid="{00000000-0005-0000-0000-00001E4C0000}"/>
    <cellStyle name="Normal 2 3 2 2 2 5 12 2" xfId="19428" xr:uid="{00000000-0005-0000-0000-00001F4C0000}"/>
    <cellStyle name="Normal 2 3 2 2 2 5 13" xfId="19429" xr:uid="{00000000-0005-0000-0000-0000204C0000}"/>
    <cellStyle name="Normal 2 3 2 2 2 5 2" xfId="19430" xr:uid="{00000000-0005-0000-0000-0000214C0000}"/>
    <cellStyle name="Normal 2 3 2 2 2 5 2 10" xfId="19431" xr:uid="{00000000-0005-0000-0000-0000224C0000}"/>
    <cellStyle name="Normal 2 3 2 2 2 5 2 10 2" xfId="19432" xr:uid="{00000000-0005-0000-0000-0000234C0000}"/>
    <cellStyle name="Normal 2 3 2 2 2 5 2 11" xfId="19433" xr:uid="{00000000-0005-0000-0000-0000244C0000}"/>
    <cellStyle name="Normal 2 3 2 2 2 5 2 11 2" xfId="19434" xr:uid="{00000000-0005-0000-0000-0000254C0000}"/>
    <cellStyle name="Normal 2 3 2 2 2 5 2 12" xfId="19435" xr:uid="{00000000-0005-0000-0000-0000264C0000}"/>
    <cellStyle name="Normal 2 3 2 2 2 5 2 2" xfId="19436" xr:uid="{00000000-0005-0000-0000-0000274C0000}"/>
    <cellStyle name="Normal 2 3 2 2 2 5 2 2 10" xfId="19437" xr:uid="{00000000-0005-0000-0000-0000284C0000}"/>
    <cellStyle name="Normal 2 3 2 2 2 5 2 2 10 2" xfId="19438" xr:uid="{00000000-0005-0000-0000-0000294C0000}"/>
    <cellStyle name="Normal 2 3 2 2 2 5 2 2 11" xfId="19439" xr:uid="{00000000-0005-0000-0000-00002A4C0000}"/>
    <cellStyle name="Normal 2 3 2 2 2 5 2 2 2" xfId="19440" xr:uid="{00000000-0005-0000-0000-00002B4C0000}"/>
    <cellStyle name="Normal 2 3 2 2 2 5 2 2 2 2" xfId="19441" xr:uid="{00000000-0005-0000-0000-00002C4C0000}"/>
    <cellStyle name="Normal 2 3 2 2 2 5 2 2 3" xfId="19442" xr:uid="{00000000-0005-0000-0000-00002D4C0000}"/>
    <cellStyle name="Normal 2 3 2 2 2 5 2 2 3 2" xfId="19443" xr:uid="{00000000-0005-0000-0000-00002E4C0000}"/>
    <cellStyle name="Normal 2 3 2 2 2 5 2 2 4" xfId="19444" xr:uid="{00000000-0005-0000-0000-00002F4C0000}"/>
    <cellStyle name="Normal 2 3 2 2 2 5 2 2 4 2" xfId="19445" xr:uid="{00000000-0005-0000-0000-0000304C0000}"/>
    <cellStyle name="Normal 2 3 2 2 2 5 2 2 5" xfId="19446" xr:uid="{00000000-0005-0000-0000-0000314C0000}"/>
    <cellStyle name="Normal 2 3 2 2 2 5 2 2 5 2" xfId="19447" xr:uid="{00000000-0005-0000-0000-0000324C0000}"/>
    <cellStyle name="Normal 2 3 2 2 2 5 2 2 6" xfId="19448" xr:uid="{00000000-0005-0000-0000-0000334C0000}"/>
    <cellStyle name="Normal 2 3 2 2 2 5 2 2 6 2" xfId="19449" xr:uid="{00000000-0005-0000-0000-0000344C0000}"/>
    <cellStyle name="Normal 2 3 2 2 2 5 2 2 7" xfId="19450" xr:uid="{00000000-0005-0000-0000-0000354C0000}"/>
    <cellStyle name="Normal 2 3 2 2 2 5 2 2 7 2" xfId="19451" xr:uid="{00000000-0005-0000-0000-0000364C0000}"/>
    <cellStyle name="Normal 2 3 2 2 2 5 2 2 8" xfId="19452" xr:uid="{00000000-0005-0000-0000-0000374C0000}"/>
    <cellStyle name="Normal 2 3 2 2 2 5 2 2 8 2" xfId="19453" xr:uid="{00000000-0005-0000-0000-0000384C0000}"/>
    <cellStyle name="Normal 2 3 2 2 2 5 2 2 9" xfId="19454" xr:uid="{00000000-0005-0000-0000-0000394C0000}"/>
    <cellStyle name="Normal 2 3 2 2 2 5 2 2 9 2" xfId="19455" xr:uid="{00000000-0005-0000-0000-00003A4C0000}"/>
    <cellStyle name="Normal 2 3 2 2 2 5 2 3" xfId="19456" xr:uid="{00000000-0005-0000-0000-00003B4C0000}"/>
    <cellStyle name="Normal 2 3 2 2 2 5 2 3 2" xfId="19457" xr:uid="{00000000-0005-0000-0000-00003C4C0000}"/>
    <cellStyle name="Normal 2 3 2 2 2 5 2 4" xfId="19458" xr:uid="{00000000-0005-0000-0000-00003D4C0000}"/>
    <cellStyle name="Normal 2 3 2 2 2 5 2 4 2" xfId="19459" xr:uid="{00000000-0005-0000-0000-00003E4C0000}"/>
    <cellStyle name="Normal 2 3 2 2 2 5 2 5" xfId="19460" xr:uid="{00000000-0005-0000-0000-00003F4C0000}"/>
    <cellStyle name="Normal 2 3 2 2 2 5 2 5 2" xfId="19461" xr:uid="{00000000-0005-0000-0000-0000404C0000}"/>
    <cellStyle name="Normal 2 3 2 2 2 5 2 6" xfId="19462" xr:uid="{00000000-0005-0000-0000-0000414C0000}"/>
    <cellStyle name="Normal 2 3 2 2 2 5 2 6 2" xfId="19463" xr:uid="{00000000-0005-0000-0000-0000424C0000}"/>
    <cellStyle name="Normal 2 3 2 2 2 5 2 7" xfId="19464" xr:uid="{00000000-0005-0000-0000-0000434C0000}"/>
    <cellStyle name="Normal 2 3 2 2 2 5 2 7 2" xfId="19465" xr:uid="{00000000-0005-0000-0000-0000444C0000}"/>
    <cellStyle name="Normal 2 3 2 2 2 5 2 8" xfId="19466" xr:uid="{00000000-0005-0000-0000-0000454C0000}"/>
    <cellStyle name="Normal 2 3 2 2 2 5 2 8 2" xfId="19467" xr:uid="{00000000-0005-0000-0000-0000464C0000}"/>
    <cellStyle name="Normal 2 3 2 2 2 5 2 9" xfId="19468" xr:uid="{00000000-0005-0000-0000-0000474C0000}"/>
    <cellStyle name="Normal 2 3 2 2 2 5 2 9 2" xfId="19469" xr:uid="{00000000-0005-0000-0000-0000484C0000}"/>
    <cellStyle name="Normal 2 3 2 2 2 5 3" xfId="19470" xr:uid="{00000000-0005-0000-0000-0000494C0000}"/>
    <cellStyle name="Normal 2 3 2 2 2 5 3 10" xfId="19471" xr:uid="{00000000-0005-0000-0000-00004A4C0000}"/>
    <cellStyle name="Normal 2 3 2 2 2 5 3 10 2" xfId="19472" xr:uid="{00000000-0005-0000-0000-00004B4C0000}"/>
    <cellStyle name="Normal 2 3 2 2 2 5 3 11" xfId="19473" xr:uid="{00000000-0005-0000-0000-00004C4C0000}"/>
    <cellStyle name="Normal 2 3 2 2 2 5 3 2" xfId="19474" xr:uid="{00000000-0005-0000-0000-00004D4C0000}"/>
    <cellStyle name="Normal 2 3 2 2 2 5 3 2 2" xfId="19475" xr:uid="{00000000-0005-0000-0000-00004E4C0000}"/>
    <cellStyle name="Normal 2 3 2 2 2 5 3 3" xfId="19476" xr:uid="{00000000-0005-0000-0000-00004F4C0000}"/>
    <cellStyle name="Normal 2 3 2 2 2 5 3 3 2" xfId="19477" xr:uid="{00000000-0005-0000-0000-0000504C0000}"/>
    <cellStyle name="Normal 2 3 2 2 2 5 3 4" xfId="19478" xr:uid="{00000000-0005-0000-0000-0000514C0000}"/>
    <cellStyle name="Normal 2 3 2 2 2 5 3 4 2" xfId="19479" xr:uid="{00000000-0005-0000-0000-0000524C0000}"/>
    <cellStyle name="Normal 2 3 2 2 2 5 3 5" xfId="19480" xr:uid="{00000000-0005-0000-0000-0000534C0000}"/>
    <cellStyle name="Normal 2 3 2 2 2 5 3 5 2" xfId="19481" xr:uid="{00000000-0005-0000-0000-0000544C0000}"/>
    <cellStyle name="Normal 2 3 2 2 2 5 3 6" xfId="19482" xr:uid="{00000000-0005-0000-0000-0000554C0000}"/>
    <cellStyle name="Normal 2 3 2 2 2 5 3 6 2" xfId="19483" xr:uid="{00000000-0005-0000-0000-0000564C0000}"/>
    <cellStyle name="Normal 2 3 2 2 2 5 3 7" xfId="19484" xr:uid="{00000000-0005-0000-0000-0000574C0000}"/>
    <cellStyle name="Normal 2 3 2 2 2 5 3 7 2" xfId="19485" xr:uid="{00000000-0005-0000-0000-0000584C0000}"/>
    <cellStyle name="Normal 2 3 2 2 2 5 3 8" xfId="19486" xr:uid="{00000000-0005-0000-0000-0000594C0000}"/>
    <cellStyle name="Normal 2 3 2 2 2 5 3 8 2" xfId="19487" xr:uid="{00000000-0005-0000-0000-00005A4C0000}"/>
    <cellStyle name="Normal 2 3 2 2 2 5 3 9" xfId="19488" xr:uid="{00000000-0005-0000-0000-00005B4C0000}"/>
    <cellStyle name="Normal 2 3 2 2 2 5 3 9 2" xfId="19489" xr:uid="{00000000-0005-0000-0000-00005C4C0000}"/>
    <cellStyle name="Normal 2 3 2 2 2 5 4" xfId="19490" xr:uid="{00000000-0005-0000-0000-00005D4C0000}"/>
    <cellStyle name="Normal 2 3 2 2 2 5 4 2" xfId="19491" xr:uid="{00000000-0005-0000-0000-00005E4C0000}"/>
    <cellStyle name="Normal 2 3 2 2 2 5 5" xfId="19492" xr:uid="{00000000-0005-0000-0000-00005F4C0000}"/>
    <cellStyle name="Normal 2 3 2 2 2 5 5 2" xfId="19493" xr:uid="{00000000-0005-0000-0000-0000604C0000}"/>
    <cellStyle name="Normal 2 3 2 2 2 5 6" xfId="19494" xr:uid="{00000000-0005-0000-0000-0000614C0000}"/>
    <cellStyle name="Normal 2 3 2 2 2 5 6 2" xfId="19495" xr:uid="{00000000-0005-0000-0000-0000624C0000}"/>
    <cellStyle name="Normal 2 3 2 2 2 5 7" xfId="19496" xr:uid="{00000000-0005-0000-0000-0000634C0000}"/>
    <cellStyle name="Normal 2 3 2 2 2 5 7 2" xfId="19497" xr:uid="{00000000-0005-0000-0000-0000644C0000}"/>
    <cellStyle name="Normal 2 3 2 2 2 5 8" xfId="19498" xr:uid="{00000000-0005-0000-0000-0000654C0000}"/>
    <cellStyle name="Normal 2 3 2 2 2 5 8 2" xfId="19499" xr:uid="{00000000-0005-0000-0000-0000664C0000}"/>
    <cellStyle name="Normal 2 3 2 2 2 5 9" xfId="19500" xr:uid="{00000000-0005-0000-0000-0000674C0000}"/>
    <cellStyle name="Normal 2 3 2 2 2 5 9 2" xfId="19501" xr:uid="{00000000-0005-0000-0000-0000684C0000}"/>
    <cellStyle name="Normal 2 3 2 2 2 6" xfId="19502" xr:uid="{00000000-0005-0000-0000-0000694C0000}"/>
    <cellStyle name="Normal 2 3 2 2 2 6 2" xfId="19503" xr:uid="{00000000-0005-0000-0000-00006A4C0000}"/>
    <cellStyle name="Normal 2 3 2 2 2 6 2 10" xfId="19504" xr:uid="{00000000-0005-0000-0000-00006B4C0000}"/>
    <cellStyle name="Normal 2 3 2 2 2 6 2 10 2" xfId="19505" xr:uid="{00000000-0005-0000-0000-00006C4C0000}"/>
    <cellStyle name="Normal 2 3 2 2 2 6 2 11" xfId="19506" xr:uid="{00000000-0005-0000-0000-00006D4C0000}"/>
    <cellStyle name="Normal 2 3 2 2 2 6 2 11 2" xfId="19507" xr:uid="{00000000-0005-0000-0000-00006E4C0000}"/>
    <cellStyle name="Normal 2 3 2 2 2 6 2 12" xfId="19508" xr:uid="{00000000-0005-0000-0000-00006F4C0000}"/>
    <cellStyle name="Normal 2 3 2 2 2 6 2 12 2" xfId="19509" xr:uid="{00000000-0005-0000-0000-0000704C0000}"/>
    <cellStyle name="Normal 2 3 2 2 2 6 2 13" xfId="19510" xr:uid="{00000000-0005-0000-0000-0000714C0000}"/>
    <cellStyle name="Normal 2 3 2 2 2 6 2 2" xfId="19511" xr:uid="{00000000-0005-0000-0000-0000724C0000}"/>
    <cellStyle name="Normal 2 3 2 2 2 6 2 2 10" xfId="19512" xr:uid="{00000000-0005-0000-0000-0000734C0000}"/>
    <cellStyle name="Normal 2 3 2 2 2 6 2 2 10 2" xfId="19513" xr:uid="{00000000-0005-0000-0000-0000744C0000}"/>
    <cellStyle name="Normal 2 3 2 2 2 6 2 2 11" xfId="19514" xr:uid="{00000000-0005-0000-0000-0000754C0000}"/>
    <cellStyle name="Normal 2 3 2 2 2 6 2 2 11 2" xfId="19515" xr:uid="{00000000-0005-0000-0000-0000764C0000}"/>
    <cellStyle name="Normal 2 3 2 2 2 6 2 2 12" xfId="19516" xr:uid="{00000000-0005-0000-0000-0000774C0000}"/>
    <cellStyle name="Normal 2 3 2 2 2 6 2 2 2" xfId="19517" xr:uid="{00000000-0005-0000-0000-0000784C0000}"/>
    <cellStyle name="Normal 2 3 2 2 2 6 2 2 2 10" xfId="19518" xr:uid="{00000000-0005-0000-0000-0000794C0000}"/>
    <cellStyle name="Normal 2 3 2 2 2 6 2 2 2 10 2" xfId="19519" xr:uid="{00000000-0005-0000-0000-00007A4C0000}"/>
    <cellStyle name="Normal 2 3 2 2 2 6 2 2 2 11" xfId="19520" xr:uid="{00000000-0005-0000-0000-00007B4C0000}"/>
    <cellStyle name="Normal 2 3 2 2 2 6 2 2 2 2" xfId="19521" xr:uid="{00000000-0005-0000-0000-00007C4C0000}"/>
    <cellStyle name="Normal 2 3 2 2 2 6 2 2 2 2 2" xfId="19522" xr:uid="{00000000-0005-0000-0000-00007D4C0000}"/>
    <cellStyle name="Normal 2 3 2 2 2 6 2 2 2 3" xfId="19523" xr:uid="{00000000-0005-0000-0000-00007E4C0000}"/>
    <cellStyle name="Normal 2 3 2 2 2 6 2 2 2 3 2" xfId="19524" xr:uid="{00000000-0005-0000-0000-00007F4C0000}"/>
    <cellStyle name="Normal 2 3 2 2 2 6 2 2 2 4" xfId="19525" xr:uid="{00000000-0005-0000-0000-0000804C0000}"/>
    <cellStyle name="Normal 2 3 2 2 2 6 2 2 2 4 2" xfId="19526" xr:uid="{00000000-0005-0000-0000-0000814C0000}"/>
    <cellStyle name="Normal 2 3 2 2 2 6 2 2 2 5" xfId="19527" xr:uid="{00000000-0005-0000-0000-0000824C0000}"/>
    <cellStyle name="Normal 2 3 2 2 2 6 2 2 2 5 2" xfId="19528" xr:uid="{00000000-0005-0000-0000-0000834C0000}"/>
    <cellStyle name="Normal 2 3 2 2 2 6 2 2 2 6" xfId="19529" xr:uid="{00000000-0005-0000-0000-0000844C0000}"/>
    <cellStyle name="Normal 2 3 2 2 2 6 2 2 2 6 2" xfId="19530" xr:uid="{00000000-0005-0000-0000-0000854C0000}"/>
    <cellStyle name="Normal 2 3 2 2 2 6 2 2 2 7" xfId="19531" xr:uid="{00000000-0005-0000-0000-0000864C0000}"/>
    <cellStyle name="Normal 2 3 2 2 2 6 2 2 2 7 2" xfId="19532" xr:uid="{00000000-0005-0000-0000-0000874C0000}"/>
    <cellStyle name="Normal 2 3 2 2 2 6 2 2 2 8" xfId="19533" xr:uid="{00000000-0005-0000-0000-0000884C0000}"/>
    <cellStyle name="Normal 2 3 2 2 2 6 2 2 2 8 2" xfId="19534" xr:uid="{00000000-0005-0000-0000-0000894C0000}"/>
    <cellStyle name="Normal 2 3 2 2 2 6 2 2 2 9" xfId="19535" xr:uid="{00000000-0005-0000-0000-00008A4C0000}"/>
    <cellStyle name="Normal 2 3 2 2 2 6 2 2 2 9 2" xfId="19536" xr:uid="{00000000-0005-0000-0000-00008B4C0000}"/>
    <cellStyle name="Normal 2 3 2 2 2 6 2 2 3" xfId="19537" xr:uid="{00000000-0005-0000-0000-00008C4C0000}"/>
    <cellStyle name="Normal 2 3 2 2 2 6 2 2 3 2" xfId="19538" xr:uid="{00000000-0005-0000-0000-00008D4C0000}"/>
    <cellStyle name="Normal 2 3 2 2 2 6 2 2 4" xfId="19539" xr:uid="{00000000-0005-0000-0000-00008E4C0000}"/>
    <cellStyle name="Normal 2 3 2 2 2 6 2 2 4 2" xfId="19540" xr:uid="{00000000-0005-0000-0000-00008F4C0000}"/>
    <cellStyle name="Normal 2 3 2 2 2 6 2 2 5" xfId="19541" xr:uid="{00000000-0005-0000-0000-0000904C0000}"/>
    <cellStyle name="Normal 2 3 2 2 2 6 2 2 5 2" xfId="19542" xr:uid="{00000000-0005-0000-0000-0000914C0000}"/>
    <cellStyle name="Normal 2 3 2 2 2 6 2 2 6" xfId="19543" xr:uid="{00000000-0005-0000-0000-0000924C0000}"/>
    <cellStyle name="Normal 2 3 2 2 2 6 2 2 6 2" xfId="19544" xr:uid="{00000000-0005-0000-0000-0000934C0000}"/>
    <cellStyle name="Normal 2 3 2 2 2 6 2 2 7" xfId="19545" xr:uid="{00000000-0005-0000-0000-0000944C0000}"/>
    <cellStyle name="Normal 2 3 2 2 2 6 2 2 7 2" xfId="19546" xr:uid="{00000000-0005-0000-0000-0000954C0000}"/>
    <cellStyle name="Normal 2 3 2 2 2 6 2 2 8" xfId="19547" xr:uid="{00000000-0005-0000-0000-0000964C0000}"/>
    <cellStyle name="Normal 2 3 2 2 2 6 2 2 8 2" xfId="19548" xr:uid="{00000000-0005-0000-0000-0000974C0000}"/>
    <cellStyle name="Normal 2 3 2 2 2 6 2 2 9" xfId="19549" xr:uid="{00000000-0005-0000-0000-0000984C0000}"/>
    <cellStyle name="Normal 2 3 2 2 2 6 2 2 9 2" xfId="19550" xr:uid="{00000000-0005-0000-0000-0000994C0000}"/>
    <cellStyle name="Normal 2 3 2 2 2 6 2 3" xfId="19551" xr:uid="{00000000-0005-0000-0000-00009A4C0000}"/>
    <cellStyle name="Normal 2 3 2 2 2 6 2 3 10" xfId="19552" xr:uid="{00000000-0005-0000-0000-00009B4C0000}"/>
    <cellStyle name="Normal 2 3 2 2 2 6 2 3 10 2" xfId="19553" xr:uid="{00000000-0005-0000-0000-00009C4C0000}"/>
    <cellStyle name="Normal 2 3 2 2 2 6 2 3 11" xfId="19554" xr:uid="{00000000-0005-0000-0000-00009D4C0000}"/>
    <cellStyle name="Normal 2 3 2 2 2 6 2 3 2" xfId="19555" xr:uid="{00000000-0005-0000-0000-00009E4C0000}"/>
    <cellStyle name="Normal 2 3 2 2 2 6 2 3 2 2" xfId="19556" xr:uid="{00000000-0005-0000-0000-00009F4C0000}"/>
    <cellStyle name="Normal 2 3 2 2 2 6 2 3 3" xfId="19557" xr:uid="{00000000-0005-0000-0000-0000A04C0000}"/>
    <cellStyle name="Normal 2 3 2 2 2 6 2 3 3 2" xfId="19558" xr:uid="{00000000-0005-0000-0000-0000A14C0000}"/>
    <cellStyle name="Normal 2 3 2 2 2 6 2 3 4" xfId="19559" xr:uid="{00000000-0005-0000-0000-0000A24C0000}"/>
    <cellStyle name="Normal 2 3 2 2 2 6 2 3 4 2" xfId="19560" xr:uid="{00000000-0005-0000-0000-0000A34C0000}"/>
    <cellStyle name="Normal 2 3 2 2 2 6 2 3 5" xfId="19561" xr:uid="{00000000-0005-0000-0000-0000A44C0000}"/>
    <cellStyle name="Normal 2 3 2 2 2 6 2 3 5 2" xfId="19562" xr:uid="{00000000-0005-0000-0000-0000A54C0000}"/>
    <cellStyle name="Normal 2 3 2 2 2 6 2 3 6" xfId="19563" xr:uid="{00000000-0005-0000-0000-0000A64C0000}"/>
    <cellStyle name="Normal 2 3 2 2 2 6 2 3 6 2" xfId="19564" xr:uid="{00000000-0005-0000-0000-0000A74C0000}"/>
    <cellStyle name="Normal 2 3 2 2 2 6 2 3 7" xfId="19565" xr:uid="{00000000-0005-0000-0000-0000A84C0000}"/>
    <cellStyle name="Normal 2 3 2 2 2 6 2 3 7 2" xfId="19566" xr:uid="{00000000-0005-0000-0000-0000A94C0000}"/>
    <cellStyle name="Normal 2 3 2 2 2 6 2 3 8" xfId="19567" xr:uid="{00000000-0005-0000-0000-0000AA4C0000}"/>
    <cellStyle name="Normal 2 3 2 2 2 6 2 3 8 2" xfId="19568" xr:uid="{00000000-0005-0000-0000-0000AB4C0000}"/>
    <cellStyle name="Normal 2 3 2 2 2 6 2 3 9" xfId="19569" xr:uid="{00000000-0005-0000-0000-0000AC4C0000}"/>
    <cellStyle name="Normal 2 3 2 2 2 6 2 3 9 2" xfId="19570" xr:uid="{00000000-0005-0000-0000-0000AD4C0000}"/>
    <cellStyle name="Normal 2 3 2 2 2 6 2 4" xfId="19571" xr:uid="{00000000-0005-0000-0000-0000AE4C0000}"/>
    <cellStyle name="Normal 2 3 2 2 2 6 2 4 2" xfId="19572" xr:uid="{00000000-0005-0000-0000-0000AF4C0000}"/>
    <cellStyle name="Normal 2 3 2 2 2 6 2 5" xfId="19573" xr:uid="{00000000-0005-0000-0000-0000B04C0000}"/>
    <cellStyle name="Normal 2 3 2 2 2 6 2 5 2" xfId="19574" xr:uid="{00000000-0005-0000-0000-0000B14C0000}"/>
    <cellStyle name="Normal 2 3 2 2 2 6 2 6" xfId="19575" xr:uid="{00000000-0005-0000-0000-0000B24C0000}"/>
    <cellStyle name="Normal 2 3 2 2 2 6 2 6 2" xfId="19576" xr:uid="{00000000-0005-0000-0000-0000B34C0000}"/>
    <cellStyle name="Normal 2 3 2 2 2 6 2 7" xfId="19577" xr:uid="{00000000-0005-0000-0000-0000B44C0000}"/>
    <cellStyle name="Normal 2 3 2 2 2 6 2 7 2" xfId="19578" xr:uid="{00000000-0005-0000-0000-0000B54C0000}"/>
    <cellStyle name="Normal 2 3 2 2 2 6 2 8" xfId="19579" xr:uid="{00000000-0005-0000-0000-0000B64C0000}"/>
    <cellStyle name="Normal 2 3 2 2 2 6 2 8 2" xfId="19580" xr:uid="{00000000-0005-0000-0000-0000B74C0000}"/>
    <cellStyle name="Normal 2 3 2 2 2 6 2 9" xfId="19581" xr:uid="{00000000-0005-0000-0000-0000B84C0000}"/>
    <cellStyle name="Normal 2 3 2 2 2 6 2 9 2" xfId="19582" xr:uid="{00000000-0005-0000-0000-0000B94C0000}"/>
    <cellStyle name="Normal 2 3 2 2 2 6 3" xfId="19583" xr:uid="{00000000-0005-0000-0000-0000BA4C0000}"/>
    <cellStyle name="Normal 2 3 2 2 2 6 3 10" xfId="19584" xr:uid="{00000000-0005-0000-0000-0000BB4C0000}"/>
    <cellStyle name="Normal 2 3 2 2 2 6 3 10 2" xfId="19585" xr:uid="{00000000-0005-0000-0000-0000BC4C0000}"/>
    <cellStyle name="Normal 2 3 2 2 2 6 3 11" xfId="19586" xr:uid="{00000000-0005-0000-0000-0000BD4C0000}"/>
    <cellStyle name="Normal 2 3 2 2 2 6 3 11 2" xfId="19587" xr:uid="{00000000-0005-0000-0000-0000BE4C0000}"/>
    <cellStyle name="Normal 2 3 2 2 2 6 3 12" xfId="19588" xr:uid="{00000000-0005-0000-0000-0000BF4C0000}"/>
    <cellStyle name="Normal 2 3 2 2 2 6 3 12 2" xfId="19589" xr:uid="{00000000-0005-0000-0000-0000C04C0000}"/>
    <cellStyle name="Normal 2 3 2 2 2 6 3 13" xfId="19590" xr:uid="{00000000-0005-0000-0000-0000C14C0000}"/>
    <cellStyle name="Normal 2 3 2 2 2 6 3 2" xfId="19591" xr:uid="{00000000-0005-0000-0000-0000C24C0000}"/>
    <cellStyle name="Normal 2 3 2 2 2 6 3 2 10" xfId="19592" xr:uid="{00000000-0005-0000-0000-0000C34C0000}"/>
    <cellStyle name="Normal 2 3 2 2 2 6 3 2 10 2" xfId="19593" xr:uid="{00000000-0005-0000-0000-0000C44C0000}"/>
    <cellStyle name="Normal 2 3 2 2 2 6 3 2 11" xfId="19594" xr:uid="{00000000-0005-0000-0000-0000C54C0000}"/>
    <cellStyle name="Normal 2 3 2 2 2 6 3 2 11 2" xfId="19595" xr:uid="{00000000-0005-0000-0000-0000C64C0000}"/>
    <cellStyle name="Normal 2 3 2 2 2 6 3 2 12" xfId="19596" xr:uid="{00000000-0005-0000-0000-0000C74C0000}"/>
    <cellStyle name="Normal 2 3 2 2 2 6 3 2 2" xfId="19597" xr:uid="{00000000-0005-0000-0000-0000C84C0000}"/>
    <cellStyle name="Normal 2 3 2 2 2 6 3 2 2 10" xfId="19598" xr:uid="{00000000-0005-0000-0000-0000C94C0000}"/>
    <cellStyle name="Normal 2 3 2 2 2 6 3 2 2 10 2" xfId="19599" xr:uid="{00000000-0005-0000-0000-0000CA4C0000}"/>
    <cellStyle name="Normal 2 3 2 2 2 6 3 2 2 11" xfId="19600" xr:uid="{00000000-0005-0000-0000-0000CB4C0000}"/>
    <cellStyle name="Normal 2 3 2 2 2 6 3 2 2 2" xfId="19601" xr:uid="{00000000-0005-0000-0000-0000CC4C0000}"/>
    <cellStyle name="Normal 2 3 2 2 2 6 3 2 2 2 2" xfId="19602" xr:uid="{00000000-0005-0000-0000-0000CD4C0000}"/>
    <cellStyle name="Normal 2 3 2 2 2 6 3 2 2 3" xfId="19603" xr:uid="{00000000-0005-0000-0000-0000CE4C0000}"/>
    <cellStyle name="Normal 2 3 2 2 2 6 3 2 2 3 2" xfId="19604" xr:uid="{00000000-0005-0000-0000-0000CF4C0000}"/>
    <cellStyle name="Normal 2 3 2 2 2 6 3 2 2 4" xfId="19605" xr:uid="{00000000-0005-0000-0000-0000D04C0000}"/>
    <cellStyle name="Normal 2 3 2 2 2 6 3 2 2 4 2" xfId="19606" xr:uid="{00000000-0005-0000-0000-0000D14C0000}"/>
    <cellStyle name="Normal 2 3 2 2 2 6 3 2 2 5" xfId="19607" xr:uid="{00000000-0005-0000-0000-0000D24C0000}"/>
    <cellStyle name="Normal 2 3 2 2 2 6 3 2 2 5 2" xfId="19608" xr:uid="{00000000-0005-0000-0000-0000D34C0000}"/>
    <cellStyle name="Normal 2 3 2 2 2 6 3 2 2 6" xfId="19609" xr:uid="{00000000-0005-0000-0000-0000D44C0000}"/>
    <cellStyle name="Normal 2 3 2 2 2 6 3 2 2 6 2" xfId="19610" xr:uid="{00000000-0005-0000-0000-0000D54C0000}"/>
    <cellStyle name="Normal 2 3 2 2 2 6 3 2 2 7" xfId="19611" xr:uid="{00000000-0005-0000-0000-0000D64C0000}"/>
    <cellStyle name="Normal 2 3 2 2 2 6 3 2 2 7 2" xfId="19612" xr:uid="{00000000-0005-0000-0000-0000D74C0000}"/>
    <cellStyle name="Normal 2 3 2 2 2 6 3 2 2 8" xfId="19613" xr:uid="{00000000-0005-0000-0000-0000D84C0000}"/>
    <cellStyle name="Normal 2 3 2 2 2 6 3 2 2 8 2" xfId="19614" xr:uid="{00000000-0005-0000-0000-0000D94C0000}"/>
    <cellStyle name="Normal 2 3 2 2 2 6 3 2 2 9" xfId="19615" xr:uid="{00000000-0005-0000-0000-0000DA4C0000}"/>
    <cellStyle name="Normal 2 3 2 2 2 6 3 2 2 9 2" xfId="19616" xr:uid="{00000000-0005-0000-0000-0000DB4C0000}"/>
    <cellStyle name="Normal 2 3 2 2 2 6 3 2 3" xfId="19617" xr:uid="{00000000-0005-0000-0000-0000DC4C0000}"/>
    <cellStyle name="Normal 2 3 2 2 2 6 3 2 3 2" xfId="19618" xr:uid="{00000000-0005-0000-0000-0000DD4C0000}"/>
    <cellStyle name="Normal 2 3 2 2 2 6 3 2 4" xfId="19619" xr:uid="{00000000-0005-0000-0000-0000DE4C0000}"/>
    <cellStyle name="Normal 2 3 2 2 2 6 3 2 4 2" xfId="19620" xr:uid="{00000000-0005-0000-0000-0000DF4C0000}"/>
    <cellStyle name="Normal 2 3 2 2 2 6 3 2 5" xfId="19621" xr:uid="{00000000-0005-0000-0000-0000E04C0000}"/>
    <cellStyle name="Normal 2 3 2 2 2 6 3 2 5 2" xfId="19622" xr:uid="{00000000-0005-0000-0000-0000E14C0000}"/>
    <cellStyle name="Normal 2 3 2 2 2 6 3 2 6" xfId="19623" xr:uid="{00000000-0005-0000-0000-0000E24C0000}"/>
    <cellStyle name="Normal 2 3 2 2 2 6 3 2 6 2" xfId="19624" xr:uid="{00000000-0005-0000-0000-0000E34C0000}"/>
    <cellStyle name="Normal 2 3 2 2 2 6 3 2 7" xfId="19625" xr:uid="{00000000-0005-0000-0000-0000E44C0000}"/>
    <cellStyle name="Normal 2 3 2 2 2 6 3 2 7 2" xfId="19626" xr:uid="{00000000-0005-0000-0000-0000E54C0000}"/>
    <cellStyle name="Normal 2 3 2 2 2 6 3 2 8" xfId="19627" xr:uid="{00000000-0005-0000-0000-0000E64C0000}"/>
    <cellStyle name="Normal 2 3 2 2 2 6 3 2 8 2" xfId="19628" xr:uid="{00000000-0005-0000-0000-0000E74C0000}"/>
    <cellStyle name="Normal 2 3 2 2 2 6 3 2 9" xfId="19629" xr:uid="{00000000-0005-0000-0000-0000E84C0000}"/>
    <cellStyle name="Normal 2 3 2 2 2 6 3 2 9 2" xfId="19630" xr:uid="{00000000-0005-0000-0000-0000E94C0000}"/>
    <cellStyle name="Normal 2 3 2 2 2 6 3 3" xfId="19631" xr:uid="{00000000-0005-0000-0000-0000EA4C0000}"/>
    <cellStyle name="Normal 2 3 2 2 2 6 3 3 10" xfId="19632" xr:uid="{00000000-0005-0000-0000-0000EB4C0000}"/>
    <cellStyle name="Normal 2 3 2 2 2 6 3 3 10 2" xfId="19633" xr:uid="{00000000-0005-0000-0000-0000EC4C0000}"/>
    <cellStyle name="Normal 2 3 2 2 2 6 3 3 11" xfId="19634" xr:uid="{00000000-0005-0000-0000-0000ED4C0000}"/>
    <cellStyle name="Normal 2 3 2 2 2 6 3 3 2" xfId="19635" xr:uid="{00000000-0005-0000-0000-0000EE4C0000}"/>
    <cellStyle name="Normal 2 3 2 2 2 6 3 3 2 2" xfId="19636" xr:uid="{00000000-0005-0000-0000-0000EF4C0000}"/>
    <cellStyle name="Normal 2 3 2 2 2 6 3 3 3" xfId="19637" xr:uid="{00000000-0005-0000-0000-0000F04C0000}"/>
    <cellStyle name="Normal 2 3 2 2 2 6 3 3 3 2" xfId="19638" xr:uid="{00000000-0005-0000-0000-0000F14C0000}"/>
    <cellStyle name="Normal 2 3 2 2 2 6 3 3 4" xfId="19639" xr:uid="{00000000-0005-0000-0000-0000F24C0000}"/>
    <cellStyle name="Normal 2 3 2 2 2 6 3 3 4 2" xfId="19640" xr:uid="{00000000-0005-0000-0000-0000F34C0000}"/>
    <cellStyle name="Normal 2 3 2 2 2 6 3 3 5" xfId="19641" xr:uid="{00000000-0005-0000-0000-0000F44C0000}"/>
    <cellStyle name="Normal 2 3 2 2 2 6 3 3 5 2" xfId="19642" xr:uid="{00000000-0005-0000-0000-0000F54C0000}"/>
    <cellStyle name="Normal 2 3 2 2 2 6 3 3 6" xfId="19643" xr:uid="{00000000-0005-0000-0000-0000F64C0000}"/>
    <cellStyle name="Normal 2 3 2 2 2 6 3 3 6 2" xfId="19644" xr:uid="{00000000-0005-0000-0000-0000F74C0000}"/>
    <cellStyle name="Normal 2 3 2 2 2 6 3 3 7" xfId="19645" xr:uid="{00000000-0005-0000-0000-0000F84C0000}"/>
    <cellStyle name="Normal 2 3 2 2 2 6 3 3 7 2" xfId="19646" xr:uid="{00000000-0005-0000-0000-0000F94C0000}"/>
    <cellStyle name="Normal 2 3 2 2 2 6 3 3 8" xfId="19647" xr:uid="{00000000-0005-0000-0000-0000FA4C0000}"/>
    <cellStyle name="Normal 2 3 2 2 2 6 3 3 8 2" xfId="19648" xr:uid="{00000000-0005-0000-0000-0000FB4C0000}"/>
    <cellStyle name="Normal 2 3 2 2 2 6 3 3 9" xfId="19649" xr:uid="{00000000-0005-0000-0000-0000FC4C0000}"/>
    <cellStyle name="Normal 2 3 2 2 2 6 3 3 9 2" xfId="19650" xr:uid="{00000000-0005-0000-0000-0000FD4C0000}"/>
    <cellStyle name="Normal 2 3 2 2 2 6 3 4" xfId="19651" xr:uid="{00000000-0005-0000-0000-0000FE4C0000}"/>
    <cellStyle name="Normal 2 3 2 2 2 6 3 4 2" xfId="19652" xr:uid="{00000000-0005-0000-0000-0000FF4C0000}"/>
    <cellStyle name="Normal 2 3 2 2 2 6 3 5" xfId="19653" xr:uid="{00000000-0005-0000-0000-0000004D0000}"/>
    <cellStyle name="Normal 2 3 2 2 2 6 3 5 2" xfId="19654" xr:uid="{00000000-0005-0000-0000-0000014D0000}"/>
    <cellStyle name="Normal 2 3 2 2 2 6 3 6" xfId="19655" xr:uid="{00000000-0005-0000-0000-0000024D0000}"/>
    <cellStyle name="Normal 2 3 2 2 2 6 3 6 2" xfId="19656" xr:uid="{00000000-0005-0000-0000-0000034D0000}"/>
    <cellStyle name="Normal 2 3 2 2 2 6 3 7" xfId="19657" xr:uid="{00000000-0005-0000-0000-0000044D0000}"/>
    <cellStyle name="Normal 2 3 2 2 2 6 3 7 2" xfId="19658" xr:uid="{00000000-0005-0000-0000-0000054D0000}"/>
    <cellStyle name="Normal 2 3 2 2 2 6 3 8" xfId="19659" xr:uid="{00000000-0005-0000-0000-0000064D0000}"/>
    <cellStyle name="Normal 2 3 2 2 2 6 3 8 2" xfId="19660" xr:uid="{00000000-0005-0000-0000-0000074D0000}"/>
    <cellStyle name="Normal 2 3 2 2 2 6 3 9" xfId="19661" xr:uid="{00000000-0005-0000-0000-0000084D0000}"/>
    <cellStyle name="Normal 2 3 2 2 2 6 3 9 2" xfId="19662" xr:uid="{00000000-0005-0000-0000-0000094D0000}"/>
    <cellStyle name="Normal 2 3 2 2 2 6 4" xfId="19663" xr:uid="{00000000-0005-0000-0000-00000A4D0000}"/>
    <cellStyle name="Normal 2 3 2 2 2 6 4 10" xfId="19664" xr:uid="{00000000-0005-0000-0000-00000B4D0000}"/>
    <cellStyle name="Normal 2 3 2 2 2 6 4 10 2" xfId="19665" xr:uid="{00000000-0005-0000-0000-00000C4D0000}"/>
    <cellStyle name="Normal 2 3 2 2 2 6 4 11" xfId="19666" xr:uid="{00000000-0005-0000-0000-00000D4D0000}"/>
    <cellStyle name="Normal 2 3 2 2 2 6 4 11 2" xfId="19667" xr:uid="{00000000-0005-0000-0000-00000E4D0000}"/>
    <cellStyle name="Normal 2 3 2 2 2 6 4 12" xfId="19668" xr:uid="{00000000-0005-0000-0000-00000F4D0000}"/>
    <cellStyle name="Normal 2 3 2 2 2 6 4 12 2" xfId="19669" xr:uid="{00000000-0005-0000-0000-0000104D0000}"/>
    <cellStyle name="Normal 2 3 2 2 2 6 4 13" xfId="19670" xr:uid="{00000000-0005-0000-0000-0000114D0000}"/>
    <cellStyle name="Normal 2 3 2 2 2 6 4 2" xfId="19671" xr:uid="{00000000-0005-0000-0000-0000124D0000}"/>
    <cellStyle name="Normal 2 3 2 2 2 6 4 2 10" xfId="19672" xr:uid="{00000000-0005-0000-0000-0000134D0000}"/>
    <cellStyle name="Normal 2 3 2 2 2 6 4 2 10 2" xfId="19673" xr:uid="{00000000-0005-0000-0000-0000144D0000}"/>
    <cellStyle name="Normal 2 3 2 2 2 6 4 2 11" xfId="19674" xr:uid="{00000000-0005-0000-0000-0000154D0000}"/>
    <cellStyle name="Normal 2 3 2 2 2 6 4 2 11 2" xfId="19675" xr:uid="{00000000-0005-0000-0000-0000164D0000}"/>
    <cellStyle name="Normal 2 3 2 2 2 6 4 2 12" xfId="19676" xr:uid="{00000000-0005-0000-0000-0000174D0000}"/>
    <cellStyle name="Normal 2 3 2 2 2 6 4 2 2" xfId="19677" xr:uid="{00000000-0005-0000-0000-0000184D0000}"/>
    <cellStyle name="Normal 2 3 2 2 2 6 4 2 2 10" xfId="19678" xr:uid="{00000000-0005-0000-0000-0000194D0000}"/>
    <cellStyle name="Normal 2 3 2 2 2 6 4 2 2 10 2" xfId="19679" xr:uid="{00000000-0005-0000-0000-00001A4D0000}"/>
    <cellStyle name="Normal 2 3 2 2 2 6 4 2 2 11" xfId="19680" xr:uid="{00000000-0005-0000-0000-00001B4D0000}"/>
    <cellStyle name="Normal 2 3 2 2 2 6 4 2 2 2" xfId="19681" xr:uid="{00000000-0005-0000-0000-00001C4D0000}"/>
    <cellStyle name="Normal 2 3 2 2 2 6 4 2 2 2 2" xfId="19682" xr:uid="{00000000-0005-0000-0000-00001D4D0000}"/>
    <cellStyle name="Normal 2 3 2 2 2 6 4 2 2 3" xfId="19683" xr:uid="{00000000-0005-0000-0000-00001E4D0000}"/>
    <cellStyle name="Normal 2 3 2 2 2 6 4 2 2 3 2" xfId="19684" xr:uid="{00000000-0005-0000-0000-00001F4D0000}"/>
    <cellStyle name="Normal 2 3 2 2 2 6 4 2 2 4" xfId="19685" xr:uid="{00000000-0005-0000-0000-0000204D0000}"/>
    <cellStyle name="Normal 2 3 2 2 2 6 4 2 2 4 2" xfId="19686" xr:uid="{00000000-0005-0000-0000-0000214D0000}"/>
    <cellStyle name="Normal 2 3 2 2 2 6 4 2 2 5" xfId="19687" xr:uid="{00000000-0005-0000-0000-0000224D0000}"/>
    <cellStyle name="Normal 2 3 2 2 2 6 4 2 2 5 2" xfId="19688" xr:uid="{00000000-0005-0000-0000-0000234D0000}"/>
    <cellStyle name="Normal 2 3 2 2 2 6 4 2 2 6" xfId="19689" xr:uid="{00000000-0005-0000-0000-0000244D0000}"/>
    <cellStyle name="Normal 2 3 2 2 2 6 4 2 2 6 2" xfId="19690" xr:uid="{00000000-0005-0000-0000-0000254D0000}"/>
    <cellStyle name="Normal 2 3 2 2 2 6 4 2 2 7" xfId="19691" xr:uid="{00000000-0005-0000-0000-0000264D0000}"/>
    <cellStyle name="Normal 2 3 2 2 2 6 4 2 2 7 2" xfId="19692" xr:uid="{00000000-0005-0000-0000-0000274D0000}"/>
    <cellStyle name="Normal 2 3 2 2 2 6 4 2 2 8" xfId="19693" xr:uid="{00000000-0005-0000-0000-0000284D0000}"/>
    <cellStyle name="Normal 2 3 2 2 2 6 4 2 2 8 2" xfId="19694" xr:uid="{00000000-0005-0000-0000-0000294D0000}"/>
    <cellStyle name="Normal 2 3 2 2 2 6 4 2 2 9" xfId="19695" xr:uid="{00000000-0005-0000-0000-00002A4D0000}"/>
    <cellStyle name="Normal 2 3 2 2 2 6 4 2 2 9 2" xfId="19696" xr:uid="{00000000-0005-0000-0000-00002B4D0000}"/>
    <cellStyle name="Normal 2 3 2 2 2 6 4 2 3" xfId="19697" xr:uid="{00000000-0005-0000-0000-00002C4D0000}"/>
    <cellStyle name="Normal 2 3 2 2 2 6 4 2 3 2" xfId="19698" xr:uid="{00000000-0005-0000-0000-00002D4D0000}"/>
    <cellStyle name="Normal 2 3 2 2 2 6 4 2 4" xfId="19699" xr:uid="{00000000-0005-0000-0000-00002E4D0000}"/>
    <cellStyle name="Normal 2 3 2 2 2 6 4 2 4 2" xfId="19700" xr:uid="{00000000-0005-0000-0000-00002F4D0000}"/>
    <cellStyle name="Normal 2 3 2 2 2 6 4 2 5" xfId="19701" xr:uid="{00000000-0005-0000-0000-0000304D0000}"/>
    <cellStyle name="Normal 2 3 2 2 2 6 4 2 5 2" xfId="19702" xr:uid="{00000000-0005-0000-0000-0000314D0000}"/>
    <cellStyle name="Normal 2 3 2 2 2 6 4 2 6" xfId="19703" xr:uid="{00000000-0005-0000-0000-0000324D0000}"/>
    <cellStyle name="Normal 2 3 2 2 2 6 4 2 6 2" xfId="19704" xr:uid="{00000000-0005-0000-0000-0000334D0000}"/>
    <cellStyle name="Normal 2 3 2 2 2 6 4 2 7" xfId="19705" xr:uid="{00000000-0005-0000-0000-0000344D0000}"/>
    <cellStyle name="Normal 2 3 2 2 2 6 4 2 7 2" xfId="19706" xr:uid="{00000000-0005-0000-0000-0000354D0000}"/>
    <cellStyle name="Normal 2 3 2 2 2 6 4 2 8" xfId="19707" xr:uid="{00000000-0005-0000-0000-0000364D0000}"/>
    <cellStyle name="Normal 2 3 2 2 2 6 4 2 8 2" xfId="19708" xr:uid="{00000000-0005-0000-0000-0000374D0000}"/>
    <cellStyle name="Normal 2 3 2 2 2 6 4 2 9" xfId="19709" xr:uid="{00000000-0005-0000-0000-0000384D0000}"/>
    <cellStyle name="Normal 2 3 2 2 2 6 4 2 9 2" xfId="19710" xr:uid="{00000000-0005-0000-0000-0000394D0000}"/>
    <cellStyle name="Normal 2 3 2 2 2 6 4 3" xfId="19711" xr:uid="{00000000-0005-0000-0000-00003A4D0000}"/>
    <cellStyle name="Normal 2 3 2 2 2 6 4 3 10" xfId="19712" xr:uid="{00000000-0005-0000-0000-00003B4D0000}"/>
    <cellStyle name="Normal 2 3 2 2 2 6 4 3 10 2" xfId="19713" xr:uid="{00000000-0005-0000-0000-00003C4D0000}"/>
    <cellStyle name="Normal 2 3 2 2 2 6 4 3 11" xfId="19714" xr:uid="{00000000-0005-0000-0000-00003D4D0000}"/>
    <cellStyle name="Normal 2 3 2 2 2 6 4 3 2" xfId="19715" xr:uid="{00000000-0005-0000-0000-00003E4D0000}"/>
    <cellStyle name="Normal 2 3 2 2 2 6 4 3 2 2" xfId="19716" xr:uid="{00000000-0005-0000-0000-00003F4D0000}"/>
    <cellStyle name="Normal 2 3 2 2 2 6 4 3 3" xfId="19717" xr:uid="{00000000-0005-0000-0000-0000404D0000}"/>
    <cellStyle name="Normal 2 3 2 2 2 6 4 3 3 2" xfId="19718" xr:uid="{00000000-0005-0000-0000-0000414D0000}"/>
    <cellStyle name="Normal 2 3 2 2 2 6 4 3 4" xfId="19719" xr:uid="{00000000-0005-0000-0000-0000424D0000}"/>
    <cellStyle name="Normal 2 3 2 2 2 6 4 3 4 2" xfId="19720" xr:uid="{00000000-0005-0000-0000-0000434D0000}"/>
    <cellStyle name="Normal 2 3 2 2 2 6 4 3 5" xfId="19721" xr:uid="{00000000-0005-0000-0000-0000444D0000}"/>
    <cellStyle name="Normal 2 3 2 2 2 6 4 3 5 2" xfId="19722" xr:uid="{00000000-0005-0000-0000-0000454D0000}"/>
    <cellStyle name="Normal 2 3 2 2 2 6 4 3 6" xfId="19723" xr:uid="{00000000-0005-0000-0000-0000464D0000}"/>
    <cellStyle name="Normal 2 3 2 2 2 6 4 3 6 2" xfId="19724" xr:uid="{00000000-0005-0000-0000-0000474D0000}"/>
    <cellStyle name="Normal 2 3 2 2 2 6 4 3 7" xfId="19725" xr:uid="{00000000-0005-0000-0000-0000484D0000}"/>
    <cellStyle name="Normal 2 3 2 2 2 6 4 3 7 2" xfId="19726" xr:uid="{00000000-0005-0000-0000-0000494D0000}"/>
    <cellStyle name="Normal 2 3 2 2 2 6 4 3 8" xfId="19727" xr:uid="{00000000-0005-0000-0000-00004A4D0000}"/>
    <cellStyle name="Normal 2 3 2 2 2 6 4 3 8 2" xfId="19728" xr:uid="{00000000-0005-0000-0000-00004B4D0000}"/>
    <cellStyle name="Normal 2 3 2 2 2 6 4 3 9" xfId="19729" xr:uid="{00000000-0005-0000-0000-00004C4D0000}"/>
    <cellStyle name="Normal 2 3 2 2 2 6 4 3 9 2" xfId="19730" xr:uid="{00000000-0005-0000-0000-00004D4D0000}"/>
    <cellStyle name="Normal 2 3 2 2 2 6 4 4" xfId="19731" xr:uid="{00000000-0005-0000-0000-00004E4D0000}"/>
    <cellStyle name="Normal 2 3 2 2 2 6 4 4 2" xfId="19732" xr:uid="{00000000-0005-0000-0000-00004F4D0000}"/>
    <cellStyle name="Normal 2 3 2 2 2 6 4 5" xfId="19733" xr:uid="{00000000-0005-0000-0000-0000504D0000}"/>
    <cellStyle name="Normal 2 3 2 2 2 6 4 5 2" xfId="19734" xr:uid="{00000000-0005-0000-0000-0000514D0000}"/>
    <cellStyle name="Normal 2 3 2 2 2 6 4 6" xfId="19735" xr:uid="{00000000-0005-0000-0000-0000524D0000}"/>
    <cellStyle name="Normal 2 3 2 2 2 6 4 6 2" xfId="19736" xr:uid="{00000000-0005-0000-0000-0000534D0000}"/>
    <cellStyle name="Normal 2 3 2 2 2 6 4 7" xfId="19737" xr:uid="{00000000-0005-0000-0000-0000544D0000}"/>
    <cellStyle name="Normal 2 3 2 2 2 6 4 7 2" xfId="19738" xr:uid="{00000000-0005-0000-0000-0000554D0000}"/>
    <cellStyle name="Normal 2 3 2 2 2 6 4 8" xfId="19739" xr:uid="{00000000-0005-0000-0000-0000564D0000}"/>
    <cellStyle name="Normal 2 3 2 2 2 6 4 8 2" xfId="19740" xr:uid="{00000000-0005-0000-0000-0000574D0000}"/>
    <cellStyle name="Normal 2 3 2 2 2 6 4 9" xfId="19741" xr:uid="{00000000-0005-0000-0000-0000584D0000}"/>
    <cellStyle name="Normal 2 3 2 2 2 6 4 9 2" xfId="19742" xr:uid="{00000000-0005-0000-0000-0000594D0000}"/>
    <cellStyle name="Normal 2 3 2 2 2 6 5" xfId="19743" xr:uid="{00000000-0005-0000-0000-00005A4D0000}"/>
    <cellStyle name="Normal 2 3 2 2 2 6 5 10" xfId="19744" xr:uid="{00000000-0005-0000-0000-00005B4D0000}"/>
    <cellStyle name="Normal 2 3 2 2 2 6 5 10 2" xfId="19745" xr:uid="{00000000-0005-0000-0000-00005C4D0000}"/>
    <cellStyle name="Normal 2 3 2 2 2 6 5 11" xfId="19746" xr:uid="{00000000-0005-0000-0000-00005D4D0000}"/>
    <cellStyle name="Normal 2 3 2 2 2 6 5 11 2" xfId="19747" xr:uid="{00000000-0005-0000-0000-00005E4D0000}"/>
    <cellStyle name="Normal 2 3 2 2 2 6 5 12" xfId="19748" xr:uid="{00000000-0005-0000-0000-00005F4D0000}"/>
    <cellStyle name="Normal 2 3 2 2 2 6 5 12 2" xfId="19749" xr:uid="{00000000-0005-0000-0000-0000604D0000}"/>
    <cellStyle name="Normal 2 3 2 2 2 6 5 13" xfId="19750" xr:uid="{00000000-0005-0000-0000-0000614D0000}"/>
    <cellStyle name="Normal 2 3 2 2 2 6 5 2" xfId="19751" xr:uid="{00000000-0005-0000-0000-0000624D0000}"/>
    <cellStyle name="Normal 2 3 2 2 2 6 5 2 10" xfId="19752" xr:uid="{00000000-0005-0000-0000-0000634D0000}"/>
    <cellStyle name="Normal 2 3 2 2 2 6 5 2 10 2" xfId="19753" xr:uid="{00000000-0005-0000-0000-0000644D0000}"/>
    <cellStyle name="Normal 2 3 2 2 2 6 5 2 11" xfId="19754" xr:uid="{00000000-0005-0000-0000-0000654D0000}"/>
    <cellStyle name="Normal 2 3 2 2 2 6 5 2 11 2" xfId="19755" xr:uid="{00000000-0005-0000-0000-0000664D0000}"/>
    <cellStyle name="Normal 2 3 2 2 2 6 5 2 12" xfId="19756" xr:uid="{00000000-0005-0000-0000-0000674D0000}"/>
    <cellStyle name="Normal 2 3 2 2 2 6 5 2 2" xfId="19757" xr:uid="{00000000-0005-0000-0000-0000684D0000}"/>
    <cellStyle name="Normal 2 3 2 2 2 6 5 2 2 10" xfId="19758" xr:uid="{00000000-0005-0000-0000-0000694D0000}"/>
    <cellStyle name="Normal 2 3 2 2 2 6 5 2 2 10 2" xfId="19759" xr:uid="{00000000-0005-0000-0000-00006A4D0000}"/>
    <cellStyle name="Normal 2 3 2 2 2 6 5 2 2 11" xfId="19760" xr:uid="{00000000-0005-0000-0000-00006B4D0000}"/>
    <cellStyle name="Normal 2 3 2 2 2 6 5 2 2 2" xfId="19761" xr:uid="{00000000-0005-0000-0000-00006C4D0000}"/>
    <cellStyle name="Normal 2 3 2 2 2 6 5 2 2 2 2" xfId="19762" xr:uid="{00000000-0005-0000-0000-00006D4D0000}"/>
    <cellStyle name="Normal 2 3 2 2 2 6 5 2 2 3" xfId="19763" xr:uid="{00000000-0005-0000-0000-00006E4D0000}"/>
    <cellStyle name="Normal 2 3 2 2 2 6 5 2 2 3 2" xfId="19764" xr:uid="{00000000-0005-0000-0000-00006F4D0000}"/>
    <cellStyle name="Normal 2 3 2 2 2 6 5 2 2 4" xfId="19765" xr:uid="{00000000-0005-0000-0000-0000704D0000}"/>
    <cellStyle name="Normal 2 3 2 2 2 6 5 2 2 4 2" xfId="19766" xr:uid="{00000000-0005-0000-0000-0000714D0000}"/>
    <cellStyle name="Normal 2 3 2 2 2 6 5 2 2 5" xfId="19767" xr:uid="{00000000-0005-0000-0000-0000724D0000}"/>
    <cellStyle name="Normal 2 3 2 2 2 6 5 2 2 5 2" xfId="19768" xr:uid="{00000000-0005-0000-0000-0000734D0000}"/>
    <cellStyle name="Normal 2 3 2 2 2 6 5 2 2 6" xfId="19769" xr:uid="{00000000-0005-0000-0000-0000744D0000}"/>
    <cellStyle name="Normal 2 3 2 2 2 6 5 2 2 6 2" xfId="19770" xr:uid="{00000000-0005-0000-0000-0000754D0000}"/>
    <cellStyle name="Normal 2 3 2 2 2 6 5 2 2 7" xfId="19771" xr:uid="{00000000-0005-0000-0000-0000764D0000}"/>
    <cellStyle name="Normal 2 3 2 2 2 6 5 2 2 7 2" xfId="19772" xr:uid="{00000000-0005-0000-0000-0000774D0000}"/>
    <cellStyle name="Normal 2 3 2 2 2 6 5 2 2 8" xfId="19773" xr:uid="{00000000-0005-0000-0000-0000784D0000}"/>
    <cellStyle name="Normal 2 3 2 2 2 6 5 2 2 8 2" xfId="19774" xr:uid="{00000000-0005-0000-0000-0000794D0000}"/>
    <cellStyle name="Normal 2 3 2 2 2 6 5 2 2 9" xfId="19775" xr:uid="{00000000-0005-0000-0000-00007A4D0000}"/>
    <cellStyle name="Normal 2 3 2 2 2 6 5 2 2 9 2" xfId="19776" xr:uid="{00000000-0005-0000-0000-00007B4D0000}"/>
    <cellStyle name="Normal 2 3 2 2 2 6 5 2 3" xfId="19777" xr:uid="{00000000-0005-0000-0000-00007C4D0000}"/>
    <cellStyle name="Normal 2 3 2 2 2 6 5 2 3 2" xfId="19778" xr:uid="{00000000-0005-0000-0000-00007D4D0000}"/>
    <cellStyle name="Normal 2 3 2 2 2 6 5 2 4" xfId="19779" xr:uid="{00000000-0005-0000-0000-00007E4D0000}"/>
    <cellStyle name="Normal 2 3 2 2 2 6 5 2 4 2" xfId="19780" xr:uid="{00000000-0005-0000-0000-00007F4D0000}"/>
    <cellStyle name="Normal 2 3 2 2 2 6 5 2 5" xfId="19781" xr:uid="{00000000-0005-0000-0000-0000804D0000}"/>
    <cellStyle name="Normal 2 3 2 2 2 6 5 2 5 2" xfId="19782" xr:uid="{00000000-0005-0000-0000-0000814D0000}"/>
    <cellStyle name="Normal 2 3 2 2 2 6 5 2 6" xfId="19783" xr:uid="{00000000-0005-0000-0000-0000824D0000}"/>
    <cellStyle name="Normal 2 3 2 2 2 6 5 2 6 2" xfId="19784" xr:uid="{00000000-0005-0000-0000-0000834D0000}"/>
    <cellStyle name="Normal 2 3 2 2 2 6 5 2 7" xfId="19785" xr:uid="{00000000-0005-0000-0000-0000844D0000}"/>
    <cellStyle name="Normal 2 3 2 2 2 6 5 2 7 2" xfId="19786" xr:uid="{00000000-0005-0000-0000-0000854D0000}"/>
    <cellStyle name="Normal 2 3 2 2 2 6 5 2 8" xfId="19787" xr:uid="{00000000-0005-0000-0000-0000864D0000}"/>
    <cellStyle name="Normal 2 3 2 2 2 6 5 2 8 2" xfId="19788" xr:uid="{00000000-0005-0000-0000-0000874D0000}"/>
    <cellStyle name="Normal 2 3 2 2 2 6 5 2 9" xfId="19789" xr:uid="{00000000-0005-0000-0000-0000884D0000}"/>
    <cellStyle name="Normal 2 3 2 2 2 6 5 2 9 2" xfId="19790" xr:uid="{00000000-0005-0000-0000-0000894D0000}"/>
    <cellStyle name="Normal 2 3 2 2 2 6 5 3" xfId="19791" xr:uid="{00000000-0005-0000-0000-00008A4D0000}"/>
    <cellStyle name="Normal 2 3 2 2 2 6 5 3 10" xfId="19792" xr:uid="{00000000-0005-0000-0000-00008B4D0000}"/>
    <cellStyle name="Normal 2 3 2 2 2 6 5 3 10 2" xfId="19793" xr:uid="{00000000-0005-0000-0000-00008C4D0000}"/>
    <cellStyle name="Normal 2 3 2 2 2 6 5 3 11" xfId="19794" xr:uid="{00000000-0005-0000-0000-00008D4D0000}"/>
    <cellStyle name="Normal 2 3 2 2 2 6 5 3 2" xfId="19795" xr:uid="{00000000-0005-0000-0000-00008E4D0000}"/>
    <cellStyle name="Normal 2 3 2 2 2 6 5 3 2 2" xfId="19796" xr:uid="{00000000-0005-0000-0000-00008F4D0000}"/>
    <cellStyle name="Normal 2 3 2 2 2 6 5 3 3" xfId="19797" xr:uid="{00000000-0005-0000-0000-0000904D0000}"/>
    <cellStyle name="Normal 2 3 2 2 2 6 5 3 3 2" xfId="19798" xr:uid="{00000000-0005-0000-0000-0000914D0000}"/>
    <cellStyle name="Normal 2 3 2 2 2 6 5 3 4" xfId="19799" xr:uid="{00000000-0005-0000-0000-0000924D0000}"/>
    <cellStyle name="Normal 2 3 2 2 2 6 5 3 4 2" xfId="19800" xr:uid="{00000000-0005-0000-0000-0000934D0000}"/>
    <cellStyle name="Normal 2 3 2 2 2 6 5 3 5" xfId="19801" xr:uid="{00000000-0005-0000-0000-0000944D0000}"/>
    <cellStyle name="Normal 2 3 2 2 2 6 5 3 5 2" xfId="19802" xr:uid="{00000000-0005-0000-0000-0000954D0000}"/>
    <cellStyle name="Normal 2 3 2 2 2 6 5 3 6" xfId="19803" xr:uid="{00000000-0005-0000-0000-0000964D0000}"/>
    <cellStyle name="Normal 2 3 2 2 2 6 5 3 6 2" xfId="19804" xr:uid="{00000000-0005-0000-0000-0000974D0000}"/>
    <cellStyle name="Normal 2 3 2 2 2 6 5 3 7" xfId="19805" xr:uid="{00000000-0005-0000-0000-0000984D0000}"/>
    <cellStyle name="Normal 2 3 2 2 2 6 5 3 7 2" xfId="19806" xr:uid="{00000000-0005-0000-0000-0000994D0000}"/>
    <cellStyle name="Normal 2 3 2 2 2 6 5 3 8" xfId="19807" xr:uid="{00000000-0005-0000-0000-00009A4D0000}"/>
    <cellStyle name="Normal 2 3 2 2 2 6 5 3 8 2" xfId="19808" xr:uid="{00000000-0005-0000-0000-00009B4D0000}"/>
    <cellStyle name="Normal 2 3 2 2 2 6 5 3 9" xfId="19809" xr:uid="{00000000-0005-0000-0000-00009C4D0000}"/>
    <cellStyle name="Normal 2 3 2 2 2 6 5 3 9 2" xfId="19810" xr:uid="{00000000-0005-0000-0000-00009D4D0000}"/>
    <cellStyle name="Normal 2 3 2 2 2 6 5 4" xfId="19811" xr:uid="{00000000-0005-0000-0000-00009E4D0000}"/>
    <cellStyle name="Normal 2 3 2 2 2 6 5 4 2" xfId="19812" xr:uid="{00000000-0005-0000-0000-00009F4D0000}"/>
    <cellStyle name="Normal 2 3 2 2 2 6 5 5" xfId="19813" xr:uid="{00000000-0005-0000-0000-0000A04D0000}"/>
    <cellStyle name="Normal 2 3 2 2 2 6 5 5 2" xfId="19814" xr:uid="{00000000-0005-0000-0000-0000A14D0000}"/>
    <cellStyle name="Normal 2 3 2 2 2 6 5 6" xfId="19815" xr:uid="{00000000-0005-0000-0000-0000A24D0000}"/>
    <cellStyle name="Normal 2 3 2 2 2 6 5 6 2" xfId="19816" xr:uid="{00000000-0005-0000-0000-0000A34D0000}"/>
    <cellStyle name="Normal 2 3 2 2 2 6 5 7" xfId="19817" xr:uid="{00000000-0005-0000-0000-0000A44D0000}"/>
    <cellStyle name="Normal 2 3 2 2 2 6 5 7 2" xfId="19818" xr:uid="{00000000-0005-0000-0000-0000A54D0000}"/>
    <cellStyle name="Normal 2 3 2 2 2 6 5 8" xfId="19819" xr:uid="{00000000-0005-0000-0000-0000A64D0000}"/>
    <cellStyle name="Normal 2 3 2 2 2 6 5 8 2" xfId="19820" xr:uid="{00000000-0005-0000-0000-0000A74D0000}"/>
    <cellStyle name="Normal 2 3 2 2 2 6 5 9" xfId="19821" xr:uid="{00000000-0005-0000-0000-0000A84D0000}"/>
    <cellStyle name="Normal 2 3 2 2 2 6 5 9 2" xfId="19822" xr:uid="{00000000-0005-0000-0000-0000A94D0000}"/>
    <cellStyle name="Normal 2 3 2 2 2 6 6" xfId="41982" xr:uid="{00000000-0005-0000-0000-0000AA4D0000}"/>
    <cellStyle name="Normal 2 3 2 2 2 7" xfId="19823" xr:uid="{00000000-0005-0000-0000-0000AB4D0000}"/>
    <cellStyle name="Normal 2 3 2 2 2 7 2" xfId="41983" xr:uid="{00000000-0005-0000-0000-0000AC4D0000}"/>
    <cellStyle name="Normal 2 3 2 2 2 8" xfId="19824" xr:uid="{00000000-0005-0000-0000-0000AD4D0000}"/>
    <cellStyle name="Normal 2 3 2 2 2 8 2" xfId="41984" xr:uid="{00000000-0005-0000-0000-0000AE4D0000}"/>
    <cellStyle name="Normal 2 3 2 2 2 9" xfId="19825" xr:uid="{00000000-0005-0000-0000-0000AF4D0000}"/>
    <cellStyle name="Normal 2 3 2 2 2 9 2" xfId="41985" xr:uid="{00000000-0005-0000-0000-0000B04D0000}"/>
    <cellStyle name="Normal 2 3 2 2 3" xfId="19826" xr:uid="{00000000-0005-0000-0000-0000B14D0000}"/>
    <cellStyle name="Normal 2 3 2 2 3 10" xfId="19827" xr:uid="{00000000-0005-0000-0000-0000B24D0000}"/>
    <cellStyle name="Normal 2 3 2 2 3 10 2" xfId="19828" xr:uid="{00000000-0005-0000-0000-0000B34D0000}"/>
    <cellStyle name="Normal 2 3 2 2 3 11" xfId="19829" xr:uid="{00000000-0005-0000-0000-0000B44D0000}"/>
    <cellStyle name="Normal 2 3 2 2 3 11 2" xfId="19830" xr:uid="{00000000-0005-0000-0000-0000B54D0000}"/>
    <cellStyle name="Normal 2 3 2 2 3 12" xfId="19831" xr:uid="{00000000-0005-0000-0000-0000B64D0000}"/>
    <cellStyle name="Normal 2 3 2 2 3 12 2" xfId="19832" xr:uid="{00000000-0005-0000-0000-0000B74D0000}"/>
    <cellStyle name="Normal 2 3 2 2 3 13" xfId="19833" xr:uid="{00000000-0005-0000-0000-0000B84D0000}"/>
    <cellStyle name="Normal 2 3 2 2 3 13 2" xfId="19834" xr:uid="{00000000-0005-0000-0000-0000B94D0000}"/>
    <cellStyle name="Normal 2 3 2 2 3 14" xfId="19835" xr:uid="{00000000-0005-0000-0000-0000BA4D0000}"/>
    <cellStyle name="Normal 2 3 2 2 3 14 2" xfId="19836" xr:uid="{00000000-0005-0000-0000-0000BB4D0000}"/>
    <cellStyle name="Normal 2 3 2 2 3 15" xfId="19837" xr:uid="{00000000-0005-0000-0000-0000BC4D0000}"/>
    <cellStyle name="Normal 2 3 2 2 3 15 2" xfId="19838" xr:uid="{00000000-0005-0000-0000-0000BD4D0000}"/>
    <cellStyle name="Normal 2 3 2 2 3 16" xfId="19839" xr:uid="{00000000-0005-0000-0000-0000BE4D0000}"/>
    <cellStyle name="Normal 2 3 2 2 3 16 2" xfId="19840" xr:uid="{00000000-0005-0000-0000-0000BF4D0000}"/>
    <cellStyle name="Normal 2 3 2 2 3 17" xfId="19841" xr:uid="{00000000-0005-0000-0000-0000C04D0000}"/>
    <cellStyle name="Normal 2 3 2 2 3 17 2" xfId="19842" xr:uid="{00000000-0005-0000-0000-0000C14D0000}"/>
    <cellStyle name="Normal 2 3 2 2 3 18" xfId="19843" xr:uid="{00000000-0005-0000-0000-0000C24D0000}"/>
    <cellStyle name="Normal 2 3 2 2 3 2" xfId="19844" xr:uid="{00000000-0005-0000-0000-0000C34D0000}"/>
    <cellStyle name="Normal 2 3 2 2 3 2 2" xfId="19845" xr:uid="{00000000-0005-0000-0000-0000C44D0000}"/>
    <cellStyle name="Normal 2 3 2 2 3 2 2 10" xfId="19846" xr:uid="{00000000-0005-0000-0000-0000C54D0000}"/>
    <cellStyle name="Normal 2 3 2 2 3 2 2 10 2" xfId="19847" xr:uid="{00000000-0005-0000-0000-0000C64D0000}"/>
    <cellStyle name="Normal 2 3 2 2 3 2 2 11" xfId="19848" xr:uid="{00000000-0005-0000-0000-0000C74D0000}"/>
    <cellStyle name="Normal 2 3 2 2 3 2 2 11 2" xfId="19849" xr:uid="{00000000-0005-0000-0000-0000C84D0000}"/>
    <cellStyle name="Normal 2 3 2 2 3 2 2 12" xfId="19850" xr:uid="{00000000-0005-0000-0000-0000C94D0000}"/>
    <cellStyle name="Normal 2 3 2 2 3 2 2 12 2" xfId="19851" xr:uid="{00000000-0005-0000-0000-0000CA4D0000}"/>
    <cellStyle name="Normal 2 3 2 2 3 2 2 13" xfId="19852" xr:uid="{00000000-0005-0000-0000-0000CB4D0000}"/>
    <cellStyle name="Normal 2 3 2 2 3 2 2 13 2" xfId="19853" xr:uid="{00000000-0005-0000-0000-0000CC4D0000}"/>
    <cellStyle name="Normal 2 3 2 2 3 2 2 14" xfId="19854" xr:uid="{00000000-0005-0000-0000-0000CD4D0000}"/>
    <cellStyle name="Normal 2 3 2 2 3 2 2 14 2" xfId="19855" xr:uid="{00000000-0005-0000-0000-0000CE4D0000}"/>
    <cellStyle name="Normal 2 3 2 2 3 2 2 15" xfId="19856" xr:uid="{00000000-0005-0000-0000-0000CF4D0000}"/>
    <cellStyle name="Normal 2 3 2 2 3 2 2 15 2" xfId="19857" xr:uid="{00000000-0005-0000-0000-0000D04D0000}"/>
    <cellStyle name="Normal 2 3 2 2 3 2 2 16" xfId="19858" xr:uid="{00000000-0005-0000-0000-0000D14D0000}"/>
    <cellStyle name="Normal 2 3 2 2 3 2 2 16 2" xfId="19859" xr:uid="{00000000-0005-0000-0000-0000D24D0000}"/>
    <cellStyle name="Normal 2 3 2 2 3 2 2 17" xfId="19860" xr:uid="{00000000-0005-0000-0000-0000D34D0000}"/>
    <cellStyle name="Normal 2 3 2 2 3 2 2 2" xfId="19861" xr:uid="{00000000-0005-0000-0000-0000D44D0000}"/>
    <cellStyle name="Normal 2 3 2 2 3 2 2 2 2" xfId="41986" xr:uid="{00000000-0005-0000-0000-0000D54D0000}"/>
    <cellStyle name="Normal 2 3 2 2 3 2 2 3" xfId="19862" xr:uid="{00000000-0005-0000-0000-0000D64D0000}"/>
    <cellStyle name="Normal 2 3 2 2 3 2 2 3 2" xfId="41987" xr:uid="{00000000-0005-0000-0000-0000D74D0000}"/>
    <cellStyle name="Normal 2 3 2 2 3 2 2 4" xfId="19863" xr:uid="{00000000-0005-0000-0000-0000D84D0000}"/>
    <cellStyle name="Normal 2 3 2 2 3 2 2 4 2" xfId="41988" xr:uid="{00000000-0005-0000-0000-0000D94D0000}"/>
    <cellStyle name="Normal 2 3 2 2 3 2 2 5" xfId="19864" xr:uid="{00000000-0005-0000-0000-0000DA4D0000}"/>
    <cellStyle name="Normal 2 3 2 2 3 2 2 5 2" xfId="41989" xr:uid="{00000000-0005-0000-0000-0000DB4D0000}"/>
    <cellStyle name="Normal 2 3 2 2 3 2 2 6" xfId="19865" xr:uid="{00000000-0005-0000-0000-0000DC4D0000}"/>
    <cellStyle name="Normal 2 3 2 2 3 2 2 6 10" xfId="19866" xr:uid="{00000000-0005-0000-0000-0000DD4D0000}"/>
    <cellStyle name="Normal 2 3 2 2 3 2 2 6 10 2" xfId="19867" xr:uid="{00000000-0005-0000-0000-0000DE4D0000}"/>
    <cellStyle name="Normal 2 3 2 2 3 2 2 6 11" xfId="19868" xr:uid="{00000000-0005-0000-0000-0000DF4D0000}"/>
    <cellStyle name="Normal 2 3 2 2 3 2 2 6 11 2" xfId="19869" xr:uid="{00000000-0005-0000-0000-0000E04D0000}"/>
    <cellStyle name="Normal 2 3 2 2 3 2 2 6 12" xfId="19870" xr:uid="{00000000-0005-0000-0000-0000E14D0000}"/>
    <cellStyle name="Normal 2 3 2 2 3 2 2 6 2" xfId="19871" xr:uid="{00000000-0005-0000-0000-0000E24D0000}"/>
    <cellStyle name="Normal 2 3 2 2 3 2 2 6 2 10" xfId="19872" xr:uid="{00000000-0005-0000-0000-0000E34D0000}"/>
    <cellStyle name="Normal 2 3 2 2 3 2 2 6 2 10 2" xfId="19873" xr:uid="{00000000-0005-0000-0000-0000E44D0000}"/>
    <cellStyle name="Normal 2 3 2 2 3 2 2 6 2 11" xfId="19874" xr:uid="{00000000-0005-0000-0000-0000E54D0000}"/>
    <cellStyle name="Normal 2 3 2 2 3 2 2 6 2 2" xfId="19875" xr:uid="{00000000-0005-0000-0000-0000E64D0000}"/>
    <cellStyle name="Normal 2 3 2 2 3 2 2 6 2 2 2" xfId="19876" xr:uid="{00000000-0005-0000-0000-0000E74D0000}"/>
    <cellStyle name="Normal 2 3 2 2 3 2 2 6 2 3" xfId="19877" xr:uid="{00000000-0005-0000-0000-0000E84D0000}"/>
    <cellStyle name="Normal 2 3 2 2 3 2 2 6 2 3 2" xfId="19878" xr:uid="{00000000-0005-0000-0000-0000E94D0000}"/>
    <cellStyle name="Normal 2 3 2 2 3 2 2 6 2 4" xfId="19879" xr:uid="{00000000-0005-0000-0000-0000EA4D0000}"/>
    <cellStyle name="Normal 2 3 2 2 3 2 2 6 2 4 2" xfId="19880" xr:uid="{00000000-0005-0000-0000-0000EB4D0000}"/>
    <cellStyle name="Normal 2 3 2 2 3 2 2 6 2 5" xfId="19881" xr:uid="{00000000-0005-0000-0000-0000EC4D0000}"/>
    <cellStyle name="Normal 2 3 2 2 3 2 2 6 2 5 2" xfId="19882" xr:uid="{00000000-0005-0000-0000-0000ED4D0000}"/>
    <cellStyle name="Normal 2 3 2 2 3 2 2 6 2 6" xfId="19883" xr:uid="{00000000-0005-0000-0000-0000EE4D0000}"/>
    <cellStyle name="Normal 2 3 2 2 3 2 2 6 2 6 2" xfId="19884" xr:uid="{00000000-0005-0000-0000-0000EF4D0000}"/>
    <cellStyle name="Normal 2 3 2 2 3 2 2 6 2 7" xfId="19885" xr:uid="{00000000-0005-0000-0000-0000F04D0000}"/>
    <cellStyle name="Normal 2 3 2 2 3 2 2 6 2 7 2" xfId="19886" xr:uid="{00000000-0005-0000-0000-0000F14D0000}"/>
    <cellStyle name="Normal 2 3 2 2 3 2 2 6 2 8" xfId="19887" xr:uid="{00000000-0005-0000-0000-0000F24D0000}"/>
    <cellStyle name="Normal 2 3 2 2 3 2 2 6 2 8 2" xfId="19888" xr:uid="{00000000-0005-0000-0000-0000F34D0000}"/>
    <cellStyle name="Normal 2 3 2 2 3 2 2 6 2 9" xfId="19889" xr:uid="{00000000-0005-0000-0000-0000F44D0000}"/>
    <cellStyle name="Normal 2 3 2 2 3 2 2 6 2 9 2" xfId="19890" xr:uid="{00000000-0005-0000-0000-0000F54D0000}"/>
    <cellStyle name="Normal 2 3 2 2 3 2 2 6 3" xfId="19891" xr:uid="{00000000-0005-0000-0000-0000F64D0000}"/>
    <cellStyle name="Normal 2 3 2 2 3 2 2 6 3 2" xfId="19892" xr:uid="{00000000-0005-0000-0000-0000F74D0000}"/>
    <cellStyle name="Normal 2 3 2 2 3 2 2 6 4" xfId="19893" xr:uid="{00000000-0005-0000-0000-0000F84D0000}"/>
    <cellStyle name="Normal 2 3 2 2 3 2 2 6 4 2" xfId="19894" xr:uid="{00000000-0005-0000-0000-0000F94D0000}"/>
    <cellStyle name="Normal 2 3 2 2 3 2 2 6 5" xfId="19895" xr:uid="{00000000-0005-0000-0000-0000FA4D0000}"/>
    <cellStyle name="Normal 2 3 2 2 3 2 2 6 5 2" xfId="19896" xr:uid="{00000000-0005-0000-0000-0000FB4D0000}"/>
    <cellStyle name="Normal 2 3 2 2 3 2 2 6 6" xfId="19897" xr:uid="{00000000-0005-0000-0000-0000FC4D0000}"/>
    <cellStyle name="Normal 2 3 2 2 3 2 2 6 6 2" xfId="19898" xr:uid="{00000000-0005-0000-0000-0000FD4D0000}"/>
    <cellStyle name="Normal 2 3 2 2 3 2 2 6 7" xfId="19899" xr:uid="{00000000-0005-0000-0000-0000FE4D0000}"/>
    <cellStyle name="Normal 2 3 2 2 3 2 2 6 7 2" xfId="19900" xr:uid="{00000000-0005-0000-0000-0000FF4D0000}"/>
    <cellStyle name="Normal 2 3 2 2 3 2 2 6 8" xfId="19901" xr:uid="{00000000-0005-0000-0000-0000004E0000}"/>
    <cellStyle name="Normal 2 3 2 2 3 2 2 6 8 2" xfId="19902" xr:uid="{00000000-0005-0000-0000-0000014E0000}"/>
    <cellStyle name="Normal 2 3 2 2 3 2 2 6 9" xfId="19903" xr:uid="{00000000-0005-0000-0000-0000024E0000}"/>
    <cellStyle name="Normal 2 3 2 2 3 2 2 6 9 2" xfId="19904" xr:uid="{00000000-0005-0000-0000-0000034E0000}"/>
    <cellStyle name="Normal 2 3 2 2 3 2 2 7" xfId="19905" xr:uid="{00000000-0005-0000-0000-0000044E0000}"/>
    <cellStyle name="Normal 2 3 2 2 3 2 2 7 10" xfId="19906" xr:uid="{00000000-0005-0000-0000-0000054E0000}"/>
    <cellStyle name="Normal 2 3 2 2 3 2 2 7 10 2" xfId="19907" xr:uid="{00000000-0005-0000-0000-0000064E0000}"/>
    <cellStyle name="Normal 2 3 2 2 3 2 2 7 11" xfId="19908" xr:uid="{00000000-0005-0000-0000-0000074E0000}"/>
    <cellStyle name="Normal 2 3 2 2 3 2 2 7 2" xfId="19909" xr:uid="{00000000-0005-0000-0000-0000084E0000}"/>
    <cellStyle name="Normal 2 3 2 2 3 2 2 7 2 2" xfId="19910" xr:uid="{00000000-0005-0000-0000-0000094E0000}"/>
    <cellStyle name="Normal 2 3 2 2 3 2 2 7 3" xfId="19911" xr:uid="{00000000-0005-0000-0000-00000A4E0000}"/>
    <cellStyle name="Normal 2 3 2 2 3 2 2 7 3 2" xfId="19912" xr:uid="{00000000-0005-0000-0000-00000B4E0000}"/>
    <cellStyle name="Normal 2 3 2 2 3 2 2 7 4" xfId="19913" xr:uid="{00000000-0005-0000-0000-00000C4E0000}"/>
    <cellStyle name="Normal 2 3 2 2 3 2 2 7 4 2" xfId="19914" xr:uid="{00000000-0005-0000-0000-00000D4E0000}"/>
    <cellStyle name="Normal 2 3 2 2 3 2 2 7 5" xfId="19915" xr:uid="{00000000-0005-0000-0000-00000E4E0000}"/>
    <cellStyle name="Normal 2 3 2 2 3 2 2 7 5 2" xfId="19916" xr:uid="{00000000-0005-0000-0000-00000F4E0000}"/>
    <cellStyle name="Normal 2 3 2 2 3 2 2 7 6" xfId="19917" xr:uid="{00000000-0005-0000-0000-0000104E0000}"/>
    <cellStyle name="Normal 2 3 2 2 3 2 2 7 6 2" xfId="19918" xr:uid="{00000000-0005-0000-0000-0000114E0000}"/>
    <cellStyle name="Normal 2 3 2 2 3 2 2 7 7" xfId="19919" xr:uid="{00000000-0005-0000-0000-0000124E0000}"/>
    <cellStyle name="Normal 2 3 2 2 3 2 2 7 7 2" xfId="19920" xr:uid="{00000000-0005-0000-0000-0000134E0000}"/>
    <cellStyle name="Normal 2 3 2 2 3 2 2 7 8" xfId="19921" xr:uid="{00000000-0005-0000-0000-0000144E0000}"/>
    <cellStyle name="Normal 2 3 2 2 3 2 2 7 8 2" xfId="19922" xr:uid="{00000000-0005-0000-0000-0000154E0000}"/>
    <cellStyle name="Normal 2 3 2 2 3 2 2 7 9" xfId="19923" xr:uid="{00000000-0005-0000-0000-0000164E0000}"/>
    <cellStyle name="Normal 2 3 2 2 3 2 2 7 9 2" xfId="19924" xr:uid="{00000000-0005-0000-0000-0000174E0000}"/>
    <cellStyle name="Normal 2 3 2 2 3 2 2 8" xfId="19925" xr:uid="{00000000-0005-0000-0000-0000184E0000}"/>
    <cellStyle name="Normal 2 3 2 2 3 2 2 8 2" xfId="19926" xr:uid="{00000000-0005-0000-0000-0000194E0000}"/>
    <cellStyle name="Normal 2 3 2 2 3 2 2 9" xfId="19927" xr:uid="{00000000-0005-0000-0000-00001A4E0000}"/>
    <cellStyle name="Normal 2 3 2 2 3 2 2 9 2" xfId="19928" xr:uid="{00000000-0005-0000-0000-00001B4E0000}"/>
    <cellStyle name="Normal 2 3 2 2 3 2 3" xfId="19929" xr:uid="{00000000-0005-0000-0000-00001C4E0000}"/>
    <cellStyle name="Normal 2 3 2 2 3 2 3 10" xfId="19930" xr:uid="{00000000-0005-0000-0000-00001D4E0000}"/>
    <cellStyle name="Normal 2 3 2 2 3 2 3 10 2" xfId="19931" xr:uid="{00000000-0005-0000-0000-00001E4E0000}"/>
    <cellStyle name="Normal 2 3 2 2 3 2 3 11" xfId="19932" xr:uid="{00000000-0005-0000-0000-00001F4E0000}"/>
    <cellStyle name="Normal 2 3 2 2 3 2 3 11 2" xfId="19933" xr:uid="{00000000-0005-0000-0000-0000204E0000}"/>
    <cellStyle name="Normal 2 3 2 2 3 2 3 12" xfId="19934" xr:uid="{00000000-0005-0000-0000-0000214E0000}"/>
    <cellStyle name="Normal 2 3 2 2 3 2 3 12 2" xfId="19935" xr:uid="{00000000-0005-0000-0000-0000224E0000}"/>
    <cellStyle name="Normal 2 3 2 2 3 2 3 13" xfId="19936" xr:uid="{00000000-0005-0000-0000-0000234E0000}"/>
    <cellStyle name="Normal 2 3 2 2 3 2 3 2" xfId="19937" xr:uid="{00000000-0005-0000-0000-0000244E0000}"/>
    <cellStyle name="Normal 2 3 2 2 3 2 3 2 10" xfId="19938" xr:uid="{00000000-0005-0000-0000-0000254E0000}"/>
    <cellStyle name="Normal 2 3 2 2 3 2 3 2 10 2" xfId="19939" xr:uid="{00000000-0005-0000-0000-0000264E0000}"/>
    <cellStyle name="Normal 2 3 2 2 3 2 3 2 11" xfId="19940" xr:uid="{00000000-0005-0000-0000-0000274E0000}"/>
    <cellStyle name="Normal 2 3 2 2 3 2 3 2 11 2" xfId="19941" xr:uid="{00000000-0005-0000-0000-0000284E0000}"/>
    <cellStyle name="Normal 2 3 2 2 3 2 3 2 12" xfId="19942" xr:uid="{00000000-0005-0000-0000-0000294E0000}"/>
    <cellStyle name="Normal 2 3 2 2 3 2 3 2 2" xfId="19943" xr:uid="{00000000-0005-0000-0000-00002A4E0000}"/>
    <cellStyle name="Normal 2 3 2 2 3 2 3 2 2 10" xfId="19944" xr:uid="{00000000-0005-0000-0000-00002B4E0000}"/>
    <cellStyle name="Normal 2 3 2 2 3 2 3 2 2 10 2" xfId="19945" xr:uid="{00000000-0005-0000-0000-00002C4E0000}"/>
    <cellStyle name="Normal 2 3 2 2 3 2 3 2 2 11" xfId="19946" xr:uid="{00000000-0005-0000-0000-00002D4E0000}"/>
    <cellStyle name="Normal 2 3 2 2 3 2 3 2 2 2" xfId="19947" xr:uid="{00000000-0005-0000-0000-00002E4E0000}"/>
    <cellStyle name="Normal 2 3 2 2 3 2 3 2 2 2 2" xfId="19948" xr:uid="{00000000-0005-0000-0000-00002F4E0000}"/>
    <cellStyle name="Normal 2 3 2 2 3 2 3 2 2 3" xfId="19949" xr:uid="{00000000-0005-0000-0000-0000304E0000}"/>
    <cellStyle name="Normal 2 3 2 2 3 2 3 2 2 3 2" xfId="19950" xr:uid="{00000000-0005-0000-0000-0000314E0000}"/>
    <cellStyle name="Normal 2 3 2 2 3 2 3 2 2 4" xfId="19951" xr:uid="{00000000-0005-0000-0000-0000324E0000}"/>
    <cellStyle name="Normal 2 3 2 2 3 2 3 2 2 4 2" xfId="19952" xr:uid="{00000000-0005-0000-0000-0000334E0000}"/>
    <cellStyle name="Normal 2 3 2 2 3 2 3 2 2 5" xfId="19953" xr:uid="{00000000-0005-0000-0000-0000344E0000}"/>
    <cellStyle name="Normal 2 3 2 2 3 2 3 2 2 5 2" xfId="19954" xr:uid="{00000000-0005-0000-0000-0000354E0000}"/>
    <cellStyle name="Normal 2 3 2 2 3 2 3 2 2 6" xfId="19955" xr:uid="{00000000-0005-0000-0000-0000364E0000}"/>
    <cellStyle name="Normal 2 3 2 2 3 2 3 2 2 6 2" xfId="19956" xr:uid="{00000000-0005-0000-0000-0000374E0000}"/>
    <cellStyle name="Normal 2 3 2 2 3 2 3 2 2 7" xfId="19957" xr:uid="{00000000-0005-0000-0000-0000384E0000}"/>
    <cellStyle name="Normal 2 3 2 2 3 2 3 2 2 7 2" xfId="19958" xr:uid="{00000000-0005-0000-0000-0000394E0000}"/>
    <cellStyle name="Normal 2 3 2 2 3 2 3 2 2 8" xfId="19959" xr:uid="{00000000-0005-0000-0000-00003A4E0000}"/>
    <cellStyle name="Normal 2 3 2 2 3 2 3 2 2 8 2" xfId="19960" xr:uid="{00000000-0005-0000-0000-00003B4E0000}"/>
    <cellStyle name="Normal 2 3 2 2 3 2 3 2 2 9" xfId="19961" xr:uid="{00000000-0005-0000-0000-00003C4E0000}"/>
    <cellStyle name="Normal 2 3 2 2 3 2 3 2 2 9 2" xfId="19962" xr:uid="{00000000-0005-0000-0000-00003D4E0000}"/>
    <cellStyle name="Normal 2 3 2 2 3 2 3 2 3" xfId="19963" xr:uid="{00000000-0005-0000-0000-00003E4E0000}"/>
    <cellStyle name="Normal 2 3 2 2 3 2 3 2 3 2" xfId="19964" xr:uid="{00000000-0005-0000-0000-00003F4E0000}"/>
    <cellStyle name="Normal 2 3 2 2 3 2 3 2 4" xfId="19965" xr:uid="{00000000-0005-0000-0000-0000404E0000}"/>
    <cellStyle name="Normal 2 3 2 2 3 2 3 2 4 2" xfId="19966" xr:uid="{00000000-0005-0000-0000-0000414E0000}"/>
    <cellStyle name="Normal 2 3 2 2 3 2 3 2 5" xfId="19967" xr:uid="{00000000-0005-0000-0000-0000424E0000}"/>
    <cellStyle name="Normal 2 3 2 2 3 2 3 2 5 2" xfId="19968" xr:uid="{00000000-0005-0000-0000-0000434E0000}"/>
    <cellStyle name="Normal 2 3 2 2 3 2 3 2 6" xfId="19969" xr:uid="{00000000-0005-0000-0000-0000444E0000}"/>
    <cellStyle name="Normal 2 3 2 2 3 2 3 2 6 2" xfId="19970" xr:uid="{00000000-0005-0000-0000-0000454E0000}"/>
    <cellStyle name="Normal 2 3 2 2 3 2 3 2 7" xfId="19971" xr:uid="{00000000-0005-0000-0000-0000464E0000}"/>
    <cellStyle name="Normal 2 3 2 2 3 2 3 2 7 2" xfId="19972" xr:uid="{00000000-0005-0000-0000-0000474E0000}"/>
    <cellStyle name="Normal 2 3 2 2 3 2 3 2 8" xfId="19973" xr:uid="{00000000-0005-0000-0000-0000484E0000}"/>
    <cellStyle name="Normal 2 3 2 2 3 2 3 2 8 2" xfId="19974" xr:uid="{00000000-0005-0000-0000-0000494E0000}"/>
    <cellStyle name="Normal 2 3 2 2 3 2 3 2 9" xfId="19975" xr:uid="{00000000-0005-0000-0000-00004A4E0000}"/>
    <cellStyle name="Normal 2 3 2 2 3 2 3 2 9 2" xfId="19976" xr:uid="{00000000-0005-0000-0000-00004B4E0000}"/>
    <cellStyle name="Normal 2 3 2 2 3 2 3 3" xfId="19977" xr:uid="{00000000-0005-0000-0000-00004C4E0000}"/>
    <cellStyle name="Normal 2 3 2 2 3 2 3 3 10" xfId="19978" xr:uid="{00000000-0005-0000-0000-00004D4E0000}"/>
    <cellStyle name="Normal 2 3 2 2 3 2 3 3 10 2" xfId="19979" xr:uid="{00000000-0005-0000-0000-00004E4E0000}"/>
    <cellStyle name="Normal 2 3 2 2 3 2 3 3 11" xfId="19980" xr:uid="{00000000-0005-0000-0000-00004F4E0000}"/>
    <cellStyle name="Normal 2 3 2 2 3 2 3 3 2" xfId="19981" xr:uid="{00000000-0005-0000-0000-0000504E0000}"/>
    <cellStyle name="Normal 2 3 2 2 3 2 3 3 2 2" xfId="19982" xr:uid="{00000000-0005-0000-0000-0000514E0000}"/>
    <cellStyle name="Normal 2 3 2 2 3 2 3 3 3" xfId="19983" xr:uid="{00000000-0005-0000-0000-0000524E0000}"/>
    <cellStyle name="Normal 2 3 2 2 3 2 3 3 3 2" xfId="19984" xr:uid="{00000000-0005-0000-0000-0000534E0000}"/>
    <cellStyle name="Normal 2 3 2 2 3 2 3 3 4" xfId="19985" xr:uid="{00000000-0005-0000-0000-0000544E0000}"/>
    <cellStyle name="Normal 2 3 2 2 3 2 3 3 4 2" xfId="19986" xr:uid="{00000000-0005-0000-0000-0000554E0000}"/>
    <cellStyle name="Normal 2 3 2 2 3 2 3 3 5" xfId="19987" xr:uid="{00000000-0005-0000-0000-0000564E0000}"/>
    <cellStyle name="Normal 2 3 2 2 3 2 3 3 5 2" xfId="19988" xr:uid="{00000000-0005-0000-0000-0000574E0000}"/>
    <cellStyle name="Normal 2 3 2 2 3 2 3 3 6" xfId="19989" xr:uid="{00000000-0005-0000-0000-0000584E0000}"/>
    <cellStyle name="Normal 2 3 2 2 3 2 3 3 6 2" xfId="19990" xr:uid="{00000000-0005-0000-0000-0000594E0000}"/>
    <cellStyle name="Normal 2 3 2 2 3 2 3 3 7" xfId="19991" xr:uid="{00000000-0005-0000-0000-00005A4E0000}"/>
    <cellStyle name="Normal 2 3 2 2 3 2 3 3 7 2" xfId="19992" xr:uid="{00000000-0005-0000-0000-00005B4E0000}"/>
    <cellStyle name="Normal 2 3 2 2 3 2 3 3 8" xfId="19993" xr:uid="{00000000-0005-0000-0000-00005C4E0000}"/>
    <cellStyle name="Normal 2 3 2 2 3 2 3 3 8 2" xfId="19994" xr:uid="{00000000-0005-0000-0000-00005D4E0000}"/>
    <cellStyle name="Normal 2 3 2 2 3 2 3 3 9" xfId="19995" xr:uid="{00000000-0005-0000-0000-00005E4E0000}"/>
    <cellStyle name="Normal 2 3 2 2 3 2 3 3 9 2" xfId="19996" xr:uid="{00000000-0005-0000-0000-00005F4E0000}"/>
    <cellStyle name="Normal 2 3 2 2 3 2 3 4" xfId="19997" xr:uid="{00000000-0005-0000-0000-0000604E0000}"/>
    <cellStyle name="Normal 2 3 2 2 3 2 3 4 2" xfId="19998" xr:uid="{00000000-0005-0000-0000-0000614E0000}"/>
    <cellStyle name="Normal 2 3 2 2 3 2 3 5" xfId="19999" xr:uid="{00000000-0005-0000-0000-0000624E0000}"/>
    <cellStyle name="Normal 2 3 2 2 3 2 3 5 2" xfId="20000" xr:uid="{00000000-0005-0000-0000-0000634E0000}"/>
    <cellStyle name="Normal 2 3 2 2 3 2 3 6" xfId="20001" xr:uid="{00000000-0005-0000-0000-0000644E0000}"/>
    <cellStyle name="Normal 2 3 2 2 3 2 3 6 2" xfId="20002" xr:uid="{00000000-0005-0000-0000-0000654E0000}"/>
    <cellStyle name="Normal 2 3 2 2 3 2 3 7" xfId="20003" xr:uid="{00000000-0005-0000-0000-0000664E0000}"/>
    <cellStyle name="Normal 2 3 2 2 3 2 3 7 2" xfId="20004" xr:uid="{00000000-0005-0000-0000-0000674E0000}"/>
    <cellStyle name="Normal 2 3 2 2 3 2 3 8" xfId="20005" xr:uid="{00000000-0005-0000-0000-0000684E0000}"/>
    <cellStyle name="Normal 2 3 2 2 3 2 3 8 2" xfId="20006" xr:uid="{00000000-0005-0000-0000-0000694E0000}"/>
    <cellStyle name="Normal 2 3 2 2 3 2 3 9" xfId="20007" xr:uid="{00000000-0005-0000-0000-00006A4E0000}"/>
    <cellStyle name="Normal 2 3 2 2 3 2 3 9 2" xfId="20008" xr:uid="{00000000-0005-0000-0000-00006B4E0000}"/>
    <cellStyle name="Normal 2 3 2 2 3 2 4" xfId="20009" xr:uid="{00000000-0005-0000-0000-00006C4E0000}"/>
    <cellStyle name="Normal 2 3 2 2 3 2 4 10" xfId="20010" xr:uid="{00000000-0005-0000-0000-00006D4E0000}"/>
    <cellStyle name="Normal 2 3 2 2 3 2 4 10 2" xfId="20011" xr:uid="{00000000-0005-0000-0000-00006E4E0000}"/>
    <cellStyle name="Normal 2 3 2 2 3 2 4 11" xfId="20012" xr:uid="{00000000-0005-0000-0000-00006F4E0000}"/>
    <cellStyle name="Normal 2 3 2 2 3 2 4 11 2" xfId="20013" xr:uid="{00000000-0005-0000-0000-0000704E0000}"/>
    <cellStyle name="Normal 2 3 2 2 3 2 4 12" xfId="20014" xr:uid="{00000000-0005-0000-0000-0000714E0000}"/>
    <cellStyle name="Normal 2 3 2 2 3 2 4 12 2" xfId="20015" xr:uid="{00000000-0005-0000-0000-0000724E0000}"/>
    <cellStyle name="Normal 2 3 2 2 3 2 4 13" xfId="20016" xr:uid="{00000000-0005-0000-0000-0000734E0000}"/>
    <cellStyle name="Normal 2 3 2 2 3 2 4 2" xfId="20017" xr:uid="{00000000-0005-0000-0000-0000744E0000}"/>
    <cellStyle name="Normal 2 3 2 2 3 2 4 2 10" xfId="20018" xr:uid="{00000000-0005-0000-0000-0000754E0000}"/>
    <cellStyle name="Normal 2 3 2 2 3 2 4 2 10 2" xfId="20019" xr:uid="{00000000-0005-0000-0000-0000764E0000}"/>
    <cellStyle name="Normal 2 3 2 2 3 2 4 2 11" xfId="20020" xr:uid="{00000000-0005-0000-0000-0000774E0000}"/>
    <cellStyle name="Normal 2 3 2 2 3 2 4 2 11 2" xfId="20021" xr:uid="{00000000-0005-0000-0000-0000784E0000}"/>
    <cellStyle name="Normal 2 3 2 2 3 2 4 2 12" xfId="20022" xr:uid="{00000000-0005-0000-0000-0000794E0000}"/>
    <cellStyle name="Normal 2 3 2 2 3 2 4 2 2" xfId="20023" xr:uid="{00000000-0005-0000-0000-00007A4E0000}"/>
    <cellStyle name="Normal 2 3 2 2 3 2 4 2 2 10" xfId="20024" xr:uid="{00000000-0005-0000-0000-00007B4E0000}"/>
    <cellStyle name="Normal 2 3 2 2 3 2 4 2 2 10 2" xfId="20025" xr:uid="{00000000-0005-0000-0000-00007C4E0000}"/>
    <cellStyle name="Normal 2 3 2 2 3 2 4 2 2 11" xfId="20026" xr:uid="{00000000-0005-0000-0000-00007D4E0000}"/>
    <cellStyle name="Normal 2 3 2 2 3 2 4 2 2 2" xfId="20027" xr:uid="{00000000-0005-0000-0000-00007E4E0000}"/>
    <cellStyle name="Normal 2 3 2 2 3 2 4 2 2 2 2" xfId="20028" xr:uid="{00000000-0005-0000-0000-00007F4E0000}"/>
    <cellStyle name="Normal 2 3 2 2 3 2 4 2 2 3" xfId="20029" xr:uid="{00000000-0005-0000-0000-0000804E0000}"/>
    <cellStyle name="Normal 2 3 2 2 3 2 4 2 2 3 2" xfId="20030" xr:uid="{00000000-0005-0000-0000-0000814E0000}"/>
    <cellStyle name="Normal 2 3 2 2 3 2 4 2 2 4" xfId="20031" xr:uid="{00000000-0005-0000-0000-0000824E0000}"/>
    <cellStyle name="Normal 2 3 2 2 3 2 4 2 2 4 2" xfId="20032" xr:uid="{00000000-0005-0000-0000-0000834E0000}"/>
    <cellStyle name="Normal 2 3 2 2 3 2 4 2 2 5" xfId="20033" xr:uid="{00000000-0005-0000-0000-0000844E0000}"/>
    <cellStyle name="Normal 2 3 2 2 3 2 4 2 2 5 2" xfId="20034" xr:uid="{00000000-0005-0000-0000-0000854E0000}"/>
    <cellStyle name="Normal 2 3 2 2 3 2 4 2 2 6" xfId="20035" xr:uid="{00000000-0005-0000-0000-0000864E0000}"/>
    <cellStyle name="Normal 2 3 2 2 3 2 4 2 2 6 2" xfId="20036" xr:uid="{00000000-0005-0000-0000-0000874E0000}"/>
    <cellStyle name="Normal 2 3 2 2 3 2 4 2 2 7" xfId="20037" xr:uid="{00000000-0005-0000-0000-0000884E0000}"/>
    <cellStyle name="Normal 2 3 2 2 3 2 4 2 2 7 2" xfId="20038" xr:uid="{00000000-0005-0000-0000-0000894E0000}"/>
    <cellStyle name="Normal 2 3 2 2 3 2 4 2 2 8" xfId="20039" xr:uid="{00000000-0005-0000-0000-00008A4E0000}"/>
    <cellStyle name="Normal 2 3 2 2 3 2 4 2 2 8 2" xfId="20040" xr:uid="{00000000-0005-0000-0000-00008B4E0000}"/>
    <cellStyle name="Normal 2 3 2 2 3 2 4 2 2 9" xfId="20041" xr:uid="{00000000-0005-0000-0000-00008C4E0000}"/>
    <cellStyle name="Normal 2 3 2 2 3 2 4 2 2 9 2" xfId="20042" xr:uid="{00000000-0005-0000-0000-00008D4E0000}"/>
    <cellStyle name="Normal 2 3 2 2 3 2 4 2 3" xfId="20043" xr:uid="{00000000-0005-0000-0000-00008E4E0000}"/>
    <cellStyle name="Normal 2 3 2 2 3 2 4 2 3 2" xfId="20044" xr:uid="{00000000-0005-0000-0000-00008F4E0000}"/>
    <cellStyle name="Normal 2 3 2 2 3 2 4 2 4" xfId="20045" xr:uid="{00000000-0005-0000-0000-0000904E0000}"/>
    <cellStyle name="Normal 2 3 2 2 3 2 4 2 4 2" xfId="20046" xr:uid="{00000000-0005-0000-0000-0000914E0000}"/>
    <cellStyle name="Normal 2 3 2 2 3 2 4 2 5" xfId="20047" xr:uid="{00000000-0005-0000-0000-0000924E0000}"/>
    <cellStyle name="Normal 2 3 2 2 3 2 4 2 5 2" xfId="20048" xr:uid="{00000000-0005-0000-0000-0000934E0000}"/>
    <cellStyle name="Normal 2 3 2 2 3 2 4 2 6" xfId="20049" xr:uid="{00000000-0005-0000-0000-0000944E0000}"/>
    <cellStyle name="Normal 2 3 2 2 3 2 4 2 6 2" xfId="20050" xr:uid="{00000000-0005-0000-0000-0000954E0000}"/>
    <cellStyle name="Normal 2 3 2 2 3 2 4 2 7" xfId="20051" xr:uid="{00000000-0005-0000-0000-0000964E0000}"/>
    <cellStyle name="Normal 2 3 2 2 3 2 4 2 7 2" xfId="20052" xr:uid="{00000000-0005-0000-0000-0000974E0000}"/>
    <cellStyle name="Normal 2 3 2 2 3 2 4 2 8" xfId="20053" xr:uid="{00000000-0005-0000-0000-0000984E0000}"/>
    <cellStyle name="Normal 2 3 2 2 3 2 4 2 8 2" xfId="20054" xr:uid="{00000000-0005-0000-0000-0000994E0000}"/>
    <cellStyle name="Normal 2 3 2 2 3 2 4 2 9" xfId="20055" xr:uid="{00000000-0005-0000-0000-00009A4E0000}"/>
    <cellStyle name="Normal 2 3 2 2 3 2 4 2 9 2" xfId="20056" xr:uid="{00000000-0005-0000-0000-00009B4E0000}"/>
    <cellStyle name="Normal 2 3 2 2 3 2 4 3" xfId="20057" xr:uid="{00000000-0005-0000-0000-00009C4E0000}"/>
    <cellStyle name="Normal 2 3 2 2 3 2 4 3 10" xfId="20058" xr:uid="{00000000-0005-0000-0000-00009D4E0000}"/>
    <cellStyle name="Normal 2 3 2 2 3 2 4 3 10 2" xfId="20059" xr:uid="{00000000-0005-0000-0000-00009E4E0000}"/>
    <cellStyle name="Normal 2 3 2 2 3 2 4 3 11" xfId="20060" xr:uid="{00000000-0005-0000-0000-00009F4E0000}"/>
    <cellStyle name="Normal 2 3 2 2 3 2 4 3 2" xfId="20061" xr:uid="{00000000-0005-0000-0000-0000A04E0000}"/>
    <cellStyle name="Normal 2 3 2 2 3 2 4 3 2 2" xfId="20062" xr:uid="{00000000-0005-0000-0000-0000A14E0000}"/>
    <cellStyle name="Normal 2 3 2 2 3 2 4 3 3" xfId="20063" xr:uid="{00000000-0005-0000-0000-0000A24E0000}"/>
    <cellStyle name="Normal 2 3 2 2 3 2 4 3 3 2" xfId="20064" xr:uid="{00000000-0005-0000-0000-0000A34E0000}"/>
    <cellStyle name="Normal 2 3 2 2 3 2 4 3 4" xfId="20065" xr:uid="{00000000-0005-0000-0000-0000A44E0000}"/>
    <cellStyle name="Normal 2 3 2 2 3 2 4 3 4 2" xfId="20066" xr:uid="{00000000-0005-0000-0000-0000A54E0000}"/>
    <cellStyle name="Normal 2 3 2 2 3 2 4 3 5" xfId="20067" xr:uid="{00000000-0005-0000-0000-0000A64E0000}"/>
    <cellStyle name="Normal 2 3 2 2 3 2 4 3 5 2" xfId="20068" xr:uid="{00000000-0005-0000-0000-0000A74E0000}"/>
    <cellStyle name="Normal 2 3 2 2 3 2 4 3 6" xfId="20069" xr:uid="{00000000-0005-0000-0000-0000A84E0000}"/>
    <cellStyle name="Normal 2 3 2 2 3 2 4 3 6 2" xfId="20070" xr:uid="{00000000-0005-0000-0000-0000A94E0000}"/>
    <cellStyle name="Normal 2 3 2 2 3 2 4 3 7" xfId="20071" xr:uid="{00000000-0005-0000-0000-0000AA4E0000}"/>
    <cellStyle name="Normal 2 3 2 2 3 2 4 3 7 2" xfId="20072" xr:uid="{00000000-0005-0000-0000-0000AB4E0000}"/>
    <cellStyle name="Normal 2 3 2 2 3 2 4 3 8" xfId="20073" xr:uid="{00000000-0005-0000-0000-0000AC4E0000}"/>
    <cellStyle name="Normal 2 3 2 2 3 2 4 3 8 2" xfId="20074" xr:uid="{00000000-0005-0000-0000-0000AD4E0000}"/>
    <cellStyle name="Normal 2 3 2 2 3 2 4 3 9" xfId="20075" xr:uid="{00000000-0005-0000-0000-0000AE4E0000}"/>
    <cellStyle name="Normal 2 3 2 2 3 2 4 3 9 2" xfId="20076" xr:uid="{00000000-0005-0000-0000-0000AF4E0000}"/>
    <cellStyle name="Normal 2 3 2 2 3 2 4 4" xfId="20077" xr:uid="{00000000-0005-0000-0000-0000B04E0000}"/>
    <cellStyle name="Normal 2 3 2 2 3 2 4 4 2" xfId="20078" xr:uid="{00000000-0005-0000-0000-0000B14E0000}"/>
    <cellStyle name="Normal 2 3 2 2 3 2 4 5" xfId="20079" xr:uid="{00000000-0005-0000-0000-0000B24E0000}"/>
    <cellStyle name="Normal 2 3 2 2 3 2 4 5 2" xfId="20080" xr:uid="{00000000-0005-0000-0000-0000B34E0000}"/>
    <cellStyle name="Normal 2 3 2 2 3 2 4 6" xfId="20081" xr:uid="{00000000-0005-0000-0000-0000B44E0000}"/>
    <cellStyle name="Normal 2 3 2 2 3 2 4 6 2" xfId="20082" xr:uid="{00000000-0005-0000-0000-0000B54E0000}"/>
    <cellStyle name="Normal 2 3 2 2 3 2 4 7" xfId="20083" xr:uid="{00000000-0005-0000-0000-0000B64E0000}"/>
    <cellStyle name="Normal 2 3 2 2 3 2 4 7 2" xfId="20084" xr:uid="{00000000-0005-0000-0000-0000B74E0000}"/>
    <cellStyle name="Normal 2 3 2 2 3 2 4 8" xfId="20085" xr:uid="{00000000-0005-0000-0000-0000B84E0000}"/>
    <cellStyle name="Normal 2 3 2 2 3 2 4 8 2" xfId="20086" xr:uid="{00000000-0005-0000-0000-0000B94E0000}"/>
    <cellStyle name="Normal 2 3 2 2 3 2 4 9" xfId="20087" xr:uid="{00000000-0005-0000-0000-0000BA4E0000}"/>
    <cellStyle name="Normal 2 3 2 2 3 2 4 9 2" xfId="20088" xr:uid="{00000000-0005-0000-0000-0000BB4E0000}"/>
    <cellStyle name="Normal 2 3 2 2 3 2 5" xfId="20089" xr:uid="{00000000-0005-0000-0000-0000BC4E0000}"/>
    <cellStyle name="Normal 2 3 2 2 3 2 5 10" xfId="20090" xr:uid="{00000000-0005-0000-0000-0000BD4E0000}"/>
    <cellStyle name="Normal 2 3 2 2 3 2 5 10 2" xfId="20091" xr:uid="{00000000-0005-0000-0000-0000BE4E0000}"/>
    <cellStyle name="Normal 2 3 2 2 3 2 5 11" xfId="20092" xr:uid="{00000000-0005-0000-0000-0000BF4E0000}"/>
    <cellStyle name="Normal 2 3 2 2 3 2 5 11 2" xfId="20093" xr:uid="{00000000-0005-0000-0000-0000C04E0000}"/>
    <cellStyle name="Normal 2 3 2 2 3 2 5 12" xfId="20094" xr:uid="{00000000-0005-0000-0000-0000C14E0000}"/>
    <cellStyle name="Normal 2 3 2 2 3 2 5 12 2" xfId="20095" xr:uid="{00000000-0005-0000-0000-0000C24E0000}"/>
    <cellStyle name="Normal 2 3 2 2 3 2 5 13" xfId="20096" xr:uid="{00000000-0005-0000-0000-0000C34E0000}"/>
    <cellStyle name="Normal 2 3 2 2 3 2 5 2" xfId="20097" xr:uid="{00000000-0005-0000-0000-0000C44E0000}"/>
    <cellStyle name="Normal 2 3 2 2 3 2 5 2 10" xfId="20098" xr:uid="{00000000-0005-0000-0000-0000C54E0000}"/>
    <cellStyle name="Normal 2 3 2 2 3 2 5 2 10 2" xfId="20099" xr:uid="{00000000-0005-0000-0000-0000C64E0000}"/>
    <cellStyle name="Normal 2 3 2 2 3 2 5 2 11" xfId="20100" xr:uid="{00000000-0005-0000-0000-0000C74E0000}"/>
    <cellStyle name="Normal 2 3 2 2 3 2 5 2 11 2" xfId="20101" xr:uid="{00000000-0005-0000-0000-0000C84E0000}"/>
    <cellStyle name="Normal 2 3 2 2 3 2 5 2 12" xfId="20102" xr:uid="{00000000-0005-0000-0000-0000C94E0000}"/>
    <cellStyle name="Normal 2 3 2 2 3 2 5 2 2" xfId="20103" xr:uid="{00000000-0005-0000-0000-0000CA4E0000}"/>
    <cellStyle name="Normal 2 3 2 2 3 2 5 2 2 10" xfId="20104" xr:uid="{00000000-0005-0000-0000-0000CB4E0000}"/>
    <cellStyle name="Normal 2 3 2 2 3 2 5 2 2 10 2" xfId="20105" xr:uid="{00000000-0005-0000-0000-0000CC4E0000}"/>
    <cellStyle name="Normal 2 3 2 2 3 2 5 2 2 11" xfId="20106" xr:uid="{00000000-0005-0000-0000-0000CD4E0000}"/>
    <cellStyle name="Normal 2 3 2 2 3 2 5 2 2 2" xfId="20107" xr:uid="{00000000-0005-0000-0000-0000CE4E0000}"/>
    <cellStyle name="Normal 2 3 2 2 3 2 5 2 2 2 2" xfId="20108" xr:uid="{00000000-0005-0000-0000-0000CF4E0000}"/>
    <cellStyle name="Normal 2 3 2 2 3 2 5 2 2 3" xfId="20109" xr:uid="{00000000-0005-0000-0000-0000D04E0000}"/>
    <cellStyle name="Normal 2 3 2 2 3 2 5 2 2 3 2" xfId="20110" xr:uid="{00000000-0005-0000-0000-0000D14E0000}"/>
    <cellStyle name="Normal 2 3 2 2 3 2 5 2 2 4" xfId="20111" xr:uid="{00000000-0005-0000-0000-0000D24E0000}"/>
    <cellStyle name="Normal 2 3 2 2 3 2 5 2 2 4 2" xfId="20112" xr:uid="{00000000-0005-0000-0000-0000D34E0000}"/>
    <cellStyle name="Normal 2 3 2 2 3 2 5 2 2 5" xfId="20113" xr:uid="{00000000-0005-0000-0000-0000D44E0000}"/>
    <cellStyle name="Normal 2 3 2 2 3 2 5 2 2 5 2" xfId="20114" xr:uid="{00000000-0005-0000-0000-0000D54E0000}"/>
    <cellStyle name="Normal 2 3 2 2 3 2 5 2 2 6" xfId="20115" xr:uid="{00000000-0005-0000-0000-0000D64E0000}"/>
    <cellStyle name="Normal 2 3 2 2 3 2 5 2 2 6 2" xfId="20116" xr:uid="{00000000-0005-0000-0000-0000D74E0000}"/>
    <cellStyle name="Normal 2 3 2 2 3 2 5 2 2 7" xfId="20117" xr:uid="{00000000-0005-0000-0000-0000D84E0000}"/>
    <cellStyle name="Normal 2 3 2 2 3 2 5 2 2 7 2" xfId="20118" xr:uid="{00000000-0005-0000-0000-0000D94E0000}"/>
    <cellStyle name="Normal 2 3 2 2 3 2 5 2 2 8" xfId="20119" xr:uid="{00000000-0005-0000-0000-0000DA4E0000}"/>
    <cellStyle name="Normal 2 3 2 2 3 2 5 2 2 8 2" xfId="20120" xr:uid="{00000000-0005-0000-0000-0000DB4E0000}"/>
    <cellStyle name="Normal 2 3 2 2 3 2 5 2 2 9" xfId="20121" xr:uid="{00000000-0005-0000-0000-0000DC4E0000}"/>
    <cellStyle name="Normal 2 3 2 2 3 2 5 2 2 9 2" xfId="20122" xr:uid="{00000000-0005-0000-0000-0000DD4E0000}"/>
    <cellStyle name="Normal 2 3 2 2 3 2 5 2 3" xfId="20123" xr:uid="{00000000-0005-0000-0000-0000DE4E0000}"/>
    <cellStyle name="Normal 2 3 2 2 3 2 5 2 3 2" xfId="20124" xr:uid="{00000000-0005-0000-0000-0000DF4E0000}"/>
    <cellStyle name="Normal 2 3 2 2 3 2 5 2 4" xfId="20125" xr:uid="{00000000-0005-0000-0000-0000E04E0000}"/>
    <cellStyle name="Normal 2 3 2 2 3 2 5 2 4 2" xfId="20126" xr:uid="{00000000-0005-0000-0000-0000E14E0000}"/>
    <cellStyle name="Normal 2 3 2 2 3 2 5 2 5" xfId="20127" xr:uid="{00000000-0005-0000-0000-0000E24E0000}"/>
    <cellStyle name="Normal 2 3 2 2 3 2 5 2 5 2" xfId="20128" xr:uid="{00000000-0005-0000-0000-0000E34E0000}"/>
    <cellStyle name="Normal 2 3 2 2 3 2 5 2 6" xfId="20129" xr:uid="{00000000-0005-0000-0000-0000E44E0000}"/>
    <cellStyle name="Normal 2 3 2 2 3 2 5 2 6 2" xfId="20130" xr:uid="{00000000-0005-0000-0000-0000E54E0000}"/>
    <cellStyle name="Normal 2 3 2 2 3 2 5 2 7" xfId="20131" xr:uid="{00000000-0005-0000-0000-0000E64E0000}"/>
    <cellStyle name="Normal 2 3 2 2 3 2 5 2 7 2" xfId="20132" xr:uid="{00000000-0005-0000-0000-0000E74E0000}"/>
    <cellStyle name="Normal 2 3 2 2 3 2 5 2 8" xfId="20133" xr:uid="{00000000-0005-0000-0000-0000E84E0000}"/>
    <cellStyle name="Normal 2 3 2 2 3 2 5 2 8 2" xfId="20134" xr:uid="{00000000-0005-0000-0000-0000E94E0000}"/>
    <cellStyle name="Normal 2 3 2 2 3 2 5 2 9" xfId="20135" xr:uid="{00000000-0005-0000-0000-0000EA4E0000}"/>
    <cellStyle name="Normal 2 3 2 2 3 2 5 2 9 2" xfId="20136" xr:uid="{00000000-0005-0000-0000-0000EB4E0000}"/>
    <cellStyle name="Normal 2 3 2 2 3 2 5 3" xfId="20137" xr:uid="{00000000-0005-0000-0000-0000EC4E0000}"/>
    <cellStyle name="Normal 2 3 2 2 3 2 5 3 10" xfId="20138" xr:uid="{00000000-0005-0000-0000-0000ED4E0000}"/>
    <cellStyle name="Normal 2 3 2 2 3 2 5 3 10 2" xfId="20139" xr:uid="{00000000-0005-0000-0000-0000EE4E0000}"/>
    <cellStyle name="Normal 2 3 2 2 3 2 5 3 11" xfId="20140" xr:uid="{00000000-0005-0000-0000-0000EF4E0000}"/>
    <cellStyle name="Normal 2 3 2 2 3 2 5 3 2" xfId="20141" xr:uid="{00000000-0005-0000-0000-0000F04E0000}"/>
    <cellStyle name="Normal 2 3 2 2 3 2 5 3 2 2" xfId="20142" xr:uid="{00000000-0005-0000-0000-0000F14E0000}"/>
    <cellStyle name="Normal 2 3 2 2 3 2 5 3 3" xfId="20143" xr:uid="{00000000-0005-0000-0000-0000F24E0000}"/>
    <cellStyle name="Normal 2 3 2 2 3 2 5 3 3 2" xfId="20144" xr:uid="{00000000-0005-0000-0000-0000F34E0000}"/>
    <cellStyle name="Normal 2 3 2 2 3 2 5 3 4" xfId="20145" xr:uid="{00000000-0005-0000-0000-0000F44E0000}"/>
    <cellStyle name="Normal 2 3 2 2 3 2 5 3 4 2" xfId="20146" xr:uid="{00000000-0005-0000-0000-0000F54E0000}"/>
    <cellStyle name="Normal 2 3 2 2 3 2 5 3 5" xfId="20147" xr:uid="{00000000-0005-0000-0000-0000F64E0000}"/>
    <cellStyle name="Normal 2 3 2 2 3 2 5 3 5 2" xfId="20148" xr:uid="{00000000-0005-0000-0000-0000F74E0000}"/>
    <cellStyle name="Normal 2 3 2 2 3 2 5 3 6" xfId="20149" xr:uid="{00000000-0005-0000-0000-0000F84E0000}"/>
    <cellStyle name="Normal 2 3 2 2 3 2 5 3 6 2" xfId="20150" xr:uid="{00000000-0005-0000-0000-0000F94E0000}"/>
    <cellStyle name="Normal 2 3 2 2 3 2 5 3 7" xfId="20151" xr:uid="{00000000-0005-0000-0000-0000FA4E0000}"/>
    <cellStyle name="Normal 2 3 2 2 3 2 5 3 7 2" xfId="20152" xr:uid="{00000000-0005-0000-0000-0000FB4E0000}"/>
    <cellStyle name="Normal 2 3 2 2 3 2 5 3 8" xfId="20153" xr:uid="{00000000-0005-0000-0000-0000FC4E0000}"/>
    <cellStyle name="Normal 2 3 2 2 3 2 5 3 8 2" xfId="20154" xr:uid="{00000000-0005-0000-0000-0000FD4E0000}"/>
    <cellStyle name="Normal 2 3 2 2 3 2 5 3 9" xfId="20155" xr:uid="{00000000-0005-0000-0000-0000FE4E0000}"/>
    <cellStyle name="Normal 2 3 2 2 3 2 5 3 9 2" xfId="20156" xr:uid="{00000000-0005-0000-0000-0000FF4E0000}"/>
    <cellStyle name="Normal 2 3 2 2 3 2 5 4" xfId="20157" xr:uid="{00000000-0005-0000-0000-0000004F0000}"/>
    <cellStyle name="Normal 2 3 2 2 3 2 5 4 2" xfId="20158" xr:uid="{00000000-0005-0000-0000-0000014F0000}"/>
    <cellStyle name="Normal 2 3 2 2 3 2 5 5" xfId="20159" xr:uid="{00000000-0005-0000-0000-0000024F0000}"/>
    <cellStyle name="Normal 2 3 2 2 3 2 5 5 2" xfId="20160" xr:uid="{00000000-0005-0000-0000-0000034F0000}"/>
    <cellStyle name="Normal 2 3 2 2 3 2 5 6" xfId="20161" xr:uid="{00000000-0005-0000-0000-0000044F0000}"/>
    <cellStyle name="Normal 2 3 2 2 3 2 5 6 2" xfId="20162" xr:uid="{00000000-0005-0000-0000-0000054F0000}"/>
    <cellStyle name="Normal 2 3 2 2 3 2 5 7" xfId="20163" xr:uid="{00000000-0005-0000-0000-0000064F0000}"/>
    <cellStyle name="Normal 2 3 2 2 3 2 5 7 2" xfId="20164" xr:uid="{00000000-0005-0000-0000-0000074F0000}"/>
    <cellStyle name="Normal 2 3 2 2 3 2 5 8" xfId="20165" xr:uid="{00000000-0005-0000-0000-0000084F0000}"/>
    <cellStyle name="Normal 2 3 2 2 3 2 5 8 2" xfId="20166" xr:uid="{00000000-0005-0000-0000-0000094F0000}"/>
    <cellStyle name="Normal 2 3 2 2 3 2 5 9" xfId="20167" xr:uid="{00000000-0005-0000-0000-00000A4F0000}"/>
    <cellStyle name="Normal 2 3 2 2 3 2 5 9 2" xfId="20168" xr:uid="{00000000-0005-0000-0000-00000B4F0000}"/>
    <cellStyle name="Normal 2 3 2 2 3 2 6" xfId="41990" xr:uid="{00000000-0005-0000-0000-00000C4F0000}"/>
    <cellStyle name="Normal 2 3 2 2 3 3" xfId="20169" xr:uid="{00000000-0005-0000-0000-00000D4F0000}"/>
    <cellStyle name="Normal 2 3 2 2 3 3 2" xfId="41991" xr:uid="{00000000-0005-0000-0000-00000E4F0000}"/>
    <cellStyle name="Normal 2 3 2 2 3 4" xfId="20170" xr:uid="{00000000-0005-0000-0000-00000F4F0000}"/>
    <cellStyle name="Normal 2 3 2 2 3 4 2" xfId="41992" xr:uid="{00000000-0005-0000-0000-0000104F0000}"/>
    <cellStyle name="Normal 2 3 2 2 3 5" xfId="20171" xr:uid="{00000000-0005-0000-0000-0000114F0000}"/>
    <cellStyle name="Normal 2 3 2 2 3 5 2" xfId="41993" xr:uid="{00000000-0005-0000-0000-0000124F0000}"/>
    <cellStyle name="Normal 2 3 2 2 3 6" xfId="20172" xr:uid="{00000000-0005-0000-0000-0000134F0000}"/>
    <cellStyle name="Normal 2 3 2 2 3 6 2" xfId="41994" xr:uid="{00000000-0005-0000-0000-0000144F0000}"/>
    <cellStyle name="Normal 2 3 2 2 3 7" xfId="20173" xr:uid="{00000000-0005-0000-0000-0000154F0000}"/>
    <cellStyle name="Normal 2 3 2 2 3 7 10" xfId="20174" xr:uid="{00000000-0005-0000-0000-0000164F0000}"/>
    <cellStyle name="Normal 2 3 2 2 3 7 10 2" xfId="20175" xr:uid="{00000000-0005-0000-0000-0000174F0000}"/>
    <cellStyle name="Normal 2 3 2 2 3 7 11" xfId="20176" xr:uid="{00000000-0005-0000-0000-0000184F0000}"/>
    <cellStyle name="Normal 2 3 2 2 3 7 11 2" xfId="20177" xr:uid="{00000000-0005-0000-0000-0000194F0000}"/>
    <cellStyle name="Normal 2 3 2 2 3 7 12" xfId="20178" xr:uid="{00000000-0005-0000-0000-00001A4F0000}"/>
    <cellStyle name="Normal 2 3 2 2 3 7 2" xfId="20179" xr:uid="{00000000-0005-0000-0000-00001B4F0000}"/>
    <cellStyle name="Normal 2 3 2 2 3 7 2 10" xfId="20180" xr:uid="{00000000-0005-0000-0000-00001C4F0000}"/>
    <cellStyle name="Normal 2 3 2 2 3 7 2 10 2" xfId="20181" xr:uid="{00000000-0005-0000-0000-00001D4F0000}"/>
    <cellStyle name="Normal 2 3 2 2 3 7 2 11" xfId="20182" xr:uid="{00000000-0005-0000-0000-00001E4F0000}"/>
    <cellStyle name="Normal 2 3 2 2 3 7 2 2" xfId="20183" xr:uid="{00000000-0005-0000-0000-00001F4F0000}"/>
    <cellStyle name="Normal 2 3 2 2 3 7 2 2 2" xfId="20184" xr:uid="{00000000-0005-0000-0000-0000204F0000}"/>
    <cellStyle name="Normal 2 3 2 2 3 7 2 3" xfId="20185" xr:uid="{00000000-0005-0000-0000-0000214F0000}"/>
    <cellStyle name="Normal 2 3 2 2 3 7 2 3 2" xfId="20186" xr:uid="{00000000-0005-0000-0000-0000224F0000}"/>
    <cellStyle name="Normal 2 3 2 2 3 7 2 4" xfId="20187" xr:uid="{00000000-0005-0000-0000-0000234F0000}"/>
    <cellStyle name="Normal 2 3 2 2 3 7 2 4 2" xfId="20188" xr:uid="{00000000-0005-0000-0000-0000244F0000}"/>
    <cellStyle name="Normal 2 3 2 2 3 7 2 5" xfId="20189" xr:uid="{00000000-0005-0000-0000-0000254F0000}"/>
    <cellStyle name="Normal 2 3 2 2 3 7 2 5 2" xfId="20190" xr:uid="{00000000-0005-0000-0000-0000264F0000}"/>
    <cellStyle name="Normal 2 3 2 2 3 7 2 6" xfId="20191" xr:uid="{00000000-0005-0000-0000-0000274F0000}"/>
    <cellStyle name="Normal 2 3 2 2 3 7 2 6 2" xfId="20192" xr:uid="{00000000-0005-0000-0000-0000284F0000}"/>
    <cellStyle name="Normal 2 3 2 2 3 7 2 7" xfId="20193" xr:uid="{00000000-0005-0000-0000-0000294F0000}"/>
    <cellStyle name="Normal 2 3 2 2 3 7 2 7 2" xfId="20194" xr:uid="{00000000-0005-0000-0000-00002A4F0000}"/>
    <cellStyle name="Normal 2 3 2 2 3 7 2 8" xfId="20195" xr:uid="{00000000-0005-0000-0000-00002B4F0000}"/>
    <cellStyle name="Normal 2 3 2 2 3 7 2 8 2" xfId="20196" xr:uid="{00000000-0005-0000-0000-00002C4F0000}"/>
    <cellStyle name="Normal 2 3 2 2 3 7 2 9" xfId="20197" xr:uid="{00000000-0005-0000-0000-00002D4F0000}"/>
    <cellStyle name="Normal 2 3 2 2 3 7 2 9 2" xfId="20198" xr:uid="{00000000-0005-0000-0000-00002E4F0000}"/>
    <cellStyle name="Normal 2 3 2 2 3 7 3" xfId="20199" xr:uid="{00000000-0005-0000-0000-00002F4F0000}"/>
    <cellStyle name="Normal 2 3 2 2 3 7 3 2" xfId="20200" xr:uid="{00000000-0005-0000-0000-0000304F0000}"/>
    <cellStyle name="Normal 2 3 2 2 3 7 4" xfId="20201" xr:uid="{00000000-0005-0000-0000-0000314F0000}"/>
    <cellStyle name="Normal 2 3 2 2 3 7 4 2" xfId="20202" xr:uid="{00000000-0005-0000-0000-0000324F0000}"/>
    <cellStyle name="Normal 2 3 2 2 3 7 5" xfId="20203" xr:uid="{00000000-0005-0000-0000-0000334F0000}"/>
    <cellStyle name="Normal 2 3 2 2 3 7 5 2" xfId="20204" xr:uid="{00000000-0005-0000-0000-0000344F0000}"/>
    <cellStyle name="Normal 2 3 2 2 3 7 6" xfId="20205" xr:uid="{00000000-0005-0000-0000-0000354F0000}"/>
    <cellStyle name="Normal 2 3 2 2 3 7 6 2" xfId="20206" xr:uid="{00000000-0005-0000-0000-0000364F0000}"/>
    <cellStyle name="Normal 2 3 2 2 3 7 7" xfId="20207" xr:uid="{00000000-0005-0000-0000-0000374F0000}"/>
    <cellStyle name="Normal 2 3 2 2 3 7 7 2" xfId="20208" xr:uid="{00000000-0005-0000-0000-0000384F0000}"/>
    <cellStyle name="Normal 2 3 2 2 3 7 8" xfId="20209" xr:uid="{00000000-0005-0000-0000-0000394F0000}"/>
    <cellStyle name="Normal 2 3 2 2 3 7 8 2" xfId="20210" xr:uid="{00000000-0005-0000-0000-00003A4F0000}"/>
    <cellStyle name="Normal 2 3 2 2 3 7 9" xfId="20211" xr:uid="{00000000-0005-0000-0000-00003B4F0000}"/>
    <cellStyle name="Normal 2 3 2 2 3 7 9 2" xfId="20212" xr:uid="{00000000-0005-0000-0000-00003C4F0000}"/>
    <cellStyle name="Normal 2 3 2 2 3 8" xfId="20213" xr:uid="{00000000-0005-0000-0000-00003D4F0000}"/>
    <cellStyle name="Normal 2 3 2 2 3 8 10" xfId="20214" xr:uid="{00000000-0005-0000-0000-00003E4F0000}"/>
    <cellStyle name="Normal 2 3 2 2 3 8 10 2" xfId="20215" xr:uid="{00000000-0005-0000-0000-00003F4F0000}"/>
    <cellStyle name="Normal 2 3 2 2 3 8 11" xfId="20216" xr:uid="{00000000-0005-0000-0000-0000404F0000}"/>
    <cellStyle name="Normal 2 3 2 2 3 8 2" xfId="20217" xr:uid="{00000000-0005-0000-0000-0000414F0000}"/>
    <cellStyle name="Normal 2 3 2 2 3 8 2 2" xfId="20218" xr:uid="{00000000-0005-0000-0000-0000424F0000}"/>
    <cellStyle name="Normal 2 3 2 2 3 8 3" xfId="20219" xr:uid="{00000000-0005-0000-0000-0000434F0000}"/>
    <cellStyle name="Normal 2 3 2 2 3 8 3 2" xfId="20220" xr:uid="{00000000-0005-0000-0000-0000444F0000}"/>
    <cellStyle name="Normal 2 3 2 2 3 8 4" xfId="20221" xr:uid="{00000000-0005-0000-0000-0000454F0000}"/>
    <cellStyle name="Normal 2 3 2 2 3 8 4 2" xfId="20222" xr:uid="{00000000-0005-0000-0000-0000464F0000}"/>
    <cellStyle name="Normal 2 3 2 2 3 8 5" xfId="20223" xr:uid="{00000000-0005-0000-0000-0000474F0000}"/>
    <cellStyle name="Normal 2 3 2 2 3 8 5 2" xfId="20224" xr:uid="{00000000-0005-0000-0000-0000484F0000}"/>
    <cellStyle name="Normal 2 3 2 2 3 8 6" xfId="20225" xr:uid="{00000000-0005-0000-0000-0000494F0000}"/>
    <cellStyle name="Normal 2 3 2 2 3 8 6 2" xfId="20226" xr:uid="{00000000-0005-0000-0000-00004A4F0000}"/>
    <cellStyle name="Normal 2 3 2 2 3 8 7" xfId="20227" xr:uid="{00000000-0005-0000-0000-00004B4F0000}"/>
    <cellStyle name="Normal 2 3 2 2 3 8 7 2" xfId="20228" xr:uid="{00000000-0005-0000-0000-00004C4F0000}"/>
    <cellStyle name="Normal 2 3 2 2 3 8 8" xfId="20229" xr:uid="{00000000-0005-0000-0000-00004D4F0000}"/>
    <cellStyle name="Normal 2 3 2 2 3 8 8 2" xfId="20230" xr:uid="{00000000-0005-0000-0000-00004E4F0000}"/>
    <cellStyle name="Normal 2 3 2 2 3 8 9" xfId="20231" xr:uid="{00000000-0005-0000-0000-00004F4F0000}"/>
    <cellStyle name="Normal 2 3 2 2 3 8 9 2" xfId="20232" xr:uid="{00000000-0005-0000-0000-0000504F0000}"/>
    <cellStyle name="Normal 2 3 2 2 3 9" xfId="20233" xr:uid="{00000000-0005-0000-0000-0000514F0000}"/>
    <cellStyle name="Normal 2 3 2 2 3 9 2" xfId="20234" xr:uid="{00000000-0005-0000-0000-0000524F0000}"/>
    <cellStyle name="Normal 2 3 2 2 4" xfId="20235" xr:uid="{00000000-0005-0000-0000-0000534F0000}"/>
    <cellStyle name="Normal 2 3 2 2 4 2" xfId="41995" xr:uid="{00000000-0005-0000-0000-0000544F0000}"/>
    <cellStyle name="Normal 2 3 2 2 5" xfId="20236" xr:uid="{00000000-0005-0000-0000-0000554F0000}"/>
    <cellStyle name="Normal 2 3 2 2 5 2" xfId="41996" xr:uid="{00000000-0005-0000-0000-0000564F0000}"/>
    <cellStyle name="Normal 2 3 2 2 6" xfId="20237" xr:uid="{00000000-0005-0000-0000-0000574F0000}"/>
    <cellStyle name="Normal 2 3 2 2 6 10" xfId="20238" xr:uid="{00000000-0005-0000-0000-0000584F0000}"/>
    <cellStyle name="Normal 2 3 2 2 6 10 2" xfId="20239" xr:uid="{00000000-0005-0000-0000-0000594F0000}"/>
    <cellStyle name="Normal 2 3 2 2 6 11" xfId="20240" xr:uid="{00000000-0005-0000-0000-00005A4F0000}"/>
    <cellStyle name="Normal 2 3 2 2 6 11 2" xfId="20241" xr:uid="{00000000-0005-0000-0000-00005B4F0000}"/>
    <cellStyle name="Normal 2 3 2 2 6 12" xfId="20242" xr:uid="{00000000-0005-0000-0000-00005C4F0000}"/>
    <cellStyle name="Normal 2 3 2 2 6 12 2" xfId="20243" xr:uid="{00000000-0005-0000-0000-00005D4F0000}"/>
    <cellStyle name="Normal 2 3 2 2 6 13" xfId="20244" xr:uid="{00000000-0005-0000-0000-00005E4F0000}"/>
    <cellStyle name="Normal 2 3 2 2 6 13 2" xfId="20245" xr:uid="{00000000-0005-0000-0000-00005F4F0000}"/>
    <cellStyle name="Normal 2 3 2 2 6 14" xfId="20246" xr:uid="{00000000-0005-0000-0000-0000604F0000}"/>
    <cellStyle name="Normal 2 3 2 2 6 14 2" xfId="20247" xr:uid="{00000000-0005-0000-0000-0000614F0000}"/>
    <cellStyle name="Normal 2 3 2 2 6 15" xfId="20248" xr:uid="{00000000-0005-0000-0000-0000624F0000}"/>
    <cellStyle name="Normal 2 3 2 2 6 15 2" xfId="20249" xr:uid="{00000000-0005-0000-0000-0000634F0000}"/>
    <cellStyle name="Normal 2 3 2 2 6 16" xfId="20250" xr:uid="{00000000-0005-0000-0000-0000644F0000}"/>
    <cellStyle name="Normal 2 3 2 2 6 16 2" xfId="20251" xr:uid="{00000000-0005-0000-0000-0000654F0000}"/>
    <cellStyle name="Normal 2 3 2 2 6 17" xfId="20252" xr:uid="{00000000-0005-0000-0000-0000664F0000}"/>
    <cellStyle name="Normal 2 3 2 2 6 2" xfId="20253" xr:uid="{00000000-0005-0000-0000-0000674F0000}"/>
    <cellStyle name="Normal 2 3 2 2 6 2 2" xfId="41997" xr:uid="{00000000-0005-0000-0000-0000684F0000}"/>
    <cellStyle name="Normal 2 3 2 2 6 3" xfId="20254" xr:uid="{00000000-0005-0000-0000-0000694F0000}"/>
    <cellStyle name="Normal 2 3 2 2 6 3 2" xfId="41998" xr:uid="{00000000-0005-0000-0000-00006A4F0000}"/>
    <cellStyle name="Normal 2 3 2 2 6 4" xfId="20255" xr:uid="{00000000-0005-0000-0000-00006B4F0000}"/>
    <cellStyle name="Normal 2 3 2 2 6 4 2" xfId="41999" xr:uid="{00000000-0005-0000-0000-00006C4F0000}"/>
    <cellStyle name="Normal 2 3 2 2 6 5" xfId="20256" xr:uid="{00000000-0005-0000-0000-00006D4F0000}"/>
    <cellStyle name="Normal 2 3 2 2 6 5 2" xfId="42000" xr:uid="{00000000-0005-0000-0000-00006E4F0000}"/>
    <cellStyle name="Normal 2 3 2 2 6 6" xfId="20257" xr:uid="{00000000-0005-0000-0000-00006F4F0000}"/>
    <cellStyle name="Normal 2 3 2 2 6 6 10" xfId="20258" xr:uid="{00000000-0005-0000-0000-0000704F0000}"/>
    <cellStyle name="Normal 2 3 2 2 6 6 10 2" xfId="20259" xr:uid="{00000000-0005-0000-0000-0000714F0000}"/>
    <cellStyle name="Normal 2 3 2 2 6 6 11" xfId="20260" xr:uid="{00000000-0005-0000-0000-0000724F0000}"/>
    <cellStyle name="Normal 2 3 2 2 6 6 11 2" xfId="20261" xr:uid="{00000000-0005-0000-0000-0000734F0000}"/>
    <cellStyle name="Normal 2 3 2 2 6 6 12" xfId="20262" xr:uid="{00000000-0005-0000-0000-0000744F0000}"/>
    <cellStyle name="Normal 2 3 2 2 6 6 2" xfId="20263" xr:uid="{00000000-0005-0000-0000-0000754F0000}"/>
    <cellStyle name="Normal 2 3 2 2 6 6 2 10" xfId="20264" xr:uid="{00000000-0005-0000-0000-0000764F0000}"/>
    <cellStyle name="Normal 2 3 2 2 6 6 2 10 2" xfId="20265" xr:uid="{00000000-0005-0000-0000-0000774F0000}"/>
    <cellStyle name="Normal 2 3 2 2 6 6 2 11" xfId="20266" xr:uid="{00000000-0005-0000-0000-0000784F0000}"/>
    <cellStyle name="Normal 2 3 2 2 6 6 2 2" xfId="20267" xr:uid="{00000000-0005-0000-0000-0000794F0000}"/>
    <cellStyle name="Normal 2 3 2 2 6 6 2 2 2" xfId="20268" xr:uid="{00000000-0005-0000-0000-00007A4F0000}"/>
    <cellStyle name="Normal 2 3 2 2 6 6 2 3" xfId="20269" xr:uid="{00000000-0005-0000-0000-00007B4F0000}"/>
    <cellStyle name="Normal 2 3 2 2 6 6 2 3 2" xfId="20270" xr:uid="{00000000-0005-0000-0000-00007C4F0000}"/>
    <cellStyle name="Normal 2 3 2 2 6 6 2 4" xfId="20271" xr:uid="{00000000-0005-0000-0000-00007D4F0000}"/>
    <cellStyle name="Normal 2 3 2 2 6 6 2 4 2" xfId="20272" xr:uid="{00000000-0005-0000-0000-00007E4F0000}"/>
    <cellStyle name="Normal 2 3 2 2 6 6 2 5" xfId="20273" xr:uid="{00000000-0005-0000-0000-00007F4F0000}"/>
    <cellStyle name="Normal 2 3 2 2 6 6 2 5 2" xfId="20274" xr:uid="{00000000-0005-0000-0000-0000804F0000}"/>
    <cellStyle name="Normal 2 3 2 2 6 6 2 6" xfId="20275" xr:uid="{00000000-0005-0000-0000-0000814F0000}"/>
    <cellStyle name="Normal 2 3 2 2 6 6 2 6 2" xfId="20276" xr:uid="{00000000-0005-0000-0000-0000824F0000}"/>
    <cellStyle name="Normal 2 3 2 2 6 6 2 7" xfId="20277" xr:uid="{00000000-0005-0000-0000-0000834F0000}"/>
    <cellStyle name="Normal 2 3 2 2 6 6 2 7 2" xfId="20278" xr:uid="{00000000-0005-0000-0000-0000844F0000}"/>
    <cellStyle name="Normal 2 3 2 2 6 6 2 8" xfId="20279" xr:uid="{00000000-0005-0000-0000-0000854F0000}"/>
    <cellStyle name="Normal 2 3 2 2 6 6 2 8 2" xfId="20280" xr:uid="{00000000-0005-0000-0000-0000864F0000}"/>
    <cellStyle name="Normal 2 3 2 2 6 6 2 9" xfId="20281" xr:uid="{00000000-0005-0000-0000-0000874F0000}"/>
    <cellStyle name="Normal 2 3 2 2 6 6 2 9 2" xfId="20282" xr:uid="{00000000-0005-0000-0000-0000884F0000}"/>
    <cellStyle name="Normal 2 3 2 2 6 6 3" xfId="20283" xr:uid="{00000000-0005-0000-0000-0000894F0000}"/>
    <cellStyle name="Normal 2 3 2 2 6 6 3 2" xfId="20284" xr:uid="{00000000-0005-0000-0000-00008A4F0000}"/>
    <cellStyle name="Normal 2 3 2 2 6 6 4" xfId="20285" xr:uid="{00000000-0005-0000-0000-00008B4F0000}"/>
    <cellStyle name="Normal 2 3 2 2 6 6 4 2" xfId="20286" xr:uid="{00000000-0005-0000-0000-00008C4F0000}"/>
    <cellStyle name="Normal 2 3 2 2 6 6 5" xfId="20287" xr:uid="{00000000-0005-0000-0000-00008D4F0000}"/>
    <cellStyle name="Normal 2 3 2 2 6 6 5 2" xfId="20288" xr:uid="{00000000-0005-0000-0000-00008E4F0000}"/>
    <cellStyle name="Normal 2 3 2 2 6 6 6" xfId="20289" xr:uid="{00000000-0005-0000-0000-00008F4F0000}"/>
    <cellStyle name="Normal 2 3 2 2 6 6 6 2" xfId="20290" xr:uid="{00000000-0005-0000-0000-0000904F0000}"/>
    <cellStyle name="Normal 2 3 2 2 6 6 7" xfId="20291" xr:uid="{00000000-0005-0000-0000-0000914F0000}"/>
    <cellStyle name="Normal 2 3 2 2 6 6 7 2" xfId="20292" xr:uid="{00000000-0005-0000-0000-0000924F0000}"/>
    <cellStyle name="Normal 2 3 2 2 6 6 8" xfId="20293" xr:uid="{00000000-0005-0000-0000-0000934F0000}"/>
    <cellStyle name="Normal 2 3 2 2 6 6 8 2" xfId="20294" xr:uid="{00000000-0005-0000-0000-0000944F0000}"/>
    <cellStyle name="Normal 2 3 2 2 6 6 9" xfId="20295" xr:uid="{00000000-0005-0000-0000-0000954F0000}"/>
    <cellStyle name="Normal 2 3 2 2 6 6 9 2" xfId="20296" xr:uid="{00000000-0005-0000-0000-0000964F0000}"/>
    <cellStyle name="Normal 2 3 2 2 6 7" xfId="20297" xr:uid="{00000000-0005-0000-0000-0000974F0000}"/>
    <cellStyle name="Normal 2 3 2 2 6 7 10" xfId="20298" xr:uid="{00000000-0005-0000-0000-0000984F0000}"/>
    <cellStyle name="Normal 2 3 2 2 6 7 10 2" xfId="20299" xr:uid="{00000000-0005-0000-0000-0000994F0000}"/>
    <cellStyle name="Normal 2 3 2 2 6 7 11" xfId="20300" xr:uid="{00000000-0005-0000-0000-00009A4F0000}"/>
    <cellStyle name="Normal 2 3 2 2 6 7 2" xfId="20301" xr:uid="{00000000-0005-0000-0000-00009B4F0000}"/>
    <cellStyle name="Normal 2 3 2 2 6 7 2 2" xfId="20302" xr:uid="{00000000-0005-0000-0000-00009C4F0000}"/>
    <cellStyle name="Normal 2 3 2 2 6 7 3" xfId="20303" xr:uid="{00000000-0005-0000-0000-00009D4F0000}"/>
    <cellStyle name="Normal 2 3 2 2 6 7 3 2" xfId="20304" xr:uid="{00000000-0005-0000-0000-00009E4F0000}"/>
    <cellStyle name="Normal 2 3 2 2 6 7 4" xfId="20305" xr:uid="{00000000-0005-0000-0000-00009F4F0000}"/>
    <cellStyle name="Normal 2 3 2 2 6 7 4 2" xfId="20306" xr:uid="{00000000-0005-0000-0000-0000A04F0000}"/>
    <cellStyle name="Normal 2 3 2 2 6 7 5" xfId="20307" xr:uid="{00000000-0005-0000-0000-0000A14F0000}"/>
    <cellStyle name="Normal 2 3 2 2 6 7 5 2" xfId="20308" xr:uid="{00000000-0005-0000-0000-0000A24F0000}"/>
    <cellStyle name="Normal 2 3 2 2 6 7 6" xfId="20309" xr:uid="{00000000-0005-0000-0000-0000A34F0000}"/>
    <cellStyle name="Normal 2 3 2 2 6 7 6 2" xfId="20310" xr:uid="{00000000-0005-0000-0000-0000A44F0000}"/>
    <cellStyle name="Normal 2 3 2 2 6 7 7" xfId="20311" xr:uid="{00000000-0005-0000-0000-0000A54F0000}"/>
    <cellStyle name="Normal 2 3 2 2 6 7 7 2" xfId="20312" xr:uid="{00000000-0005-0000-0000-0000A64F0000}"/>
    <cellStyle name="Normal 2 3 2 2 6 7 8" xfId="20313" xr:uid="{00000000-0005-0000-0000-0000A74F0000}"/>
    <cellStyle name="Normal 2 3 2 2 6 7 8 2" xfId="20314" xr:uid="{00000000-0005-0000-0000-0000A84F0000}"/>
    <cellStyle name="Normal 2 3 2 2 6 7 9" xfId="20315" xr:uid="{00000000-0005-0000-0000-0000A94F0000}"/>
    <cellStyle name="Normal 2 3 2 2 6 7 9 2" xfId="20316" xr:uid="{00000000-0005-0000-0000-0000AA4F0000}"/>
    <cellStyle name="Normal 2 3 2 2 6 8" xfId="20317" xr:uid="{00000000-0005-0000-0000-0000AB4F0000}"/>
    <cellStyle name="Normal 2 3 2 2 6 8 2" xfId="20318" xr:uid="{00000000-0005-0000-0000-0000AC4F0000}"/>
    <cellStyle name="Normal 2 3 2 2 6 9" xfId="20319" xr:uid="{00000000-0005-0000-0000-0000AD4F0000}"/>
    <cellStyle name="Normal 2 3 2 2 6 9 2" xfId="20320" xr:uid="{00000000-0005-0000-0000-0000AE4F0000}"/>
    <cellStyle name="Normal 2 3 2 2 7" xfId="20321" xr:uid="{00000000-0005-0000-0000-0000AF4F0000}"/>
    <cellStyle name="Normal 2 3 2 2 7 10" xfId="20322" xr:uid="{00000000-0005-0000-0000-0000B04F0000}"/>
    <cellStyle name="Normal 2 3 2 2 7 10 2" xfId="20323" xr:uid="{00000000-0005-0000-0000-0000B14F0000}"/>
    <cellStyle name="Normal 2 3 2 2 7 11" xfId="20324" xr:uid="{00000000-0005-0000-0000-0000B24F0000}"/>
    <cellStyle name="Normal 2 3 2 2 7 11 2" xfId="20325" xr:uid="{00000000-0005-0000-0000-0000B34F0000}"/>
    <cellStyle name="Normal 2 3 2 2 7 12" xfId="20326" xr:uid="{00000000-0005-0000-0000-0000B44F0000}"/>
    <cellStyle name="Normal 2 3 2 2 7 12 2" xfId="20327" xr:uid="{00000000-0005-0000-0000-0000B54F0000}"/>
    <cellStyle name="Normal 2 3 2 2 7 13" xfId="20328" xr:uid="{00000000-0005-0000-0000-0000B64F0000}"/>
    <cellStyle name="Normal 2 3 2 2 7 2" xfId="20329" xr:uid="{00000000-0005-0000-0000-0000B74F0000}"/>
    <cellStyle name="Normal 2 3 2 2 7 2 10" xfId="20330" xr:uid="{00000000-0005-0000-0000-0000B84F0000}"/>
    <cellStyle name="Normal 2 3 2 2 7 2 10 2" xfId="20331" xr:uid="{00000000-0005-0000-0000-0000B94F0000}"/>
    <cellStyle name="Normal 2 3 2 2 7 2 11" xfId="20332" xr:uid="{00000000-0005-0000-0000-0000BA4F0000}"/>
    <cellStyle name="Normal 2 3 2 2 7 2 11 2" xfId="20333" xr:uid="{00000000-0005-0000-0000-0000BB4F0000}"/>
    <cellStyle name="Normal 2 3 2 2 7 2 12" xfId="20334" xr:uid="{00000000-0005-0000-0000-0000BC4F0000}"/>
    <cellStyle name="Normal 2 3 2 2 7 2 2" xfId="20335" xr:uid="{00000000-0005-0000-0000-0000BD4F0000}"/>
    <cellStyle name="Normal 2 3 2 2 7 2 2 10" xfId="20336" xr:uid="{00000000-0005-0000-0000-0000BE4F0000}"/>
    <cellStyle name="Normal 2 3 2 2 7 2 2 10 2" xfId="20337" xr:uid="{00000000-0005-0000-0000-0000BF4F0000}"/>
    <cellStyle name="Normal 2 3 2 2 7 2 2 11" xfId="20338" xr:uid="{00000000-0005-0000-0000-0000C04F0000}"/>
    <cellStyle name="Normal 2 3 2 2 7 2 2 2" xfId="20339" xr:uid="{00000000-0005-0000-0000-0000C14F0000}"/>
    <cellStyle name="Normal 2 3 2 2 7 2 2 2 2" xfId="20340" xr:uid="{00000000-0005-0000-0000-0000C24F0000}"/>
    <cellStyle name="Normal 2 3 2 2 7 2 2 3" xfId="20341" xr:uid="{00000000-0005-0000-0000-0000C34F0000}"/>
    <cellStyle name="Normal 2 3 2 2 7 2 2 3 2" xfId="20342" xr:uid="{00000000-0005-0000-0000-0000C44F0000}"/>
    <cellStyle name="Normal 2 3 2 2 7 2 2 4" xfId="20343" xr:uid="{00000000-0005-0000-0000-0000C54F0000}"/>
    <cellStyle name="Normal 2 3 2 2 7 2 2 4 2" xfId="20344" xr:uid="{00000000-0005-0000-0000-0000C64F0000}"/>
    <cellStyle name="Normal 2 3 2 2 7 2 2 5" xfId="20345" xr:uid="{00000000-0005-0000-0000-0000C74F0000}"/>
    <cellStyle name="Normal 2 3 2 2 7 2 2 5 2" xfId="20346" xr:uid="{00000000-0005-0000-0000-0000C84F0000}"/>
    <cellStyle name="Normal 2 3 2 2 7 2 2 6" xfId="20347" xr:uid="{00000000-0005-0000-0000-0000C94F0000}"/>
    <cellStyle name="Normal 2 3 2 2 7 2 2 6 2" xfId="20348" xr:uid="{00000000-0005-0000-0000-0000CA4F0000}"/>
    <cellStyle name="Normal 2 3 2 2 7 2 2 7" xfId="20349" xr:uid="{00000000-0005-0000-0000-0000CB4F0000}"/>
    <cellStyle name="Normal 2 3 2 2 7 2 2 7 2" xfId="20350" xr:uid="{00000000-0005-0000-0000-0000CC4F0000}"/>
    <cellStyle name="Normal 2 3 2 2 7 2 2 8" xfId="20351" xr:uid="{00000000-0005-0000-0000-0000CD4F0000}"/>
    <cellStyle name="Normal 2 3 2 2 7 2 2 8 2" xfId="20352" xr:uid="{00000000-0005-0000-0000-0000CE4F0000}"/>
    <cellStyle name="Normal 2 3 2 2 7 2 2 9" xfId="20353" xr:uid="{00000000-0005-0000-0000-0000CF4F0000}"/>
    <cellStyle name="Normal 2 3 2 2 7 2 2 9 2" xfId="20354" xr:uid="{00000000-0005-0000-0000-0000D04F0000}"/>
    <cellStyle name="Normal 2 3 2 2 7 2 3" xfId="20355" xr:uid="{00000000-0005-0000-0000-0000D14F0000}"/>
    <cellStyle name="Normal 2 3 2 2 7 2 3 2" xfId="20356" xr:uid="{00000000-0005-0000-0000-0000D24F0000}"/>
    <cellStyle name="Normal 2 3 2 2 7 2 4" xfId="20357" xr:uid="{00000000-0005-0000-0000-0000D34F0000}"/>
    <cellStyle name="Normal 2 3 2 2 7 2 4 2" xfId="20358" xr:uid="{00000000-0005-0000-0000-0000D44F0000}"/>
    <cellStyle name="Normal 2 3 2 2 7 2 5" xfId="20359" xr:uid="{00000000-0005-0000-0000-0000D54F0000}"/>
    <cellStyle name="Normal 2 3 2 2 7 2 5 2" xfId="20360" xr:uid="{00000000-0005-0000-0000-0000D64F0000}"/>
    <cellStyle name="Normal 2 3 2 2 7 2 6" xfId="20361" xr:uid="{00000000-0005-0000-0000-0000D74F0000}"/>
    <cellStyle name="Normal 2 3 2 2 7 2 6 2" xfId="20362" xr:uid="{00000000-0005-0000-0000-0000D84F0000}"/>
    <cellStyle name="Normal 2 3 2 2 7 2 7" xfId="20363" xr:uid="{00000000-0005-0000-0000-0000D94F0000}"/>
    <cellStyle name="Normal 2 3 2 2 7 2 7 2" xfId="20364" xr:uid="{00000000-0005-0000-0000-0000DA4F0000}"/>
    <cellStyle name="Normal 2 3 2 2 7 2 8" xfId="20365" xr:uid="{00000000-0005-0000-0000-0000DB4F0000}"/>
    <cellStyle name="Normal 2 3 2 2 7 2 8 2" xfId="20366" xr:uid="{00000000-0005-0000-0000-0000DC4F0000}"/>
    <cellStyle name="Normal 2 3 2 2 7 2 9" xfId="20367" xr:uid="{00000000-0005-0000-0000-0000DD4F0000}"/>
    <cellStyle name="Normal 2 3 2 2 7 2 9 2" xfId="20368" xr:uid="{00000000-0005-0000-0000-0000DE4F0000}"/>
    <cellStyle name="Normal 2 3 2 2 7 3" xfId="20369" xr:uid="{00000000-0005-0000-0000-0000DF4F0000}"/>
    <cellStyle name="Normal 2 3 2 2 7 3 10" xfId="20370" xr:uid="{00000000-0005-0000-0000-0000E04F0000}"/>
    <cellStyle name="Normal 2 3 2 2 7 3 10 2" xfId="20371" xr:uid="{00000000-0005-0000-0000-0000E14F0000}"/>
    <cellStyle name="Normal 2 3 2 2 7 3 11" xfId="20372" xr:uid="{00000000-0005-0000-0000-0000E24F0000}"/>
    <cellStyle name="Normal 2 3 2 2 7 3 2" xfId="20373" xr:uid="{00000000-0005-0000-0000-0000E34F0000}"/>
    <cellStyle name="Normal 2 3 2 2 7 3 2 2" xfId="20374" xr:uid="{00000000-0005-0000-0000-0000E44F0000}"/>
    <cellStyle name="Normal 2 3 2 2 7 3 3" xfId="20375" xr:uid="{00000000-0005-0000-0000-0000E54F0000}"/>
    <cellStyle name="Normal 2 3 2 2 7 3 3 2" xfId="20376" xr:uid="{00000000-0005-0000-0000-0000E64F0000}"/>
    <cellStyle name="Normal 2 3 2 2 7 3 4" xfId="20377" xr:uid="{00000000-0005-0000-0000-0000E74F0000}"/>
    <cellStyle name="Normal 2 3 2 2 7 3 4 2" xfId="20378" xr:uid="{00000000-0005-0000-0000-0000E84F0000}"/>
    <cellStyle name="Normal 2 3 2 2 7 3 5" xfId="20379" xr:uid="{00000000-0005-0000-0000-0000E94F0000}"/>
    <cellStyle name="Normal 2 3 2 2 7 3 5 2" xfId="20380" xr:uid="{00000000-0005-0000-0000-0000EA4F0000}"/>
    <cellStyle name="Normal 2 3 2 2 7 3 6" xfId="20381" xr:uid="{00000000-0005-0000-0000-0000EB4F0000}"/>
    <cellStyle name="Normal 2 3 2 2 7 3 6 2" xfId="20382" xr:uid="{00000000-0005-0000-0000-0000EC4F0000}"/>
    <cellStyle name="Normal 2 3 2 2 7 3 7" xfId="20383" xr:uid="{00000000-0005-0000-0000-0000ED4F0000}"/>
    <cellStyle name="Normal 2 3 2 2 7 3 7 2" xfId="20384" xr:uid="{00000000-0005-0000-0000-0000EE4F0000}"/>
    <cellStyle name="Normal 2 3 2 2 7 3 8" xfId="20385" xr:uid="{00000000-0005-0000-0000-0000EF4F0000}"/>
    <cellStyle name="Normal 2 3 2 2 7 3 8 2" xfId="20386" xr:uid="{00000000-0005-0000-0000-0000F04F0000}"/>
    <cellStyle name="Normal 2 3 2 2 7 3 9" xfId="20387" xr:uid="{00000000-0005-0000-0000-0000F14F0000}"/>
    <cellStyle name="Normal 2 3 2 2 7 3 9 2" xfId="20388" xr:uid="{00000000-0005-0000-0000-0000F24F0000}"/>
    <cellStyle name="Normal 2 3 2 2 7 4" xfId="20389" xr:uid="{00000000-0005-0000-0000-0000F34F0000}"/>
    <cellStyle name="Normal 2 3 2 2 7 4 2" xfId="20390" xr:uid="{00000000-0005-0000-0000-0000F44F0000}"/>
    <cellStyle name="Normal 2 3 2 2 7 5" xfId="20391" xr:uid="{00000000-0005-0000-0000-0000F54F0000}"/>
    <cellStyle name="Normal 2 3 2 2 7 5 2" xfId="20392" xr:uid="{00000000-0005-0000-0000-0000F64F0000}"/>
    <cellStyle name="Normal 2 3 2 2 7 6" xfId="20393" xr:uid="{00000000-0005-0000-0000-0000F74F0000}"/>
    <cellStyle name="Normal 2 3 2 2 7 6 2" xfId="20394" xr:uid="{00000000-0005-0000-0000-0000F84F0000}"/>
    <cellStyle name="Normal 2 3 2 2 7 7" xfId="20395" xr:uid="{00000000-0005-0000-0000-0000F94F0000}"/>
    <cellStyle name="Normal 2 3 2 2 7 7 2" xfId="20396" xr:uid="{00000000-0005-0000-0000-0000FA4F0000}"/>
    <cellStyle name="Normal 2 3 2 2 7 8" xfId="20397" xr:uid="{00000000-0005-0000-0000-0000FB4F0000}"/>
    <cellStyle name="Normal 2 3 2 2 7 8 2" xfId="20398" xr:uid="{00000000-0005-0000-0000-0000FC4F0000}"/>
    <cellStyle name="Normal 2 3 2 2 7 9" xfId="20399" xr:uid="{00000000-0005-0000-0000-0000FD4F0000}"/>
    <cellStyle name="Normal 2 3 2 2 7 9 2" xfId="20400" xr:uid="{00000000-0005-0000-0000-0000FE4F0000}"/>
    <cellStyle name="Normal 2 3 2 2 8" xfId="20401" xr:uid="{00000000-0005-0000-0000-0000FF4F0000}"/>
    <cellStyle name="Normal 2 3 2 2 8 10" xfId="20402" xr:uid="{00000000-0005-0000-0000-000000500000}"/>
    <cellStyle name="Normal 2 3 2 2 8 10 2" xfId="20403" xr:uid="{00000000-0005-0000-0000-000001500000}"/>
    <cellStyle name="Normal 2 3 2 2 8 11" xfId="20404" xr:uid="{00000000-0005-0000-0000-000002500000}"/>
    <cellStyle name="Normal 2 3 2 2 8 11 2" xfId="20405" xr:uid="{00000000-0005-0000-0000-000003500000}"/>
    <cellStyle name="Normal 2 3 2 2 8 12" xfId="20406" xr:uid="{00000000-0005-0000-0000-000004500000}"/>
    <cellStyle name="Normal 2 3 2 2 8 12 2" xfId="20407" xr:uid="{00000000-0005-0000-0000-000005500000}"/>
    <cellStyle name="Normal 2 3 2 2 8 13" xfId="20408" xr:uid="{00000000-0005-0000-0000-000006500000}"/>
    <cellStyle name="Normal 2 3 2 2 8 2" xfId="20409" xr:uid="{00000000-0005-0000-0000-000007500000}"/>
    <cellStyle name="Normal 2 3 2 2 8 2 10" xfId="20410" xr:uid="{00000000-0005-0000-0000-000008500000}"/>
    <cellStyle name="Normal 2 3 2 2 8 2 10 2" xfId="20411" xr:uid="{00000000-0005-0000-0000-000009500000}"/>
    <cellStyle name="Normal 2 3 2 2 8 2 11" xfId="20412" xr:uid="{00000000-0005-0000-0000-00000A500000}"/>
    <cellStyle name="Normal 2 3 2 2 8 2 11 2" xfId="20413" xr:uid="{00000000-0005-0000-0000-00000B500000}"/>
    <cellStyle name="Normal 2 3 2 2 8 2 12" xfId="20414" xr:uid="{00000000-0005-0000-0000-00000C500000}"/>
    <cellStyle name="Normal 2 3 2 2 8 2 2" xfId="20415" xr:uid="{00000000-0005-0000-0000-00000D500000}"/>
    <cellStyle name="Normal 2 3 2 2 8 2 2 10" xfId="20416" xr:uid="{00000000-0005-0000-0000-00000E500000}"/>
    <cellStyle name="Normal 2 3 2 2 8 2 2 10 2" xfId="20417" xr:uid="{00000000-0005-0000-0000-00000F500000}"/>
    <cellStyle name="Normal 2 3 2 2 8 2 2 11" xfId="20418" xr:uid="{00000000-0005-0000-0000-000010500000}"/>
    <cellStyle name="Normal 2 3 2 2 8 2 2 2" xfId="20419" xr:uid="{00000000-0005-0000-0000-000011500000}"/>
    <cellStyle name="Normal 2 3 2 2 8 2 2 2 2" xfId="20420" xr:uid="{00000000-0005-0000-0000-000012500000}"/>
    <cellStyle name="Normal 2 3 2 2 8 2 2 3" xfId="20421" xr:uid="{00000000-0005-0000-0000-000013500000}"/>
    <cellStyle name="Normal 2 3 2 2 8 2 2 3 2" xfId="20422" xr:uid="{00000000-0005-0000-0000-000014500000}"/>
    <cellStyle name="Normal 2 3 2 2 8 2 2 4" xfId="20423" xr:uid="{00000000-0005-0000-0000-000015500000}"/>
    <cellStyle name="Normal 2 3 2 2 8 2 2 4 2" xfId="20424" xr:uid="{00000000-0005-0000-0000-000016500000}"/>
    <cellStyle name="Normal 2 3 2 2 8 2 2 5" xfId="20425" xr:uid="{00000000-0005-0000-0000-000017500000}"/>
    <cellStyle name="Normal 2 3 2 2 8 2 2 5 2" xfId="20426" xr:uid="{00000000-0005-0000-0000-000018500000}"/>
    <cellStyle name="Normal 2 3 2 2 8 2 2 6" xfId="20427" xr:uid="{00000000-0005-0000-0000-000019500000}"/>
    <cellStyle name="Normal 2 3 2 2 8 2 2 6 2" xfId="20428" xr:uid="{00000000-0005-0000-0000-00001A500000}"/>
    <cellStyle name="Normal 2 3 2 2 8 2 2 7" xfId="20429" xr:uid="{00000000-0005-0000-0000-00001B500000}"/>
    <cellStyle name="Normal 2 3 2 2 8 2 2 7 2" xfId="20430" xr:uid="{00000000-0005-0000-0000-00001C500000}"/>
    <cellStyle name="Normal 2 3 2 2 8 2 2 8" xfId="20431" xr:uid="{00000000-0005-0000-0000-00001D500000}"/>
    <cellStyle name="Normal 2 3 2 2 8 2 2 8 2" xfId="20432" xr:uid="{00000000-0005-0000-0000-00001E500000}"/>
    <cellStyle name="Normal 2 3 2 2 8 2 2 9" xfId="20433" xr:uid="{00000000-0005-0000-0000-00001F500000}"/>
    <cellStyle name="Normal 2 3 2 2 8 2 2 9 2" xfId="20434" xr:uid="{00000000-0005-0000-0000-000020500000}"/>
    <cellStyle name="Normal 2 3 2 2 8 2 3" xfId="20435" xr:uid="{00000000-0005-0000-0000-000021500000}"/>
    <cellStyle name="Normal 2 3 2 2 8 2 3 2" xfId="20436" xr:uid="{00000000-0005-0000-0000-000022500000}"/>
    <cellStyle name="Normal 2 3 2 2 8 2 4" xfId="20437" xr:uid="{00000000-0005-0000-0000-000023500000}"/>
    <cellStyle name="Normal 2 3 2 2 8 2 4 2" xfId="20438" xr:uid="{00000000-0005-0000-0000-000024500000}"/>
    <cellStyle name="Normal 2 3 2 2 8 2 5" xfId="20439" xr:uid="{00000000-0005-0000-0000-000025500000}"/>
    <cellStyle name="Normal 2 3 2 2 8 2 5 2" xfId="20440" xr:uid="{00000000-0005-0000-0000-000026500000}"/>
    <cellStyle name="Normal 2 3 2 2 8 2 6" xfId="20441" xr:uid="{00000000-0005-0000-0000-000027500000}"/>
    <cellStyle name="Normal 2 3 2 2 8 2 6 2" xfId="20442" xr:uid="{00000000-0005-0000-0000-000028500000}"/>
    <cellStyle name="Normal 2 3 2 2 8 2 7" xfId="20443" xr:uid="{00000000-0005-0000-0000-000029500000}"/>
    <cellStyle name="Normal 2 3 2 2 8 2 7 2" xfId="20444" xr:uid="{00000000-0005-0000-0000-00002A500000}"/>
    <cellStyle name="Normal 2 3 2 2 8 2 8" xfId="20445" xr:uid="{00000000-0005-0000-0000-00002B500000}"/>
    <cellStyle name="Normal 2 3 2 2 8 2 8 2" xfId="20446" xr:uid="{00000000-0005-0000-0000-00002C500000}"/>
    <cellStyle name="Normal 2 3 2 2 8 2 9" xfId="20447" xr:uid="{00000000-0005-0000-0000-00002D500000}"/>
    <cellStyle name="Normal 2 3 2 2 8 2 9 2" xfId="20448" xr:uid="{00000000-0005-0000-0000-00002E500000}"/>
    <cellStyle name="Normal 2 3 2 2 8 3" xfId="20449" xr:uid="{00000000-0005-0000-0000-00002F500000}"/>
    <cellStyle name="Normal 2 3 2 2 8 3 10" xfId="20450" xr:uid="{00000000-0005-0000-0000-000030500000}"/>
    <cellStyle name="Normal 2 3 2 2 8 3 10 2" xfId="20451" xr:uid="{00000000-0005-0000-0000-000031500000}"/>
    <cellStyle name="Normal 2 3 2 2 8 3 11" xfId="20452" xr:uid="{00000000-0005-0000-0000-000032500000}"/>
    <cellStyle name="Normal 2 3 2 2 8 3 2" xfId="20453" xr:uid="{00000000-0005-0000-0000-000033500000}"/>
    <cellStyle name="Normal 2 3 2 2 8 3 2 2" xfId="20454" xr:uid="{00000000-0005-0000-0000-000034500000}"/>
    <cellStyle name="Normal 2 3 2 2 8 3 3" xfId="20455" xr:uid="{00000000-0005-0000-0000-000035500000}"/>
    <cellStyle name="Normal 2 3 2 2 8 3 3 2" xfId="20456" xr:uid="{00000000-0005-0000-0000-000036500000}"/>
    <cellStyle name="Normal 2 3 2 2 8 3 4" xfId="20457" xr:uid="{00000000-0005-0000-0000-000037500000}"/>
    <cellStyle name="Normal 2 3 2 2 8 3 4 2" xfId="20458" xr:uid="{00000000-0005-0000-0000-000038500000}"/>
    <cellStyle name="Normal 2 3 2 2 8 3 5" xfId="20459" xr:uid="{00000000-0005-0000-0000-000039500000}"/>
    <cellStyle name="Normal 2 3 2 2 8 3 5 2" xfId="20460" xr:uid="{00000000-0005-0000-0000-00003A500000}"/>
    <cellStyle name="Normal 2 3 2 2 8 3 6" xfId="20461" xr:uid="{00000000-0005-0000-0000-00003B500000}"/>
    <cellStyle name="Normal 2 3 2 2 8 3 6 2" xfId="20462" xr:uid="{00000000-0005-0000-0000-00003C500000}"/>
    <cellStyle name="Normal 2 3 2 2 8 3 7" xfId="20463" xr:uid="{00000000-0005-0000-0000-00003D500000}"/>
    <cellStyle name="Normal 2 3 2 2 8 3 7 2" xfId="20464" xr:uid="{00000000-0005-0000-0000-00003E500000}"/>
    <cellStyle name="Normal 2 3 2 2 8 3 8" xfId="20465" xr:uid="{00000000-0005-0000-0000-00003F500000}"/>
    <cellStyle name="Normal 2 3 2 2 8 3 8 2" xfId="20466" xr:uid="{00000000-0005-0000-0000-000040500000}"/>
    <cellStyle name="Normal 2 3 2 2 8 3 9" xfId="20467" xr:uid="{00000000-0005-0000-0000-000041500000}"/>
    <cellStyle name="Normal 2 3 2 2 8 3 9 2" xfId="20468" xr:uid="{00000000-0005-0000-0000-000042500000}"/>
    <cellStyle name="Normal 2 3 2 2 8 4" xfId="20469" xr:uid="{00000000-0005-0000-0000-000043500000}"/>
    <cellStyle name="Normal 2 3 2 2 8 4 2" xfId="20470" xr:uid="{00000000-0005-0000-0000-000044500000}"/>
    <cellStyle name="Normal 2 3 2 2 8 5" xfId="20471" xr:uid="{00000000-0005-0000-0000-000045500000}"/>
    <cellStyle name="Normal 2 3 2 2 8 5 2" xfId="20472" xr:uid="{00000000-0005-0000-0000-000046500000}"/>
    <cellStyle name="Normal 2 3 2 2 8 6" xfId="20473" xr:uid="{00000000-0005-0000-0000-000047500000}"/>
    <cellStyle name="Normal 2 3 2 2 8 6 2" xfId="20474" xr:uid="{00000000-0005-0000-0000-000048500000}"/>
    <cellStyle name="Normal 2 3 2 2 8 7" xfId="20475" xr:uid="{00000000-0005-0000-0000-000049500000}"/>
    <cellStyle name="Normal 2 3 2 2 8 7 2" xfId="20476" xr:uid="{00000000-0005-0000-0000-00004A500000}"/>
    <cellStyle name="Normal 2 3 2 2 8 8" xfId="20477" xr:uid="{00000000-0005-0000-0000-00004B500000}"/>
    <cellStyle name="Normal 2 3 2 2 8 8 2" xfId="20478" xr:uid="{00000000-0005-0000-0000-00004C500000}"/>
    <cellStyle name="Normal 2 3 2 2 8 9" xfId="20479" xr:uid="{00000000-0005-0000-0000-00004D500000}"/>
    <cellStyle name="Normal 2 3 2 2 8 9 2" xfId="20480" xr:uid="{00000000-0005-0000-0000-00004E500000}"/>
    <cellStyle name="Normal 2 3 2 2 9" xfId="20481" xr:uid="{00000000-0005-0000-0000-00004F500000}"/>
    <cellStyle name="Normal 2 3 2 2 9 10" xfId="20482" xr:uid="{00000000-0005-0000-0000-000050500000}"/>
    <cellStyle name="Normal 2 3 2 2 9 10 2" xfId="20483" xr:uid="{00000000-0005-0000-0000-000051500000}"/>
    <cellStyle name="Normal 2 3 2 2 9 11" xfId="20484" xr:uid="{00000000-0005-0000-0000-000052500000}"/>
    <cellStyle name="Normal 2 3 2 2 9 11 2" xfId="20485" xr:uid="{00000000-0005-0000-0000-000053500000}"/>
    <cellStyle name="Normal 2 3 2 2 9 12" xfId="20486" xr:uid="{00000000-0005-0000-0000-000054500000}"/>
    <cellStyle name="Normal 2 3 2 2 9 12 2" xfId="20487" xr:uid="{00000000-0005-0000-0000-000055500000}"/>
    <cellStyle name="Normal 2 3 2 2 9 13" xfId="20488" xr:uid="{00000000-0005-0000-0000-000056500000}"/>
    <cellStyle name="Normal 2 3 2 2 9 2" xfId="20489" xr:uid="{00000000-0005-0000-0000-000057500000}"/>
    <cellStyle name="Normal 2 3 2 2 9 2 10" xfId="20490" xr:uid="{00000000-0005-0000-0000-000058500000}"/>
    <cellStyle name="Normal 2 3 2 2 9 2 10 2" xfId="20491" xr:uid="{00000000-0005-0000-0000-000059500000}"/>
    <cellStyle name="Normal 2 3 2 2 9 2 11" xfId="20492" xr:uid="{00000000-0005-0000-0000-00005A500000}"/>
    <cellStyle name="Normal 2 3 2 2 9 2 11 2" xfId="20493" xr:uid="{00000000-0005-0000-0000-00005B500000}"/>
    <cellStyle name="Normal 2 3 2 2 9 2 12" xfId="20494" xr:uid="{00000000-0005-0000-0000-00005C500000}"/>
    <cellStyle name="Normal 2 3 2 2 9 2 2" xfId="20495" xr:uid="{00000000-0005-0000-0000-00005D500000}"/>
    <cellStyle name="Normal 2 3 2 2 9 2 2 10" xfId="20496" xr:uid="{00000000-0005-0000-0000-00005E500000}"/>
    <cellStyle name="Normal 2 3 2 2 9 2 2 10 2" xfId="20497" xr:uid="{00000000-0005-0000-0000-00005F500000}"/>
    <cellStyle name="Normal 2 3 2 2 9 2 2 11" xfId="20498" xr:uid="{00000000-0005-0000-0000-000060500000}"/>
    <cellStyle name="Normal 2 3 2 2 9 2 2 2" xfId="20499" xr:uid="{00000000-0005-0000-0000-000061500000}"/>
    <cellStyle name="Normal 2 3 2 2 9 2 2 2 2" xfId="20500" xr:uid="{00000000-0005-0000-0000-000062500000}"/>
    <cellStyle name="Normal 2 3 2 2 9 2 2 3" xfId="20501" xr:uid="{00000000-0005-0000-0000-000063500000}"/>
    <cellStyle name="Normal 2 3 2 2 9 2 2 3 2" xfId="20502" xr:uid="{00000000-0005-0000-0000-000064500000}"/>
    <cellStyle name="Normal 2 3 2 2 9 2 2 4" xfId="20503" xr:uid="{00000000-0005-0000-0000-000065500000}"/>
    <cellStyle name="Normal 2 3 2 2 9 2 2 4 2" xfId="20504" xr:uid="{00000000-0005-0000-0000-000066500000}"/>
    <cellStyle name="Normal 2 3 2 2 9 2 2 5" xfId="20505" xr:uid="{00000000-0005-0000-0000-000067500000}"/>
    <cellStyle name="Normal 2 3 2 2 9 2 2 5 2" xfId="20506" xr:uid="{00000000-0005-0000-0000-000068500000}"/>
    <cellStyle name="Normal 2 3 2 2 9 2 2 6" xfId="20507" xr:uid="{00000000-0005-0000-0000-000069500000}"/>
    <cellStyle name="Normal 2 3 2 2 9 2 2 6 2" xfId="20508" xr:uid="{00000000-0005-0000-0000-00006A500000}"/>
    <cellStyle name="Normal 2 3 2 2 9 2 2 7" xfId="20509" xr:uid="{00000000-0005-0000-0000-00006B500000}"/>
    <cellStyle name="Normal 2 3 2 2 9 2 2 7 2" xfId="20510" xr:uid="{00000000-0005-0000-0000-00006C500000}"/>
    <cellStyle name="Normal 2 3 2 2 9 2 2 8" xfId="20511" xr:uid="{00000000-0005-0000-0000-00006D500000}"/>
    <cellStyle name="Normal 2 3 2 2 9 2 2 8 2" xfId="20512" xr:uid="{00000000-0005-0000-0000-00006E500000}"/>
    <cellStyle name="Normal 2 3 2 2 9 2 2 9" xfId="20513" xr:uid="{00000000-0005-0000-0000-00006F500000}"/>
    <cellStyle name="Normal 2 3 2 2 9 2 2 9 2" xfId="20514" xr:uid="{00000000-0005-0000-0000-000070500000}"/>
    <cellStyle name="Normal 2 3 2 2 9 2 3" xfId="20515" xr:uid="{00000000-0005-0000-0000-000071500000}"/>
    <cellStyle name="Normal 2 3 2 2 9 2 3 2" xfId="20516" xr:uid="{00000000-0005-0000-0000-000072500000}"/>
    <cellStyle name="Normal 2 3 2 2 9 2 4" xfId="20517" xr:uid="{00000000-0005-0000-0000-000073500000}"/>
    <cellStyle name="Normal 2 3 2 2 9 2 4 2" xfId="20518" xr:uid="{00000000-0005-0000-0000-000074500000}"/>
    <cellStyle name="Normal 2 3 2 2 9 2 5" xfId="20519" xr:uid="{00000000-0005-0000-0000-000075500000}"/>
    <cellStyle name="Normal 2 3 2 2 9 2 5 2" xfId="20520" xr:uid="{00000000-0005-0000-0000-000076500000}"/>
    <cellStyle name="Normal 2 3 2 2 9 2 6" xfId="20521" xr:uid="{00000000-0005-0000-0000-000077500000}"/>
    <cellStyle name="Normal 2 3 2 2 9 2 6 2" xfId="20522" xr:uid="{00000000-0005-0000-0000-000078500000}"/>
    <cellStyle name="Normal 2 3 2 2 9 2 7" xfId="20523" xr:uid="{00000000-0005-0000-0000-000079500000}"/>
    <cellStyle name="Normal 2 3 2 2 9 2 7 2" xfId="20524" xr:uid="{00000000-0005-0000-0000-00007A500000}"/>
    <cellStyle name="Normal 2 3 2 2 9 2 8" xfId="20525" xr:uid="{00000000-0005-0000-0000-00007B500000}"/>
    <cellStyle name="Normal 2 3 2 2 9 2 8 2" xfId="20526" xr:uid="{00000000-0005-0000-0000-00007C500000}"/>
    <cellStyle name="Normal 2 3 2 2 9 2 9" xfId="20527" xr:uid="{00000000-0005-0000-0000-00007D500000}"/>
    <cellStyle name="Normal 2 3 2 2 9 2 9 2" xfId="20528" xr:uid="{00000000-0005-0000-0000-00007E500000}"/>
    <cellStyle name="Normal 2 3 2 2 9 3" xfId="20529" xr:uid="{00000000-0005-0000-0000-00007F500000}"/>
    <cellStyle name="Normal 2 3 2 2 9 3 10" xfId="20530" xr:uid="{00000000-0005-0000-0000-000080500000}"/>
    <cellStyle name="Normal 2 3 2 2 9 3 10 2" xfId="20531" xr:uid="{00000000-0005-0000-0000-000081500000}"/>
    <cellStyle name="Normal 2 3 2 2 9 3 11" xfId="20532" xr:uid="{00000000-0005-0000-0000-000082500000}"/>
    <cellStyle name="Normal 2 3 2 2 9 3 2" xfId="20533" xr:uid="{00000000-0005-0000-0000-000083500000}"/>
    <cellStyle name="Normal 2 3 2 2 9 3 2 2" xfId="20534" xr:uid="{00000000-0005-0000-0000-000084500000}"/>
    <cellStyle name="Normal 2 3 2 2 9 3 3" xfId="20535" xr:uid="{00000000-0005-0000-0000-000085500000}"/>
    <cellStyle name="Normal 2 3 2 2 9 3 3 2" xfId="20536" xr:uid="{00000000-0005-0000-0000-000086500000}"/>
    <cellStyle name="Normal 2 3 2 2 9 3 4" xfId="20537" xr:uid="{00000000-0005-0000-0000-000087500000}"/>
    <cellStyle name="Normal 2 3 2 2 9 3 4 2" xfId="20538" xr:uid="{00000000-0005-0000-0000-000088500000}"/>
    <cellStyle name="Normal 2 3 2 2 9 3 5" xfId="20539" xr:uid="{00000000-0005-0000-0000-000089500000}"/>
    <cellStyle name="Normal 2 3 2 2 9 3 5 2" xfId="20540" xr:uid="{00000000-0005-0000-0000-00008A500000}"/>
    <cellStyle name="Normal 2 3 2 2 9 3 6" xfId="20541" xr:uid="{00000000-0005-0000-0000-00008B500000}"/>
    <cellStyle name="Normal 2 3 2 2 9 3 6 2" xfId="20542" xr:uid="{00000000-0005-0000-0000-00008C500000}"/>
    <cellStyle name="Normal 2 3 2 2 9 3 7" xfId="20543" xr:uid="{00000000-0005-0000-0000-00008D500000}"/>
    <cellStyle name="Normal 2 3 2 2 9 3 7 2" xfId="20544" xr:uid="{00000000-0005-0000-0000-00008E500000}"/>
    <cellStyle name="Normal 2 3 2 2 9 3 8" xfId="20545" xr:uid="{00000000-0005-0000-0000-00008F500000}"/>
    <cellStyle name="Normal 2 3 2 2 9 3 8 2" xfId="20546" xr:uid="{00000000-0005-0000-0000-000090500000}"/>
    <cellStyle name="Normal 2 3 2 2 9 3 9" xfId="20547" xr:uid="{00000000-0005-0000-0000-000091500000}"/>
    <cellStyle name="Normal 2 3 2 2 9 3 9 2" xfId="20548" xr:uid="{00000000-0005-0000-0000-000092500000}"/>
    <cellStyle name="Normal 2 3 2 2 9 4" xfId="20549" xr:uid="{00000000-0005-0000-0000-000093500000}"/>
    <cellStyle name="Normal 2 3 2 2 9 4 2" xfId="20550" xr:uid="{00000000-0005-0000-0000-000094500000}"/>
    <cellStyle name="Normal 2 3 2 2 9 5" xfId="20551" xr:uid="{00000000-0005-0000-0000-000095500000}"/>
    <cellStyle name="Normal 2 3 2 2 9 5 2" xfId="20552" xr:uid="{00000000-0005-0000-0000-000096500000}"/>
    <cellStyle name="Normal 2 3 2 2 9 6" xfId="20553" xr:uid="{00000000-0005-0000-0000-000097500000}"/>
    <cellStyle name="Normal 2 3 2 2 9 6 2" xfId="20554" xr:uid="{00000000-0005-0000-0000-000098500000}"/>
    <cellStyle name="Normal 2 3 2 2 9 7" xfId="20555" xr:uid="{00000000-0005-0000-0000-000099500000}"/>
    <cellStyle name="Normal 2 3 2 2 9 7 2" xfId="20556" xr:uid="{00000000-0005-0000-0000-00009A500000}"/>
    <cellStyle name="Normal 2 3 2 2 9 8" xfId="20557" xr:uid="{00000000-0005-0000-0000-00009B500000}"/>
    <cellStyle name="Normal 2 3 2 2 9 8 2" xfId="20558" xr:uid="{00000000-0005-0000-0000-00009C500000}"/>
    <cellStyle name="Normal 2 3 2 2 9 9" xfId="20559" xr:uid="{00000000-0005-0000-0000-00009D500000}"/>
    <cellStyle name="Normal 2 3 2 2 9 9 2" xfId="20560" xr:uid="{00000000-0005-0000-0000-00009E500000}"/>
    <cellStyle name="Normal 2 3 2 20" xfId="20561" xr:uid="{00000000-0005-0000-0000-00009F500000}"/>
    <cellStyle name="Normal 2 3 2 21" xfId="20562" xr:uid="{00000000-0005-0000-0000-0000A0500000}"/>
    <cellStyle name="Normal 2 3 2 22" xfId="20563" xr:uid="{00000000-0005-0000-0000-0000A1500000}"/>
    <cellStyle name="Normal 2 3 2 23" xfId="20564" xr:uid="{00000000-0005-0000-0000-0000A2500000}"/>
    <cellStyle name="Normal 2 3 2 24" xfId="20565" xr:uid="{00000000-0005-0000-0000-0000A3500000}"/>
    <cellStyle name="Normal 2 3 2 25" xfId="20566" xr:uid="{00000000-0005-0000-0000-0000A4500000}"/>
    <cellStyle name="Normal 2 3 2 26" xfId="20567" xr:uid="{00000000-0005-0000-0000-0000A5500000}"/>
    <cellStyle name="Normal 2 3 2 27" xfId="20568" xr:uid="{00000000-0005-0000-0000-0000A6500000}"/>
    <cellStyle name="Normal 2 3 2 28" xfId="20569" xr:uid="{00000000-0005-0000-0000-0000A7500000}"/>
    <cellStyle name="Normal 2 3 2 29" xfId="20570" xr:uid="{00000000-0005-0000-0000-0000A8500000}"/>
    <cellStyle name="Normal 2 3 2 3" xfId="20571" xr:uid="{00000000-0005-0000-0000-0000A9500000}"/>
    <cellStyle name="Normal 2 3 2 3 10" xfId="20572" xr:uid="{00000000-0005-0000-0000-0000AA500000}"/>
    <cellStyle name="Normal 2 3 2 3 10 2" xfId="20573" xr:uid="{00000000-0005-0000-0000-0000AB500000}"/>
    <cellStyle name="Normal 2 3 2 3 11" xfId="20574" xr:uid="{00000000-0005-0000-0000-0000AC500000}"/>
    <cellStyle name="Normal 2 3 2 3 11 2" xfId="20575" xr:uid="{00000000-0005-0000-0000-0000AD500000}"/>
    <cellStyle name="Normal 2 3 2 3 12" xfId="20576" xr:uid="{00000000-0005-0000-0000-0000AE500000}"/>
    <cellStyle name="Normal 2 3 2 3 12 2" xfId="20577" xr:uid="{00000000-0005-0000-0000-0000AF500000}"/>
    <cellStyle name="Normal 2 3 2 3 13" xfId="20578" xr:uid="{00000000-0005-0000-0000-0000B0500000}"/>
    <cellStyle name="Normal 2 3 2 3 2" xfId="20579" xr:uid="{00000000-0005-0000-0000-0000B1500000}"/>
    <cellStyle name="Normal 2 3 2 3 2 10" xfId="20580" xr:uid="{00000000-0005-0000-0000-0000B2500000}"/>
    <cellStyle name="Normal 2 3 2 3 2 10 2" xfId="20581" xr:uid="{00000000-0005-0000-0000-0000B3500000}"/>
    <cellStyle name="Normal 2 3 2 3 2 11" xfId="20582" xr:uid="{00000000-0005-0000-0000-0000B4500000}"/>
    <cellStyle name="Normal 2 3 2 3 2 11 2" xfId="20583" xr:uid="{00000000-0005-0000-0000-0000B5500000}"/>
    <cellStyle name="Normal 2 3 2 3 2 12" xfId="20584" xr:uid="{00000000-0005-0000-0000-0000B6500000}"/>
    <cellStyle name="Normal 2 3 2 3 2 2" xfId="20585" xr:uid="{00000000-0005-0000-0000-0000B7500000}"/>
    <cellStyle name="Normal 2 3 2 3 2 2 10" xfId="20586" xr:uid="{00000000-0005-0000-0000-0000B8500000}"/>
    <cellStyle name="Normal 2 3 2 3 2 2 10 2" xfId="20587" xr:uid="{00000000-0005-0000-0000-0000B9500000}"/>
    <cellStyle name="Normal 2 3 2 3 2 2 11" xfId="20588" xr:uid="{00000000-0005-0000-0000-0000BA500000}"/>
    <cellStyle name="Normal 2 3 2 3 2 2 2" xfId="20589" xr:uid="{00000000-0005-0000-0000-0000BB500000}"/>
    <cellStyle name="Normal 2 3 2 3 2 2 2 2" xfId="20590" xr:uid="{00000000-0005-0000-0000-0000BC500000}"/>
    <cellStyle name="Normal 2 3 2 3 2 2 3" xfId="20591" xr:uid="{00000000-0005-0000-0000-0000BD500000}"/>
    <cellStyle name="Normal 2 3 2 3 2 2 3 2" xfId="20592" xr:uid="{00000000-0005-0000-0000-0000BE500000}"/>
    <cellStyle name="Normal 2 3 2 3 2 2 4" xfId="20593" xr:uid="{00000000-0005-0000-0000-0000BF500000}"/>
    <cellStyle name="Normal 2 3 2 3 2 2 4 2" xfId="20594" xr:uid="{00000000-0005-0000-0000-0000C0500000}"/>
    <cellStyle name="Normal 2 3 2 3 2 2 5" xfId="20595" xr:uid="{00000000-0005-0000-0000-0000C1500000}"/>
    <cellStyle name="Normal 2 3 2 3 2 2 5 2" xfId="20596" xr:uid="{00000000-0005-0000-0000-0000C2500000}"/>
    <cellStyle name="Normal 2 3 2 3 2 2 6" xfId="20597" xr:uid="{00000000-0005-0000-0000-0000C3500000}"/>
    <cellStyle name="Normal 2 3 2 3 2 2 6 2" xfId="20598" xr:uid="{00000000-0005-0000-0000-0000C4500000}"/>
    <cellStyle name="Normal 2 3 2 3 2 2 7" xfId="20599" xr:uid="{00000000-0005-0000-0000-0000C5500000}"/>
    <cellStyle name="Normal 2 3 2 3 2 2 7 2" xfId="20600" xr:uid="{00000000-0005-0000-0000-0000C6500000}"/>
    <cellStyle name="Normal 2 3 2 3 2 2 8" xfId="20601" xr:uid="{00000000-0005-0000-0000-0000C7500000}"/>
    <cellStyle name="Normal 2 3 2 3 2 2 8 2" xfId="20602" xr:uid="{00000000-0005-0000-0000-0000C8500000}"/>
    <cellStyle name="Normal 2 3 2 3 2 2 9" xfId="20603" xr:uid="{00000000-0005-0000-0000-0000C9500000}"/>
    <cellStyle name="Normal 2 3 2 3 2 2 9 2" xfId="20604" xr:uid="{00000000-0005-0000-0000-0000CA500000}"/>
    <cellStyle name="Normal 2 3 2 3 2 3" xfId="20605" xr:uid="{00000000-0005-0000-0000-0000CB500000}"/>
    <cellStyle name="Normal 2 3 2 3 2 3 2" xfId="20606" xr:uid="{00000000-0005-0000-0000-0000CC500000}"/>
    <cellStyle name="Normal 2 3 2 3 2 4" xfId="20607" xr:uid="{00000000-0005-0000-0000-0000CD500000}"/>
    <cellStyle name="Normal 2 3 2 3 2 4 2" xfId="20608" xr:uid="{00000000-0005-0000-0000-0000CE500000}"/>
    <cellStyle name="Normal 2 3 2 3 2 5" xfId="20609" xr:uid="{00000000-0005-0000-0000-0000CF500000}"/>
    <cellStyle name="Normal 2 3 2 3 2 5 2" xfId="20610" xr:uid="{00000000-0005-0000-0000-0000D0500000}"/>
    <cellStyle name="Normal 2 3 2 3 2 6" xfId="20611" xr:uid="{00000000-0005-0000-0000-0000D1500000}"/>
    <cellStyle name="Normal 2 3 2 3 2 6 2" xfId="20612" xr:uid="{00000000-0005-0000-0000-0000D2500000}"/>
    <cellStyle name="Normal 2 3 2 3 2 7" xfId="20613" xr:uid="{00000000-0005-0000-0000-0000D3500000}"/>
    <cellStyle name="Normal 2 3 2 3 2 7 2" xfId="20614" xr:uid="{00000000-0005-0000-0000-0000D4500000}"/>
    <cellStyle name="Normal 2 3 2 3 2 8" xfId="20615" xr:uid="{00000000-0005-0000-0000-0000D5500000}"/>
    <cellStyle name="Normal 2 3 2 3 2 8 2" xfId="20616" xr:uid="{00000000-0005-0000-0000-0000D6500000}"/>
    <cellStyle name="Normal 2 3 2 3 2 9" xfId="20617" xr:uid="{00000000-0005-0000-0000-0000D7500000}"/>
    <cellStyle name="Normal 2 3 2 3 2 9 2" xfId="20618" xr:uid="{00000000-0005-0000-0000-0000D8500000}"/>
    <cellStyle name="Normal 2 3 2 3 3" xfId="20619" xr:uid="{00000000-0005-0000-0000-0000D9500000}"/>
    <cellStyle name="Normal 2 3 2 3 3 10" xfId="20620" xr:uid="{00000000-0005-0000-0000-0000DA500000}"/>
    <cellStyle name="Normal 2 3 2 3 3 10 2" xfId="20621" xr:uid="{00000000-0005-0000-0000-0000DB500000}"/>
    <cellStyle name="Normal 2 3 2 3 3 11" xfId="20622" xr:uid="{00000000-0005-0000-0000-0000DC500000}"/>
    <cellStyle name="Normal 2 3 2 3 3 2" xfId="20623" xr:uid="{00000000-0005-0000-0000-0000DD500000}"/>
    <cellStyle name="Normal 2 3 2 3 3 2 2" xfId="20624" xr:uid="{00000000-0005-0000-0000-0000DE500000}"/>
    <cellStyle name="Normal 2 3 2 3 3 3" xfId="20625" xr:uid="{00000000-0005-0000-0000-0000DF500000}"/>
    <cellStyle name="Normal 2 3 2 3 3 3 2" xfId="20626" xr:uid="{00000000-0005-0000-0000-0000E0500000}"/>
    <cellStyle name="Normal 2 3 2 3 3 4" xfId="20627" xr:uid="{00000000-0005-0000-0000-0000E1500000}"/>
    <cellStyle name="Normal 2 3 2 3 3 4 2" xfId="20628" xr:uid="{00000000-0005-0000-0000-0000E2500000}"/>
    <cellStyle name="Normal 2 3 2 3 3 5" xfId="20629" xr:uid="{00000000-0005-0000-0000-0000E3500000}"/>
    <cellStyle name="Normal 2 3 2 3 3 5 2" xfId="20630" xr:uid="{00000000-0005-0000-0000-0000E4500000}"/>
    <cellStyle name="Normal 2 3 2 3 3 6" xfId="20631" xr:uid="{00000000-0005-0000-0000-0000E5500000}"/>
    <cellStyle name="Normal 2 3 2 3 3 6 2" xfId="20632" xr:uid="{00000000-0005-0000-0000-0000E6500000}"/>
    <cellStyle name="Normal 2 3 2 3 3 7" xfId="20633" xr:uid="{00000000-0005-0000-0000-0000E7500000}"/>
    <cellStyle name="Normal 2 3 2 3 3 7 2" xfId="20634" xr:uid="{00000000-0005-0000-0000-0000E8500000}"/>
    <cellStyle name="Normal 2 3 2 3 3 8" xfId="20635" xr:uid="{00000000-0005-0000-0000-0000E9500000}"/>
    <cellStyle name="Normal 2 3 2 3 3 8 2" xfId="20636" xr:uid="{00000000-0005-0000-0000-0000EA500000}"/>
    <cellStyle name="Normal 2 3 2 3 3 9" xfId="20637" xr:uid="{00000000-0005-0000-0000-0000EB500000}"/>
    <cellStyle name="Normal 2 3 2 3 3 9 2" xfId="20638" xr:uid="{00000000-0005-0000-0000-0000EC500000}"/>
    <cellStyle name="Normal 2 3 2 3 4" xfId="20639" xr:uid="{00000000-0005-0000-0000-0000ED500000}"/>
    <cellStyle name="Normal 2 3 2 3 4 2" xfId="20640" xr:uid="{00000000-0005-0000-0000-0000EE500000}"/>
    <cellStyle name="Normal 2 3 2 3 5" xfId="20641" xr:uid="{00000000-0005-0000-0000-0000EF500000}"/>
    <cellStyle name="Normal 2 3 2 3 5 2" xfId="20642" xr:uid="{00000000-0005-0000-0000-0000F0500000}"/>
    <cellStyle name="Normal 2 3 2 3 6" xfId="20643" xr:uid="{00000000-0005-0000-0000-0000F1500000}"/>
    <cellStyle name="Normal 2 3 2 3 6 2" xfId="20644" xr:uid="{00000000-0005-0000-0000-0000F2500000}"/>
    <cellStyle name="Normal 2 3 2 3 7" xfId="20645" xr:uid="{00000000-0005-0000-0000-0000F3500000}"/>
    <cellStyle name="Normal 2 3 2 3 7 2" xfId="20646" xr:uid="{00000000-0005-0000-0000-0000F4500000}"/>
    <cellStyle name="Normal 2 3 2 3 8" xfId="20647" xr:uid="{00000000-0005-0000-0000-0000F5500000}"/>
    <cellStyle name="Normal 2 3 2 3 8 2" xfId="20648" xr:uid="{00000000-0005-0000-0000-0000F6500000}"/>
    <cellStyle name="Normal 2 3 2 3 9" xfId="20649" xr:uid="{00000000-0005-0000-0000-0000F7500000}"/>
    <cellStyle name="Normal 2 3 2 3 9 2" xfId="20650" xr:uid="{00000000-0005-0000-0000-0000F8500000}"/>
    <cellStyle name="Normal 2 3 2 4" xfId="20651" xr:uid="{00000000-0005-0000-0000-0000F9500000}"/>
    <cellStyle name="Normal 2 3 2 4 10" xfId="20652" xr:uid="{00000000-0005-0000-0000-0000FA500000}"/>
    <cellStyle name="Normal 2 3 2 4 10 2" xfId="20653" xr:uid="{00000000-0005-0000-0000-0000FB500000}"/>
    <cellStyle name="Normal 2 3 2 4 11" xfId="20654" xr:uid="{00000000-0005-0000-0000-0000FC500000}"/>
    <cellStyle name="Normal 2 3 2 4 11 2" xfId="20655" xr:uid="{00000000-0005-0000-0000-0000FD500000}"/>
    <cellStyle name="Normal 2 3 2 4 12" xfId="20656" xr:uid="{00000000-0005-0000-0000-0000FE500000}"/>
    <cellStyle name="Normal 2 3 2 4 12 2" xfId="20657" xr:uid="{00000000-0005-0000-0000-0000FF500000}"/>
    <cellStyle name="Normal 2 3 2 4 13" xfId="20658" xr:uid="{00000000-0005-0000-0000-000000510000}"/>
    <cellStyle name="Normal 2 3 2 4 2" xfId="20659" xr:uid="{00000000-0005-0000-0000-000001510000}"/>
    <cellStyle name="Normal 2 3 2 4 2 10" xfId="20660" xr:uid="{00000000-0005-0000-0000-000002510000}"/>
    <cellStyle name="Normal 2 3 2 4 2 10 2" xfId="20661" xr:uid="{00000000-0005-0000-0000-000003510000}"/>
    <cellStyle name="Normal 2 3 2 4 2 11" xfId="20662" xr:uid="{00000000-0005-0000-0000-000004510000}"/>
    <cellStyle name="Normal 2 3 2 4 2 11 2" xfId="20663" xr:uid="{00000000-0005-0000-0000-000005510000}"/>
    <cellStyle name="Normal 2 3 2 4 2 12" xfId="20664" xr:uid="{00000000-0005-0000-0000-000006510000}"/>
    <cellStyle name="Normal 2 3 2 4 2 2" xfId="20665" xr:uid="{00000000-0005-0000-0000-000007510000}"/>
    <cellStyle name="Normal 2 3 2 4 2 2 10" xfId="20666" xr:uid="{00000000-0005-0000-0000-000008510000}"/>
    <cellStyle name="Normal 2 3 2 4 2 2 10 2" xfId="20667" xr:uid="{00000000-0005-0000-0000-000009510000}"/>
    <cellStyle name="Normal 2 3 2 4 2 2 11" xfId="20668" xr:uid="{00000000-0005-0000-0000-00000A510000}"/>
    <cellStyle name="Normal 2 3 2 4 2 2 2" xfId="20669" xr:uid="{00000000-0005-0000-0000-00000B510000}"/>
    <cellStyle name="Normal 2 3 2 4 2 2 2 2" xfId="20670" xr:uid="{00000000-0005-0000-0000-00000C510000}"/>
    <cellStyle name="Normal 2 3 2 4 2 2 3" xfId="20671" xr:uid="{00000000-0005-0000-0000-00000D510000}"/>
    <cellStyle name="Normal 2 3 2 4 2 2 3 2" xfId="20672" xr:uid="{00000000-0005-0000-0000-00000E510000}"/>
    <cellStyle name="Normal 2 3 2 4 2 2 4" xfId="20673" xr:uid="{00000000-0005-0000-0000-00000F510000}"/>
    <cellStyle name="Normal 2 3 2 4 2 2 4 2" xfId="20674" xr:uid="{00000000-0005-0000-0000-000010510000}"/>
    <cellStyle name="Normal 2 3 2 4 2 2 5" xfId="20675" xr:uid="{00000000-0005-0000-0000-000011510000}"/>
    <cellStyle name="Normal 2 3 2 4 2 2 5 2" xfId="20676" xr:uid="{00000000-0005-0000-0000-000012510000}"/>
    <cellStyle name="Normal 2 3 2 4 2 2 6" xfId="20677" xr:uid="{00000000-0005-0000-0000-000013510000}"/>
    <cellStyle name="Normal 2 3 2 4 2 2 6 2" xfId="20678" xr:uid="{00000000-0005-0000-0000-000014510000}"/>
    <cellStyle name="Normal 2 3 2 4 2 2 7" xfId="20679" xr:uid="{00000000-0005-0000-0000-000015510000}"/>
    <cellStyle name="Normal 2 3 2 4 2 2 7 2" xfId="20680" xr:uid="{00000000-0005-0000-0000-000016510000}"/>
    <cellStyle name="Normal 2 3 2 4 2 2 8" xfId="20681" xr:uid="{00000000-0005-0000-0000-000017510000}"/>
    <cellStyle name="Normal 2 3 2 4 2 2 8 2" xfId="20682" xr:uid="{00000000-0005-0000-0000-000018510000}"/>
    <cellStyle name="Normal 2 3 2 4 2 2 9" xfId="20683" xr:uid="{00000000-0005-0000-0000-000019510000}"/>
    <cellStyle name="Normal 2 3 2 4 2 2 9 2" xfId="20684" xr:uid="{00000000-0005-0000-0000-00001A510000}"/>
    <cellStyle name="Normal 2 3 2 4 2 3" xfId="20685" xr:uid="{00000000-0005-0000-0000-00001B510000}"/>
    <cellStyle name="Normal 2 3 2 4 2 3 2" xfId="20686" xr:uid="{00000000-0005-0000-0000-00001C510000}"/>
    <cellStyle name="Normal 2 3 2 4 2 4" xfId="20687" xr:uid="{00000000-0005-0000-0000-00001D510000}"/>
    <cellStyle name="Normal 2 3 2 4 2 4 2" xfId="20688" xr:uid="{00000000-0005-0000-0000-00001E510000}"/>
    <cellStyle name="Normal 2 3 2 4 2 5" xfId="20689" xr:uid="{00000000-0005-0000-0000-00001F510000}"/>
    <cellStyle name="Normal 2 3 2 4 2 5 2" xfId="20690" xr:uid="{00000000-0005-0000-0000-000020510000}"/>
    <cellStyle name="Normal 2 3 2 4 2 6" xfId="20691" xr:uid="{00000000-0005-0000-0000-000021510000}"/>
    <cellStyle name="Normal 2 3 2 4 2 6 2" xfId="20692" xr:uid="{00000000-0005-0000-0000-000022510000}"/>
    <cellStyle name="Normal 2 3 2 4 2 7" xfId="20693" xr:uid="{00000000-0005-0000-0000-000023510000}"/>
    <cellStyle name="Normal 2 3 2 4 2 7 2" xfId="20694" xr:uid="{00000000-0005-0000-0000-000024510000}"/>
    <cellStyle name="Normal 2 3 2 4 2 8" xfId="20695" xr:uid="{00000000-0005-0000-0000-000025510000}"/>
    <cellStyle name="Normal 2 3 2 4 2 8 2" xfId="20696" xr:uid="{00000000-0005-0000-0000-000026510000}"/>
    <cellStyle name="Normal 2 3 2 4 2 9" xfId="20697" xr:uid="{00000000-0005-0000-0000-000027510000}"/>
    <cellStyle name="Normal 2 3 2 4 2 9 2" xfId="20698" xr:uid="{00000000-0005-0000-0000-000028510000}"/>
    <cellStyle name="Normal 2 3 2 4 3" xfId="20699" xr:uid="{00000000-0005-0000-0000-000029510000}"/>
    <cellStyle name="Normal 2 3 2 4 3 10" xfId="20700" xr:uid="{00000000-0005-0000-0000-00002A510000}"/>
    <cellStyle name="Normal 2 3 2 4 3 10 2" xfId="20701" xr:uid="{00000000-0005-0000-0000-00002B510000}"/>
    <cellStyle name="Normal 2 3 2 4 3 11" xfId="20702" xr:uid="{00000000-0005-0000-0000-00002C510000}"/>
    <cellStyle name="Normal 2 3 2 4 3 2" xfId="20703" xr:uid="{00000000-0005-0000-0000-00002D510000}"/>
    <cellStyle name="Normal 2 3 2 4 3 2 2" xfId="20704" xr:uid="{00000000-0005-0000-0000-00002E510000}"/>
    <cellStyle name="Normal 2 3 2 4 3 3" xfId="20705" xr:uid="{00000000-0005-0000-0000-00002F510000}"/>
    <cellStyle name="Normal 2 3 2 4 3 3 2" xfId="20706" xr:uid="{00000000-0005-0000-0000-000030510000}"/>
    <cellStyle name="Normal 2 3 2 4 3 4" xfId="20707" xr:uid="{00000000-0005-0000-0000-000031510000}"/>
    <cellStyle name="Normal 2 3 2 4 3 4 2" xfId="20708" xr:uid="{00000000-0005-0000-0000-000032510000}"/>
    <cellStyle name="Normal 2 3 2 4 3 5" xfId="20709" xr:uid="{00000000-0005-0000-0000-000033510000}"/>
    <cellStyle name="Normal 2 3 2 4 3 5 2" xfId="20710" xr:uid="{00000000-0005-0000-0000-000034510000}"/>
    <cellStyle name="Normal 2 3 2 4 3 6" xfId="20711" xr:uid="{00000000-0005-0000-0000-000035510000}"/>
    <cellStyle name="Normal 2 3 2 4 3 6 2" xfId="20712" xr:uid="{00000000-0005-0000-0000-000036510000}"/>
    <cellStyle name="Normal 2 3 2 4 3 7" xfId="20713" xr:uid="{00000000-0005-0000-0000-000037510000}"/>
    <cellStyle name="Normal 2 3 2 4 3 7 2" xfId="20714" xr:uid="{00000000-0005-0000-0000-000038510000}"/>
    <cellStyle name="Normal 2 3 2 4 3 8" xfId="20715" xr:uid="{00000000-0005-0000-0000-000039510000}"/>
    <cellStyle name="Normal 2 3 2 4 3 8 2" xfId="20716" xr:uid="{00000000-0005-0000-0000-00003A510000}"/>
    <cellStyle name="Normal 2 3 2 4 3 9" xfId="20717" xr:uid="{00000000-0005-0000-0000-00003B510000}"/>
    <cellStyle name="Normal 2 3 2 4 3 9 2" xfId="20718" xr:uid="{00000000-0005-0000-0000-00003C510000}"/>
    <cellStyle name="Normal 2 3 2 4 4" xfId="20719" xr:uid="{00000000-0005-0000-0000-00003D510000}"/>
    <cellStyle name="Normal 2 3 2 4 4 2" xfId="20720" xr:uid="{00000000-0005-0000-0000-00003E510000}"/>
    <cellStyle name="Normal 2 3 2 4 5" xfId="20721" xr:uid="{00000000-0005-0000-0000-00003F510000}"/>
    <cellStyle name="Normal 2 3 2 4 5 2" xfId="20722" xr:uid="{00000000-0005-0000-0000-000040510000}"/>
    <cellStyle name="Normal 2 3 2 4 6" xfId="20723" xr:uid="{00000000-0005-0000-0000-000041510000}"/>
    <cellStyle name="Normal 2 3 2 4 6 2" xfId="20724" xr:uid="{00000000-0005-0000-0000-000042510000}"/>
    <cellStyle name="Normal 2 3 2 4 7" xfId="20725" xr:uid="{00000000-0005-0000-0000-000043510000}"/>
    <cellStyle name="Normal 2 3 2 4 7 2" xfId="20726" xr:uid="{00000000-0005-0000-0000-000044510000}"/>
    <cellStyle name="Normal 2 3 2 4 8" xfId="20727" xr:uid="{00000000-0005-0000-0000-000045510000}"/>
    <cellStyle name="Normal 2 3 2 4 8 2" xfId="20728" xr:uid="{00000000-0005-0000-0000-000046510000}"/>
    <cellStyle name="Normal 2 3 2 4 9" xfId="20729" xr:uid="{00000000-0005-0000-0000-000047510000}"/>
    <cellStyle name="Normal 2 3 2 4 9 2" xfId="20730" xr:uid="{00000000-0005-0000-0000-000048510000}"/>
    <cellStyle name="Normal 2 3 2 5" xfId="20731" xr:uid="{00000000-0005-0000-0000-000049510000}"/>
    <cellStyle name="Normal 2 3 2 5 10" xfId="20732" xr:uid="{00000000-0005-0000-0000-00004A510000}"/>
    <cellStyle name="Normal 2 3 2 5 10 2" xfId="20733" xr:uid="{00000000-0005-0000-0000-00004B510000}"/>
    <cellStyle name="Normal 2 3 2 5 11" xfId="20734" xr:uid="{00000000-0005-0000-0000-00004C510000}"/>
    <cellStyle name="Normal 2 3 2 5 11 2" xfId="20735" xr:uid="{00000000-0005-0000-0000-00004D510000}"/>
    <cellStyle name="Normal 2 3 2 5 12" xfId="20736" xr:uid="{00000000-0005-0000-0000-00004E510000}"/>
    <cellStyle name="Normal 2 3 2 5 12 2" xfId="20737" xr:uid="{00000000-0005-0000-0000-00004F510000}"/>
    <cellStyle name="Normal 2 3 2 5 13" xfId="20738" xr:uid="{00000000-0005-0000-0000-000050510000}"/>
    <cellStyle name="Normal 2 3 2 5 2" xfId="20739" xr:uid="{00000000-0005-0000-0000-000051510000}"/>
    <cellStyle name="Normal 2 3 2 5 2 10" xfId="20740" xr:uid="{00000000-0005-0000-0000-000052510000}"/>
    <cellStyle name="Normal 2 3 2 5 2 10 2" xfId="20741" xr:uid="{00000000-0005-0000-0000-000053510000}"/>
    <cellStyle name="Normal 2 3 2 5 2 11" xfId="20742" xr:uid="{00000000-0005-0000-0000-000054510000}"/>
    <cellStyle name="Normal 2 3 2 5 2 11 2" xfId="20743" xr:uid="{00000000-0005-0000-0000-000055510000}"/>
    <cellStyle name="Normal 2 3 2 5 2 12" xfId="20744" xr:uid="{00000000-0005-0000-0000-000056510000}"/>
    <cellStyle name="Normal 2 3 2 5 2 2" xfId="20745" xr:uid="{00000000-0005-0000-0000-000057510000}"/>
    <cellStyle name="Normal 2 3 2 5 2 2 10" xfId="20746" xr:uid="{00000000-0005-0000-0000-000058510000}"/>
    <cellStyle name="Normal 2 3 2 5 2 2 10 2" xfId="20747" xr:uid="{00000000-0005-0000-0000-000059510000}"/>
    <cellStyle name="Normal 2 3 2 5 2 2 11" xfId="20748" xr:uid="{00000000-0005-0000-0000-00005A510000}"/>
    <cellStyle name="Normal 2 3 2 5 2 2 2" xfId="20749" xr:uid="{00000000-0005-0000-0000-00005B510000}"/>
    <cellStyle name="Normal 2 3 2 5 2 2 2 2" xfId="20750" xr:uid="{00000000-0005-0000-0000-00005C510000}"/>
    <cellStyle name="Normal 2 3 2 5 2 2 3" xfId="20751" xr:uid="{00000000-0005-0000-0000-00005D510000}"/>
    <cellStyle name="Normal 2 3 2 5 2 2 3 2" xfId="20752" xr:uid="{00000000-0005-0000-0000-00005E510000}"/>
    <cellStyle name="Normal 2 3 2 5 2 2 4" xfId="20753" xr:uid="{00000000-0005-0000-0000-00005F510000}"/>
    <cellStyle name="Normal 2 3 2 5 2 2 4 2" xfId="20754" xr:uid="{00000000-0005-0000-0000-000060510000}"/>
    <cellStyle name="Normal 2 3 2 5 2 2 5" xfId="20755" xr:uid="{00000000-0005-0000-0000-000061510000}"/>
    <cellStyle name="Normal 2 3 2 5 2 2 5 2" xfId="20756" xr:uid="{00000000-0005-0000-0000-000062510000}"/>
    <cellStyle name="Normal 2 3 2 5 2 2 6" xfId="20757" xr:uid="{00000000-0005-0000-0000-000063510000}"/>
    <cellStyle name="Normal 2 3 2 5 2 2 6 2" xfId="20758" xr:uid="{00000000-0005-0000-0000-000064510000}"/>
    <cellStyle name="Normal 2 3 2 5 2 2 7" xfId="20759" xr:uid="{00000000-0005-0000-0000-000065510000}"/>
    <cellStyle name="Normal 2 3 2 5 2 2 7 2" xfId="20760" xr:uid="{00000000-0005-0000-0000-000066510000}"/>
    <cellStyle name="Normal 2 3 2 5 2 2 8" xfId="20761" xr:uid="{00000000-0005-0000-0000-000067510000}"/>
    <cellStyle name="Normal 2 3 2 5 2 2 8 2" xfId="20762" xr:uid="{00000000-0005-0000-0000-000068510000}"/>
    <cellStyle name="Normal 2 3 2 5 2 2 9" xfId="20763" xr:uid="{00000000-0005-0000-0000-000069510000}"/>
    <cellStyle name="Normal 2 3 2 5 2 2 9 2" xfId="20764" xr:uid="{00000000-0005-0000-0000-00006A510000}"/>
    <cellStyle name="Normal 2 3 2 5 2 3" xfId="20765" xr:uid="{00000000-0005-0000-0000-00006B510000}"/>
    <cellStyle name="Normal 2 3 2 5 2 3 2" xfId="20766" xr:uid="{00000000-0005-0000-0000-00006C510000}"/>
    <cellStyle name="Normal 2 3 2 5 2 4" xfId="20767" xr:uid="{00000000-0005-0000-0000-00006D510000}"/>
    <cellStyle name="Normal 2 3 2 5 2 4 2" xfId="20768" xr:uid="{00000000-0005-0000-0000-00006E510000}"/>
    <cellStyle name="Normal 2 3 2 5 2 5" xfId="20769" xr:uid="{00000000-0005-0000-0000-00006F510000}"/>
    <cellStyle name="Normal 2 3 2 5 2 5 2" xfId="20770" xr:uid="{00000000-0005-0000-0000-000070510000}"/>
    <cellStyle name="Normal 2 3 2 5 2 6" xfId="20771" xr:uid="{00000000-0005-0000-0000-000071510000}"/>
    <cellStyle name="Normal 2 3 2 5 2 6 2" xfId="20772" xr:uid="{00000000-0005-0000-0000-000072510000}"/>
    <cellStyle name="Normal 2 3 2 5 2 7" xfId="20773" xr:uid="{00000000-0005-0000-0000-000073510000}"/>
    <cellStyle name="Normal 2 3 2 5 2 7 2" xfId="20774" xr:uid="{00000000-0005-0000-0000-000074510000}"/>
    <cellStyle name="Normal 2 3 2 5 2 8" xfId="20775" xr:uid="{00000000-0005-0000-0000-000075510000}"/>
    <cellStyle name="Normal 2 3 2 5 2 8 2" xfId="20776" xr:uid="{00000000-0005-0000-0000-000076510000}"/>
    <cellStyle name="Normal 2 3 2 5 2 9" xfId="20777" xr:uid="{00000000-0005-0000-0000-000077510000}"/>
    <cellStyle name="Normal 2 3 2 5 2 9 2" xfId="20778" xr:uid="{00000000-0005-0000-0000-000078510000}"/>
    <cellStyle name="Normal 2 3 2 5 3" xfId="20779" xr:uid="{00000000-0005-0000-0000-000079510000}"/>
    <cellStyle name="Normal 2 3 2 5 3 10" xfId="20780" xr:uid="{00000000-0005-0000-0000-00007A510000}"/>
    <cellStyle name="Normal 2 3 2 5 3 10 2" xfId="20781" xr:uid="{00000000-0005-0000-0000-00007B510000}"/>
    <cellStyle name="Normal 2 3 2 5 3 11" xfId="20782" xr:uid="{00000000-0005-0000-0000-00007C510000}"/>
    <cellStyle name="Normal 2 3 2 5 3 2" xfId="20783" xr:uid="{00000000-0005-0000-0000-00007D510000}"/>
    <cellStyle name="Normal 2 3 2 5 3 2 2" xfId="20784" xr:uid="{00000000-0005-0000-0000-00007E510000}"/>
    <cellStyle name="Normal 2 3 2 5 3 3" xfId="20785" xr:uid="{00000000-0005-0000-0000-00007F510000}"/>
    <cellStyle name="Normal 2 3 2 5 3 3 2" xfId="20786" xr:uid="{00000000-0005-0000-0000-000080510000}"/>
    <cellStyle name="Normal 2 3 2 5 3 4" xfId="20787" xr:uid="{00000000-0005-0000-0000-000081510000}"/>
    <cellStyle name="Normal 2 3 2 5 3 4 2" xfId="20788" xr:uid="{00000000-0005-0000-0000-000082510000}"/>
    <cellStyle name="Normal 2 3 2 5 3 5" xfId="20789" xr:uid="{00000000-0005-0000-0000-000083510000}"/>
    <cellStyle name="Normal 2 3 2 5 3 5 2" xfId="20790" xr:uid="{00000000-0005-0000-0000-000084510000}"/>
    <cellStyle name="Normal 2 3 2 5 3 6" xfId="20791" xr:uid="{00000000-0005-0000-0000-000085510000}"/>
    <cellStyle name="Normal 2 3 2 5 3 6 2" xfId="20792" xr:uid="{00000000-0005-0000-0000-000086510000}"/>
    <cellStyle name="Normal 2 3 2 5 3 7" xfId="20793" xr:uid="{00000000-0005-0000-0000-000087510000}"/>
    <cellStyle name="Normal 2 3 2 5 3 7 2" xfId="20794" xr:uid="{00000000-0005-0000-0000-000088510000}"/>
    <cellStyle name="Normal 2 3 2 5 3 8" xfId="20795" xr:uid="{00000000-0005-0000-0000-000089510000}"/>
    <cellStyle name="Normal 2 3 2 5 3 8 2" xfId="20796" xr:uid="{00000000-0005-0000-0000-00008A510000}"/>
    <cellStyle name="Normal 2 3 2 5 3 9" xfId="20797" xr:uid="{00000000-0005-0000-0000-00008B510000}"/>
    <cellStyle name="Normal 2 3 2 5 3 9 2" xfId="20798" xr:uid="{00000000-0005-0000-0000-00008C510000}"/>
    <cellStyle name="Normal 2 3 2 5 4" xfId="20799" xr:uid="{00000000-0005-0000-0000-00008D510000}"/>
    <cellStyle name="Normal 2 3 2 5 4 2" xfId="20800" xr:uid="{00000000-0005-0000-0000-00008E510000}"/>
    <cellStyle name="Normal 2 3 2 5 5" xfId="20801" xr:uid="{00000000-0005-0000-0000-00008F510000}"/>
    <cellStyle name="Normal 2 3 2 5 5 2" xfId="20802" xr:uid="{00000000-0005-0000-0000-000090510000}"/>
    <cellStyle name="Normal 2 3 2 5 6" xfId="20803" xr:uid="{00000000-0005-0000-0000-000091510000}"/>
    <cellStyle name="Normal 2 3 2 5 6 2" xfId="20804" xr:uid="{00000000-0005-0000-0000-000092510000}"/>
    <cellStyle name="Normal 2 3 2 5 7" xfId="20805" xr:uid="{00000000-0005-0000-0000-000093510000}"/>
    <cellStyle name="Normal 2 3 2 5 7 2" xfId="20806" xr:uid="{00000000-0005-0000-0000-000094510000}"/>
    <cellStyle name="Normal 2 3 2 5 8" xfId="20807" xr:uid="{00000000-0005-0000-0000-000095510000}"/>
    <cellStyle name="Normal 2 3 2 5 8 2" xfId="20808" xr:uid="{00000000-0005-0000-0000-000096510000}"/>
    <cellStyle name="Normal 2 3 2 5 9" xfId="20809" xr:uid="{00000000-0005-0000-0000-000097510000}"/>
    <cellStyle name="Normal 2 3 2 5 9 2" xfId="20810" xr:uid="{00000000-0005-0000-0000-000098510000}"/>
    <cellStyle name="Normal 2 3 2 6" xfId="20811" xr:uid="{00000000-0005-0000-0000-000099510000}"/>
    <cellStyle name="Normal 2 3 2 6 10" xfId="20812" xr:uid="{00000000-0005-0000-0000-00009A510000}"/>
    <cellStyle name="Normal 2 3 2 6 10 2" xfId="20813" xr:uid="{00000000-0005-0000-0000-00009B510000}"/>
    <cellStyle name="Normal 2 3 2 6 11" xfId="20814" xr:uid="{00000000-0005-0000-0000-00009C510000}"/>
    <cellStyle name="Normal 2 3 2 6 11 2" xfId="20815" xr:uid="{00000000-0005-0000-0000-00009D510000}"/>
    <cellStyle name="Normal 2 3 2 6 12" xfId="20816" xr:uid="{00000000-0005-0000-0000-00009E510000}"/>
    <cellStyle name="Normal 2 3 2 6 12 2" xfId="20817" xr:uid="{00000000-0005-0000-0000-00009F510000}"/>
    <cellStyle name="Normal 2 3 2 6 13" xfId="20818" xr:uid="{00000000-0005-0000-0000-0000A0510000}"/>
    <cellStyle name="Normal 2 3 2 6 2" xfId="20819" xr:uid="{00000000-0005-0000-0000-0000A1510000}"/>
    <cellStyle name="Normal 2 3 2 6 2 10" xfId="20820" xr:uid="{00000000-0005-0000-0000-0000A2510000}"/>
    <cellStyle name="Normal 2 3 2 6 2 10 2" xfId="20821" xr:uid="{00000000-0005-0000-0000-0000A3510000}"/>
    <cellStyle name="Normal 2 3 2 6 2 11" xfId="20822" xr:uid="{00000000-0005-0000-0000-0000A4510000}"/>
    <cellStyle name="Normal 2 3 2 6 2 11 2" xfId="20823" xr:uid="{00000000-0005-0000-0000-0000A5510000}"/>
    <cellStyle name="Normal 2 3 2 6 2 12" xfId="20824" xr:uid="{00000000-0005-0000-0000-0000A6510000}"/>
    <cellStyle name="Normal 2 3 2 6 2 2" xfId="20825" xr:uid="{00000000-0005-0000-0000-0000A7510000}"/>
    <cellStyle name="Normal 2 3 2 6 2 2 10" xfId="20826" xr:uid="{00000000-0005-0000-0000-0000A8510000}"/>
    <cellStyle name="Normal 2 3 2 6 2 2 10 2" xfId="20827" xr:uid="{00000000-0005-0000-0000-0000A9510000}"/>
    <cellStyle name="Normal 2 3 2 6 2 2 11" xfId="20828" xr:uid="{00000000-0005-0000-0000-0000AA510000}"/>
    <cellStyle name="Normal 2 3 2 6 2 2 2" xfId="20829" xr:uid="{00000000-0005-0000-0000-0000AB510000}"/>
    <cellStyle name="Normal 2 3 2 6 2 2 2 2" xfId="20830" xr:uid="{00000000-0005-0000-0000-0000AC510000}"/>
    <cellStyle name="Normal 2 3 2 6 2 2 3" xfId="20831" xr:uid="{00000000-0005-0000-0000-0000AD510000}"/>
    <cellStyle name="Normal 2 3 2 6 2 2 3 2" xfId="20832" xr:uid="{00000000-0005-0000-0000-0000AE510000}"/>
    <cellStyle name="Normal 2 3 2 6 2 2 4" xfId="20833" xr:uid="{00000000-0005-0000-0000-0000AF510000}"/>
    <cellStyle name="Normal 2 3 2 6 2 2 4 2" xfId="20834" xr:uid="{00000000-0005-0000-0000-0000B0510000}"/>
    <cellStyle name="Normal 2 3 2 6 2 2 5" xfId="20835" xr:uid="{00000000-0005-0000-0000-0000B1510000}"/>
    <cellStyle name="Normal 2 3 2 6 2 2 5 2" xfId="20836" xr:uid="{00000000-0005-0000-0000-0000B2510000}"/>
    <cellStyle name="Normal 2 3 2 6 2 2 6" xfId="20837" xr:uid="{00000000-0005-0000-0000-0000B3510000}"/>
    <cellStyle name="Normal 2 3 2 6 2 2 6 2" xfId="20838" xr:uid="{00000000-0005-0000-0000-0000B4510000}"/>
    <cellStyle name="Normal 2 3 2 6 2 2 7" xfId="20839" xr:uid="{00000000-0005-0000-0000-0000B5510000}"/>
    <cellStyle name="Normal 2 3 2 6 2 2 7 2" xfId="20840" xr:uid="{00000000-0005-0000-0000-0000B6510000}"/>
    <cellStyle name="Normal 2 3 2 6 2 2 8" xfId="20841" xr:uid="{00000000-0005-0000-0000-0000B7510000}"/>
    <cellStyle name="Normal 2 3 2 6 2 2 8 2" xfId="20842" xr:uid="{00000000-0005-0000-0000-0000B8510000}"/>
    <cellStyle name="Normal 2 3 2 6 2 2 9" xfId="20843" xr:uid="{00000000-0005-0000-0000-0000B9510000}"/>
    <cellStyle name="Normal 2 3 2 6 2 2 9 2" xfId="20844" xr:uid="{00000000-0005-0000-0000-0000BA510000}"/>
    <cellStyle name="Normal 2 3 2 6 2 3" xfId="20845" xr:uid="{00000000-0005-0000-0000-0000BB510000}"/>
    <cellStyle name="Normal 2 3 2 6 2 3 2" xfId="20846" xr:uid="{00000000-0005-0000-0000-0000BC510000}"/>
    <cellStyle name="Normal 2 3 2 6 2 4" xfId="20847" xr:uid="{00000000-0005-0000-0000-0000BD510000}"/>
    <cellStyle name="Normal 2 3 2 6 2 4 2" xfId="20848" xr:uid="{00000000-0005-0000-0000-0000BE510000}"/>
    <cellStyle name="Normal 2 3 2 6 2 5" xfId="20849" xr:uid="{00000000-0005-0000-0000-0000BF510000}"/>
    <cellStyle name="Normal 2 3 2 6 2 5 2" xfId="20850" xr:uid="{00000000-0005-0000-0000-0000C0510000}"/>
    <cellStyle name="Normal 2 3 2 6 2 6" xfId="20851" xr:uid="{00000000-0005-0000-0000-0000C1510000}"/>
    <cellStyle name="Normal 2 3 2 6 2 6 2" xfId="20852" xr:uid="{00000000-0005-0000-0000-0000C2510000}"/>
    <cellStyle name="Normal 2 3 2 6 2 7" xfId="20853" xr:uid="{00000000-0005-0000-0000-0000C3510000}"/>
    <cellStyle name="Normal 2 3 2 6 2 7 2" xfId="20854" xr:uid="{00000000-0005-0000-0000-0000C4510000}"/>
    <cellStyle name="Normal 2 3 2 6 2 8" xfId="20855" xr:uid="{00000000-0005-0000-0000-0000C5510000}"/>
    <cellStyle name="Normal 2 3 2 6 2 8 2" xfId="20856" xr:uid="{00000000-0005-0000-0000-0000C6510000}"/>
    <cellStyle name="Normal 2 3 2 6 2 9" xfId="20857" xr:uid="{00000000-0005-0000-0000-0000C7510000}"/>
    <cellStyle name="Normal 2 3 2 6 2 9 2" xfId="20858" xr:uid="{00000000-0005-0000-0000-0000C8510000}"/>
    <cellStyle name="Normal 2 3 2 6 3" xfId="20859" xr:uid="{00000000-0005-0000-0000-0000C9510000}"/>
    <cellStyle name="Normal 2 3 2 6 3 10" xfId="20860" xr:uid="{00000000-0005-0000-0000-0000CA510000}"/>
    <cellStyle name="Normal 2 3 2 6 3 10 2" xfId="20861" xr:uid="{00000000-0005-0000-0000-0000CB510000}"/>
    <cellStyle name="Normal 2 3 2 6 3 11" xfId="20862" xr:uid="{00000000-0005-0000-0000-0000CC510000}"/>
    <cellStyle name="Normal 2 3 2 6 3 2" xfId="20863" xr:uid="{00000000-0005-0000-0000-0000CD510000}"/>
    <cellStyle name="Normal 2 3 2 6 3 2 2" xfId="20864" xr:uid="{00000000-0005-0000-0000-0000CE510000}"/>
    <cellStyle name="Normal 2 3 2 6 3 3" xfId="20865" xr:uid="{00000000-0005-0000-0000-0000CF510000}"/>
    <cellStyle name="Normal 2 3 2 6 3 3 2" xfId="20866" xr:uid="{00000000-0005-0000-0000-0000D0510000}"/>
    <cellStyle name="Normal 2 3 2 6 3 4" xfId="20867" xr:uid="{00000000-0005-0000-0000-0000D1510000}"/>
    <cellStyle name="Normal 2 3 2 6 3 4 2" xfId="20868" xr:uid="{00000000-0005-0000-0000-0000D2510000}"/>
    <cellStyle name="Normal 2 3 2 6 3 5" xfId="20869" xr:uid="{00000000-0005-0000-0000-0000D3510000}"/>
    <cellStyle name="Normal 2 3 2 6 3 5 2" xfId="20870" xr:uid="{00000000-0005-0000-0000-0000D4510000}"/>
    <cellStyle name="Normal 2 3 2 6 3 6" xfId="20871" xr:uid="{00000000-0005-0000-0000-0000D5510000}"/>
    <cellStyle name="Normal 2 3 2 6 3 6 2" xfId="20872" xr:uid="{00000000-0005-0000-0000-0000D6510000}"/>
    <cellStyle name="Normal 2 3 2 6 3 7" xfId="20873" xr:uid="{00000000-0005-0000-0000-0000D7510000}"/>
    <cellStyle name="Normal 2 3 2 6 3 7 2" xfId="20874" xr:uid="{00000000-0005-0000-0000-0000D8510000}"/>
    <cellStyle name="Normal 2 3 2 6 3 8" xfId="20875" xr:uid="{00000000-0005-0000-0000-0000D9510000}"/>
    <cellStyle name="Normal 2 3 2 6 3 8 2" xfId="20876" xr:uid="{00000000-0005-0000-0000-0000DA510000}"/>
    <cellStyle name="Normal 2 3 2 6 3 9" xfId="20877" xr:uid="{00000000-0005-0000-0000-0000DB510000}"/>
    <cellStyle name="Normal 2 3 2 6 3 9 2" xfId="20878" xr:uid="{00000000-0005-0000-0000-0000DC510000}"/>
    <cellStyle name="Normal 2 3 2 6 4" xfId="20879" xr:uid="{00000000-0005-0000-0000-0000DD510000}"/>
    <cellStyle name="Normal 2 3 2 6 4 2" xfId="20880" xr:uid="{00000000-0005-0000-0000-0000DE510000}"/>
    <cellStyle name="Normal 2 3 2 6 5" xfId="20881" xr:uid="{00000000-0005-0000-0000-0000DF510000}"/>
    <cellStyle name="Normal 2 3 2 6 5 2" xfId="20882" xr:uid="{00000000-0005-0000-0000-0000E0510000}"/>
    <cellStyle name="Normal 2 3 2 6 6" xfId="20883" xr:uid="{00000000-0005-0000-0000-0000E1510000}"/>
    <cellStyle name="Normal 2 3 2 6 6 2" xfId="20884" xr:uid="{00000000-0005-0000-0000-0000E2510000}"/>
    <cellStyle name="Normal 2 3 2 6 7" xfId="20885" xr:uid="{00000000-0005-0000-0000-0000E3510000}"/>
    <cellStyle name="Normal 2 3 2 6 7 2" xfId="20886" xr:uid="{00000000-0005-0000-0000-0000E4510000}"/>
    <cellStyle name="Normal 2 3 2 6 8" xfId="20887" xr:uid="{00000000-0005-0000-0000-0000E5510000}"/>
    <cellStyle name="Normal 2 3 2 6 8 2" xfId="20888" xr:uid="{00000000-0005-0000-0000-0000E6510000}"/>
    <cellStyle name="Normal 2 3 2 6 9" xfId="20889" xr:uid="{00000000-0005-0000-0000-0000E7510000}"/>
    <cellStyle name="Normal 2 3 2 6 9 2" xfId="20890" xr:uid="{00000000-0005-0000-0000-0000E8510000}"/>
    <cellStyle name="Normal 2 3 2 7" xfId="20891" xr:uid="{00000000-0005-0000-0000-0000E9510000}"/>
    <cellStyle name="Normal 2 3 2 7 10" xfId="20892" xr:uid="{00000000-0005-0000-0000-0000EA510000}"/>
    <cellStyle name="Normal 2 3 2 7 10 2" xfId="20893" xr:uid="{00000000-0005-0000-0000-0000EB510000}"/>
    <cellStyle name="Normal 2 3 2 7 11" xfId="20894" xr:uid="{00000000-0005-0000-0000-0000EC510000}"/>
    <cellStyle name="Normal 2 3 2 7 11 2" xfId="20895" xr:uid="{00000000-0005-0000-0000-0000ED510000}"/>
    <cellStyle name="Normal 2 3 2 7 12" xfId="20896" xr:uid="{00000000-0005-0000-0000-0000EE510000}"/>
    <cellStyle name="Normal 2 3 2 7 12 2" xfId="20897" xr:uid="{00000000-0005-0000-0000-0000EF510000}"/>
    <cellStyle name="Normal 2 3 2 7 13" xfId="20898" xr:uid="{00000000-0005-0000-0000-0000F0510000}"/>
    <cellStyle name="Normal 2 3 2 7 2" xfId="20899" xr:uid="{00000000-0005-0000-0000-0000F1510000}"/>
    <cellStyle name="Normal 2 3 2 7 2 10" xfId="20900" xr:uid="{00000000-0005-0000-0000-0000F2510000}"/>
    <cellStyle name="Normal 2 3 2 7 2 10 2" xfId="20901" xr:uid="{00000000-0005-0000-0000-0000F3510000}"/>
    <cellStyle name="Normal 2 3 2 7 2 11" xfId="20902" xr:uid="{00000000-0005-0000-0000-0000F4510000}"/>
    <cellStyle name="Normal 2 3 2 7 2 11 2" xfId="20903" xr:uid="{00000000-0005-0000-0000-0000F5510000}"/>
    <cellStyle name="Normal 2 3 2 7 2 12" xfId="20904" xr:uid="{00000000-0005-0000-0000-0000F6510000}"/>
    <cellStyle name="Normal 2 3 2 7 2 2" xfId="20905" xr:uid="{00000000-0005-0000-0000-0000F7510000}"/>
    <cellStyle name="Normal 2 3 2 7 2 2 10" xfId="20906" xr:uid="{00000000-0005-0000-0000-0000F8510000}"/>
    <cellStyle name="Normal 2 3 2 7 2 2 10 2" xfId="20907" xr:uid="{00000000-0005-0000-0000-0000F9510000}"/>
    <cellStyle name="Normal 2 3 2 7 2 2 11" xfId="20908" xr:uid="{00000000-0005-0000-0000-0000FA510000}"/>
    <cellStyle name="Normal 2 3 2 7 2 2 2" xfId="20909" xr:uid="{00000000-0005-0000-0000-0000FB510000}"/>
    <cellStyle name="Normal 2 3 2 7 2 2 2 2" xfId="20910" xr:uid="{00000000-0005-0000-0000-0000FC510000}"/>
    <cellStyle name="Normal 2 3 2 7 2 2 3" xfId="20911" xr:uid="{00000000-0005-0000-0000-0000FD510000}"/>
    <cellStyle name="Normal 2 3 2 7 2 2 3 2" xfId="20912" xr:uid="{00000000-0005-0000-0000-0000FE510000}"/>
    <cellStyle name="Normal 2 3 2 7 2 2 4" xfId="20913" xr:uid="{00000000-0005-0000-0000-0000FF510000}"/>
    <cellStyle name="Normal 2 3 2 7 2 2 4 2" xfId="20914" xr:uid="{00000000-0005-0000-0000-000000520000}"/>
    <cellStyle name="Normal 2 3 2 7 2 2 5" xfId="20915" xr:uid="{00000000-0005-0000-0000-000001520000}"/>
    <cellStyle name="Normal 2 3 2 7 2 2 5 2" xfId="20916" xr:uid="{00000000-0005-0000-0000-000002520000}"/>
    <cellStyle name="Normal 2 3 2 7 2 2 6" xfId="20917" xr:uid="{00000000-0005-0000-0000-000003520000}"/>
    <cellStyle name="Normal 2 3 2 7 2 2 6 2" xfId="20918" xr:uid="{00000000-0005-0000-0000-000004520000}"/>
    <cellStyle name="Normal 2 3 2 7 2 2 7" xfId="20919" xr:uid="{00000000-0005-0000-0000-000005520000}"/>
    <cellStyle name="Normal 2 3 2 7 2 2 7 2" xfId="20920" xr:uid="{00000000-0005-0000-0000-000006520000}"/>
    <cellStyle name="Normal 2 3 2 7 2 2 8" xfId="20921" xr:uid="{00000000-0005-0000-0000-000007520000}"/>
    <cellStyle name="Normal 2 3 2 7 2 2 8 2" xfId="20922" xr:uid="{00000000-0005-0000-0000-000008520000}"/>
    <cellStyle name="Normal 2 3 2 7 2 2 9" xfId="20923" xr:uid="{00000000-0005-0000-0000-000009520000}"/>
    <cellStyle name="Normal 2 3 2 7 2 2 9 2" xfId="20924" xr:uid="{00000000-0005-0000-0000-00000A520000}"/>
    <cellStyle name="Normal 2 3 2 7 2 3" xfId="20925" xr:uid="{00000000-0005-0000-0000-00000B520000}"/>
    <cellStyle name="Normal 2 3 2 7 2 3 2" xfId="20926" xr:uid="{00000000-0005-0000-0000-00000C520000}"/>
    <cellStyle name="Normal 2 3 2 7 2 4" xfId="20927" xr:uid="{00000000-0005-0000-0000-00000D520000}"/>
    <cellStyle name="Normal 2 3 2 7 2 4 2" xfId="20928" xr:uid="{00000000-0005-0000-0000-00000E520000}"/>
    <cellStyle name="Normal 2 3 2 7 2 5" xfId="20929" xr:uid="{00000000-0005-0000-0000-00000F520000}"/>
    <cellStyle name="Normal 2 3 2 7 2 5 2" xfId="20930" xr:uid="{00000000-0005-0000-0000-000010520000}"/>
    <cellStyle name="Normal 2 3 2 7 2 6" xfId="20931" xr:uid="{00000000-0005-0000-0000-000011520000}"/>
    <cellStyle name="Normal 2 3 2 7 2 6 2" xfId="20932" xr:uid="{00000000-0005-0000-0000-000012520000}"/>
    <cellStyle name="Normal 2 3 2 7 2 7" xfId="20933" xr:uid="{00000000-0005-0000-0000-000013520000}"/>
    <cellStyle name="Normal 2 3 2 7 2 7 2" xfId="20934" xr:uid="{00000000-0005-0000-0000-000014520000}"/>
    <cellStyle name="Normal 2 3 2 7 2 8" xfId="20935" xr:uid="{00000000-0005-0000-0000-000015520000}"/>
    <cellStyle name="Normal 2 3 2 7 2 8 2" xfId="20936" xr:uid="{00000000-0005-0000-0000-000016520000}"/>
    <cellStyle name="Normal 2 3 2 7 2 9" xfId="20937" xr:uid="{00000000-0005-0000-0000-000017520000}"/>
    <cellStyle name="Normal 2 3 2 7 2 9 2" xfId="20938" xr:uid="{00000000-0005-0000-0000-000018520000}"/>
    <cellStyle name="Normal 2 3 2 7 3" xfId="20939" xr:uid="{00000000-0005-0000-0000-000019520000}"/>
    <cellStyle name="Normal 2 3 2 7 3 10" xfId="20940" xr:uid="{00000000-0005-0000-0000-00001A520000}"/>
    <cellStyle name="Normal 2 3 2 7 3 10 2" xfId="20941" xr:uid="{00000000-0005-0000-0000-00001B520000}"/>
    <cellStyle name="Normal 2 3 2 7 3 11" xfId="20942" xr:uid="{00000000-0005-0000-0000-00001C520000}"/>
    <cellStyle name="Normal 2 3 2 7 3 2" xfId="20943" xr:uid="{00000000-0005-0000-0000-00001D520000}"/>
    <cellStyle name="Normal 2 3 2 7 3 2 2" xfId="20944" xr:uid="{00000000-0005-0000-0000-00001E520000}"/>
    <cellStyle name="Normal 2 3 2 7 3 3" xfId="20945" xr:uid="{00000000-0005-0000-0000-00001F520000}"/>
    <cellStyle name="Normal 2 3 2 7 3 3 2" xfId="20946" xr:uid="{00000000-0005-0000-0000-000020520000}"/>
    <cellStyle name="Normal 2 3 2 7 3 4" xfId="20947" xr:uid="{00000000-0005-0000-0000-000021520000}"/>
    <cellStyle name="Normal 2 3 2 7 3 4 2" xfId="20948" xr:uid="{00000000-0005-0000-0000-000022520000}"/>
    <cellStyle name="Normal 2 3 2 7 3 5" xfId="20949" xr:uid="{00000000-0005-0000-0000-000023520000}"/>
    <cellStyle name="Normal 2 3 2 7 3 5 2" xfId="20950" xr:uid="{00000000-0005-0000-0000-000024520000}"/>
    <cellStyle name="Normal 2 3 2 7 3 6" xfId="20951" xr:uid="{00000000-0005-0000-0000-000025520000}"/>
    <cellStyle name="Normal 2 3 2 7 3 6 2" xfId="20952" xr:uid="{00000000-0005-0000-0000-000026520000}"/>
    <cellStyle name="Normal 2 3 2 7 3 7" xfId="20953" xr:uid="{00000000-0005-0000-0000-000027520000}"/>
    <cellStyle name="Normal 2 3 2 7 3 7 2" xfId="20954" xr:uid="{00000000-0005-0000-0000-000028520000}"/>
    <cellStyle name="Normal 2 3 2 7 3 8" xfId="20955" xr:uid="{00000000-0005-0000-0000-000029520000}"/>
    <cellStyle name="Normal 2 3 2 7 3 8 2" xfId="20956" xr:uid="{00000000-0005-0000-0000-00002A520000}"/>
    <cellStyle name="Normal 2 3 2 7 3 9" xfId="20957" xr:uid="{00000000-0005-0000-0000-00002B520000}"/>
    <cellStyle name="Normal 2 3 2 7 3 9 2" xfId="20958" xr:uid="{00000000-0005-0000-0000-00002C520000}"/>
    <cellStyle name="Normal 2 3 2 7 4" xfId="20959" xr:uid="{00000000-0005-0000-0000-00002D520000}"/>
    <cellStyle name="Normal 2 3 2 7 4 2" xfId="20960" xr:uid="{00000000-0005-0000-0000-00002E520000}"/>
    <cellStyle name="Normal 2 3 2 7 5" xfId="20961" xr:uid="{00000000-0005-0000-0000-00002F520000}"/>
    <cellStyle name="Normal 2 3 2 7 5 2" xfId="20962" xr:uid="{00000000-0005-0000-0000-000030520000}"/>
    <cellStyle name="Normal 2 3 2 7 6" xfId="20963" xr:uid="{00000000-0005-0000-0000-000031520000}"/>
    <cellStyle name="Normal 2 3 2 7 6 2" xfId="20964" xr:uid="{00000000-0005-0000-0000-000032520000}"/>
    <cellStyle name="Normal 2 3 2 7 7" xfId="20965" xr:uid="{00000000-0005-0000-0000-000033520000}"/>
    <cellStyle name="Normal 2 3 2 7 7 2" xfId="20966" xr:uid="{00000000-0005-0000-0000-000034520000}"/>
    <cellStyle name="Normal 2 3 2 7 8" xfId="20967" xr:uid="{00000000-0005-0000-0000-000035520000}"/>
    <cellStyle name="Normal 2 3 2 7 8 2" xfId="20968" xr:uid="{00000000-0005-0000-0000-000036520000}"/>
    <cellStyle name="Normal 2 3 2 7 9" xfId="20969" xr:uid="{00000000-0005-0000-0000-000037520000}"/>
    <cellStyle name="Normal 2 3 2 7 9 2" xfId="20970" xr:uid="{00000000-0005-0000-0000-000038520000}"/>
    <cellStyle name="Normal 2 3 2 8" xfId="20971" xr:uid="{00000000-0005-0000-0000-000039520000}"/>
    <cellStyle name="Normal 2 3 2 8 10" xfId="20972" xr:uid="{00000000-0005-0000-0000-00003A520000}"/>
    <cellStyle name="Normal 2 3 2 8 10 2" xfId="20973" xr:uid="{00000000-0005-0000-0000-00003B520000}"/>
    <cellStyle name="Normal 2 3 2 8 11" xfId="20974" xr:uid="{00000000-0005-0000-0000-00003C520000}"/>
    <cellStyle name="Normal 2 3 2 8 11 2" xfId="20975" xr:uid="{00000000-0005-0000-0000-00003D520000}"/>
    <cellStyle name="Normal 2 3 2 8 12" xfId="20976" xr:uid="{00000000-0005-0000-0000-00003E520000}"/>
    <cellStyle name="Normal 2 3 2 8 12 2" xfId="20977" xr:uid="{00000000-0005-0000-0000-00003F520000}"/>
    <cellStyle name="Normal 2 3 2 8 13" xfId="20978" xr:uid="{00000000-0005-0000-0000-000040520000}"/>
    <cellStyle name="Normal 2 3 2 8 2" xfId="20979" xr:uid="{00000000-0005-0000-0000-000041520000}"/>
    <cellStyle name="Normal 2 3 2 8 2 10" xfId="20980" xr:uid="{00000000-0005-0000-0000-000042520000}"/>
    <cellStyle name="Normal 2 3 2 8 2 10 2" xfId="20981" xr:uid="{00000000-0005-0000-0000-000043520000}"/>
    <cellStyle name="Normal 2 3 2 8 2 11" xfId="20982" xr:uid="{00000000-0005-0000-0000-000044520000}"/>
    <cellStyle name="Normal 2 3 2 8 2 11 2" xfId="20983" xr:uid="{00000000-0005-0000-0000-000045520000}"/>
    <cellStyle name="Normal 2 3 2 8 2 12" xfId="20984" xr:uid="{00000000-0005-0000-0000-000046520000}"/>
    <cellStyle name="Normal 2 3 2 8 2 2" xfId="20985" xr:uid="{00000000-0005-0000-0000-000047520000}"/>
    <cellStyle name="Normal 2 3 2 8 2 2 10" xfId="20986" xr:uid="{00000000-0005-0000-0000-000048520000}"/>
    <cellStyle name="Normal 2 3 2 8 2 2 10 2" xfId="20987" xr:uid="{00000000-0005-0000-0000-000049520000}"/>
    <cellStyle name="Normal 2 3 2 8 2 2 11" xfId="20988" xr:uid="{00000000-0005-0000-0000-00004A520000}"/>
    <cellStyle name="Normal 2 3 2 8 2 2 2" xfId="20989" xr:uid="{00000000-0005-0000-0000-00004B520000}"/>
    <cellStyle name="Normal 2 3 2 8 2 2 2 2" xfId="20990" xr:uid="{00000000-0005-0000-0000-00004C520000}"/>
    <cellStyle name="Normal 2 3 2 8 2 2 3" xfId="20991" xr:uid="{00000000-0005-0000-0000-00004D520000}"/>
    <cellStyle name="Normal 2 3 2 8 2 2 3 2" xfId="20992" xr:uid="{00000000-0005-0000-0000-00004E520000}"/>
    <cellStyle name="Normal 2 3 2 8 2 2 4" xfId="20993" xr:uid="{00000000-0005-0000-0000-00004F520000}"/>
    <cellStyle name="Normal 2 3 2 8 2 2 4 2" xfId="20994" xr:uid="{00000000-0005-0000-0000-000050520000}"/>
    <cellStyle name="Normal 2 3 2 8 2 2 5" xfId="20995" xr:uid="{00000000-0005-0000-0000-000051520000}"/>
    <cellStyle name="Normal 2 3 2 8 2 2 5 2" xfId="20996" xr:uid="{00000000-0005-0000-0000-000052520000}"/>
    <cellStyle name="Normal 2 3 2 8 2 2 6" xfId="20997" xr:uid="{00000000-0005-0000-0000-000053520000}"/>
    <cellStyle name="Normal 2 3 2 8 2 2 6 2" xfId="20998" xr:uid="{00000000-0005-0000-0000-000054520000}"/>
    <cellStyle name="Normal 2 3 2 8 2 2 7" xfId="20999" xr:uid="{00000000-0005-0000-0000-000055520000}"/>
    <cellStyle name="Normal 2 3 2 8 2 2 7 2" xfId="21000" xr:uid="{00000000-0005-0000-0000-000056520000}"/>
    <cellStyle name="Normal 2 3 2 8 2 2 8" xfId="21001" xr:uid="{00000000-0005-0000-0000-000057520000}"/>
    <cellStyle name="Normal 2 3 2 8 2 2 8 2" xfId="21002" xr:uid="{00000000-0005-0000-0000-000058520000}"/>
    <cellStyle name="Normal 2 3 2 8 2 2 9" xfId="21003" xr:uid="{00000000-0005-0000-0000-000059520000}"/>
    <cellStyle name="Normal 2 3 2 8 2 2 9 2" xfId="21004" xr:uid="{00000000-0005-0000-0000-00005A520000}"/>
    <cellStyle name="Normal 2 3 2 8 2 3" xfId="21005" xr:uid="{00000000-0005-0000-0000-00005B520000}"/>
    <cellStyle name="Normal 2 3 2 8 2 3 2" xfId="21006" xr:uid="{00000000-0005-0000-0000-00005C520000}"/>
    <cellStyle name="Normal 2 3 2 8 2 4" xfId="21007" xr:uid="{00000000-0005-0000-0000-00005D520000}"/>
    <cellStyle name="Normal 2 3 2 8 2 4 2" xfId="21008" xr:uid="{00000000-0005-0000-0000-00005E520000}"/>
    <cellStyle name="Normal 2 3 2 8 2 5" xfId="21009" xr:uid="{00000000-0005-0000-0000-00005F520000}"/>
    <cellStyle name="Normal 2 3 2 8 2 5 2" xfId="21010" xr:uid="{00000000-0005-0000-0000-000060520000}"/>
    <cellStyle name="Normal 2 3 2 8 2 6" xfId="21011" xr:uid="{00000000-0005-0000-0000-000061520000}"/>
    <cellStyle name="Normal 2 3 2 8 2 6 2" xfId="21012" xr:uid="{00000000-0005-0000-0000-000062520000}"/>
    <cellStyle name="Normal 2 3 2 8 2 7" xfId="21013" xr:uid="{00000000-0005-0000-0000-000063520000}"/>
    <cellStyle name="Normal 2 3 2 8 2 7 2" xfId="21014" xr:uid="{00000000-0005-0000-0000-000064520000}"/>
    <cellStyle name="Normal 2 3 2 8 2 8" xfId="21015" xr:uid="{00000000-0005-0000-0000-000065520000}"/>
    <cellStyle name="Normal 2 3 2 8 2 8 2" xfId="21016" xr:uid="{00000000-0005-0000-0000-000066520000}"/>
    <cellStyle name="Normal 2 3 2 8 2 9" xfId="21017" xr:uid="{00000000-0005-0000-0000-000067520000}"/>
    <cellStyle name="Normal 2 3 2 8 2 9 2" xfId="21018" xr:uid="{00000000-0005-0000-0000-000068520000}"/>
    <cellStyle name="Normal 2 3 2 8 3" xfId="21019" xr:uid="{00000000-0005-0000-0000-000069520000}"/>
    <cellStyle name="Normal 2 3 2 8 3 10" xfId="21020" xr:uid="{00000000-0005-0000-0000-00006A520000}"/>
    <cellStyle name="Normal 2 3 2 8 3 10 2" xfId="21021" xr:uid="{00000000-0005-0000-0000-00006B520000}"/>
    <cellStyle name="Normal 2 3 2 8 3 11" xfId="21022" xr:uid="{00000000-0005-0000-0000-00006C520000}"/>
    <cellStyle name="Normal 2 3 2 8 3 2" xfId="21023" xr:uid="{00000000-0005-0000-0000-00006D520000}"/>
    <cellStyle name="Normal 2 3 2 8 3 2 2" xfId="21024" xr:uid="{00000000-0005-0000-0000-00006E520000}"/>
    <cellStyle name="Normal 2 3 2 8 3 3" xfId="21025" xr:uid="{00000000-0005-0000-0000-00006F520000}"/>
    <cellStyle name="Normal 2 3 2 8 3 3 2" xfId="21026" xr:uid="{00000000-0005-0000-0000-000070520000}"/>
    <cellStyle name="Normal 2 3 2 8 3 4" xfId="21027" xr:uid="{00000000-0005-0000-0000-000071520000}"/>
    <cellStyle name="Normal 2 3 2 8 3 4 2" xfId="21028" xr:uid="{00000000-0005-0000-0000-000072520000}"/>
    <cellStyle name="Normal 2 3 2 8 3 5" xfId="21029" xr:uid="{00000000-0005-0000-0000-000073520000}"/>
    <cellStyle name="Normal 2 3 2 8 3 5 2" xfId="21030" xr:uid="{00000000-0005-0000-0000-000074520000}"/>
    <cellStyle name="Normal 2 3 2 8 3 6" xfId="21031" xr:uid="{00000000-0005-0000-0000-000075520000}"/>
    <cellStyle name="Normal 2 3 2 8 3 6 2" xfId="21032" xr:uid="{00000000-0005-0000-0000-000076520000}"/>
    <cellStyle name="Normal 2 3 2 8 3 7" xfId="21033" xr:uid="{00000000-0005-0000-0000-000077520000}"/>
    <cellStyle name="Normal 2 3 2 8 3 7 2" xfId="21034" xr:uid="{00000000-0005-0000-0000-000078520000}"/>
    <cellStyle name="Normal 2 3 2 8 3 8" xfId="21035" xr:uid="{00000000-0005-0000-0000-000079520000}"/>
    <cellStyle name="Normal 2 3 2 8 3 8 2" xfId="21036" xr:uid="{00000000-0005-0000-0000-00007A520000}"/>
    <cellStyle name="Normal 2 3 2 8 3 9" xfId="21037" xr:uid="{00000000-0005-0000-0000-00007B520000}"/>
    <cellStyle name="Normal 2 3 2 8 3 9 2" xfId="21038" xr:uid="{00000000-0005-0000-0000-00007C520000}"/>
    <cellStyle name="Normal 2 3 2 8 4" xfId="21039" xr:uid="{00000000-0005-0000-0000-00007D520000}"/>
    <cellStyle name="Normal 2 3 2 8 4 2" xfId="21040" xr:uid="{00000000-0005-0000-0000-00007E520000}"/>
    <cellStyle name="Normal 2 3 2 8 5" xfId="21041" xr:uid="{00000000-0005-0000-0000-00007F520000}"/>
    <cellStyle name="Normal 2 3 2 8 5 2" xfId="21042" xr:uid="{00000000-0005-0000-0000-000080520000}"/>
    <cellStyle name="Normal 2 3 2 8 6" xfId="21043" xr:uid="{00000000-0005-0000-0000-000081520000}"/>
    <cellStyle name="Normal 2 3 2 8 6 2" xfId="21044" xr:uid="{00000000-0005-0000-0000-000082520000}"/>
    <cellStyle name="Normal 2 3 2 8 7" xfId="21045" xr:uid="{00000000-0005-0000-0000-000083520000}"/>
    <cellStyle name="Normal 2 3 2 8 7 2" xfId="21046" xr:uid="{00000000-0005-0000-0000-000084520000}"/>
    <cellStyle name="Normal 2 3 2 8 8" xfId="21047" xr:uid="{00000000-0005-0000-0000-000085520000}"/>
    <cellStyle name="Normal 2 3 2 8 8 2" xfId="21048" xr:uid="{00000000-0005-0000-0000-000086520000}"/>
    <cellStyle name="Normal 2 3 2 8 9" xfId="21049" xr:uid="{00000000-0005-0000-0000-000087520000}"/>
    <cellStyle name="Normal 2 3 2 8 9 2" xfId="21050" xr:uid="{00000000-0005-0000-0000-000088520000}"/>
    <cellStyle name="Normal 2 3 2 9" xfId="21051" xr:uid="{00000000-0005-0000-0000-000089520000}"/>
    <cellStyle name="Normal 2 3 2 9 2" xfId="21052" xr:uid="{00000000-0005-0000-0000-00008A520000}"/>
    <cellStyle name="Normal 2 3 2 9 2 10" xfId="21053" xr:uid="{00000000-0005-0000-0000-00008B520000}"/>
    <cellStyle name="Normal 2 3 2 9 2 10 2" xfId="21054" xr:uid="{00000000-0005-0000-0000-00008C520000}"/>
    <cellStyle name="Normal 2 3 2 9 2 11" xfId="21055" xr:uid="{00000000-0005-0000-0000-00008D520000}"/>
    <cellStyle name="Normal 2 3 2 9 2 11 2" xfId="21056" xr:uid="{00000000-0005-0000-0000-00008E520000}"/>
    <cellStyle name="Normal 2 3 2 9 2 12" xfId="21057" xr:uid="{00000000-0005-0000-0000-00008F520000}"/>
    <cellStyle name="Normal 2 3 2 9 2 12 2" xfId="21058" xr:uid="{00000000-0005-0000-0000-000090520000}"/>
    <cellStyle name="Normal 2 3 2 9 2 13" xfId="21059" xr:uid="{00000000-0005-0000-0000-000091520000}"/>
    <cellStyle name="Normal 2 3 2 9 2 13 2" xfId="21060" xr:uid="{00000000-0005-0000-0000-000092520000}"/>
    <cellStyle name="Normal 2 3 2 9 2 14" xfId="21061" xr:uid="{00000000-0005-0000-0000-000093520000}"/>
    <cellStyle name="Normal 2 3 2 9 2 14 2" xfId="21062" xr:uid="{00000000-0005-0000-0000-000094520000}"/>
    <cellStyle name="Normal 2 3 2 9 2 15" xfId="21063" xr:uid="{00000000-0005-0000-0000-000095520000}"/>
    <cellStyle name="Normal 2 3 2 9 2 15 2" xfId="21064" xr:uid="{00000000-0005-0000-0000-000096520000}"/>
    <cellStyle name="Normal 2 3 2 9 2 16" xfId="21065" xr:uid="{00000000-0005-0000-0000-000097520000}"/>
    <cellStyle name="Normal 2 3 2 9 2 16 2" xfId="21066" xr:uid="{00000000-0005-0000-0000-000098520000}"/>
    <cellStyle name="Normal 2 3 2 9 2 17" xfId="21067" xr:uid="{00000000-0005-0000-0000-000099520000}"/>
    <cellStyle name="Normal 2 3 2 9 2 2" xfId="21068" xr:uid="{00000000-0005-0000-0000-00009A520000}"/>
    <cellStyle name="Normal 2 3 2 9 2 2 2" xfId="21069" xr:uid="{00000000-0005-0000-0000-00009B520000}"/>
    <cellStyle name="Normal 2 3 2 9 2 2 2 10" xfId="21070" xr:uid="{00000000-0005-0000-0000-00009C520000}"/>
    <cellStyle name="Normal 2 3 2 9 2 2 2 10 2" xfId="21071" xr:uid="{00000000-0005-0000-0000-00009D520000}"/>
    <cellStyle name="Normal 2 3 2 9 2 2 2 11" xfId="21072" xr:uid="{00000000-0005-0000-0000-00009E520000}"/>
    <cellStyle name="Normal 2 3 2 9 2 2 2 11 2" xfId="21073" xr:uid="{00000000-0005-0000-0000-00009F520000}"/>
    <cellStyle name="Normal 2 3 2 9 2 2 2 12" xfId="21074" xr:uid="{00000000-0005-0000-0000-0000A0520000}"/>
    <cellStyle name="Normal 2 3 2 9 2 2 2 12 2" xfId="21075" xr:uid="{00000000-0005-0000-0000-0000A1520000}"/>
    <cellStyle name="Normal 2 3 2 9 2 2 2 13" xfId="21076" xr:uid="{00000000-0005-0000-0000-0000A2520000}"/>
    <cellStyle name="Normal 2 3 2 9 2 2 2 2" xfId="21077" xr:uid="{00000000-0005-0000-0000-0000A3520000}"/>
    <cellStyle name="Normal 2 3 2 9 2 2 2 2 10" xfId="21078" xr:uid="{00000000-0005-0000-0000-0000A4520000}"/>
    <cellStyle name="Normal 2 3 2 9 2 2 2 2 10 2" xfId="21079" xr:uid="{00000000-0005-0000-0000-0000A5520000}"/>
    <cellStyle name="Normal 2 3 2 9 2 2 2 2 11" xfId="21080" xr:uid="{00000000-0005-0000-0000-0000A6520000}"/>
    <cellStyle name="Normal 2 3 2 9 2 2 2 2 11 2" xfId="21081" xr:uid="{00000000-0005-0000-0000-0000A7520000}"/>
    <cellStyle name="Normal 2 3 2 9 2 2 2 2 12" xfId="21082" xr:uid="{00000000-0005-0000-0000-0000A8520000}"/>
    <cellStyle name="Normal 2 3 2 9 2 2 2 2 2" xfId="21083" xr:uid="{00000000-0005-0000-0000-0000A9520000}"/>
    <cellStyle name="Normal 2 3 2 9 2 2 2 2 2 10" xfId="21084" xr:uid="{00000000-0005-0000-0000-0000AA520000}"/>
    <cellStyle name="Normal 2 3 2 9 2 2 2 2 2 10 2" xfId="21085" xr:uid="{00000000-0005-0000-0000-0000AB520000}"/>
    <cellStyle name="Normal 2 3 2 9 2 2 2 2 2 11" xfId="21086" xr:uid="{00000000-0005-0000-0000-0000AC520000}"/>
    <cellStyle name="Normal 2 3 2 9 2 2 2 2 2 2" xfId="21087" xr:uid="{00000000-0005-0000-0000-0000AD520000}"/>
    <cellStyle name="Normal 2 3 2 9 2 2 2 2 2 2 2" xfId="21088" xr:uid="{00000000-0005-0000-0000-0000AE520000}"/>
    <cellStyle name="Normal 2 3 2 9 2 2 2 2 2 3" xfId="21089" xr:uid="{00000000-0005-0000-0000-0000AF520000}"/>
    <cellStyle name="Normal 2 3 2 9 2 2 2 2 2 3 2" xfId="21090" xr:uid="{00000000-0005-0000-0000-0000B0520000}"/>
    <cellStyle name="Normal 2 3 2 9 2 2 2 2 2 4" xfId="21091" xr:uid="{00000000-0005-0000-0000-0000B1520000}"/>
    <cellStyle name="Normal 2 3 2 9 2 2 2 2 2 4 2" xfId="21092" xr:uid="{00000000-0005-0000-0000-0000B2520000}"/>
    <cellStyle name="Normal 2 3 2 9 2 2 2 2 2 5" xfId="21093" xr:uid="{00000000-0005-0000-0000-0000B3520000}"/>
    <cellStyle name="Normal 2 3 2 9 2 2 2 2 2 5 2" xfId="21094" xr:uid="{00000000-0005-0000-0000-0000B4520000}"/>
    <cellStyle name="Normal 2 3 2 9 2 2 2 2 2 6" xfId="21095" xr:uid="{00000000-0005-0000-0000-0000B5520000}"/>
    <cellStyle name="Normal 2 3 2 9 2 2 2 2 2 6 2" xfId="21096" xr:uid="{00000000-0005-0000-0000-0000B6520000}"/>
    <cellStyle name="Normal 2 3 2 9 2 2 2 2 2 7" xfId="21097" xr:uid="{00000000-0005-0000-0000-0000B7520000}"/>
    <cellStyle name="Normal 2 3 2 9 2 2 2 2 2 7 2" xfId="21098" xr:uid="{00000000-0005-0000-0000-0000B8520000}"/>
    <cellStyle name="Normal 2 3 2 9 2 2 2 2 2 8" xfId="21099" xr:uid="{00000000-0005-0000-0000-0000B9520000}"/>
    <cellStyle name="Normal 2 3 2 9 2 2 2 2 2 8 2" xfId="21100" xr:uid="{00000000-0005-0000-0000-0000BA520000}"/>
    <cellStyle name="Normal 2 3 2 9 2 2 2 2 2 9" xfId="21101" xr:uid="{00000000-0005-0000-0000-0000BB520000}"/>
    <cellStyle name="Normal 2 3 2 9 2 2 2 2 2 9 2" xfId="21102" xr:uid="{00000000-0005-0000-0000-0000BC520000}"/>
    <cellStyle name="Normal 2 3 2 9 2 2 2 2 3" xfId="21103" xr:uid="{00000000-0005-0000-0000-0000BD520000}"/>
    <cellStyle name="Normal 2 3 2 9 2 2 2 2 3 2" xfId="21104" xr:uid="{00000000-0005-0000-0000-0000BE520000}"/>
    <cellStyle name="Normal 2 3 2 9 2 2 2 2 4" xfId="21105" xr:uid="{00000000-0005-0000-0000-0000BF520000}"/>
    <cellStyle name="Normal 2 3 2 9 2 2 2 2 4 2" xfId="21106" xr:uid="{00000000-0005-0000-0000-0000C0520000}"/>
    <cellStyle name="Normal 2 3 2 9 2 2 2 2 5" xfId="21107" xr:uid="{00000000-0005-0000-0000-0000C1520000}"/>
    <cellStyle name="Normal 2 3 2 9 2 2 2 2 5 2" xfId="21108" xr:uid="{00000000-0005-0000-0000-0000C2520000}"/>
    <cellStyle name="Normal 2 3 2 9 2 2 2 2 6" xfId="21109" xr:uid="{00000000-0005-0000-0000-0000C3520000}"/>
    <cellStyle name="Normal 2 3 2 9 2 2 2 2 6 2" xfId="21110" xr:uid="{00000000-0005-0000-0000-0000C4520000}"/>
    <cellStyle name="Normal 2 3 2 9 2 2 2 2 7" xfId="21111" xr:uid="{00000000-0005-0000-0000-0000C5520000}"/>
    <cellStyle name="Normal 2 3 2 9 2 2 2 2 7 2" xfId="21112" xr:uid="{00000000-0005-0000-0000-0000C6520000}"/>
    <cellStyle name="Normal 2 3 2 9 2 2 2 2 8" xfId="21113" xr:uid="{00000000-0005-0000-0000-0000C7520000}"/>
    <cellStyle name="Normal 2 3 2 9 2 2 2 2 8 2" xfId="21114" xr:uid="{00000000-0005-0000-0000-0000C8520000}"/>
    <cellStyle name="Normal 2 3 2 9 2 2 2 2 9" xfId="21115" xr:uid="{00000000-0005-0000-0000-0000C9520000}"/>
    <cellStyle name="Normal 2 3 2 9 2 2 2 2 9 2" xfId="21116" xr:uid="{00000000-0005-0000-0000-0000CA520000}"/>
    <cellStyle name="Normal 2 3 2 9 2 2 2 3" xfId="21117" xr:uid="{00000000-0005-0000-0000-0000CB520000}"/>
    <cellStyle name="Normal 2 3 2 9 2 2 2 3 10" xfId="21118" xr:uid="{00000000-0005-0000-0000-0000CC520000}"/>
    <cellStyle name="Normal 2 3 2 9 2 2 2 3 10 2" xfId="21119" xr:uid="{00000000-0005-0000-0000-0000CD520000}"/>
    <cellStyle name="Normal 2 3 2 9 2 2 2 3 11" xfId="21120" xr:uid="{00000000-0005-0000-0000-0000CE520000}"/>
    <cellStyle name="Normal 2 3 2 9 2 2 2 3 2" xfId="21121" xr:uid="{00000000-0005-0000-0000-0000CF520000}"/>
    <cellStyle name="Normal 2 3 2 9 2 2 2 3 2 2" xfId="21122" xr:uid="{00000000-0005-0000-0000-0000D0520000}"/>
    <cellStyle name="Normal 2 3 2 9 2 2 2 3 3" xfId="21123" xr:uid="{00000000-0005-0000-0000-0000D1520000}"/>
    <cellStyle name="Normal 2 3 2 9 2 2 2 3 3 2" xfId="21124" xr:uid="{00000000-0005-0000-0000-0000D2520000}"/>
    <cellStyle name="Normal 2 3 2 9 2 2 2 3 4" xfId="21125" xr:uid="{00000000-0005-0000-0000-0000D3520000}"/>
    <cellStyle name="Normal 2 3 2 9 2 2 2 3 4 2" xfId="21126" xr:uid="{00000000-0005-0000-0000-0000D4520000}"/>
    <cellStyle name="Normal 2 3 2 9 2 2 2 3 5" xfId="21127" xr:uid="{00000000-0005-0000-0000-0000D5520000}"/>
    <cellStyle name="Normal 2 3 2 9 2 2 2 3 5 2" xfId="21128" xr:uid="{00000000-0005-0000-0000-0000D6520000}"/>
    <cellStyle name="Normal 2 3 2 9 2 2 2 3 6" xfId="21129" xr:uid="{00000000-0005-0000-0000-0000D7520000}"/>
    <cellStyle name="Normal 2 3 2 9 2 2 2 3 6 2" xfId="21130" xr:uid="{00000000-0005-0000-0000-0000D8520000}"/>
    <cellStyle name="Normal 2 3 2 9 2 2 2 3 7" xfId="21131" xr:uid="{00000000-0005-0000-0000-0000D9520000}"/>
    <cellStyle name="Normal 2 3 2 9 2 2 2 3 7 2" xfId="21132" xr:uid="{00000000-0005-0000-0000-0000DA520000}"/>
    <cellStyle name="Normal 2 3 2 9 2 2 2 3 8" xfId="21133" xr:uid="{00000000-0005-0000-0000-0000DB520000}"/>
    <cellStyle name="Normal 2 3 2 9 2 2 2 3 8 2" xfId="21134" xr:uid="{00000000-0005-0000-0000-0000DC520000}"/>
    <cellStyle name="Normal 2 3 2 9 2 2 2 3 9" xfId="21135" xr:uid="{00000000-0005-0000-0000-0000DD520000}"/>
    <cellStyle name="Normal 2 3 2 9 2 2 2 3 9 2" xfId="21136" xr:uid="{00000000-0005-0000-0000-0000DE520000}"/>
    <cellStyle name="Normal 2 3 2 9 2 2 2 4" xfId="21137" xr:uid="{00000000-0005-0000-0000-0000DF520000}"/>
    <cellStyle name="Normal 2 3 2 9 2 2 2 4 2" xfId="21138" xr:uid="{00000000-0005-0000-0000-0000E0520000}"/>
    <cellStyle name="Normal 2 3 2 9 2 2 2 5" xfId="21139" xr:uid="{00000000-0005-0000-0000-0000E1520000}"/>
    <cellStyle name="Normal 2 3 2 9 2 2 2 5 2" xfId="21140" xr:uid="{00000000-0005-0000-0000-0000E2520000}"/>
    <cellStyle name="Normal 2 3 2 9 2 2 2 6" xfId="21141" xr:uid="{00000000-0005-0000-0000-0000E3520000}"/>
    <cellStyle name="Normal 2 3 2 9 2 2 2 6 2" xfId="21142" xr:uid="{00000000-0005-0000-0000-0000E4520000}"/>
    <cellStyle name="Normal 2 3 2 9 2 2 2 7" xfId="21143" xr:uid="{00000000-0005-0000-0000-0000E5520000}"/>
    <cellStyle name="Normal 2 3 2 9 2 2 2 7 2" xfId="21144" xr:uid="{00000000-0005-0000-0000-0000E6520000}"/>
    <cellStyle name="Normal 2 3 2 9 2 2 2 8" xfId="21145" xr:uid="{00000000-0005-0000-0000-0000E7520000}"/>
    <cellStyle name="Normal 2 3 2 9 2 2 2 8 2" xfId="21146" xr:uid="{00000000-0005-0000-0000-0000E8520000}"/>
    <cellStyle name="Normal 2 3 2 9 2 2 2 9" xfId="21147" xr:uid="{00000000-0005-0000-0000-0000E9520000}"/>
    <cellStyle name="Normal 2 3 2 9 2 2 2 9 2" xfId="21148" xr:uid="{00000000-0005-0000-0000-0000EA520000}"/>
    <cellStyle name="Normal 2 3 2 9 2 2 3" xfId="21149" xr:uid="{00000000-0005-0000-0000-0000EB520000}"/>
    <cellStyle name="Normal 2 3 2 9 2 2 3 10" xfId="21150" xr:uid="{00000000-0005-0000-0000-0000EC520000}"/>
    <cellStyle name="Normal 2 3 2 9 2 2 3 10 2" xfId="21151" xr:uid="{00000000-0005-0000-0000-0000ED520000}"/>
    <cellStyle name="Normal 2 3 2 9 2 2 3 11" xfId="21152" xr:uid="{00000000-0005-0000-0000-0000EE520000}"/>
    <cellStyle name="Normal 2 3 2 9 2 2 3 11 2" xfId="21153" xr:uid="{00000000-0005-0000-0000-0000EF520000}"/>
    <cellStyle name="Normal 2 3 2 9 2 2 3 12" xfId="21154" xr:uid="{00000000-0005-0000-0000-0000F0520000}"/>
    <cellStyle name="Normal 2 3 2 9 2 2 3 12 2" xfId="21155" xr:uid="{00000000-0005-0000-0000-0000F1520000}"/>
    <cellStyle name="Normal 2 3 2 9 2 2 3 13" xfId="21156" xr:uid="{00000000-0005-0000-0000-0000F2520000}"/>
    <cellStyle name="Normal 2 3 2 9 2 2 3 2" xfId="21157" xr:uid="{00000000-0005-0000-0000-0000F3520000}"/>
    <cellStyle name="Normal 2 3 2 9 2 2 3 2 10" xfId="21158" xr:uid="{00000000-0005-0000-0000-0000F4520000}"/>
    <cellStyle name="Normal 2 3 2 9 2 2 3 2 10 2" xfId="21159" xr:uid="{00000000-0005-0000-0000-0000F5520000}"/>
    <cellStyle name="Normal 2 3 2 9 2 2 3 2 11" xfId="21160" xr:uid="{00000000-0005-0000-0000-0000F6520000}"/>
    <cellStyle name="Normal 2 3 2 9 2 2 3 2 11 2" xfId="21161" xr:uid="{00000000-0005-0000-0000-0000F7520000}"/>
    <cellStyle name="Normal 2 3 2 9 2 2 3 2 12" xfId="21162" xr:uid="{00000000-0005-0000-0000-0000F8520000}"/>
    <cellStyle name="Normal 2 3 2 9 2 2 3 2 2" xfId="21163" xr:uid="{00000000-0005-0000-0000-0000F9520000}"/>
    <cellStyle name="Normal 2 3 2 9 2 2 3 2 2 10" xfId="21164" xr:uid="{00000000-0005-0000-0000-0000FA520000}"/>
    <cellStyle name="Normal 2 3 2 9 2 2 3 2 2 10 2" xfId="21165" xr:uid="{00000000-0005-0000-0000-0000FB520000}"/>
    <cellStyle name="Normal 2 3 2 9 2 2 3 2 2 11" xfId="21166" xr:uid="{00000000-0005-0000-0000-0000FC520000}"/>
    <cellStyle name="Normal 2 3 2 9 2 2 3 2 2 2" xfId="21167" xr:uid="{00000000-0005-0000-0000-0000FD520000}"/>
    <cellStyle name="Normal 2 3 2 9 2 2 3 2 2 2 2" xfId="21168" xr:uid="{00000000-0005-0000-0000-0000FE520000}"/>
    <cellStyle name="Normal 2 3 2 9 2 2 3 2 2 3" xfId="21169" xr:uid="{00000000-0005-0000-0000-0000FF520000}"/>
    <cellStyle name="Normal 2 3 2 9 2 2 3 2 2 3 2" xfId="21170" xr:uid="{00000000-0005-0000-0000-000000530000}"/>
    <cellStyle name="Normal 2 3 2 9 2 2 3 2 2 4" xfId="21171" xr:uid="{00000000-0005-0000-0000-000001530000}"/>
    <cellStyle name="Normal 2 3 2 9 2 2 3 2 2 4 2" xfId="21172" xr:uid="{00000000-0005-0000-0000-000002530000}"/>
    <cellStyle name="Normal 2 3 2 9 2 2 3 2 2 5" xfId="21173" xr:uid="{00000000-0005-0000-0000-000003530000}"/>
    <cellStyle name="Normal 2 3 2 9 2 2 3 2 2 5 2" xfId="21174" xr:uid="{00000000-0005-0000-0000-000004530000}"/>
    <cellStyle name="Normal 2 3 2 9 2 2 3 2 2 6" xfId="21175" xr:uid="{00000000-0005-0000-0000-000005530000}"/>
    <cellStyle name="Normal 2 3 2 9 2 2 3 2 2 6 2" xfId="21176" xr:uid="{00000000-0005-0000-0000-000006530000}"/>
    <cellStyle name="Normal 2 3 2 9 2 2 3 2 2 7" xfId="21177" xr:uid="{00000000-0005-0000-0000-000007530000}"/>
    <cellStyle name="Normal 2 3 2 9 2 2 3 2 2 7 2" xfId="21178" xr:uid="{00000000-0005-0000-0000-000008530000}"/>
    <cellStyle name="Normal 2 3 2 9 2 2 3 2 2 8" xfId="21179" xr:uid="{00000000-0005-0000-0000-000009530000}"/>
    <cellStyle name="Normal 2 3 2 9 2 2 3 2 2 8 2" xfId="21180" xr:uid="{00000000-0005-0000-0000-00000A530000}"/>
    <cellStyle name="Normal 2 3 2 9 2 2 3 2 2 9" xfId="21181" xr:uid="{00000000-0005-0000-0000-00000B530000}"/>
    <cellStyle name="Normal 2 3 2 9 2 2 3 2 2 9 2" xfId="21182" xr:uid="{00000000-0005-0000-0000-00000C530000}"/>
    <cellStyle name="Normal 2 3 2 9 2 2 3 2 3" xfId="21183" xr:uid="{00000000-0005-0000-0000-00000D530000}"/>
    <cellStyle name="Normal 2 3 2 9 2 2 3 2 3 2" xfId="21184" xr:uid="{00000000-0005-0000-0000-00000E530000}"/>
    <cellStyle name="Normal 2 3 2 9 2 2 3 2 4" xfId="21185" xr:uid="{00000000-0005-0000-0000-00000F530000}"/>
    <cellStyle name="Normal 2 3 2 9 2 2 3 2 4 2" xfId="21186" xr:uid="{00000000-0005-0000-0000-000010530000}"/>
    <cellStyle name="Normal 2 3 2 9 2 2 3 2 5" xfId="21187" xr:uid="{00000000-0005-0000-0000-000011530000}"/>
    <cellStyle name="Normal 2 3 2 9 2 2 3 2 5 2" xfId="21188" xr:uid="{00000000-0005-0000-0000-000012530000}"/>
    <cellStyle name="Normal 2 3 2 9 2 2 3 2 6" xfId="21189" xr:uid="{00000000-0005-0000-0000-000013530000}"/>
    <cellStyle name="Normal 2 3 2 9 2 2 3 2 6 2" xfId="21190" xr:uid="{00000000-0005-0000-0000-000014530000}"/>
    <cellStyle name="Normal 2 3 2 9 2 2 3 2 7" xfId="21191" xr:uid="{00000000-0005-0000-0000-000015530000}"/>
    <cellStyle name="Normal 2 3 2 9 2 2 3 2 7 2" xfId="21192" xr:uid="{00000000-0005-0000-0000-000016530000}"/>
    <cellStyle name="Normal 2 3 2 9 2 2 3 2 8" xfId="21193" xr:uid="{00000000-0005-0000-0000-000017530000}"/>
    <cellStyle name="Normal 2 3 2 9 2 2 3 2 8 2" xfId="21194" xr:uid="{00000000-0005-0000-0000-000018530000}"/>
    <cellStyle name="Normal 2 3 2 9 2 2 3 2 9" xfId="21195" xr:uid="{00000000-0005-0000-0000-000019530000}"/>
    <cellStyle name="Normal 2 3 2 9 2 2 3 2 9 2" xfId="21196" xr:uid="{00000000-0005-0000-0000-00001A530000}"/>
    <cellStyle name="Normal 2 3 2 9 2 2 3 3" xfId="21197" xr:uid="{00000000-0005-0000-0000-00001B530000}"/>
    <cellStyle name="Normal 2 3 2 9 2 2 3 3 10" xfId="21198" xr:uid="{00000000-0005-0000-0000-00001C530000}"/>
    <cellStyle name="Normal 2 3 2 9 2 2 3 3 10 2" xfId="21199" xr:uid="{00000000-0005-0000-0000-00001D530000}"/>
    <cellStyle name="Normal 2 3 2 9 2 2 3 3 11" xfId="21200" xr:uid="{00000000-0005-0000-0000-00001E530000}"/>
    <cellStyle name="Normal 2 3 2 9 2 2 3 3 2" xfId="21201" xr:uid="{00000000-0005-0000-0000-00001F530000}"/>
    <cellStyle name="Normal 2 3 2 9 2 2 3 3 2 2" xfId="21202" xr:uid="{00000000-0005-0000-0000-000020530000}"/>
    <cellStyle name="Normal 2 3 2 9 2 2 3 3 3" xfId="21203" xr:uid="{00000000-0005-0000-0000-000021530000}"/>
    <cellStyle name="Normal 2 3 2 9 2 2 3 3 3 2" xfId="21204" xr:uid="{00000000-0005-0000-0000-000022530000}"/>
    <cellStyle name="Normal 2 3 2 9 2 2 3 3 4" xfId="21205" xr:uid="{00000000-0005-0000-0000-000023530000}"/>
    <cellStyle name="Normal 2 3 2 9 2 2 3 3 4 2" xfId="21206" xr:uid="{00000000-0005-0000-0000-000024530000}"/>
    <cellStyle name="Normal 2 3 2 9 2 2 3 3 5" xfId="21207" xr:uid="{00000000-0005-0000-0000-000025530000}"/>
    <cellStyle name="Normal 2 3 2 9 2 2 3 3 5 2" xfId="21208" xr:uid="{00000000-0005-0000-0000-000026530000}"/>
    <cellStyle name="Normal 2 3 2 9 2 2 3 3 6" xfId="21209" xr:uid="{00000000-0005-0000-0000-000027530000}"/>
    <cellStyle name="Normal 2 3 2 9 2 2 3 3 6 2" xfId="21210" xr:uid="{00000000-0005-0000-0000-000028530000}"/>
    <cellStyle name="Normal 2 3 2 9 2 2 3 3 7" xfId="21211" xr:uid="{00000000-0005-0000-0000-000029530000}"/>
    <cellStyle name="Normal 2 3 2 9 2 2 3 3 7 2" xfId="21212" xr:uid="{00000000-0005-0000-0000-00002A530000}"/>
    <cellStyle name="Normal 2 3 2 9 2 2 3 3 8" xfId="21213" xr:uid="{00000000-0005-0000-0000-00002B530000}"/>
    <cellStyle name="Normal 2 3 2 9 2 2 3 3 8 2" xfId="21214" xr:uid="{00000000-0005-0000-0000-00002C530000}"/>
    <cellStyle name="Normal 2 3 2 9 2 2 3 3 9" xfId="21215" xr:uid="{00000000-0005-0000-0000-00002D530000}"/>
    <cellStyle name="Normal 2 3 2 9 2 2 3 3 9 2" xfId="21216" xr:uid="{00000000-0005-0000-0000-00002E530000}"/>
    <cellStyle name="Normal 2 3 2 9 2 2 3 4" xfId="21217" xr:uid="{00000000-0005-0000-0000-00002F530000}"/>
    <cellStyle name="Normal 2 3 2 9 2 2 3 4 2" xfId="21218" xr:uid="{00000000-0005-0000-0000-000030530000}"/>
    <cellStyle name="Normal 2 3 2 9 2 2 3 5" xfId="21219" xr:uid="{00000000-0005-0000-0000-000031530000}"/>
    <cellStyle name="Normal 2 3 2 9 2 2 3 5 2" xfId="21220" xr:uid="{00000000-0005-0000-0000-000032530000}"/>
    <cellStyle name="Normal 2 3 2 9 2 2 3 6" xfId="21221" xr:uid="{00000000-0005-0000-0000-000033530000}"/>
    <cellStyle name="Normal 2 3 2 9 2 2 3 6 2" xfId="21222" xr:uid="{00000000-0005-0000-0000-000034530000}"/>
    <cellStyle name="Normal 2 3 2 9 2 2 3 7" xfId="21223" xr:uid="{00000000-0005-0000-0000-000035530000}"/>
    <cellStyle name="Normal 2 3 2 9 2 2 3 7 2" xfId="21224" xr:uid="{00000000-0005-0000-0000-000036530000}"/>
    <cellStyle name="Normal 2 3 2 9 2 2 3 8" xfId="21225" xr:uid="{00000000-0005-0000-0000-000037530000}"/>
    <cellStyle name="Normal 2 3 2 9 2 2 3 8 2" xfId="21226" xr:uid="{00000000-0005-0000-0000-000038530000}"/>
    <cellStyle name="Normal 2 3 2 9 2 2 3 9" xfId="21227" xr:uid="{00000000-0005-0000-0000-000039530000}"/>
    <cellStyle name="Normal 2 3 2 9 2 2 3 9 2" xfId="21228" xr:uid="{00000000-0005-0000-0000-00003A530000}"/>
    <cellStyle name="Normal 2 3 2 9 2 2 4" xfId="21229" xr:uid="{00000000-0005-0000-0000-00003B530000}"/>
    <cellStyle name="Normal 2 3 2 9 2 2 4 10" xfId="21230" xr:uid="{00000000-0005-0000-0000-00003C530000}"/>
    <cellStyle name="Normal 2 3 2 9 2 2 4 10 2" xfId="21231" xr:uid="{00000000-0005-0000-0000-00003D530000}"/>
    <cellStyle name="Normal 2 3 2 9 2 2 4 11" xfId="21232" xr:uid="{00000000-0005-0000-0000-00003E530000}"/>
    <cellStyle name="Normal 2 3 2 9 2 2 4 11 2" xfId="21233" xr:uid="{00000000-0005-0000-0000-00003F530000}"/>
    <cellStyle name="Normal 2 3 2 9 2 2 4 12" xfId="21234" xr:uid="{00000000-0005-0000-0000-000040530000}"/>
    <cellStyle name="Normal 2 3 2 9 2 2 4 12 2" xfId="21235" xr:uid="{00000000-0005-0000-0000-000041530000}"/>
    <cellStyle name="Normal 2 3 2 9 2 2 4 13" xfId="21236" xr:uid="{00000000-0005-0000-0000-000042530000}"/>
    <cellStyle name="Normal 2 3 2 9 2 2 4 2" xfId="21237" xr:uid="{00000000-0005-0000-0000-000043530000}"/>
    <cellStyle name="Normal 2 3 2 9 2 2 4 2 10" xfId="21238" xr:uid="{00000000-0005-0000-0000-000044530000}"/>
    <cellStyle name="Normal 2 3 2 9 2 2 4 2 10 2" xfId="21239" xr:uid="{00000000-0005-0000-0000-000045530000}"/>
    <cellStyle name="Normal 2 3 2 9 2 2 4 2 11" xfId="21240" xr:uid="{00000000-0005-0000-0000-000046530000}"/>
    <cellStyle name="Normal 2 3 2 9 2 2 4 2 11 2" xfId="21241" xr:uid="{00000000-0005-0000-0000-000047530000}"/>
    <cellStyle name="Normal 2 3 2 9 2 2 4 2 12" xfId="21242" xr:uid="{00000000-0005-0000-0000-000048530000}"/>
    <cellStyle name="Normal 2 3 2 9 2 2 4 2 2" xfId="21243" xr:uid="{00000000-0005-0000-0000-000049530000}"/>
    <cellStyle name="Normal 2 3 2 9 2 2 4 2 2 10" xfId="21244" xr:uid="{00000000-0005-0000-0000-00004A530000}"/>
    <cellStyle name="Normal 2 3 2 9 2 2 4 2 2 10 2" xfId="21245" xr:uid="{00000000-0005-0000-0000-00004B530000}"/>
    <cellStyle name="Normal 2 3 2 9 2 2 4 2 2 11" xfId="21246" xr:uid="{00000000-0005-0000-0000-00004C530000}"/>
    <cellStyle name="Normal 2 3 2 9 2 2 4 2 2 2" xfId="21247" xr:uid="{00000000-0005-0000-0000-00004D530000}"/>
    <cellStyle name="Normal 2 3 2 9 2 2 4 2 2 2 2" xfId="21248" xr:uid="{00000000-0005-0000-0000-00004E530000}"/>
    <cellStyle name="Normal 2 3 2 9 2 2 4 2 2 3" xfId="21249" xr:uid="{00000000-0005-0000-0000-00004F530000}"/>
    <cellStyle name="Normal 2 3 2 9 2 2 4 2 2 3 2" xfId="21250" xr:uid="{00000000-0005-0000-0000-000050530000}"/>
    <cellStyle name="Normal 2 3 2 9 2 2 4 2 2 4" xfId="21251" xr:uid="{00000000-0005-0000-0000-000051530000}"/>
    <cellStyle name="Normal 2 3 2 9 2 2 4 2 2 4 2" xfId="21252" xr:uid="{00000000-0005-0000-0000-000052530000}"/>
    <cellStyle name="Normal 2 3 2 9 2 2 4 2 2 5" xfId="21253" xr:uid="{00000000-0005-0000-0000-000053530000}"/>
    <cellStyle name="Normal 2 3 2 9 2 2 4 2 2 5 2" xfId="21254" xr:uid="{00000000-0005-0000-0000-000054530000}"/>
    <cellStyle name="Normal 2 3 2 9 2 2 4 2 2 6" xfId="21255" xr:uid="{00000000-0005-0000-0000-000055530000}"/>
    <cellStyle name="Normal 2 3 2 9 2 2 4 2 2 6 2" xfId="21256" xr:uid="{00000000-0005-0000-0000-000056530000}"/>
    <cellStyle name="Normal 2 3 2 9 2 2 4 2 2 7" xfId="21257" xr:uid="{00000000-0005-0000-0000-000057530000}"/>
    <cellStyle name="Normal 2 3 2 9 2 2 4 2 2 7 2" xfId="21258" xr:uid="{00000000-0005-0000-0000-000058530000}"/>
    <cellStyle name="Normal 2 3 2 9 2 2 4 2 2 8" xfId="21259" xr:uid="{00000000-0005-0000-0000-000059530000}"/>
    <cellStyle name="Normal 2 3 2 9 2 2 4 2 2 8 2" xfId="21260" xr:uid="{00000000-0005-0000-0000-00005A530000}"/>
    <cellStyle name="Normal 2 3 2 9 2 2 4 2 2 9" xfId="21261" xr:uid="{00000000-0005-0000-0000-00005B530000}"/>
    <cellStyle name="Normal 2 3 2 9 2 2 4 2 2 9 2" xfId="21262" xr:uid="{00000000-0005-0000-0000-00005C530000}"/>
    <cellStyle name="Normal 2 3 2 9 2 2 4 2 3" xfId="21263" xr:uid="{00000000-0005-0000-0000-00005D530000}"/>
    <cellStyle name="Normal 2 3 2 9 2 2 4 2 3 2" xfId="21264" xr:uid="{00000000-0005-0000-0000-00005E530000}"/>
    <cellStyle name="Normal 2 3 2 9 2 2 4 2 4" xfId="21265" xr:uid="{00000000-0005-0000-0000-00005F530000}"/>
    <cellStyle name="Normal 2 3 2 9 2 2 4 2 4 2" xfId="21266" xr:uid="{00000000-0005-0000-0000-000060530000}"/>
    <cellStyle name="Normal 2 3 2 9 2 2 4 2 5" xfId="21267" xr:uid="{00000000-0005-0000-0000-000061530000}"/>
    <cellStyle name="Normal 2 3 2 9 2 2 4 2 5 2" xfId="21268" xr:uid="{00000000-0005-0000-0000-000062530000}"/>
    <cellStyle name="Normal 2 3 2 9 2 2 4 2 6" xfId="21269" xr:uid="{00000000-0005-0000-0000-000063530000}"/>
    <cellStyle name="Normal 2 3 2 9 2 2 4 2 6 2" xfId="21270" xr:uid="{00000000-0005-0000-0000-000064530000}"/>
    <cellStyle name="Normal 2 3 2 9 2 2 4 2 7" xfId="21271" xr:uid="{00000000-0005-0000-0000-000065530000}"/>
    <cellStyle name="Normal 2 3 2 9 2 2 4 2 7 2" xfId="21272" xr:uid="{00000000-0005-0000-0000-000066530000}"/>
    <cellStyle name="Normal 2 3 2 9 2 2 4 2 8" xfId="21273" xr:uid="{00000000-0005-0000-0000-000067530000}"/>
    <cellStyle name="Normal 2 3 2 9 2 2 4 2 8 2" xfId="21274" xr:uid="{00000000-0005-0000-0000-000068530000}"/>
    <cellStyle name="Normal 2 3 2 9 2 2 4 2 9" xfId="21275" xr:uid="{00000000-0005-0000-0000-000069530000}"/>
    <cellStyle name="Normal 2 3 2 9 2 2 4 2 9 2" xfId="21276" xr:uid="{00000000-0005-0000-0000-00006A530000}"/>
    <cellStyle name="Normal 2 3 2 9 2 2 4 3" xfId="21277" xr:uid="{00000000-0005-0000-0000-00006B530000}"/>
    <cellStyle name="Normal 2 3 2 9 2 2 4 3 10" xfId="21278" xr:uid="{00000000-0005-0000-0000-00006C530000}"/>
    <cellStyle name="Normal 2 3 2 9 2 2 4 3 10 2" xfId="21279" xr:uid="{00000000-0005-0000-0000-00006D530000}"/>
    <cellStyle name="Normal 2 3 2 9 2 2 4 3 11" xfId="21280" xr:uid="{00000000-0005-0000-0000-00006E530000}"/>
    <cellStyle name="Normal 2 3 2 9 2 2 4 3 2" xfId="21281" xr:uid="{00000000-0005-0000-0000-00006F530000}"/>
    <cellStyle name="Normal 2 3 2 9 2 2 4 3 2 2" xfId="21282" xr:uid="{00000000-0005-0000-0000-000070530000}"/>
    <cellStyle name="Normal 2 3 2 9 2 2 4 3 3" xfId="21283" xr:uid="{00000000-0005-0000-0000-000071530000}"/>
    <cellStyle name="Normal 2 3 2 9 2 2 4 3 3 2" xfId="21284" xr:uid="{00000000-0005-0000-0000-000072530000}"/>
    <cellStyle name="Normal 2 3 2 9 2 2 4 3 4" xfId="21285" xr:uid="{00000000-0005-0000-0000-000073530000}"/>
    <cellStyle name="Normal 2 3 2 9 2 2 4 3 4 2" xfId="21286" xr:uid="{00000000-0005-0000-0000-000074530000}"/>
    <cellStyle name="Normal 2 3 2 9 2 2 4 3 5" xfId="21287" xr:uid="{00000000-0005-0000-0000-000075530000}"/>
    <cellStyle name="Normal 2 3 2 9 2 2 4 3 5 2" xfId="21288" xr:uid="{00000000-0005-0000-0000-000076530000}"/>
    <cellStyle name="Normal 2 3 2 9 2 2 4 3 6" xfId="21289" xr:uid="{00000000-0005-0000-0000-000077530000}"/>
    <cellStyle name="Normal 2 3 2 9 2 2 4 3 6 2" xfId="21290" xr:uid="{00000000-0005-0000-0000-000078530000}"/>
    <cellStyle name="Normal 2 3 2 9 2 2 4 3 7" xfId="21291" xr:uid="{00000000-0005-0000-0000-000079530000}"/>
    <cellStyle name="Normal 2 3 2 9 2 2 4 3 7 2" xfId="21292" xr:uid="{00000000-0005-0000-0000-00007A530000}"/>
    <cellStyle name="Normal 2 3 2 9 2 2 4 3 8" xfId="21293" xr:uid="{00000000-0005-0000-0000-00007B530000}"/>
    <cellStyle name="Normal 2 3 2 9 2 2 4 3 8 2" xfId="21294" xr:uid="{00000000-0005-0000-0000-00007C530000}"/>
    <cellStyle name="Normal 2 3 2 9 2 2 4 3 9" xfId="21295" xr:uid="{00000000-0005-0000-0000-00007D530000}"/>
    <cellStyle name="Normal 2 3 2 9 2 2 4 3 9 2" xfId="21296" xr:uid="{00000000-0005-0000-0000-00007E530000}"/>
    <cellStyle name="Normal 2 3 2 9 2 2 4 4" xfId="21297" xr:uid="{00000000-0005-0000-0000-00007F530000}"/>
    <cellStyle name="Normal 2 3 2 9 2 2 4 4 2" xfId="21298" xr:uid="{00000000-0005-0000-0000-000080530000}"/>
    <cellStyle name="Normal 2 3 2 9 2 2 4 5" xfId="21299" xr:uid="{00000000-0005-0000-0000-000081530000}"/>
    <cellStyle name="Normal 2 3 2 9 2 2 4 5 2" xfId="21300" xr:uid="{00000000-0005-0000-0000-000082530000}"/>
    <cellStyle name="Normal 2 3 2 9 2 2 4 6" xfId="21301" xr:uid="{00000000-0005-0000-0000-000083530000}"/>
    <cellStyle name="Normal 2 3 2 9 2 2 4 6 2" xfId="21302" xr:uid="{00000000-0005-0000-0000-000084530000}"/>
    <cellStyle name="Normal 2 3 2 9 2 2 4 7" xfId="21303" xr:uid="{00000000-0005-0000-0000-000085530000}"/>
    <cellStyle name="Normal 2 3 2 9 2 2 4 7 2" xfId="21304" xr:uid="{00000000-0005-0000-0000-000086530000}"/>
    <cellStyle name="Normal 2 3 2 9 2 2 4 8" xfId="21305" xr:uid="{00000000-0005-0000-0000-000087530000}"/>
    <cellStyle name="Normal 2 3 2 9 2 2 4 8 2" xfId="21306" xr:uid="{00000000-0005-0000-0000-000088530000}"/>
    <cellStyle name="Normal 2 3 2 9 2 2 4 9" xfId="21307" xr:uid="{00000000-0005-0000-0000-000089530000}"/>
    <cellStyle name="Normal 2 3 2 9 2 2 4 9 2" xfId="21308" xr:uid="{00000000-0005-0000-0000-00008A530000}"/>
    <cellStyle name="Normal 2 3 2 9 2 2 5" xfId="21309" xr:uid="{00000000-0005-0000-0000-00008B530000}"/>
    <cellStyle name="Normal 2 3 2 9 2 2 5 10" xfId="21310" xr:uid="{00000000-0005-0000-0000-00008C530000}"/>
    <cellStyle name="Normal 2 3 2 9 2 2 5 10 2" xfId="21311" xr:uid="{00000000-0005-0000-0000-00008D530000}"/>
    <cellStyle name="Normal 2 3 2 9 2 2 5 11" xfId="21312" xr:uid="{00000000-0005-0000-0000-00008E530000}"/>
    <cellStyle name="Normal 2 3 2 9 2 2 5 11 2" xfId="21313" xr:uid="{00000000-0005-0000-0000-00008F530000}"/>
    <cellStyle name="Normal 2 3 2 9 2 2 5 12" xfId="21314" xr:uid="{00000000-0005-0000-0000-000090530000}"/>
    <cellStyle name="Normal 2 3 2 9 2 2 5 12 2" xfId="21315" xr:uid="{00000000-0005-0000-0000-000091530000}"/>
    <cellStyle name="Normal 2 3 2 9 2 2 5 13" xfId="21316" xr:uid="{00000000-0005-0000-0000-000092530000}"/>
    <cellStyle name="Normal 2 3 2 9 2 2 5 2" xfId="21317" xr:uid="{00000000-0005-0000-0000-000093530000}"/>
    <cellStyle name="Normal 2 3 2 9 2 2 5 2 10" xfId="21318" xr:uid="{00000000-0005-0000-0000-000094530000}"/>
    <cellStyle name="Normal 2 3 2 9 2 2 5 2 10 2" xfId="21319" xr:uid="{00000000-0005-0000-0000-000095530000}"/>
    <cellStyle name="Normal 2 3 2 9 2 2 5 2 11" xfId="21320" xr:uid="{00000000-0005-0000-0000-000096530000}"/>
    <cellStyle name="Normal 2 3 2 9 2 2 5 2 11 2" xfId="21321" xr:uid="{00000000-0005-0000-0000-000097530000}"/>
    <cellStyle name="Normal 2 3 2 9 2 2 5 2 12" xfId="21322" xr:uid="{00000000-0005-0000-0000-000098530000}"/>
    <cellStyle name="Normal 2 3 2 9 2 2 5 2 2" xfId="21323" xr:uid="{00000000-0005-0000-0000-000099530000}"/>
    <cellStyle name="Normal 2 3 2 9 2 2 5 2 2 10" xfId="21324" xr:uid="{00000000-0005-0000-0000-00009A530000}"/>
    <cellStyle name="Normal 2 3 2 9 2 2 5 2 2 10 2" xfId="21325" xr:uid="{00000000-0005-0000-0000-00009B530000}"/>
    <cellStyle name="Normal 2 3 2 9 2 2 5 2 2 11" xfId="21326" xr:uid="{00000000-0005-0000-0000-00009C530000}"/>
    <cellStyle name="Normal 2 3 2 9 2 2 5 2 2 2" xfId="21327" xr:uid="{00000000-0005-0000-0000-00009D530000}"/>
    <cellStyle name="Normal 2 3 2 9 2 2 5 2 2 2 2" xfId="21328" xr:uid="{00000000-0005-0000-0000-00009E530000}"/>
    <cellStyle name="Normal 2 3 2 9 2 2 5 2 2 3" xfId="21329" xr:uid="{00000000-0005-0000-0000-00009F530000}"/>
    <cellStyle name="Normal 2 3 2 9 2 2 5 2 2 3 2" xfId="21330" xr:uid="{00000000-0005-0000-0000-0000A0530000}"/>
    <cellStyle name="Normal 2 3 2 9 2 2 5 2 2 4" xfId="21331" xr:uid="{00000000-0005-0000-0000-0000A1530000}"/>
    <cellStyle name="Normal 2 3 2 9 2 2 5 2 2 4 2" xfId="21332" xr:uid="{00000000-0005-0000-0000-0000A2530000}"/>
    <cellStyle name="Normal 2 3 2 9 2 2 5 2 2 5" xfId="21333" xr:uid="{00000000-0005-0000-0000-0000A3530000}"/>
    <cellStyle name="Normal 2 3 2 9 2 2 5 2 2 5 2" xfId="21334" xr:uid="{00000000-0005-0000-0000-0000A4530000}"/>
    <cellStyle name="Normal 2 3 2 9 2 2 5 2 2 6" xfId="21335" xr:uid="{00000000-0005-0000-0000-0000A5530000}"/>
    <cellStyle name="Normal 2 3 2 9 2 2 5 2 2 6 2" xfId="21336" xr:uid="{00000000-0005-0000-0000-0000A6530000}"/>
    <cellStyle name="Normal 2 3 2 9 2 2 5 2 2 7" xfId="21337" xr:uid="{00000000-0005-0000-0000-0000A7530000}"/>
    <cellStyle name="Normal 2 3 2 9 2 2 5 2 2 7 2" xfId="21338" xr:uid="{00000000-0005-0000-0000-0000A8530000}"/>
    <cellStyle name="Normal 2 3 2 9 2 2 5 2 2 8" xfId="21339" xr:uid="{00000000-0005-0000-0000-0000A9530000}"/>
    <cellStyle name="Normal 2 3 2 9 2 2 5 2 2 8 2" xfId="21340" xr:uid="{00000000-0005-0000-0000-0000AA530000}"/>
    <cellStyle name="Normal 2 3 2 9 2 2 5 2 2 9" xfId="21341" xr:uid="{00000000-0005-0000-0000-0000AB530000}"/>
    <cellStyle name="Normal 2 3 2 9 2 2 5 2 2 9 2" xfId="21342" xr:uid="{00000000-0005-0000-0000-0000AC530000}"/>
    <cellStyle name="Normal 2 3 2 9 2 2 5 2 3" xfId="21343" xr:uid="{00000000-0005-0000-0000-0000AD530000}"/>
    <cellStyle name="Normal 2 3 2 9 2 2 5 2 3 2" xfId="21344" xr:uid="{00000000-0005-0000-0000-0000AE530000}"/>
    <cellStyle name="Normal 2 3 2 9 2 2 5 2 4" xfId="21345" xr:uid="{00000000-0005-0000-0000-0000AF530000}"/>
    <cellStyle name="Normal 2 3 2 9 2 2 5 2 4 2" xfId="21346" xr:uid="{00000000-0005-0000-0000-0000B0530000}"/>
    <cellStyle name="Normal 2 3 2 9 2 2 5 2 5" xfId="21347" xr:uid="{00000000-0005-0000-0000-0000B1530000}"/>
    <cellStyle name="Normal 2 3 2 9 2 2 5 2 5 2" xfId="21348" xr:uid="{00000000-0005-0000-0000-0000B2530000}"/>
    <cellStyle name="Normal 2 3 2 9 2 2 5 2 6" xfId="21349" xr:uid="{00000000-0005-0000-0000-0000B3530000}"/>
    <cellStyle name="Normal 2 3 2 9 2 2 5 2 6 2" xfId="21350" xr:uid="{00000000-0005-0000-0000-0000B4530000}"/>
    <cellStyle name="Normal 2 3 2 9 2 2 5 2 7" xfId="21351" xr:uid="{00000000-0005-0000-0000-0000B5530000}"/>
    <cellStyle name="Normal 2 3 2 9 2 2 5 2 7 2" xfId="21352" xr:uid="{00000000-0005-0000-0000-0000B6530000}"/>
    <cellStyle name="Normal 2 3 2 9 2 2 5 2 8" xfId="21353" xr:uid="{00000000-0005-0000-0000-0000B7530000}"/>
    <cellStyle name="Normal 2 3 2 9 2 2 5 2 8 2" xfId="21354" xr:uid="{00000000-0005-0000-0000-0000B8530000}"/>
    <cellStyle name="Normal 2 3 2 9 2 2 5 2 9" xfId="21355" xr:uid="{00000000-0005-0000-0000-0000B9530000}"/>
    <cellStyle name="Normal 2 3 2 9 2 2 5 2 9 2" xfId="21356" xr:uid="{00000000-0005-0000-0000-0000BA530000}"/>
    <cellStyle name="Normal 2 3 2 9 2 2 5 3" xfId="21357" xr:uid="{00000000-0005-0000-0000-0000BB530000}"/>
    <cellStyle name="Normal 2 3 2 9 2 2 5 3 10" xfId="21358" xr:uid="{00000000-0005-0000-0000-0000BC530000}"/>
    <cellStyle name="Normal 2 3 2 9 2 2 5 3 10 2" xfId="21359" xr:uid="{00000000-0005-0000-0000-0000BD530000}"/>
    <cellStyle name="Normal 2 3 2 9 2 2 5 3 11" xfId="21360" xr:uid="{00000000-0005-0000-0000-0000BE530000}"/>
    <cellStyle name="Normal 2 3 2 9 2 2 5 3 2" xfId="21361" xr:uid="{00000000-0005-0000-0000-0000BF530000}"/>
    <cellStyle name="Normal 2 3 2 9 2 2 5 3 2 2" xfId="21362" xr:uid="{00000000-0005-0000-0000-0000C0530000}"/>
    <cellStyle name="Normal 2 3 2 9 2 2 5 3 3" xfId="21363" xr:uid="{00000000-0005-0000-0000-0000C1530000}"/>
    <cellStyle name="Normal 2 3 2 9 2 2 5 3 3 2" xfId="21364" xr:uid="{00000000-0005-0000-0000-0000C2530000}"/>
    <cellStyle name="Normal 2 3 2 9 2 2 5 3 4" xfId="21365" xr:uid="{00000000-0005-0000-0000-0000C3530000}"/>
    <cellStyle name="Normal 2 3 2 9 2 2 5 3 4 2" xfId="21366" xr:uid="{00000000-0005-0000-0000-0000C4530000}"/>
    <cellStyle name="Normal 2 3 2 9 2 2 5 3 5" xfId="21367" xr:uid="{00000000-0005-0000-0000-0000C5530000}"/>
    <cellStyle name="Normal 2 3 2 9 2 2 5 3 5 2" xfId="21368" xr:uid="{00000000-0005-0000-0000-0000C6530000}"/>
    <cellStyle name="Normal 2 3 2 9 2 2 5 3 6" xfId="21369" xr:uid="{00000000-0005-0000-0000-0000C7530000}"/>
    <cellStyle name="Normal 2 3 2 9 2 2 5 3 6 2" xfId="21370" xr:uid="{00000000-0005-0000-0000-0000C8530000}"/>
    <cellStyle name="Normal 2 3 2 9 2 2 5 3 7" xfId="21371" xr:uid="{00000000-0005-0000-0000-0000C9530000}"/>
    <cellStyle name="Normal 2 3 2 9 2 2 5 3 7 2" xfId="21372" xr:uid="{00000000-0005-0000-0000-0000CA530000}"/>
    <cellStyle name="Normal 2 3 2 9 2 2 5 3 8" xfId="21373" xr:uid="{00000000-0005-0000-0000-0000CB530000}"/>
    <cellStyle name="Normal 2 3 2 9 2 2 5 3 8 2" xfId="21374" xr:uid="{00000000-0005-0000-0000-0000CC530000}"/>
    <cellStyle name="Normal 2 3 2 9 2 2 5 3 9" xfId="21375" xr:uid="{00000000-0005-0000-0000-0000CD530000}"/>
    <cellStyle name="Normal 2 3 2 9 2 2 5 3 9 2" xfId="21376" xr:uid="{00000000-0005-0000-0000-0000CE530000}"/>
    <cellStyle name="Normal 2 3 2 9 2 2 5 4" xfId="21377" xr:uid="{00000000-0005-0000-0000-0000CF530000}"/>
    <cellStyle name="Normal 2 3 2 9 2 2 5 4 2" xfId="21378" xr:uid="{00000000-0005-0000-0000-0000D0530000}"/>
    <cellStyle name="Normal 2 3 2 9 2 2 5 5" xfId="21379" xr:uid="{00000000-0005-0000-0000-0000D1530000}"/>
    <cellStyle name="Normal 2 3 2 9 2 2 5 5 2" xfId="21380" xr:uid="{00000000-0005-0000-0000-0000D2530000}"/>
    <cellStyle name="Normal 2 3 2 9 2 2 5 6" xfId="21381" xr:uid="{00000000-0005-0000-0000-0000D3530000}"/>
    <cellStyle name="Normal 2 3 2 9 2 2 5 6 2" xfId="21382" xr:uid="{00000000-0005-0000-0000-0000D4530000}"/>
    <cellStyle name="Normal 2 3 2 9 2 2 5 7" xfId="21383" xr:uid="{00000000-0005-0000-0000-0000D5530000}"/>
    <cellStyle name="Normal 2 3 2 9 2 2 5 7 2" xfId="21384" xr:uid="{00000000-0005-0000-0000-0000D6530000}"/>
    <cellStyle name="Normal 2 3 2 9 2 2 5 8" xfId="21385" xr:uid="{00000000-0005-0000-0000-0000D7530000}"/>
    <cellStyle name="Normal 2 3 2 9 2 2 5 8 2" xfId="21386" xr:uid="{00000000-0005-0000-0000-0000D8530000}"/>
    <cellStyle name="Normal 2 3 2 9 2 2 5 9" xfId="21387" xr:uid="{00000000-0005-0000-0000-0000D9530000}"/>
    <cellStyle name="Normal 2 3 2 9 2 2 5 9 2" xfId="21388" xr:uid="{00000000-0005-0000-0000-0000DA530000}"/>
    <cellStyle name="Normal 2 3 2 9 2 2 6" xfId="42001" xr:uid="{00000000-0005-0000-0000-0000DB530000}"/>
    <cellStyle name="Normal 2 3 2 9 2 3" xfId="21389" xr:uid="{00000000-0005-0000-0000-0000DC530000}"/>
    <cellStyle name="Normal 2 3 2 9 2 3 2" xfId="42002" xr:uid="{00000000-0005-0000-0000-0000DD530000}"/>
    <cellStyle name="Normal 2 3 2 9 2 4" xfId="21390" xr:uid="{00000000-0005-0000-0000-0000DE530000}"/>
    <cellStyle name="Normal 2 3 2 9 2 4 2" xfId="42003" xr:uid="{00000000-0005-0000-0000-0000DF530000}"/>
    <cellStyle name="Normal 2 3 2 9 2 5" xfId="21391" xr:uid="{00000000-0005-0000-0000-0000E0530000}"/>
    <cellStyle name="Normal 2 3 2 9 2 5 2" xfId="42004" xr:uid="{00000000-0005-0000-0000-0000E1530000}"/>
    <cellStyle name="Normal 2 3 2 9 2 6" xfId="21392" xr:uid="{00000000-0005-0000-0000-0000E2530000}"/>
    <cellStyle name="Normal 2 3 2 9 2 6 10" xfId="21393" xr:uid="{00000000-0005-0000-0000-0000E3530000}"/>
    <cellStyle name="Normal 2 3 2 9 2 6 10 2" xfId="21394" xr:uid="{00000000-0005-0000-0000-0000E4530000}"/>
    <cellStyle name="Normal 2 3 2 9 2 6 11" xfId="21395" xr:uid="{00000000-0005-0000-0000-0000E5530000}"/>
    <cellStyle name="Normal 2 3 2 9 2 6 11 2" xfId="21396" xr:uid="{00000000-0005-0000-0000-0000E6530000}"/>
    <cellStyle name="Normal 2 3 2 9 2 6 12" xfId="21397" xr:uid="{00000000-0005-0000-0000-0000E7530000}"/>
    <cellStyle name="Normal 2 3 2 9 2 6 2" xfId="21398" xr:uid="{00000000-0005-0000-0000-0000E8530000}"/>
    <cellStyle name="Normal 2 3 2 9 2 6 2 10" xfId="21399" xr:uid="{00000000-0005-0000-0000-0000E9530000}"/>
    <cellStyle name="Normal 2 3 2 9 2 6 2 10 2" xfId="21400" xr:uid="{00000000-0005-0000-0000-0000EA530000}"/>
    <cellStyle name="Normal 2 3 2 9 2 6 2 11" xfId="21401" xr:uid="{00000000-0005-0000-0000-0000EB530000}"/>
    <cellStyle name="Normal 2 3 2 9 2 6 2 2" xfId="21402" xr:uid="{00000000-0005-0000-0000-0000EC530000}"/>
    <cellStyle name="Normal 2 3 2 9 2 6 2 2 2" xfId="21403" xr:uid="{00000000-0005-0000-0000-0000ED530000}"/>
    <cellStyle name="Normal 2 3 2 9 2 6 2 3" xfId="21404" xr:uid="{00000000-0005-0000-0000-0000EE530000}"/>
    <cellStyle name="Normal 2 3 2 9 2 6 2 3 2" xfId="21405" xr:uid="{00000000-0005-0000-0000-0000EF530000}"/>
    <cellStyle name="Normal 2 3 2 9 2 6 2 4" xfId="21406" xr:uid="{00000000-0005-0000-0000-0000F0530000}"/>
    <cellStyle name="Normal 2 3 2 9 2 6 2 4 2" xfId="21407" xr:uid="{00000000-0005-0000-0000-0000F1530000}"/>
    <cellStyle name="Normal 2 3 2 9 2 6 2 5" xfId="21408" xr:uid="{00000000-0005-0000-0000-0000F2530000}"/>
    <cellStyle name="Normal 2 3 2 9 2 6 2 5 2" xfId="21409" xr:uid="{00000000-0005-0000-0000-0000F3530000}"/>
    <cellStyle name="Normal 2 3 2 9 2 6 2 6" xfId="21410" xr:uid="{00000000-0005-0000-0000-0000F4530000}"/>
    <cellStyle name="Normal 2 3 2 9 2 6 2 6 2" xfId="21411" xr:uid="{00000000-0005-0000-0000-0000F5530000}"/>
    <cellStyle name="Normal 2 3 2 9 2 6 2 7" xfId="21412" xr:uid="{00000000-0005-0000-0000-0000F6530000}"/>
    <cellStyle name="Normal 2 3 2 9 2 6 2 7 2" xfId="21413" xr:uid="{00000000-0005-0000-0000-0000F7530000}"/>
    <cellStyle name="Normal 2 3 2 9 2 6 2 8" xfId="21414" xr:uid="{00000000-0005-0000-0000-0000F8530000}"/>
    <cellStyle name="Normal 2 3 2 9 2 6 2 8 2" xfId="21415" xr:uid="{00000000-0005-0000-0000-0000F9530000}"/>
    <cellStyle name="Normal 2 3 2 9 2 6 2 9" xfId="21416" xr:uid="{00000000-0005-0000-0000-0000FA530000}"/>
    <cellStyle name="Normal 2 3 2 9 2 6 2 9 2" xfId="21417" xr:uid="{00000000-0005-0000-0000-0000FB530000}"/>
    <cellStyle name="Normal 2 3 2 9 2 6 3" xfId="21418" xr:uid="{00000000-0005-0000-0000-0000FC530000}"/>
    <cellStyle name="Normal 2 3 2 9 2 6 3 2" xfId="21419" xr:uid="{00000000-0005-0000-0000-0000FD530000}"/>
    <cellStyle name="Normal 2 3 2 9 2 6 4" xfId="21420" xr:uid="{00000000-0005-0000-0000-0000FE530000}"/>
    <cellStyle name="Normal 2 3 2 9 2 6 4 2" xfId="21421" xr:uid="{00000000-0005-0000-0000-0000FF530000}"/>
    <cellStyle name="Normal 2 3 2 9 2 6 5" xfId="21422" xr:uid="{00000000-0005-0000-0000-000000540000}"/>
    <cellStyle name="Normal 2 3 2 9 2 6 5 2" xfId="21423" xr:uid="{00000000-0005-0000-0000-000001540000}"/>
    <cellStyle name="Normal 2 3 2 9 2 6 6" xfId="21424" xr:uid="{00000000-0005-0000-0000-000002540000}"/>
    <cellStyle name="Normal 2 3 2 9 2 6 6 2" xfId="21425" xr:uid="{00000000-0005-0000-0000-000003540000}"/>
    <cellStyle name="Normal 2 3 2 9 2 6 7" xfId="21426" xr:uid="{00000000-0005-0000-0000-000004540000}"/>
    <cellStyle name="Normal 2 3 2 9 2 6 7 2" xfId="21427" xr:uid="{00000000-0005-0000-0000-000005540000}"/>
    <cellStyle name="Normal 2 3 2 9 2 6 8" xfId="21428" xr:uid="{00000000-0005-0000-0000-000006540000}"/>
    <cellStyle name="Normal 2 3 2 9 2 6 8 2" xfId="21429" xr:uid="{00000000-0005-0000-0000-000007540000}"/>
    <cellStyle name="Normal 2 3 2 9 2 6 9" xfId="21430" xr:uid="{00000000-0005-0000-0000-000008540000}"/>
    <cellStyle name="Normal 2 3 2 9 2 6 9 2" xfId="21431" xr:uid="{00000000-0005-0000-0000-000009540000}"/>
    <cellStyle name="Normal 2 3 2 9 2 7" xfId="21432" xr:uid="{00000000-0005-0000-0000-00000A540000}"/>
    <cellStyle name="Normal 2 3 2 9 2 7 10" xfId="21433" xr:uid="{00000000-0005-0000-0000-00000B540000}"/>
    <cellStyle name="Normal 2 3 2 9 2 7 10 2" xfId="21434" xr:uid="{00000000-0005-0000-0000-00000C540000}"/>
    <cellStyle name="Normal 2 3 2 9 2 7 11" xfId="21435" xr:uid="{00000000-0005-0000-0000-00000D540000}"/>
    <cellStyle name="Normal 2 3 2 9 2 7 2" xfId="21436" xr:uid="{00000000-0005-0000-0000-00000E540000}"/>
    <cellStyle name="Normal 2 3 2 9 2 7 2 2" xfId="21437" xr:uid="{00000000-0005-0000-0000-00000F540000}"/>
    <cellStyle name="Normal 2 3 2 9 2 7 3" xfId="21438" xr:uid="{00000000-0005-0000-0000-000010540000}"/>
    <cellStyle name="Normal 2 3 2 9 2 7 3 2" xfId="21439" xr:uid="{00000000-0005-0000-0000-000011540000}"/>
    <cellStyle name="Normal 2 3 2 9 2 7 4" xfId="21440" xr:uid="{00000000-0005-0000-0000-000012540000}"/>
    <cellStyle name="Normal 2 3 2 9 2 7 4 2" xfId="21441" xr:uid="{00000000-0005-0000-0000-000013540000}"/>
    <cellStyle name="Normal 2 3 2 9 2 7 5" xfId="21442" xr:uid="{00000000-0005-0000-0000-000014540000}"/>
    <cellStyle name="Normal 2 3 2 9 2 7 5 2" xfId="21443" xr:uid="{00000000-0005-0000-0000-000015540000}"/>
    <cellStyle name="Normal 2 3 2 9 2 7 6" xfId="21444" xr:uid="{00000000-0005-0000-0000-000016540000}"/>
    <cellStyle name="Normal 2 3 2 9 2 7 6 2" xfId="21445" xr:uid="{00000000-0005-0000-0000-000017540000}"/>
    <cellStyle name="Normal 2 3 2 9 2 7 7" xfId="21446" xr:uid="{00000000-0005-0000-0000-000018540000}"/>
    <cellStyle name="Normal 2 3 2 9 2 7 7 2" xfId="21447" xr:uid="{00000000-0005-0000-0000-000019540000}"/>
    <cellStyle name="Normal 2 3 2 9 2 7 8" xfId="21448" xr:uid="{00000000-0005-0000-0000-00001A540000}"/>
    <cellStyle name="Normal 2 3 2 9 2 7 8 2" xfId="21449" xr:uid="{00000000-0005-0000-0000-00001B540000}"/>
    <cellStyle name="Normal 2 3 2 9 2 7 9" xfId="21450" xr:uid="{00000000-0005-0000-0000-00001C540000}"/>
    <cellStyle name="Normal 2 3 2 9 2 7 9 2" xfId="21451" xr:uid="{00000000-0005-0000-0000-00001D540000}"/>
    <cellStyle name="Normal 2 3 2 9 2 8" xfId="21452" xr:uid="{00000000-0005-0000-0000-00001E540000}"/>
    <cellStyle name="Normal 2 3 2 9 2 8 2" xfId="21453" xr:uid="{00000000-0005-0000-0000-00001F540000}"/>
    <cellStyle name="Normal 2 3 2 9 2 9" xfId="21454" xr:uid="{00000000-0005-0000-0000-000020540000}"/>
    <cellStyle name="Normal 2 3 2 9 2 9 2" xfId="21455" xr:uid="{00000000-0005-0000-0000-000021540000}"/>
    <cellStyle name="Normal 2 3 2 9 3" xfId="21456" xr:uid="{00000000-0005-0000-0000-000022540000}"/>
    <cellStyle name="Normal 2 3 2 9 3 10" xfId="21457" xr:uid="{00000000-0005-0000-0000-000023540000}"/>
    <cellStyle name="Normal 2 3 2 9 3 10 2" xfId="21458" xr:uid="{00000000-0005-0000-0000-000024540000}"/>
    <cellStyle name="Normal 2 3 2 9 3 11" xfId="21459" xr:uid="{00000000-0005-0000-0000-000025540000}"/>
    <cellStyle name="Normal 2 3 2 9 3 11 2" xfId="21460" xr:uid="{00000000-0005-0000-0000-000026540000}"/>
    <cellStyle name="Normal 2 3 2 9 3 12" xfId="21461" xr:uid="{00000000-0005-0000-0000-000027540000}"/>
    <cellStyle name="Normal 2 3 2 9 3 12 2" xfId="21462" xr:uid="{00000000-0005-0000-0000-000028540000}"/>
    <cellStyle name="Normal 2 3 2 9 3 13" xfId="21463" xr:uid="{00000000-0005-0000-0000-000029540000}"/>
    <cellStyle name="Normal 2 3 2 9 3 2" xfId="21464" xr:uid="{00000000-0005-0000-0000-00002A540000}"/>
    <cellStyle name="Normal 2 3 2 9 3 2 10" xfId="21465" xr:uid="{00000000-0005-0000-0000-00002B540000}"/>
    <cellStyle name="Normal 2 3 2 9 3 2 10 2" xfId="21466" xr:uid="{00000000-0005-0000-0000-00002C540000}"/>
    <cellStyle name="Normal 2 3 2 9 3 2 11" xfId="21467" xr:uid="{00000000-0005-0000-0000-00002D540000}"/>
    <cellStyle name="Normal 2 3 2 9 3 2 11 2" xfId="21468" xr:uid="{00000000-0005-0000-0000-00002E540000}"/>
    <cellStyle name="Normal 2 3 2 9 3 2 12" xfId="21469" xr:uid="{00000000-0005-0000-0000-00002F540000}"/>
    <cellStyle name="Normal 2 3 2 9 3 2 2" xfId="21470" xr:uid="{00000000-0005-0000-0000-000030540000}"/>
    <cellStyle name="Normal 2 3 2 9 3 2 2 10" xfId="21471" xr:uid="{00000000-0005-0000-0000-000031540000}"/>
    <cellStyle name="Normal 2 3 2 9 3 2 2 10 2" xfId="21472" xr:uid="{00000000-0005-0000-0000-000032540000}"/>
    <cellStyle name="Normal 2 3 2 9 3 2 2 11" xfId="21473" xr:uid="{00000000-0005-0000-0000-000033540000}"/>
    <cellStyle name="Normal 2 3 2 9 3 2 2 2" xfId="21474" xr:uid="{00000000-0005-0000-0000-000034540000}"/>
    <cellStyle name="Normal 2 3 2 9 3 2 2 2 2" xfId="21475" xr:uid="{00000000-0005-0000-0000-000035540000}"/>
    <cellStyle name="Normal 2 3 2 9 3 2 2 3" xfId="21476" xr:uid="{00000000-0005-0000-0000-000036540000}"/>
    <cellStyle name="Normal 2 3 2 9 3 2 2 3 2" xfId="21477" xr:uid="{00000000-0005-0000-0000-000037540000}"/>
    <cellStyle name="Normal 2 3 2 9 3 2 2 4" xfId="21478" xr:uid="{00000000-0005-0000-0000-000038540000}"/>
    <cellStyle name="Normal 2 3 2 9 3 2 2 4 2" xfId="21479" xr:uid="{00000000-0005-0000-0000-000039540000}"/>
    <cellStyle name="Normal 2 3 2 9 3 2 2 5" xfId="21480" xr:uid="{00000000-0005-0000-0000-00003A540000}"/>
    <cellStyle name="Normal 2 3 2 9 3 2 2 5 2" xfId="21481" xr:uid="{00000000-0005-0000-0000-00003B540000}"/>
    <cellStyle name="Normal 2 3 2 9 3 2 2 6" xfId="21482" xr:uid="{00000000-0005-0000-0000-00003C540000}"/>
    <cellStyle name="Normal 2 3 2 9 3 2 2 6 2" xfId="21483" xr:uid="{00000000-0005-0000-0000-00003D540000}"/>
    <cellStyle name="Normal 2 3 2 9 3 2 2 7" xfId="21484" xr:uid="{00000000-0005-0000-0000-00003E540000}"/>
    <cellStyle name="Normal 2 3 2 9 3 2 2 7 2" xfId="21485" xr:uid="{00000000-0005-0000-0000-00003F540000}"/>
    <cellStyle name="Normal 2 3 2 9 3 2 2 8" xfId="21486" xr:uid="{00000000-0005-0000-0000-000040540000}"/>
    <cellStyle name="Normal 2 3 2 9 3 2 2 8 2" xfId="21487" xr:uid="{00000000-0005-0000-0000-000041540000}"/>
    <cellStyle name="Normal 2 3 2 9 3 2 2 9" xfId="21488" xr:uid="{00000000-0005-0000-0000-000042540000}"/>
    <cellStyle name="Normal 2 3 2 9 3 2 2 9 2" xfId="21489" xr:uid="{00000000-0005-0000-0000-000043540000}"/>
    <cellStyle name="Normal 2 3 2 9 3 2 3" xfId="21490" xr:uid="{00000000-0005-0000-0000-000044540000}"/>
    <cellStyle name="Normal 2 3 2 9 3 2 3 2" xfId="21491" xr:uid="{00000000-0005-0000-0000-000045540000}"/>
    <cellStyle name="Normal 2 3 2 9 3 2 4" xfId="21492" xr:uid="{00000000-0005-0000-0000-000046540000}"/>
    <cellStyle name="Normal 2 3 2 9 3 2 4 2" xfId="21493" xr:uid="{00000000-0005-0000-0000-000047540000}"/>
    <cellStyle name="Normal 2 3 2 9 3 2 5" xfId="21494" xr:uid="{00000000-0005-0000-0000-000048540000}"/>
    <cellStyle name="Normal 2 3 2 9 3 2 5 2" xfId="21495" xr:uid="{00000000-0005-0000-0000-000049540000}"/>
    <cellStyle name="Normal 2 3 2 9 3 2 6" xfId="21496" xr:uid="{00000000-0005-0000-0000-00004A540000}"/>
    <cellStyle name="Normal 2 3 2 9 3 2 6 2" xfId="21497" xr:uid="{00000000-0005-0000-0000-00004B540000}"/>
    <cellStyle name="Normal 2 3 2 9 3 2 7" xfId="21498" xr:uid="{00000000-0005-0000-0000-00004C540000}"/>
    <cellStyle name="Normal 2 3 2 9 3 2 7 2" xfId="21499" xr:uid="{00000000-0005-0000-0000-00004D540000}"/>
    <cellStyle name="Normal 2 3 2 9 3 2 8" xfId="21500" xr:uid="{00000000-0005-0000-0000-00004E540000}"/>
    <cellStyle name="Normal 2 3 2 9 3 2 8 2" xfId="21501" xr:uid="{00000000-0005-0000-0000-00004F540000}"/>
    <cellStyle name="Normal 2 3 2 9 3 2 9" xfId="21502" xr:uid="{00000000-0005-0000-0000-000050540000}"/>
    <cellStyle name="Normal 2 3 2 9 3 2 9 2" xfId="21503" xr:uid="{00000000-0005-0000-0000-000051540000}"/>
    <cellStyle name="Normal 2 3 2 9 3 3" xfId="21504" xr:uid="{00000000-0005-0000-0000-000052540000}"/>
    <cellStyle name="Normal 2 3 2 9 3 3 10" xfId="21505" xr:uid="{00000000-0005-0000-0000-000053540000}"/>
    <cellStyle name="Normal 2 3 2 9 3 3 10 2" xfId="21506" xr:uid="{00000000-0005-0000-0000-000054540000}"/>
    <cellStyle name="Normal 2 3 2 9 3 3 11" xfId="21507" xr:uid="{00000000-0005-0000-0000-000055540000}"/>
    <cellStyle name="Normal 2 3 2 9 3 3 2" xfId="21508" xr:uid="{00000000-0005-0000-0000-000056540000}"/>
    <cellStyle name="Normal 2 3 2 9 3 3 2 2" xfId="21509" xr:uid="{00000000-0005-0000-0000-000057540000}"/>
    <cellStyle name="Normal 2 3 2 9 3 3 3" xfId="21510" xr:uid="{00000000-0005-0000-0000-000058540000}"/>
    <cellStyle name="Normal 2 3 2 9 3 3 3 2" xfId="21511" xr:uid="{00000000-0005-0000-0000-000059540000}"/>
    <cellStyle name="Normal 2 3 2 9 3 3 4" xfId="21512" xr:uid="{00000000-0005-0000-0000-00005A540000}"/>
    <cellStyle name="Normal 2 3 2 9 3 3 4 2" xfId="21513" xr:uid="{00000000-0005-0000-0000-00005B540000}"/>
    <cellStyle name="Normal 2 3 2 9 3 3 5" xfId="21514" xr:uid="{00000000-0005-0000-0000-00005C540000}"/>
    <cellStyle name="Normal 2 3 2 9 3 3 5 2" xfId="21515" xr:uid="{00000000-0005-0000-0000-00005D540000}"/>
    <cellStyle name="Normal 2 3 2 9 3 3 6" xfId="21516" xr:uid="{00000000-0005-0000-0000-00005E540000}"/>
    <cellStyle name="Normal 2 3 2 9 3 3 6 2" xfId="21517" xr:uid="{00000000-0005-0000-0000-00005F540000}"/>
    <cellStyle name="Normal 2 3 2 9 3 3 7" xfId="21518" xr:uid="{00000000-0005-0000-0000-000060540000}"/>
    <cellStyle name="Normal 2 3 2 9 3 3 7 2" xfId="21519" xr:uid="{00000000-0005-0000-0000-000061540000}"/>
    <cellStyle name="Normal 2 3 2 9 3 3 8" xfId="21520" xr:uid="{00000000-0005-0000-0000-000062540000}"/>
    <cellStyle name="Normal 2 3 2 9 3 3 8 2" xfId="21521" xr:uid="{00000000-0005-0000-0000-000063540000}"/>
    <cellStyle name="Normal 2 3 2 9 3 3 9" xfId="21522" xr:uid="{00000000-0005-0000-0000-000064540000}"/>
    <cellStyle name="Normal 2 3 2 9 3 3 9 2" xfId="21523" xr:uid="{00000000-0005-0000-0000-000065540000}"/>
    <cellStyle name="Normal 2 3 2 9 3 4" xfId="21524" xr:uid="{00000000-0005-0000-0000-000066540000}"/>
    <cellStyle name="Normal 2 3 2 9 3 4 2" xfId="21525" xr:uid="{00000000-0005-0000-0000-000067540000}"/>
    <cellStyle name="Normal 2 3 2 9 3 5" xfId="21526" xr:uid="{00000000-0005-0000-0000-000068540000}"/>
    <cellStyle name="Normal 2 3 2 9 3 5 2" xfId="21527" xr:uid="{00000000-0005-0000-0000-000069540000}"/>
    <cellStyle name="Normal 2 3 2 9 3 6" xfId="21528" xr:uid="{00000000-0005-0000-0000-00006A540000}"/>
    <cellStyle name="Normal 2 3 2 9 3 6 2" xfId="21529" xr:uid="{00000000-0005-0000-0000-00006B540000}"/>
    <cellStyle name="Normal 2 3 2 9 3 7" xfId="21530" xr:uid="{00000000-0005-0000-0000-00006C540000}"/>
    <cellStyle name="Normal 2 3 2 9 3 7 2" xfId="21531" xr:uid="{00000000-0005-0000-0000-00006D540000}"/>
    <cellStyle name="Normal 2 3 2 9 3 8" xfId="21532" xr:uid="{00000000-0005-0000-0000-00006E540000}"/>
    <cellStyle name="Normal 2 3 2 9 3 8 2" xfId="21533" xr:uid="{00000000-0005-0000-0000-00006F540000}"/>
    <cellStyle name="Normal 2 3 2 9 3 9" xfId="21534" xr:uid="{00000000-0005-0000-0000-000070540000}"/>
    <cellStyle name="Normal 2 3 2 9 3 9 2" xfId="21535" xr:uid="{00000000-0005-0000-0000-000071540000}"/>
    <cellStyle name="Normal 2 3 2 9 4" xfId="21536" xr:uid="{00000000-0005-0000-0000-000072540000}"/>
    <cellStyle name="Normal 2 3 2 9 4 10" xfId="21537" xr:uid="{00000000-0005-0000-0000-000073540000}"/>
    <cellStyle name="Normal 2 3 2 9 4 10 2" xfId="21538" xr:uid="{00000000-0005-0000-0000-000074540000}"/>
    <cellStyle name="Normal 2 3 2 9 4 11" xfId="21539" xr:uid="{00000000-0005-0000-0000-000075540000}"/>
    <cellStyle name="Normal 2 3 2 9 4 11 2" xfId="21540" xr:uid="{00000000-0005-0000-0000-000076540000}"/>
    <cellStyle name="Normal 2 3 2 9 4 12" xfId="21541" xr:uid="{00000000-0005-0000-0000-000077540000}"/>
    <cellStyle name="Normal 2 3 2 9 4 12 2" xfId="21542" xr:uid="{00000000-0005-0000-0000-000078540000}"/>
    <cellStyle name="Normal 2 3 2 9 4 13" xfId="21543" xr:uid="{00000000-0005-0000-0000-000079540000}"/>
    <cellStyle name="Normal 2 3 2 9 4 2" xfId="21544" xr:uid="{00000000-0005-0000-0000-00007A540000}"/>
    <cellStyle name="Normal 2 3 2 9 4 2 10" xfId="21545" xr:uid="{00000000-0005-0000-0000-00007B540000}"/>
    <cellStyle name="Normal 2 3 2 9 4 2 10 2" xfId="21546" xr:uid="{00000000-0005-0000-0000-00007C540000}"/>
    <cellStyle name="Normal 2 3 2 9 4 2 11" xfId="21547" xr:uid="{00000000-0005-0000-0000-00007D540000}"/>
    <cellStyle name="Normal 2 3 2 9 4 2 11 2" xfId="21548" xr:uid="{00000000-0005-0000-0000-00007E540000}"/>
    <cellStyle name="Normal 2 3 2 9 4 2 12" xfId="21549" xr:uid="{00000000-0005-0000-0000-00007F540000}"/>
    <cellStyle name="Normal 2 3 2 9 4 2 2" xfId="21550" xr:uid="{00000000-0005-0000-0000-000080540000}"/>
    <cellStyle name="Normal 2 3 2 9 4 2 2 10" xfId="21551" xr:uid="{00000000-0005-0000-0000-000081540000}"/>
    <cellStyle name="Normal 2 3 2 9 4 2 2 10 2" xfId="21552" xr:uid="{00000000-0005-0000-0000-000082540000}"/>
    <cellStyle name="Normal 2 3 2 9 4 2 2 11" xfId="21553" xr:uid="{00000000-0005-0000-0000-000083540000}"/>
    <cellStyle name="Normal 2 3 2 9 4 2 2 2" xfId="21554" xr:uid="{00000000-0005-0000-0000-000084540000}"/>
    <cellStyle name="Normal 2 3 2 9 4 2 2 2 2" xfId="21555" xr:uid="{00000000-0005-0000-0000-000085540000}"/>
    <cellStyle name="Normal 2 3 2 9 4 2 2 3" xfId="21556" xr:uid="{00000000-0005-0000-0000-000086540000}"/>
    <cellStyle name="Normal 2 3 2 9 4 2 2 3 2" xfId="21557" xr:uid="{00000000-0005-0000-0000-000087540000}"/>
    <cellStyle name="Normal 2 3 2 9 4 2 2 4" xfId="21558" xr:uid="{00000000-0005-0000-0000-000088540000}"/>
    <cellStyle name="Normal 2 3 2 9 4 2 2 4 2" xfId="21559" xr:uid="{00000000-0005-0000-0000-000089540000}"/>
    <cellStyle name="Normal 2 3 2 9 4 2 2 5" xfId="21560" xr:uid="{00000000-0005-0000-0000-00008A540000}"/>
    <cellStyle name="Normal 2 3 2 9 4 2 2 5 2" xfId="21561" xr:uid="{00000000-0005-0000-0000-00008B540000}"/>
    <cellStyle name="Normal 2 3 2 9 4 2 2 6" xfId="21562" xr:uid="{00000000-0005-0000-0000-00008C540000}"/>
    <cellStyle name="Normal 2 3 2 9 4 2 2 6 2" xfId="21563" xr:uid="{00000000-0005-0000-0000-00008D540000}"/>
    <cellStyle name="Normal 2 3 2 9 4 2 2 7" xfId="21564" xr:uid="{00000000-0005-0000-0000-00008E540000}"/>
    <cellStyle name="Normal 2 3 2 9 4 2 2 7 2" xfId="21565" xr:uid="{00000000-0005-0000-0000-00008F540000}"/>
    <cellStyle name="Normal 2 3 2 9 4 2 2 8" xfId="21566" xr:uid="{00000000-0005-0000-0000-000090540000}"/>
    <cellStyle name="Normal 2 3 2 9 4 2 2 8 2" xfId="21567" xr:uid="{00000000-0005-0000-0000-000091540000}"/>
    <cellStyle name="Normal 2 3 2 9 4 2 2 9" xfId="21568" xr:uid="{00000000-0005-0000-0000-000092540000}"/>
    <cellStyle name="Normal 2 3 2 9 4 2 2 9 2" xfId="21569" xr:uid="{00000000-0005-0000-0000-000093540000}"/>
    <cellStyle name="Normal 2 3 2 9 4 2 3" xfId="21570" xr:uid="{00000000-0005-0000-0000-000094540000}"/>
    <cellStyle name="Normal 2 3 2 9 4 2 3 2" xfId="21571" xr:uid="{00000000-0005-0000-0000-000095540000}"/>
    <cellStyle name="Normal 2 3 2 9 4 2 4" xfId="21572" xr:uid="{00000000-0005-0000-0000-000096540000}"/>
    <cellStyle name="Normal 2 3 2 9 4 2 4 2" xfId="21573" xr:uid="{00000000-0005-0000-0000-000097540000}"/>
    <cellStyle name="Normal 2 3 2 9 4 2 5" xfId="21574" xr:uid="{00000000-0005-0000-0000-000098540000}"/>
    <cellStyle name="Normal 2 3 2 9 4 2 5 2" xfId="21575" xr:uid="{00000000-0005-0000-0000-000099540000}"/>
    <cellStyle name="Normal 2 3 2 9 4 2 6" xfId="21576" xr:uid="{00000000-0005-0000-0000-00009A540000}"/>
    <cellStyle name="Normal 2 3 2 9 4 2 6 2" xfId="21577" xr:uid="{00000000-0005-0000-0000-00009B540000}"/>
    <cellStyle name="Normal 2 3 2 9 4 2 7" xfId="21578" xr:uid="{00000000-0005-0000-0000-00009C540000}"/>
    <cellStyle name="Normal 2 3 2 9 4 2 7 2" xfId="21579" xr:uid="{00000000-0005-0000-0000-00009D540000}"/>
    <cellStyle name="Normal 2 3 2 9 4 2 8" xfId="21580" xr:uid="{00000000-0005-0000-0000-00009E540000}"/>
    <cellStyle name="Normal 2 3 2 9 4 2 8 2" xfId="21581" xr:uid="{00000000-0005-0000-0000-00009F540000}"/>
    <cellStyle name="Normal 2 3 2 9 4 2 9" xfId="21582" xr:uid="{00000000-0005-0000-0000-0000A0540000}"/>
    <cellStyle name="Normal 2 3 2 9 4 2 9 2" xfId="21583" xr:uid="{00000000-0005-0000-0000-0000A1540000}"/>
    <cellStyle name="Normal 2 3 2 9 4 3" xfId="21584" xr:uid="{00000000-0005-0000-0000-0000A2540000}"/>
    <cellStyle name="Normal 2 3 2 9 4 3 10" xfId="21585" xr:uid="{00000000-0005-0000-0000-0000A3540000}"/>
    <cellStyle name="Normal 2 3 2 9 4 3 10 2" xfId="21586" xr:uid="{00000000-0005-0000-0000-0000A4540000}"/>
    <cellStyle name="Normal 2 3 2 9 4 3 11" xfId="21587" xr:uid="{00000000-0005-0000-0000-0000A5540000}"/>
    <cellStyle name="Normal 2 3 2 9 4 3 2" xfId="21588" xr:uid="{00000000-0005-0000-0000-0000A6540000}"/>
    <cellStyle name="Normal 2 3 2 9 4 3 2 2" xfId="21589" xr:uid="{00000000-0005-0000-0000-0000A7540000}"/>
    <cellStyle name="Normal 2 3 2 9 4 3 3" xfId="21590" xr:uid="{00000000-0005-0000-0000-0000A8540000}"/>
    <cellStyle name="Normal 2 3 2 9 4 3 3 2" xfId="21591" xr:uid="{00000000-0005-0000-0000-0000A9540000}"/>
    <cellStyle name="Normal 2 3 2 9 4 3 4" xfId="21592" xr:uid="{00000000-0005-0000-0000-0000AA540000}"/>
    <cellStyle name="Normal 2 3 2 9 4 3 4 2" xfId="21593" xr:uid="{00000000-0005-0000-0000-0000AB540000}"/>
    <cellStyle name="Normal 2 3 2 9 4 3 5" xfId="21594" xr:uid="{00000000-0005-0000-0000-0000AC540000}"/>
    <cellStyle name="Normal 2 3 2 9 4 3 5 2" xfId="21595" xr:uid="{00000000-0005-0000-0000-0000AD540000}"/>
    <cellStyle name="Normal 2 3 2 9 4 3 6" xfId="21596" xr:uid="{00000000-0005-0000-0000-0000AE540000}"/>
    <cellStyle name="Normal 2 3 2 9 4 3 6 2" xfId="21597" xr:uid="{00000000-0005-0000-0000-0000AF540000}"/>
    <cellStyle name="Normal 2 3 2 9 4 3 7" xfId="21598" xr:uid="{00000000-0005-0000-0000-0000B0540000}"/>
    <cellStyle name="Normal 2 3 2 9 4 3 7 2" xfId="21599" xr:uid="{00000000-0005-0000-0000-0000B1540000}"/>
    <cellStyle name="Normal 2 3 2 9 4 3 8" xfId="21600" xr:uid="{00000000-0005-0000-0000-0000B2540000}"/>
    <cellStyle name="Normal 2 3 2 9 4 3 8 2" xfId="21601" xr:uid="{00000000-0005-0000-0000-0000B3540000}"/>
    <cellStyle name="Normal 2 3 2 9 4 3 9" xfId="21602" xr:uid="{00000000-0005-0000-0000-0000B4540000}"/>
    <cellStyle name="Normal 2 3 2 9 4 3 9 2" xfId="21603" xr:uid="{00000000-0005-0000-0000-0000B5540000}"/>
    <cellStyle name="Normal 2 3 2 9 4 4" xfId="21604" xr:uid="{00000000-0005-0000-0000-0000B6540000}"/>
    <cellStyle name="Normal 2 3 2 9 4 4 2" xfId="21605" xr:uid="{00000000-0005-0000-0000-0000B7540000}"/>
    <cellStyle name="Normal 2 3 2 9 4 5" xfId="21606" xr:uid="{00000000-0005-0000-0000-0000B8540000}"/>
    <cellStyle name="Normal 2 3 2 9 4 5 2" xfId="21607" xr:uid="{00000000-0005-0000-0000-0000B9540000}"/>
    <cellStyle name="Normal 2 3 2 9 4 6" xfId="21608" xr:uid="{00000000-0005-0000-0000-0000BA540000}"/>
    <cellStyle name="Normal 2 3 2 9 4 6 2" xfId="21609" xr:uid="{00000000-0005-0000-0000-0000BB540000}"/>
    <cellStyle name="Normal 2 3 2 9 4 7" xfId="21610" xr:uid="{00000000-0005-0000-0000-0000BC540000}"/>
    <cellStyle name="Normal 2 3 2 9 4 7 2" xfId="21611" xr:uid="{00000000-0005-0000-0000-0000BD540000}"/>
    <cellStyle name="Normal 2 3 2 9 4 8" xfId="21612" xr:uid="{00000000-0005-0000-0000-0000BE540000}"/>
    <cellStyle name="Normal 2 3 2 9 4 8 2" xfId="21613" xr:uid="{00000000-0005-0000-0000-0000BF540000}"/>
    <cellStyle name="Normal 2 3 2 9 4 9" xfId="21614" xr:uid="{00000000-0005-0000-0000-0000C0540000}"/>
    <cellStyle name="Normal 2 3 2 9 4 9 2" xfId="21615" xr:uid="{00000000-0005-0000-0000-0000C1540000}"/>
    <cellStyle name="Normal 2 3 2 9 5" xfId="21616" xr:uid="{00000000-0005-0000-0000-0000C2540000}"/>
    <cellStyle name="Normal 2 3 2 9 5 10" xfId="21617" xr:uid="{00000000-0005-0000-0000-0000C3540000}"/>
    <cellStyle name="Normal 2 3 2 9 5 10 2" xfId="21618" xr:uid="{00000000-0005-0000-0000-0000C4540000}"/>
    <cellStyle name="Normal 2 3 2 9 5 11" xfId="21619" xr:uid="{00000000-0005-0000-0000-0000C5540000}"/>
    <cellStyle name="Normal 2 3 2 9 5 11 2" xfId="21620" xr:uid="{00000000-0005-0000-0000-0000C6540000}"/>
    <cellStyle name="Normal 2 3 2 9 5 12" xfId="21621" xr:uid="{00000000-0005-0000-0000-0000C7540000}"/>
    <cellStyle name="Normal 2 3 2 9 5 12 2" xfId="21622" xr:uid="{00000000-0005-0000-0000-0000C8540000}"/>
    <cellStyle name="Normal 2 3 2 9 5 13" xfId="21623" xr:uid="{00000000-0005-0000-0000-0000C9540000}"/>
    <cellStyle name="Normal 2 3 2 9 5 2" xfId="21624" xr:uid="{00000000-0005-0000-0000-0000CA540000}"/>
    <cellStyle name="Normal 2 3 2 9 5 2 10" xfId="21625" xr:uid="{00000000-0005-0000-0000-0000CB540000}"/>
    <cellStyle name="Normal 2 3 2 9 5 2 10 2" xfId="21626" xr:uid="{00000000-0005-0000-0000-0000CC540000}"/>
    <cellStyle name="Normal 2 3 2 9 5 2 11" xfId="21627" xr:uid="{00000000-0005-0000-0000-0000CD540000}"/>
    <cellStyle name="Normal 2 3 2 9 5 2 11 2" xfId="21628" xr:uid="{00000000-0005-0000-0000-0000CE540000}"/>
    <cellStyle name="Normal 2 3 2 9 5 2 12" xfId="21629" xr:uid="{00000000-0005-0000-0000-0000CF540000}"/>
    <cellStyle name="Normal 2 3 2 9 5 2 2" xfId="21630" xr:uid="{00000000-0005-0000-0000-0000D0540000}"/>
    <cellStyle name="Normal 2 3 2 9 5 2 2 10" xfId="21631" xr:uid="{00000000-0005-0000-0000-0000D1540000}"/>
    <cellStyle name="Normal 2 3 2 9 5 2 2 10 2" xfId="21632" xr:uid="{00000000-0005-0000-0000-0000D2540000}"/>
    <cellStyle name="Normal 2 3 2 9 5 2 2 11" xfId="21633" xr:uid="{00000000-0005-0000-0000-0000D3540000}"/>
    <cellStyle name="Normal 2 3 2 9 5 2 2 2" xfId="21634" xr:uid="{00000000-0005-0000-0000-0000D4540000}"/>
    <cellStyle name="Normal 2 3 2 9 5 2 2 2 2" xfId="21635" xr:uid="{00000000-0005-0000-0000-0000D5540000}"/>
    <cellStyle name="Normal 2 3 2 9 5 2 2 3" xfId="21636" xr:uid="{00000000-0005-0000-0000-0000D6540000}"/>
    <cellStyle name="Normal 2 3 2 9 5 2 2 3 2" xfId="21637" xr:uid="{00000000-0005-0000-0000-0000D7540000}"/>
    <cellStyle name="Normal 2 3 2 9 5 2 2 4" xfId="21638" xr:uid="{00000000-0005-0000-0000-0000D8540000}"/>
    <cellStyle name="Normal 2 3 2 9 5 2 2 4 2" xfId="21639" xr:uid="{00000000-0005-0000-0000-0000D9540000}"/>
    <cellStyle name="Normal 2 3 2 9 5 2 2 5" xfId="21640" xr:uid="{00000000-0005-0000-0000-0000DA540000}"/>
    <cellStyle name="Normal 2 3 2 9 5 2 2 5 2" xfId="21641" xr:uid="{00000000-0005-0000-0000-0000DB540000}"/>
    <cellStyle name="Normal 2 3 2 9 5 2 2 6" xfId="21642" xr:uid="{00000000-0005-0000-0000-0000DC540000}"/>
    <cellStyle name="Normal 2 3 2 9 5 2 2 6 2" xfId="21643" xr:uid="{00000000-0005-0000-0000-0000DD540000}"/>
    <cellStyle name="Normal 2 3 2 9 5 2 2 7" xfId="21644" xr:uid="{00000000-0005-0000-0000-0000DE540000}"/>
    <cellStyle name="Normal 2 3 2 9 5 2 2 7 2" xfId="21645" xr:uid="{00000000-0005-0000-0000-0000DF540000}"/>
    <cellStyle name="Normal 2 3 2 9 5 2 2 8" xfId="21646" xr:uid="{00000000-0005-0000-0000-0000E0540000}"/>
    <cellStyle name="Normal 2 3 2 9 5 2 2 8 2" xfId="21647" xr:uid="{00000000-0005-0000-0000-0000E1540000}"/>
    <cellStyle name="Normal 2 3 2 9 5 2 2 9" xfId="21648" xr:uid="{00000000-0005-0000-0000-0000E2540000}"/>
    <cellStyle name="Normal 2 3 2 9 5 2 2 9 2" xfId="21649" xr:uid="{00000000-0005-0000-0000-0000E3540000}"/>
    <cellStyle name="Normal 2 3 2 9 5 2 3" xfId="21650" xr:uid="{00000000-0005-0000-0000-0000E4540000}"/>
    <cellStyle name="Normal 2 3 2 9 5 2 3 2" xfId="21651" xr:uid="{00000000-0005-0000-0000-0000E5540000}"/>
    <cellStyle name="Normal 2 3 2 9 5 2 4" xfId="21652" xr:uid="{00000000-0005-0000-0000-0000E6540000}"/>
    <cellStyle name="Normal 2 3 2 9 5 2 4 2" xfId="21653" xr:uid="{00000000-0005-0000-0000-0000E7540000}"/>
    <cellStyle name="Normal 2 3 2 9 5 2 5" xfId="21654" xr:uid="{00000000-0005-0000-0000-0000E8540000}"/>
    <cellStyle name="Normal 2 3 2 9 5 2 5 2" xfId="21655" xr:uid="{00000000-0005-0000-0000-0000E9540000}"/>
    <cellStyle name="Normal 2 3 2 9 5 2 6" xfId="21656" xr:uid="{00000000-0005-0000-0000-0000EA540000}"/>
    <cellStyle name="Normal 2 3 2 9 5 2 6 2" xfId="21657" xr:uid="{00000000-0005-0000-0000-0000EB540000}"/>
    <cellStyle name="Normal 2 3 2 9 5 2 7" xfId="21658" xr:uid="{00000000-0005-0000-0000-0000EC540000}"/>
    <cellStyle name="Normal 2 3 2 9 5 2 7 2" xfId="21659" xr:uid="{00000000-0005-0000-0000-0000ED540000}"/>
    <cellStyle name="Normal 2 3 2 9 5 2 8" xfId="21660" xr:uid="{00000000-0005-0000-0000-0000EE540000}"/>
    <cellStyle name="Normal 2 3 2 9 5 2 8 2" xfId="21661" xr:uid="{00000000-0005-0000-0000-0000EF540000}"/>
    <cellStyle name="Normal 2 3 2 9 5 2 9" xfId="21662" xr:uid="{00000000-0005-0000-0000-0000F0540000}"/>
    <cellStyle name="Normal 2 3 2 9 5 2 9 2" xfId="21663" xr:uid="{00000000-0005-0000-0000-0000F1540000}"/>
    <cellStyle name="Normal 2 3 2 9 5 3" xfId="21664" xr:uid="{00000000-0005-0000-0000-0000F2540000}"/>
    <cellStyle name="Normal 2 3 2 9 5 3 10" xfId="21665" xr:uid="{00000000-0005-0000-0000-0000F3540000}"/>
    <cellStyle name="Normal 2 3 2 9 5 3 10 2" xfId="21666" xr:uid="{00000000-0005-0000-0000-0000F4540000}"/>
    <cellStyle name="Normal 2 3 2 9 5 3 11" xfId="21667" xr:uid="{00000000-0005-0000-0000-0000F5540000}"/>
    <cellStyle name="Normal 2 3 2 9 5 3 2" xfId="21668" xr:uid="{00000000-0005-0000-0000-0000F6540000}"/>
    <cellStyle name="Normal 2 3 2 9 5 3 2 2" xfId="21669" xr:uid="{00000000-0005-0000-0000-0000F7540000}"/>
    <cellStyle name="Normal 2 3 2 9 5 3 3" xfId="21670" xr:uid="{00000000-0005-0000-0000-0000F8540000}"/>
    <cellStyle name="Normal 2 3 2 9 5 3 3 2" xfId="21671" xr:uid="{00000000-0005-0000-0000-0000F9540000}"/>
    <cellStyle name="Normal 2 3 2 9 5 3 4" xfId="21672" xr:uid="{00000000-0005-0000-0000-0000FA540000}"/>
    <cellStyle name="Normal 2 3 2 9 5 3 4 2" xfId="21673" xr:uid="{00000000-0005-0000-0000-0000FB540000}"/>
    <cellStyle name="Normal 2 3 2 9 5 3 5" xfId="21674" xr:uid="{00000000-0005-0000-0000-0000FC540000}"/>
    <cellStyle name="Normal 2 3 2 9 5 3 5 2" xfId="21675" xr:uid="{00000000-0005-0000-0000-0000FD540000}"/>
    <cellStyle name="Normal 2 3 2 9 5 3 6" xfId="21676" xr:uid="{00000000-0005-0000-0000-0000FE540000}"/>
    <cellStyle name="Normal 2 3 2 9 5 3 6 2" xfId="21677" xr:uid="{00000000-0005-0000-0000-0000FF540000}"/>
    <cellStyle name="Normal 2 3 2 9 5 3 7" xfId="21678" xr:uid="{00000000-0005-0000-0000-000000550000}"/>
    <cellStyle name="Normal 2 3 2 9 5 3 7 2" xfId="21679" xr:uid="{00000000-0005-0000-0000-000001550000}"/>
    <cellStyle name="Normal 2 3 2 9 5 3 8" xfId="21680" xr:uid="{00000000-0005-0000-0000-000002550000}"/>
    <cellStyle name="Normal 2 3 2 9 5 3 8 2" xfId="21681" xr:uid="{00000000-0005-0000-0000-000003550000}"/>
    <cellStyle name="Normal 2 3 2 9 5 3 9" xfId="21682" xr:uid="{00000000-0005-0000-0000-000004550000}"/>
    <cellStyle name="Normal 2 3 2 9 5 3 9 2" xfId="21683" xr:uid="{00000000-0005-0000-0000-000005550000}"/>
    <cellStyle name="Normal 2 3 2 9 5 4" xfId="21684" xr:uid="{00000000-0005-0000-0000-000006550000}"/>
    <cellStyle name="Normal 2 3 2 9 5 4 2" xfId="21685" xr:uid="{00000000-0005-0000-0000-000007550000}"/>
    <cellStyle name="Normal 2 3 2 9 5 5" xfId="21686" xr:uid="{00000000-0005-0000-0000-000008550000}"/>
    <cellStyle name="Normal 2 3 2 9 5 5 2" xfId="21687" xr:uid="{00000000-0005-0000-0000-000009550000}"/>
    <cellStyle name="Normal 2 3 2 9 5 6" xfId="21688" xr:uid="{00000000-0005-0000-0000-00000A550000}"/>
    <cellStyle name="Normal 2 3 2 9 5 6 2" xfId="21689" xr:uid="{00000000-0005-0000-0000-00000B550000}"/>
    <cellStyle name="Normal 2 3 2 9 5 7" xfId="21690" xr:uid="{00000000-0005-0000-0000-00000C550000}"/>
    <cellStyle name="Normal 2 3 2 9 5 7 2" xfId="21691" xr:uid="{00000000-0005-0000-0000-00000D550000}"/>
    <cellStyle name="Normal 2 3 2 9 5 8" xfId="21692" xr:uid="{00000000-0005-0000-0000-00000E550000}"/>
    <cellStyle name="Normal 2 3 2 9 5 8 2" xfId="21693" xr:uid="{00000000-0005-0000-0000-00000F550000}"/>
    <cellStyle name="Normal 2 3 2 9 5 9" xfId="21694" xr:uid="{00000000-0005-0000-0000-000010550000}"/>
    <cellStyle name="Normal 2 3 2 9 5 9 2" xfId="21695" xr:uid="{00000000-0005-0000-0000-000011550000}"/>
    <cellStyle name="Normal 2 3 2 9 6" xfId="21696" xr:uid="{00000000-0005-0000-0000-000012550000}"/>
    <cellStyle name="Normal 2 3 2 9 6 10" xfId="21697" xr:uid="{00000000-0005-0000-0000-000013550000}"/>
    <cellStyle name="Normal 2 3 2 9 6 10 2" xfId="21698" xr:uid="{00000000-0005-0000-0000-000014550000}"/>
    <cellStyle name="Normal 2 3 2 9 6 11" xfId="21699" xr:uid="{00000000-0005-0000-0000-000015550000}"/>
    <cellStyle name="Normal 2 3 2 9 6 11 2" xfId="21700" xr:uid="{00000000-0005-0000-0000-000016550000}"/>
    <cellStyle name="Normal 2 3 2 9 6 12" xfId="21701" xr:uid="{00000000-0005-0000-0000-000017550000}"/>
    <cellStyle name="Normal 2 3 2 9 6 12 2" xfId="21702" xr:uid="{00000000-0005-0000-0000-000018550000}"/>
    <cellStyle name="Normal 2 3 2 9 6 13" xfId="21703" xr:uid="{00000000-0005-0000-0000-000019550000}"/>
    <cellStyle name="Normal 2 3 2 9 6 2" xfId="21704" xr:uid="{00000000-0005-0000-0000-00001A550000}"/>
    <cellStyle name="Normal 2 3 2 9 6 2 10" xfId="21705" xr:uid="{00000000-0005-0000-0000-00001B550000}"/>
    <cellStyle name="Normal 2 3 2 9 6 2 10 2" xfId="21706" xr:uid="{00000000-0005-0000-0000-00001C550000}"/>
    <cellStyle name="Normal 2 3 2 9 6 2 11" xfId="21707" xr:uid="{00000000-0005-0000-0000-00001D550000}"/>
    <cellStyle name="Normal 2 3 2 9 6 2 11 2" xfId="21708" xr:uid="{00000000-0005-0000-0000-00001E550000}"/>
    <cellStyle name="Normal 2 3 2 9 6 2 12" xfId="21709" xr:uid="{00000000-0005-0000-0000-00001F550000}"/>
    <cellStyle name="Normal 2 3 2 9 6 2 2" xfId="21710" xr:uid="{00000000-0005-0000-0000-000020550000}"/>
    <cellStyle name="Normal 2 3 2 9 6 2 2 10" xfId="21711" xr:uid="{00000000-0005-0000-0000-000021550000}"/>
    <cellStyle name="Normal 2 3 2 9 6 2 2 10 2" xfId="21712" xr:uid="{00000000-0005-0000-0000-000022550000}"/>
    <cellStyle name="Normal 2 3 2 9 6 2 2 11" xfId="21713" xr:uid="{00000000-0005-0000-0000-000023550000}"/>
    <cellStyle name="Normal 2 3 2 9 6 2 2 2" xfId="21714" xr:uid="{00000000-0005-0000-0000-000024550000}"/>
    <cellStyle name="Normal 2 3 2 9 6 2 2 2 2" xfId="21715" xr:uid="{00000000-0005-0000-0000-000025550000}"/>
    <cellStyle name="Normal 2 3 2 9 6 2 2 3" xfId="21716" xr:uid="{00000000-0005-0000-0000-000026550000}"/>
    <cellStyle name="Normal 2 3 2 9 6 2 2 3 2" xfId="21717" xr:uid="{00000000-0005-0000-0000-000027550000}"/>
    <cellStyle name="Normal 2 3 2 9 6 2 2 4" xfId="21718" xr:uid="{00000000-0005-0000-0000-000028550000}"/>
    <cellStyle name="Normal 2 3 2 9 6 2 2 4 2" xfId="21719" xr:uid="{00000000-0005-0000-0000-000029550000}"/>
    <cellStyle name="Normal 2 3 2 9 6 2 2 5" xfId="21720" xr:uid="{00000000-0005-0000-0000-00002A550000}"/>
    <cellStyle name="Normal 2 3 2 9 6 2 2 5 2" xfId="21721" xr:uid="{00000000-0005-0000-0000-00002B550000}"/>
    <cellStyle name="Normal 2 3 2 9 6 2 2 6" xfId="21722" xr:uid="{00000000-0005-0000-0000-00002C550000}"/>
    <cellStyle name="Normal 2 3 2 9 6 2 2 6 2" xfId="21723" xr:uid="{00000000-0005-0000-0000-00002D550000}"/>
    <cellStyle name="Normal 2 3 2 9 6 2 2 7" xfId="21724" xr:uid="{00000000-0005-0000-0000-00002E550000}"/>
    <cellStyle name="Normal 2 3 2 9 6 2 2 7 2" xfId="21725" xr:uid="{00000000-0005-0000-0000-00002F550000}"/>
    <cellStyle name="Normal 2 3 2 9 6 2 2 8" xfId="21726" xr:uid="{00000000-0005-0000-0000-000030550000}"/>
    <cellStyle name="Normal 2 3 2 9 6 2 2 8 2" xfId="21727" xr:uid="{00000000-0005-0000-0000-000031550000}"/>
    <cellStyle name="Normal 2 3 2 9 6 2 2 9" xfId="21728" xr:uid="{00000000-0005-0000-0000-000032550000}"/>
    <cellStyle name="Normal 2 3 2 9 6 2 2 9 2" xfId="21729" xr:uid="{00000000-0005-0000-0000-000033550000}"/>
    <cellStyle name="Normal 2 3 2 9 6 2 3" xfId="21730" xr:uid="{00000000-0005-0000-0000-000034550000}"/>
    <cellStyle name="Normal 2 3 2 9 6 2 3 2" xfId="21731" xr:uid="{00000000-0005-0000-0000-000035550000}"/>
    <cellStyle name="Normal 2 3 2 9 6 2 4" xfId="21732" xr:uid="{00000000-0005-0000-0000-000036550000}"/>
    <cellStyle name="Normal 2 3 2 9 6 2 4 2" xfId="21733" xr:uid="{00000000-0005-0000-0000-000037550000}"/>
    <cellStyle name="Normal 2 3 2 9 6 2 5" xfId="21734" xr:uid="{00000000-0005-0000-0000-000038550000}"/>
    <cellStyle name="Normal 2 3 2 9 6 2 5 2" xfId="21735" xr:uid="{00000000-0005-0000-0000-000039550000}"/>
    <cellStyle name="Normal 2 3 2 9 6 2 6" xfId="21736" xr:uid="{00000000-0005-0000-0000-00003A550000}"/>
    <cellStyle name="Normal 2 3 2 9 6 2 6 2" xfId="21737" xr:uid="{00000000-0005-0000-0000-00003B550000}"/>
    <cellStyle name="Normal 2 3 2 9 6 2 7" xfId="21738" xr:uid="{00000000-0005-0000-0000-00003C550000}"/>
    <cellStyle name="Normal 2 3 2 9 6 2 7 2" xfId="21739" xr:uid="{00000000-0005-0000-0000-00003D550000}"/>
    <cellStyle name="Normal 2 3 2 9 6 2 8" xfId="21740" xr:uid="{00000000-0005-0000-0000-00003E550000}"/>
    <cellStyle name="Normal 2 3 2 9 6 2 8 2" xfId="21741" xr:uid="{00000000-0005-0000-0000-00003F550000}"/>
    <cellStyle name="Normal 2 3 2 9 6 2 9" xfId="21742" xr:uid="{00000000-0005-0000-0000-000040550000}"/>
    <cellStyle name="Normal 2 3 2 9 6 2 9 2" xfId="21743" xr:uid="{00000000-0005-0000-0000-000041550000}"/>
    <cellStyle name="Normal 2 3 2 9 6 3" xfId="21744" xr:uid="{00000000-0005-0000-0000-000042550000}"/>
    <cellStyle name="Normal 2 3 2 9 6 3 10" xfId="21745" xr:uid="{00000000-0005-0000-0000-000043550000}"/>
    <cellStyle name="Normal 2 3 2 9 6 3 10 2" xfId="21746" xr:uid="{00000000-0005-0000-0000-000044550000}"/>
    <cellStyle name="Normal 2 3 2 9 6 3 11" xfId="21747" xr:uid="{00000000-0005-0000-0000-000045550000}"/>
    <cellStyle name="Normal 2 3 2 9 6 3 2" xfId="21748" xr:uid="{00000000-0005-0000-0000-000046550000}"/>
    <cellStyle name="Normal 2 3 2 9 6 3 2 2" xfId="21749" xr:uid="{00000000-0005-0000-0000-000047550000}"/>
    <cellStyle name="Normal 2 3 2 9 6 3 3" xfId="21750" xr:uid="{00000000-0005-0000-0000-000048550000}"/>
    <cellStyle name="Normal 2 3 2 9 6 3 3 2" xfId="21751" xr:uid="{00000000-0005-0000-0000-000049550000}"/>
    <cellStyle name="Normal 2 3 2 9 6 3 4" xfId="21752" xr:uid="{00000000-0005-0000-0000-00004A550000}"/>
    <cellStyle name="Normal 2 3 2 9 6 3 4 2" xfId="21753" xr:uid="{00000000-0005-0000-0000-00004B550000}"/>
    <cellStyle name="Normal 2 3 2 9 6 3 5" xfId="21754" xr:uid="{00000000-0005-0000-0000-00004C550000}"/>
    <cellStyle name="Normal 2 3 2 9 6 3 5 2" xfId="21755" xr:uid="{00000000-0005-0000-0000-00004D550000}"/>
    <cellStyle name="Normal 2 3 2 9 6 3 6" xfId="21756" xr:uid="{00000000-0005-0000-0000-00004E550000}"/>
    <cellStyle name="Normal 2 3 2 9 6 3 6 2" xfId="21757" xr:uid="{00000000-0005-0000-0000-00004F550000}"/>
    <cellStyle name="Normal 2 3 2 9 6 3 7" xfId="21758" xr:uid="{00000000-0005-0000-0000-000050550000}"/>
    <cellStyle name="Normal 2 3 2 9 6 3 7 2" xfId="21759" xr:uid="{00000000-0005-0000-0000-000051550000}"/>
    <cellStyle name="Normal 2 3 2 9 6 3 8" xfId="21760" xr:uid="{00000000-0005-0000-0000-000052550000}"/>
    <cellStyle name="Normal 2 3 2 9 6 3 8 2" xfId="21761" xr:uid="{00000000-0005-0000-0000-000053550000}"/>
    <cellStyle name="Normal 2 3 2 9 6 3 9" xfId="21762" xr:uid="{00000000-0005-0000-0000-000054550000}"/>
    <cellStyle name="Normal 2 3 2 9 6 3 9 2" xfId="21763" xr:uid="{00000000-0005-0000-0000-000055550000}"/>
    <cellStyle name="Normal 2 3 2 9 6 4" xfId="21764" xr:uid="{00000000-0005-0000-0000-000056550000}"/>
    <cellStyle name="Normal 2 3 2 9 6 4 2" xfId="21765" xr:uid="{00000000-0005-0000-0000-000057550000}"/>
    <cellStyle name="Normal 2 3 2 9 6 5" xfId="21766" xr:uid="{00000000-0005-0000-0000-000058550000}"/>
    <cellStyle name="Normal 2 3 2 9 6 5 2" xfId="21767" xr:uid="{00000000-0005-0000-0000-000059550000}"/>
    <cellStyle name="Normal 2 3 2 9 6 6" xfId="21768" xr:uid="{00000000-0005-0000-0000-00005A550000}"/>
    <cellStyle name="Normal 2 3 2 9 6 6 2" xfId="21769" xr:uid="{00000000-0005-0000-0000-00005B550000}"/>
    <cellStyle name="Normal 2 3 2 9 6 7" xfId="21770" xr:uid="{00000000-0005-0000-0000-00005C550000}"/>
    <cellStyle name="Normal 2 3 2 9 6 7 2" xfId="21771" xr:uid="{00000000-0005-0000-0000-00005D550000}"/>
    <cellStyle name="Normal 2 3 2 9 6 8" xfId="21772" xr:uid="{00000000-0005-0000-0000-00005E550000}"/>
    <cellStyle name="Normal 2 3 2 9 6 8 2" xfId="21773" xr:uid="{00000000-0005-0000-0000-00005F550000}"/>
    <cellStyle name="Normal 2 3 2 9 6 9" xfId="21774" xr:uid="{00000000-0005-0000-0000-000060550000}"/>
    <cellStyle name="Normal 2 3 2 9 6 9 2" xfId="21775" xr:uid="{00000000-0005-0000-0000-000061550000}"/>
    <cellStyle name="Normal 2 3 2 9 7" xfId="42005" xr:uid="{00000000-0005-0000-0000-000062550000}"/>
    <cellStyle name="Normal 2 3 20" xfId="21776" xr:uid="{00000000-0005-0000-0000-000063550000}"/>
    <cellStyle name="Normal 2 3 21" xfId="21777" xr:uid="{00000000-0005-0000-0000-000064550000}"/>
    <cellStyle name="Normal 2 3 22" xfId="21778" xr:uid="{00000000-0005-0000-0000-000065550000}"/>
    <cellStyle name="Normal 2 3 23" xfId="21779" xr:uid="{00000000-0005-0000-0000-000066550000}"/>
    <cellStyle name="Normal 2 3 24" xfId="21780" xr:uid="{00000000-0005-0000-0000-000067550000}"/>
    <cellStyle name="Normal 2 3 25" xfId="21781" xr:uid="{00000000-0005-0000-0000-000068550000}"/>
    <cellStyle name="Normal 2 3 26" xfId="21782" xr:uid="{00000000-0005-0000-0000-000069550000}"/>
    <cellStyle name="Normal 2 3 27" xfId="21783" xr:uid="{00000000-0005-0000-0000-00006A550000}"/>
    <cellStyle name="Normal 2 3 28" xfId="21784" xr:uid="{00000000-0005-0000-0000-00006B550000}"/>
    <cellStyle name="Normal 2 3 29" xfId="21785" xr:uid="{00000000-0005-0000-0000-00006C550000}"/>
    <cellStyle name="Normal 2 3 3" xfId="21786" xr:uid="{00000000-0005-0000-0000-00006D550000}"/>
    <cellStyle name="Normal 2 3 3 10" xfId="21787" xr:uid="{00000000-0005-0000-0000-00006E550000}"/>
    <cellStyle name="Normal 2 3 3 10 10" xfId="21788" xr:uid="{00000000-0005-0000-0000-00006F550000}"/>
    <cellStyle name="Normal 2 3 3 10 10 2" xfId="21789" xr:uid="{00000000-0005-0000-0000-000070550000}"/>
    <cellStyle name="Normal 2 3 3 10 11" xfId="21790" xr:uid="{00000000-0005-0000-0000-000071550000}"/>
    <cellStyle name="Normal 2 3 3 10 11 2" xfId="21791" xr:uid="{00000000-0005-0000-0000-000072550000}"/>
    <cellStyle name="Normal 2 3 3 10 12" xfId="21792" xr:uid="{00000000-0005-0000-0000-000073550000}"/>
    <cellStyle name="Normal 2 3 3 10 12 2" xfId="21793" xr:uid="{00000000-0005-0000-0000-000074550000}"/>
    <cellStyle name="Normal 2 3 3 10 13" xfId="21794" xr:uid="{00000000-0005-0000-0000-000075550000}"/>
    <cellStyle name="Normal 2 3 3 10 2" xfId="21795" xr:uid="{00000000-0005-0000-0000-000076550000}"/>
    <cellStyle name="Normal 2 3 3 10 2 10" xfId="21796" xr:uid="{00000000-0005-0000-0000-000077550000}"/>
    <cellStyle name="Normal 2 3 3 10 2 10 2" xfId="21797" xr:uid="{00000000-0005-0000-0000-000078550000}"/>
    <cellStyle name="Normal 2 3 3 10 2 11" xfId="21798" xr:uid="{00000000-0005-0000-0000-000079550000}"/>
    <cellStyle name="Normal 2 3 3 10 2 11 2" xfId="21799" xr:uid="{00000000-0005-0000-0000-00007A550000}"/>
    <cellStyle name="Normal 2 3 3 10 2 12" xfId="21800" xr:uid="{00000000-0005-0000-0000-00007B550000}"/>
    <cellStyle name="Normal 2 3 3 10 2 2" xfId="21801" xr:uid="{00000000-0005-0000-0000-00007C550000}"/>
    <cellStyle name="Normal 2 3 3 10 2 2 10" xfId="21802" xr:uid="{00000000-0005-0000-0000-00007D550000}"/>
    <cellStyle name="Normal 2 3 3 10 2 2 10 2" xfId="21803" xr:uid="{00000000-0005-0000-0000-00007E550000}"/>
    <cellStyle name="Normal 2 3 3 10 2 2 11" xfId="21804" xr:uid="{00000000-0005-0000-0000-00007F550000}"/>
    <cellStyle name="Normal 2 3 3 10 2 2 2" xfId="21805" xr:uid="{00000000-0005-0000-0000-000080550000}"/>
    <cellStyle name="Normal 2 3 3 10 2 2 2 2" xfId="21806" xr:uid="{00000000-0005-0000-0000-000081550000}"/>
    <cellStyle name="Normal 2 3 3 10 2 2 3" xfId="21807" xr:uid="{00000000-0005-0000-0000-000082550000}"/>
    <cellStyle name="Normal 2 3 3 10 2 2 3 2" xfId="21808" xr:uid="{00000000-0005-0000-0000-000083550000}"/>
    <cellStyle name="Normal 2 3 3 10 2 2 4" xfId="21809" xr:uid="{00000000-0005-0000-0000-000084550000}"/>
    <cellStyle name="Normal 2 3 3 10 2 2 4 2" xfId="21810" xr:uid="{00000000-0005-0000-0000-000085550000}"/>
    <cellStyle name="Normal 2 3 3 10 2 2 5" xfId="21811" xr:uid="{00000000-0005-0000-0000-000086550000}"/>
    <cellStyle name="Normal 2 3 3 10 2 2 5 2" xfId="21812" xr:uid="{00000000-0005-0000-0000-000087550000}"/>
    <cellStyle name="Normal 2 3 3 10 2 2 6" xfId="21813" xr:uid="{00000000-0005-0000-0000-000088550000}"/>
    <cellStyle name="Normal 2 3 3 10 2 2 6 2" xfId="21814" xr:uid="{00000000-0005-0000-0000-000089550000}"/>
    <cellStyle name="Normal 2 3 3 10 2 2 7" xfId="21815" xr:uid="{00000000-0005-0000-0000-00008A550000}"/>
    <cellStyle name="Normal 2 3 3 10 2 2 7 2" xfId="21816" xr:uid="{00000000-0005-0000-0000-00008B550000}"/>
    <cellStyle name="Normal 2 3 3 10 2 2 8" xfId="21817" xr:uid="{00000000-0005-0000-0000-00008C550000}"/>
    <cellStyle name="Normal 2 3 3 10 2 2 8 2" xfId="21818" xr:uid="{00000000-0005-0000-0000-00008D550000}"/>
    <cellStyle name="Normal 2 3 3 10 2 2 9" xfId="21819" xr:uid="{00000000-0005-0000-0000-00008E550000}"/>
    <cellStyle name="Normal 2 3 3 10 2 2 9 2" xfId="21820" xr:uid="{00000000-0005-0000-0000-00008F550000}"/>
    <cellStyle name="Normal 2 3 3 10 2 3" xfId="21821" xr:uid="{00000000-0005-0000-0000-000090550000}"/>
    <cellStyle name="Normal 2 3 3 10 2 3 2" xfId="21822" xr:uid="{00000000-0005-0000-0000-000091550000}"/>
    <cellStyle name="Normal 2 3 3 10 2 4" xfId="21823" xr:uid="{00000000-0005-0000-0000-000092550000}"/>
    <cellStyle name="Normal 2 3 3 10 2 4 2" xfId="21824" xr:uid="{00000000-0005-0000-0000-000093550000}"/>
    <cellStyle name="Normal 2 3 3 10 2 5" xfId="21825" xr:uid="{00000000-0005-0000-0000-000094550000}"/>
    <cellStyle name="Normal 2 3 3 10 2 5 2" xfId="21826" xr:uid="{00000000-0005-0000-0000-000095550000}"/>
    <cellStyle name="Normal 2 3 3 10 2 6" xfId="21827" xr:uid="{00000000-0005-0000-0000-000096550000}"/>
    <cellStyle name="Normal 2 3 3 10 2 6 2" xfId="21828" xr:uid="{00000000-0005-0000-0000-000097550000}"/>
    <cellStyle name="Normal 2 3 3 10 2 7" xfId="21829" xr:uid="{00000000-0005-0000-0000-000098550000}"/>
    <cellStyle name="Normal 2 3 3 10 2 7 2" xfId="21830" xr:uid="{00000000-0005-0000-0000-000099550000}"/>
    <cellStyle name="Normal 2 3 3 10 2 8" xfId="21831" xr:uid="{00000000-0005-0000-0000-00009A550000}"/>
    <cellStyle name="Normal 2 3 3 10 2 8 2" xfId="21832" xr:uid="{00000000-0005-0000-0000-00009B550000}"/>
    <cellStyle name="Normal 2 3 3 10 2 9" xfId="21833" xr:uid="{00000000-0005-0000-0000-00009C550000}"/>
    <cellStyle name="Normal 2 3 3 10 2 9 2" xfId="21834" xr:uid="{00000000-0005-0000-0000-00009D550000}"/>
    <cellStyle name="Normal 2 3 3 10 3" xfId="21835" xr:uid="{00000000-0005-0000-0000-00009E550000}"/>
    <cellStyle name="Normal 2 3 3 10 3 10" xfId="21836" xr:uid="{00000000-0005-0000-0000-00009F550000}"/>
    <cellStyle name="Normal 2 3 3 10 3 10 2" xfId="21837" xr:uid="{00000000-0005-0000-0000-0000A0550000}"/>
    <cellStyle name="Normal 2 3 3 10 3 11" xfId="21838" xr:uid="{00000000-0005-0000-0000-0000A1550000}"/>
    <cellStyle name="Normal 2 3 3 10 3 2" xfId="21839" xr:uid="{00000000-0005-0000-0000-0000A2550000}"/>
    <cellStyle name="Normal 2 3 3 10 3 2 2" xfId="21840" xr:uid="{00000000-0005-0000-0000-0000A3550000}"/>
    <cellStyle name="Normal 2 3 3 10 3 3" xfId="21841" xr:uid="{00000000-0005-0000-0000-0000A4550000}"/>
    <cellStyle name="Normal 2 3 3 10 3 3 2" xfId="21842" xr:uid="{00000000-0005-0000-0000-0000A5550000}"/>
    <cellStyle name="Normal 2 3 3 10 3 4" xfId="21843" xr:uid="{00000000-0005-0000-0000-0000A6550000}"/>
    <cellStyle name="Normal 2 3 3 10 3 4 2" xfId="21844" xr:uid="{00000000-0005-0000-0000-0000A7550000}"/>
    <cellStyle name="Normal 2 3 3 10 3 5" xfId="21845" xr:uid="{00000000-0005-0000-0000-0000A8550000}"/>
    <cellStyle name="Normal 2 3 3 10 3 5 2" xfId="21846" xr:uid="{00000000-0005-0000-0000-0000A9550000}"/>
    <cellStyle name="Normal 2 3 3 10 3 6" xfId="21847" xr:uid="{00000000-0005-0000-0000-0000AA550000}"/>
    <cellStyle name="Normal 2 3 3 10 3 6 2" xfId="21848" xr:uid="{00000000-0005-0000-0000-0000AB550000}"/>
    <cellStyle name="Normal 2 3 3 10 3 7" xfId="21849" xr:uid="{00000000-0005-0000-0000-0000AC550000}"/>
    <cellStyle name="Normal 2 3 3 10 3 7 2" xfId="21850" xr:uid="{00000000-0005-0000-0000-0000AD550000}"/>
    <cellStyle name="Normal 2 3 3 10 3 8" xfId="21851" xr:uid="{00000000-0005-0000-0000-0000AE550000}"/>
    <cellStyle name="Normal 2 3 3 10 3 8 2" xfId="21852" xr:uid="{00000000-0005-0000-0000-0000AF550000}"/>
    <cellStyle name="Normal 2 3 3 10 3 9" xfId="21853" xr:uid="{00000000-0005-0000-0000-0000B0550000}"/>
    <cellStyle name="Normal 2 3 3 10 3 9 2" xfId="21854" xr:uid="{00000000-0005-0000-0000-0000B1550000}"/>
    <cellStyle name="Normal 2 3 3 10 4" xfId="21855" xr:uid="{00000000-0005-0000-0000-0000B2550000}"/>
    <cellStyle name="Normal 2 3 3 10 4 2" xfId="21856" xr:uid="{00000000-0005-0000-0000-0000B3550000}"/>
    <cellStyle name="Normal 2 3 3 10 5" xfId="21857" xr:uid="{00000000-0005-0000-0000-0000B4550000}"/>
    <cellStyle name="Normal 2 3 3 10 5 2" xfId="21858" xr:uid="{00000000-0005-0000-0000-0000B5550000}"/>
    <cellStyle name="Normal 2 3 3 10 6" xfId="21859" xr:uid="{00000000-0005-0000-0000-0000B6550000}"/>
    <cellStyle name="Normal 2 3 3 10 6 2" xfId="21860" xr:uid="{00000000-0005-0000-0000-0000B7550000}"/>
    <cellStyle name="Normal 2 3 3 10 7" xfId="21861" xr:uid="{00000000-0005-0000-0000-0000B8550000}"/>
    <cellStyle name="Normal 2 3 3 10 7 2" xfId="21862" xr:uid="{00000000-0005-0000-0000-0000B9550000}"/>
    <cellStyle name="Normal 2 3 3 10 8" xfId="21863" xr:uid="{00000000-0005-0000-0000-0000BA550000}"/>
    <cellStyle name="Normal 2 3 3 10 8 2" xfId="21864" xr:uid="{00000000-0005-0000-0000-0000BB550000}"/>
    <cellStyle name="Normal 2 3 3 10 9" xfId="21865" xr:uid="{00000000-0005-0000-0000-0000BC550000}"/>
    <cellStyle name="Normal 2 3 3 10 9 2" xfId="21866" xr:uid="{00000000-0005-0000-0000-0000BD550000}"/>
    <cellStyle name="Normal 2 3 3 2" xfId="21867" xr:uid="{00000000-0005-0000-0000-0000BE550000}"/>
    <cellStyle name="Normal 2 3 3 2 10" xfId="42006" xr:uid="{00000000-0005-0000-0000-0000BF550000}"/>
    <cellStyle name="Normal 2 3 3 2 2" xfId="21868" xr:uid="{00000000-0005-0000-0000-0000C0550000}"/>
    <cellStyle name="Normal 2 3 3 2 2 10" xfId="21869" xr:uid="{00000000-0005-0000-0000-0000C1550000}"/>
    <cellStyle name="Normal 2 3 3 2 2 10 2" xfId="21870" xr:uid="{00000000-0005-0000-0000-0000C2550000}"/>
    <cellStyle name="Normal 2 3 3 2 2 11" xfId="21871" xr:uid="{00000000-0005-0000-0000-0000C3550000}"/>
    <cellStyle name="Normal 2 3 3 2 2 11 2" xfId="21872" xr:uid="{00000000-0005-0000-0000-0000C4550000}"/>
    <cellStyle name="Normal 2 3 3 2 2 12" xfId="21873" xr:uid="{00000000-0005-0000-0000-0000C5550000}"/>
    <cellStyle name="Normal 2 3 3 2 2 12 2" xfId="21874" xr:uid="{00000000-0005-0000-0000-0000C6550000}"/>
    <cellStyle name="Normal 2 3 3 2 2 13" xfId="21875" xr:uid="{00000000-0005-0000-0000-0000C7550000}"/>
    <cellStyle name="Normal 2 3 3 2 2 13 2" xfId="21876" xr:uid="{00000000-0005-0000-0000-0000C8550000}"/>
    <cellStyle name="Normal 2 3 3 2 2 14" xfId="21877" xr:uid="{00000000-0005-0000-0000-0000C9550000}"/>
    <cellStyle name="Normal 2 3 3 2 2 14 2" xfId="21878" xr:uid="{00000000-0005-0000-0000-0000CA550000}"/>
    <cellStyle name="Normal 2 3 3 2 2 15" xfId="21879" xr:uid="{00000000-0005-0000-0000-0000CB550000}"/>
    <cellStyle name="Normal 2 3 3 2 2 15 2" xfId="21880" xr:uid="{00000000-0005-0000-0000-0000CC550000}"/>
    <cellStyle name="Normal 2 3 3 2 2 16" xfId="21881" xr:uid="{00000000-0005-0000-0000-0000CD550000}"/>
    <cellStyle name="Normal 2 3 3 2 2 16 2" xfId="21882" xr:uid="{00000000-0005-0000-0000-0000CE550000}"/>
    <cellStyle name="Normal 2 3 3 2 2 17" xfId="21883" xr:uid="{00000000-0005-0000-0000-0000CF550000}"/>
    <cellStyle name="Normal 2 3 3 2 2 17 2" xfId="21884" xr:uid="{00000000-0005-0000-0000-0000D0550000}"/>
    <cellStyle name="Normal 2 3 3 2 2 18" xfId="21885" xr:uid="{00000000-0005-0000-0000-0000D1550000}"/>
    <cellStyle name="Normal 2 3 3 2 2 2" xfId="21886" xr:uid="{00000000-0005-0000-0000-0000D2550000}"/>
    <cellStyle name="Normal 2 3 3 2 2 2 2" xfId="21887" xr:uid="{00000000-0005-0000-0000-0000D3550000}"/>
    <cellStyle name="Normal 2 3 3 2 2 2 2 10" xfId="21888" xr:uid="{00000000-0005-0000-0000-0000D4550000}"/>
    <cellStyle name="Normal 2 3 3 2 2 2 2 10 2" xfId="21889" xr:uid="{00000000-0005-0000-0000-0000D5550000}"/>
    <cellStyle name="Normal 2 3 3 2 2 2 2 11" xfId="21890" xr:uid="{00000000-0005-0000-0000-0000D6550000}"/>
    <cellStyle name="Normal 2 3 3 2 2 2 2 11 2" xfId="21891" xr:uid="{00000000-0005-0000-0000-0000D7550000}"/>
    <cellStyle name="Normal 2 3 3 2 2 2 2 12" xfId="21892" xr:uid="{00000000-0005-0000-0000-0000D8550000}"/>
    <cellStyle name="Normal 2 3 3 2 2 2 2 12 2" xfId="21893" xr:uid="{00000000-0005-0000-0000-0000D9550000}"/>
    <cellStyle name="Normal 2 3 3 2 2 2 2 13" xfId="21894" xr:uid="{00000000-0005-0000-0000-0000DA550000}"/>
    <cellStyle name="Normal 2 3 3 2 2 2 2 13 2" xfId="21895" xr:uid="{00000000-0005-0000-0000-0000DB550000}"/>
    <cellStyle name="Normal 2 3 3 2 2 2 2 14" xfId="21896" xr:uid="{00000000-0005-0000-0000-0000DC550000}"/>
    <cellStyle name="Normal 2 3 3 2 2 2 2 14 2" xfId="21897" xr:uid="{00000000-0005-0000-0000-0000DD550000}"/>
    <cellStyle name="Normal 2 3 3 2 2 2 2 15" xfId="21898" xr:uid="{00000000-0005-0000-0000-0000DE550000}"/>
    <cellStyle name="Normal 2 3 3 2 2 2 2 15 2" xfId="21899" xr:uid="{00000000-0005-0000-0000-0000DF550000}"/>
    <cellStyle name="Normal 2 3 3 2 2 2 2 16" xfId="21900" xr:uid="{00000000-0005-0000-0000-0000E0550000}"/>
    <cellStyle name="Normal 2 3 3 2 2 2 2 16 2" xfId="21901" xr:uid="{00000000-0005-0000-0000-0000E1550000}"/>
    <cellStyle name="Normal 2 3 3 2 2 2 2 17" xfId="21902" xr:uid="{00000000-0005-0000-0000-0000E2550000}"/>
    <cellStyle name="Normal 2 3 3 2 2 2 2 2" xfId="21903" xr:uid="{00000000-0005-0000-0000-0000E3550000}"/>
    <cellStyle name="Normal 2 3 3 2 2 2 2 2 2" xfId="42007" xr:uid="{00000000-0005-0000-0000-0000E4550000}"/>
    <cellStyle name="Normal 2 3 3 2 2 2 2 3" xfId="21904" xr:uid="{00000000-0005-0000-0000-0000E5550000}"/>
    <cellStyle name="Normal 2 3 3 2 2 2 2 3 2" xfId="42008" xr:uid="{00000000-0005-0000-0000-0000E6550000}"/>
    <cellStyle name="Normal 2 3 3 2 2 2 2 4" xfId="21905" xr:uid="{00000000-0005-0000-0000-0000E7550000}"/>
    <cellStyle name="Normal 2 3 3 2 2 2 2 4 2" xfId="42009" xr:uid="{00000000-0005-0000-0000-0000E8550000}"/>
    <cellStyle name="Normal 2 3 3 2 2 2 2 5" xfId="21906" xr:uid="{00000000-0005-0000-0000-0000E9550000}"/>
    <cellStyle name="Normal 2 3 3 2 2 2 2 5 2" xfId="42010" xr:uid="{00000000-0005-0000-0000-0000EA550000}"/>
    <cellStyle name="Normal 2 3 3 2 2 2 2 6" xfId="21907" xr:uid="{00000000-0005-0000-0000-0000EB550000}"/>
    <cellStyle name="Normal 2 3 3 2 2 2 2 6 10" xfId="21908" xr:uid="{00000000-0005-0000-0000-0000EC550000}"/>
    <cellStyle name="Normal 2 3 3 2 2 2 2 6 10 2" xfId="21909" xr:uid="{00000000-0005-0000-0000-0000ED550000}"/>
    <cellStyle name="Normal 2 3 3 2 2 2 2 6 11" xfId="21910" xr:uid="{00000000-0005-0000-0000-0000EE550000}"/>
    <cellStyle name="Normal 2 3 3 2 2 2 2 6 11 2" xfId="21911" xr:uid="{00000000-0005-0000-0000-0000EF550000}"/>
    <cellStyle name="Normal 2 3 3 2 2 2 2 6 12" xfId="21912" xr:uid="{00000000-0005-0000-0000-0000F0550000}"/>
    <cellStyle name="Normal 2 3 3 2 2 2 2 6 2" xfId="21913" xr:uid="{00000000-0005-0000-0000-0000F1550000}"/>
    <cellStyle name="Normal 2 3 3 2 2 2 2 6 2 10" xfId="21914" xr:uid="{00000000-0005-0000-0000-0000F2550000}"/>
    <cellStyle name="Normal 2 3 3 2 2 2 2 6 2 10 2" xfId="21915" xr:uid="{00000000-0005-0000-0000-0000F3550000}"/>
    <cellStyle name="Normal 2 3 3 2 2 2 2 6 2 11" xfId="21916" xr:uid="{00000000-0005-0000-0000-0000F4550000}"/>
    <cellStyle name="Normal 2 3 3 2 2 2 2 6 2 2" xfId="21917" xr:uid="{00000000-0005-0000-0000-0000F5550000}"/>
    <cellStyle name="Normal 2 3 3 2 2 2 2 6 2 2 2" xfId="21918" xr:uid="{00000000-0005-0000-0000-0000F6550000}"/>
    <cellStyle name="Normal 2 3 3 2 2 2 2 6 2 3" xfId="21919" xr:uid="{00000000-0005-0000-0000-0000F7550000}"/>
    <cellStyle name="Normal 2 3 3 2 2 2 2 6 2 3 2" xfId="21920" xr:uid="{00000000-0005-0000-0000-0000F8550000}"/>
    <cellStyle name="Normal 2 3 3 2 2 2 2 6 2 4" xfId="21921" xr:uid="{00000000-0005-0000-0000-0000F9550000}"/>
    <cellStyle name="Normal 2 3 3 2 2 2 2 6 2 4 2" xfId="21922" xr:uid="{00000000-0005-0000-0000-0000FA550000}"/>
    <cellStyle name="Normal 2 3 3 2 2 2 2 6 2 5" xfId="21923" xr:uid="{00000000-0005-0000-0000-0000FB550000}"/>
    <cellStyle name="Normal 2 3 3 2 2 2 2 6 2 5 2" xfId="21924" xr:uid="{00000000-0005-0000-0000-0000FC550000}"/>
    <cellStyle name="Normal 2 3 3 2 2 2 2 6 2 6" xfId="21925" xr:uid="{00000000-0005-0000-0000-0000FD550000}"/>
    <cellStyle name="Normal 2 3 3 2 2 2 2 6 2 6 2" xfId="21926" xr:uid="{00000000-0005-0000-0000-0000FE550000}"/>
    <cellStyle name="Normal 2 3 3 2 2 2 2 6 2 7" xfId="21927" xr:uid="{00000000-0005-0000-0000-0000FF550000}"/>
    <cellStyle name="Normal 2 3 3 2 2 2 2 6 2 7 2" xfId="21928" xr:uid="{00000000-0005-0000-0000-000000560000}"/>
    <cellStyle name="Normal 2 3 3 2 2 2 2 6 2 8" xfId="21929" xr:uid="{00000000-0005-0000-0000-000001560000}"/>
    <cellStyle name="Normal 2 3 3 2 2 2 2 6 2 8 2" xfId="21930" xr:uid="{00000000-0005-0000-0000-000002560000}"/>
    <cellStyle name="Normal 2 3 3 2 2 2 2 6 2 9" xfId="21931" xr:uid="{00000000-0005-0000-0000-000003560000}"/>
    <cellStyle name="Normal 2 3 3 2 2 2 2 6 2 9 2" xfId="21932" xr:uid="{00000000-0005-0000-0000-000004560000}"/>
    <cellStyle name="Normal 2 3 3 2 2 2 2 6 3" xfId="21933" xr:uid="{00000000-0005-0000-0000-000005560000}"/>
    <cellStyle name="Normal 2 3 3 2 2 2 2 6 3 2" xfId="21934" xr:uid="{00000000-0005-0000-0000-000006560000}"/>
    <cellStyle name="Normal 2 3 3 2 2 2 2 6 4" xfId="21935" xr:uid="{00000000-0005-0000-0000-000007560000}"/>
    <cellStyle name="Normal 2 3 3 2 2 2 2 6 4 2" xfId="21936" xr:uid="{00000000-0005-0000-0000-000008560000}"/>
    <cellStyle name="Normal 2 3 3 2 2 2 2 6 5" xfId="21937" xr:uid="{00000000-0005-0000-0000-000009560000}"/>
    <cellStyle name="Normal 2 3 3 2 2 2 2 6 5 2" xfId="21938" xr:uid="{00000000-0005-0000-0000-00000A560000}"/>
    <cellStyle name="Normal 2 3 3 2 2 2 2 6 6" xfId="21939" xr:uid="{00000000-0005-0000-0000-00000B560000}"/>
    <cellStyle name="Normal 2 3 3 2 2 2 2 6 6 2" xfId="21940" xr:uid="{00000000-0005-0000-0000-00000C560000}"/>
    <cellStyle name="Normal 2 3 3 2 2 2 2 6 7" xfId="21941" xr:uid="{00000000-0005-0000-0000-00000D560000}"/>
    <cellStyle name="Normal 2 3 3 2 2 2 2 6 7 2" xfId="21942" xr:uid="{00000000-0005-0000-0000-00000E560000}"/>
    <cellStyle name="Normal 2 3 3 2 2 2 2 6 8" xfId="21943" xr:uid="{00000000-0005-0000-0000-00000F560000}"/>
    <cellStyle name="Normal 2 3 3 2 2 2 2 6 8 2" xfId="21944" xr:uid="{00000000-0005-0000-0000-000010560000}"/>
    <cellStyle name="Normal 2 3 3 2 2 2 2 6 9" xfId="21945" xr:uid="{00000000-0005-0000-0000-000011560000}"/>
    <cellStyle name="Normal 2 3 3 2 2 2 2 6 9 2" xfId="21946" xr:uid="{00000000-0005-0000-0000-000012560000}"/>
    <cellStyle name="Normal 2 3 3 2 2 2 2 7" xfId="21947" xr:uid="{00000000-0005-0000-0000-000013560000}"/>
    <cellStyle name="Normal 2 3 3 2 2 2 2 7 10" xfId="21948" xr:uid="{00000000-0005-0000-0000-000014560000}"/>
    <cellStyle name="Normal 2 3 3 2 2 2 2 7 10 2" xfId="21949" xr:uid="{00000000-0005-0000-0000-000015560000}"/>
    <cellStyle name="Normal 2 3 3 2 2 2 2 7 11" xfId="21950" xr:uid="{00000000-0005-0000-0000-000016560000}"/>
    <cellStyle name="Normal 2 3 3 2 2 2 2 7 2" xfId="21951" xr:uid="{00000000-0005-0000-0000-000017560000}"/>
    <cellStyle name="Normal 2 3 3 2 2 2 2 7 2 2" xfId="21952" xr:uid="{00000000-0005-0000-0000-000018560000}"/>
    <cellStyle name="Normal 2 3 3 2 2 2 2 7 3" xfId="21953" xr:uid="{00000000-0005-0000-0000-000019560000}"/>
    <cellStyle name="Normal 2 3 3 2 2 2 2 7 3 2" xfId="21954" xr:uid="{00000000-0005-0000-0000-00001A560000}"/>
    <cellStyle name="Normal 2 3 3 2 2 2 2 7 4" xfId="21955" xr:uid="{00000000-0005-0000-0000-00001B560000}"/>
    <cellStyle name="Normal 2 3 3 2 2 2 2 7 4 2" xfId="21956" xr:uid="{00000000-0005-0000-0000-00001C560000}"/>
    <cellStyle name="Normal 2 3 3 2 2 2 2 7 5" xfId="21957" xr:uid="{00000000-0005-0000-0000-00001D560000}"/>
    <cellStyle name="Normal 2 3 3 2 2 2 2 7 5 2" xfId="21958" xr:uid="{00000000-0005-0000-0000-00001E560000}"/>
    <cellStyle name="Normal 2 3 3 2 2 2 2 7 6" xfId="21959" xr:uid="{00000000-0005-0000-0000-00001F560000}"/>
    <cellStyle name="Normal 2 3 3 2 2 2 2 7 6 2" xfId="21960" xr:uid="{00000000-0005-0000-0000-000020560000}"/>
    <cellStyle name="Normal 2 3 3 2 2 2 2 7 7" xfId="21961" xr:uid="{00000000-0005-0000-0000-000021560000}"/>
    <cellStyle name="Normal 2 3 3 2 2 2 2 7 7 2" xfId="21962" xr:uid="{00000000-0005-0000-0000-000022560000}"/>
    <cellStyle name="Normal 2 3 3 2 2 2 2 7 8" xfId="21963" xr:uid="{00000000-0005-0000-0000-000023560000}"/>
    <cellStyle name="Normal 2 3 3 2 2 2 2 7 8 2" xfId="21964" xr:uid="{00000000-0005-0000-0000-000024560000}"/>
    <cellStyle name="Normal 2 3 3 2 2 2 2 7 9" xfId="21965" xr:uid="{00000000-0005-0000-0000-000025560000}"/>
    <cellStyle name="Normal 2 3 3 2 2 2 2 7 9 2" xfId="21966" xr:uid="{00000000-0005-0000-0000-000026560000}"/>
    <cellStyle name="Normal 2 3 3 2 2 2 2 8" xfId="21967" xr:uid="{00000000-0005-0000-0000-000027560000}"/>
    <cellStyle name="Normal 2 3 3 2 2 2 2 8 2" xfId="21968" xr:uid="{00000000-0005-0000-0000-000028560000}"/>
    <cellStyle name="Normal 2 3 3 2 2 2 2 9" xfId="21969" xr:uid="{00000000-0005-0000-0000-000029560000}"/>
    <cellStyle name="Normal 2 3 3 2 2 2 2 9 2" xfId="21970" xr:uid="{00000000-0005-0000-0000-00002A560000}"/>
    <cellStyle name="Normal 2 3 3 2 2 2 3" xfId="21971" xr:uid="{00000000-0005-0000-0000-00002B560000}"/>
    <cellStyle name="Normal 2 3 3 2 2 2 3 10" xfId="21972" xr:uid="{00000000-0005-0000-0000-00002C560000}"/>
    <cellStyle name="Normal 2 3 3 2 2 2 3 10 2" xfId="21973" xr:uid="{00000000-0005-0000-0000-00002D560000}"/>
    <cellStyle name="Normal 2 3 3 2 2 2 3 11" xfId="21974" xr:uid="{00000000-0005-0000-0000-00002E560000}"/>
    <cellStyle name="Normal 2 3 3 2 2 2 3 11 2" xfId="21975" xr:uid="{00000000-0005-0000-0000-00002F560000}"/>
    <cellStyle name="Normal 2 3 3 2 2 2 3 12" xfId="21976" xr:uid="{00000000-0005-0000-0000-000030560000}"/>
    <cellStyle name="Normal 2 3 3 2 2 2 3 12 2" xfId="21977" xr:uid="{00000000-0005-0000-0000-000031560000}"/>
    <cellStyle name="Normal 2 3 3 2 2 2 3 13" xfId="21978" xr:uid="{00000000-0005-0000-0000-000032560000}"/>
    <cellStyle name="Normal 2 3 3 2 2 2 3 2" xfId="21979" xr:uid="{00000000-0005-0000-0000-000033560000}"/>
    <cellStyle name="Normal 2 3 3 2 2 2 3 2 10" xfId="21980" xr:uid="{00000000-0005-0000-0000-000034560000}"/>
    <cellStyle name="Normal 2 3 3 2 2 2 3 2 10 2" xfId="21981" xr:uid="{00000000-0005-0000-0000-000035560000}"/>
    <cellStyle name="Normal 2 3 3 2 2 2 3 2 11" xfId="21982" xr:uid="{00000000-0005-0000-0000-000036560000}"/>
    <cellStyle name="Normal 2 3 3 2 2 2 3 2 11 2" xfId="21983" xr:uid="{00000000-0005-0000-0000-000037560000}"/>
    <cellStyle name="Normal 2 3 3 2 2 2 3 2 12" xfId="21984" xr:uid="{00000000-0005-0000-0000-000038560000}"/>
    <cellStyle name="Normal 2 3 3 2 2 2 3 2 2" xfId="21985" xr:uid="{00000000-0005-0000-0000-000039560000}"/>
    <cellStyle name="Normal 2 3 3 2 2 2 3 2 2 10" xfId="21986" xr:uid="{00000000-0005-0000-0000-00003A560000}"/>
    <cellStyle name="Normal 2 3 3 2 2 2 3 2 2 10 2" xfId="21987" xr:uid="{00000000-0005-0000-0000-00003B560000}"/>
    <cellStyle name="Normal 2 3 3 2 2 2 3 2 2 11" xfId="21988" xr:uid="{00000000-0005-0000-0000-00003C560000}"/>
    <cellStyle name="Normal 2 3 3 2 2 2 3 2 2 2" xfId="21989" xr:uid="{00000000-0005-0000-0000-00003D560000}"/>
    <cellStyle name="Normal 2 3 3 2 2 2 3 2 2 2 2" xfId="21990" xr:uid="{00000000-0005-0000-0000-00003E560000}"/>
    <cellStyle name="Normal 2 3 3 2 2 2 3 2 2 3" xfId="21991" xr:uid="{00000000-0005-0000-0000-00003F560000}"/>
    <cellStyle name="Normal 2 3 3 2 2 2 3 2 2 3 2" xfId="21992" xr:uid="{00000000-0005-0000-0000-000040560000}"/>
    <cellStyle name="Normal 2 3 3 2 2 2 3 2 2 4" xfId="21993" xr:uid="{00000000-0005-0000-0000-000041560000}"/>
    <cellStyle name="Normal 2 3 3 2 2 2 3 2 2 4 2" xfId="21994" xr:uid="{00000000-0005-0000-0000-000042560000}"/>
    <cellStyle name="Normal 2 3 3 2 2 2 3 2 2 5" xfId="21995" xr:uid="{00000000-0005-0000-0000-000043560000}"/>
    <cellStyle name="Normal 2 3 3 2 2 2 3 2 2 5 2" xfId="21996" xr:uid="{00000000-0005-0000-0000-000044560000}"/>
    <cellStyle name="Normal 2 3 3 2 2 2 3 2 2 6" xfId="21997" xr:uid="{00000000-0005-0000-0000-000045560000}"/>
    <cellStyle name="Normal 2 3 3 2 2 2 3 2 2 6 2" xfId="21998" xr:uid="{00000000-0005-0000-0000-000046560000}"/>
    <cellStyle name="Normal 2 3 3 2 2 2 3 2 2 7" xfId="21999" xr:uid="{00000000-0005-0000-0000-000047560000}"/>
    <cellStyle name="Normal 2 3 3 2 2 2 3 2 2 7 2" xfId="22000" xr:uid="{00000000-0005-0000-0000-000048560000}"/>
    <cellStyle name="Normal 2 3 3 2 2 2 3 2 2 8" xfId="22001" xr:uid="{00000000-0005-0000-0000-000049560000}"/>
    <cellStyle name="Normal 2 3 3 2 2 2 3 2 2 8 2" xfId="22002" xr:uid="{00000000-0005-0000-0000-00004A560000}"/>
    <cellStyle name="Normal 2 3 3 2 2 2 3 2 2 9" xfId="22003" xr:uid="{00000000-0005-0000-0000-00004B560000}"/>
    <cellStyle name="Normal 2 3 3 2 2 2 3 2 2 9 2" xfId="22004" xr:uid="{00000000-0005-0000-0000-00004C560000}"/>
    <cellStyle name="Normal 2 3 3 2 2 2 3 2 3" xfId="22005" xr:uid="{00000000-0005-0000-0000-00004D560000}"/>
    <cellStyle name="Normal 2 3 3 2 2 2 3 2 3 2" xfId="22006" xr:uid="{00000000-0005-0000-0000-00004E560000}"/>
    <cellStyle name="Normal 2 3 3 2 2 2 3 2 4" xfId="22007" xr:uid="{00000000-0005-0000-0000-00004F560000}"/>
    <cellStyle name="Normal 2 3 3 2 2 2 3 2 4 2" xfId="22008" xr:uid="{00000000-0005-0000-0000-000050560000}"/>
    <cellStyle name="Normal 2 3 3 2 2 2 3 2 5" xfId="22009" xr:uid="{00000000-0005-0000-0000-000051560000}"/>
    <cellStyle name="Normal 2 3 3 2 2 2 3 2 5 2" xfId="22010" xr:uid="{00000000-0005-0000-0000-000052560000}"/>
    <cellStyle name="Normal 2 3 3 2 2 2 3 2 6" xfId="22011" xr:uid="{00000000-0005-0000-0000-000053560000}"/>
    <cellStyle name="Normal 2 3 3 2 2 2 3 2 6 2" xfId="22012" xr:uid="{00000000-0005-0000-0000-000054560000}"/>
    <cellStyle name="Normal 2 3 3 2 2 2 3 2 7" xfId="22013" xr:uid="{00000000-0005-0000-0000-000055560000}"/>
    <cellStyle name="Normal 2 3 3 2 2 2 3 2 7 2" xfId="22014" xr:uid="{00000000-0005-0000-0000-000056560000}"/>
    <cellStyle name="Normal 2 3 3 2 2 2 3 2 8" xfId="22015" xr:uid="{00000000-0005-0000-0000-000057560000}"/>
    <cellStyle name="Normal 2 3 3 2 2 2 3 2 8 2" xfId="22016" xr:uid="{00000000-0005-0000-0000-000058560000}"/>
    <cellStyle name="Normal 2 3 3 2 2 2 3 2 9" xfId="22017" xr:uid="{00000000-0005-0000-0000-000059560000}"/>
    <cellStyle name="Normal 2 3 3 2 2 2 3 2 9 2" xfId="22018" xr:uid="{00000000-0005-0000-0000-00005A560000}"/>
    <cellStyle name="Normal 2 3 3 2 2 2 3 3" xfId="22019" xr:uid="{00000000-0005-0000-0000-00005B560000}"/>
    <cellStyle name="Normal 2 3 3 2 2 2 3 3 10" xfId="22020" xr:uid="{00000000-0005-0000-0000-00005C560000}"/>
    <cellStyle name="Normal 2 3 3 2 2 2 3 3 10 2" xfId="22021" xr:uid="{00000000-0005-0000-0000-00005D560000}"/>
    <cellStyle name="Normal 2 3 3 2 2 2 3 3 11" xfId="22022" xr:uid="{00000000-0005-0000-0000-00005E560000}"/>
    <cellStyle name="Normal 2 3 3 2 2 2 3 3 2" xfId="22023" xr:uid="{00000000-0005-0000-0000-00005F560000}"/>
    <cellStyle name="Normal 2 3 3 2 2 2 3 3 2 2" xfId="22024" xr:uid="{00000000-0005-0000-0000-000060560000}"/>
    <cellStyle name="Normal 2 3 3 2 2 2 3 3 3" xfId="22025" xr:uid="{00000000-0005-0000-0000-000061560000}"/>
    <cellStyle name="Normal 2 3 3 2 2 2 3 3 3 2" xfId="22026" xr:uid="{00000000-0005-0000-0000-000062560000}"/>
    <cellStyle name="Normal 2 3 3 2 2 2 3 3 4" xfId="22027" xr:uid="{00000000-0005-0000-0000-000063560000}"/>
    <cellStyle name="Normal 2 3 3 2 2 2 3 3 4 2" xfId="22028" xr:uid="{00000000-0005-0000-0000-000064560000}"/>
    <cellStyle name="Normal 2 3 3 2 2 2 3 3 5" xfId="22029" xr:uid="{00000000-0005-0000-0000-000065560000}"/>
    <cellStyle name="Normal 2 3 3 2 2 2 3 3 5 2" xfId="22030" xr:uid="{00000000-0005-0000-0000-000066560000}"/>
    <cellStyle name="Normal 2 3 3 2 2 2 3 3 6" xfId="22031" xr:uid="{00000000-0005-0000-0000-000067560000}"/>
    <cellStyle name="Normal 2 3 3 2 2 2 3 3 6 2" xfId="22032" xr:uid="{00000000-0005-0000-0000-000068560000}"/>
    <cellStyle name="Normal 2 3 3 2 2 2 3 3 7" xfId="22033" xr:uid="{00000000-0005-0000-0000-000069560000}"/>
    <cellStyle name="Normal 2 3 3 2 2 2 3 3 7 2" xfId="22034" xr:uid="{00000000-0005-0000-0000-00006A560000}"/>
    <cellStyle name="Normal 2 3 3 2 2 2 3 3 8" xfId="22035" xr:uid="{00000000-0005-0000-0000-00006B560000}"/>
    <cellStyle name="Normal 2 3 3 2 2 2 3 3 8 2" xfId="22036" xr:uid="{00000000-0005-0000-0000-00006C560000}"/>
    <cellStyle name="Normal 2 3 3 2 2 2 3 3 9" xfId="22037" xr:uid="{00000000-0005-0000-0000-00006D560000}"/>
    <cellStyle name="Normal 2 3 3 2 2 2 3 3 9 2" xfId="22038" xr:uid="{00000000-0005-0000-0000-00006E560000}"/>
    <cellStyle name="Normal 2 3 3 2 2 2 3 4" xfId="22039" xr:uid="{00000000-0005-0000-0000-00006F560000}"/>
    <cellStyle name="Normal 2 3 3 2 2 2 3 4 2" xfId="22040" xr:uid="{00000000-0005-0000-0000-000070560000}"/>
    <cellStyle name="Normal 2 3 3 2 2 2 3 5" xfId="22041" xr:uid="{00000000-0005-0000-0000-000071560000}"/>
    <cellStyle name="Normal 2 3 3 2 2 2 3 5 2" xfId="22042" xr:uid="{00000000-0005-0000-0000-000072560000}"/>
    <cellStyle name="Normal 2 3 3 2 2 2 3 6" xfId="22043" xr:uid="{00000000-0005-0000-0000-000073560000}"/>
    <cellStyle name="Normal 2 3 3 2 2 2 3 6 2" xfId="22044" xr:uid="{00000000-0005-0000-0000-000074560000}"/>
    <cellStyle name="Normal 2 3 3 2 2 2 3 7" xfId="22045" xr:uid="{00000000-0005-0000-0000-000075560000}"/>
    <cellStyle name="Normal 2 3 3 2 2 2 3 7 2" xfId="22046" xr:uid="{00000000-0005-0000-0000-000076560000}"/>
    <cellStyle name="Normal 2 3 3 2 2 2 3 8" xfId="22047" xr:uid="{00000000-0005-0000-0000-000077560000}"/>
    <cellStyle name="Normal 2 3 3 2 2 2 3 8 2" xfId="22048" xr:uid="{00000000-0005-0000-0000-000078560000}"/>
    <cellStyle name="Normal 2 3 3 2 2 2 3 9" xfId="22049" xr:uid="{00000000-0005-0000-0000-000079560000}"/>
    <cellStyle name="Normal 2 3 3 2 2 2 3 9 2" xfId="22050" xr:uid="{00000000-0005-0000-0000-00007A560000}"/>
    <cellStyle name="Normal 2 3 3 2 2 2 4" xfId="22051" xr:uid="{00000000-0005-0000-0000-00007B560000}"/>
    <cellStyle name="Normal 2 3 3 2 2 2 4 10" xfId="22052" xr:uid="{00000000-0005-0000-0000-00007C560000}"/>
    <cellStyle name="Normal 2 3 3 2 2 2 4 10 2" xfId="22053" xr:uid="{00000000-0005-0000-0000-00007D560000}"/>
    <cellStyle name="Normal 2 3 3 2 2 2 4 11" xfId="22054" xr:uid="{00000000-0005-0000-0000-00007E560000}"/>
    <cellStyle name="Normal 2 3 3 2 2 2 4 11 2" xfId="22055" xr:uid="{00000000-0005-0000-0000-00007F560000}"/>
    <cellStyle name="Normal 2 3 3 2 2 2 4 12" xfId="22056" xr:uid="{00000000-0005-0000-0000-000080560000}"/>
    <cellStyle name="Normal 2 3 3 2 2 2 4 12 2" xfId="22057" xr:uid="{00000000-0005-0000-0000-000081560000}"/>
    <cellStyle name="Normal 2 3 3 2 2 2 4 13" xfId="22058" xr:uid="{00000000-0005-0000-0000-000082560000}"/>
    <cellStyle name="Normal 2 3 3 2 2 2 4 2" xfId="22059" xr:uid="{00000000-0005-0000-0000-000083560000}"/>
    <cellStyle name="Normal 2 3 3 2 2 2 4 2 10" xfId="22060" xr:uid="{00000000-0005-0000-0000-000084560000}"/>
    <cellStyle name="Normal 2 3 3 2 2 2 4 2 10 2" xfId="22061" xr:uid="{00000000-0005-0000-0000-000085560000}"/>
    <cellStyle name="Normal 2 3 3 2 2 2 4 2 11" xfId="22062" xr:uid="{00000000-0005-0000-0000-000086560000}"/>
    <cellStyle name="Normal 2 3 3 2 2 2 4 2 11 2" xfId="22063" xr:uid="{00000000-0005-0000-0000-000087560000}"/>
    <cellStyle name="Normal 2 3 3 2 2 2 4 2 12" xfId="22064" xr:uid="{00000000-0005-0000-0000-000088560000}"/>
    <cellStyle name="Normal 2 3 3 2 2 2 4 2 2" xfId="22065" xr:uid="{00000000-0005-0000-0000-000089560000}"/>
    <cellStyle name="Normal 2 3 3 2 2 2 4 2 2 10" xfId="22066" xr:uid="{00000000-0005-0000-0000-00008A560000}"/>
    <cellStyle name="Normal 2 3 3 2 2 2 4 2 2 10 2" xfId="22067" xr:uid="{00000000-0005-0000-0000-00008B560000}"/>
    <cellStyle name="Normal 2 3 3 2 2 2 4 2 2 11" xfId="22068" xr:uid="{00000000-0005-0000-0000-00008C560000}"/>
    <cellStyle name="Normal 2 3 3 2 2 2 4 2 2 2" xfId="22069" xr:uid="{00000000-0005-0000-0000-00008D560000}"/>
    <cellStyle name="Normal 2 3 3 2 2 2 4 2 2 2 2" xfId="22070" xr:uid="{00000000-0005-0000-0000-00008E560000}"/>
    <cellStyle name="Normal 2 3 3 2 2 2 4 2 2 3" xfId="22071" xr:uid="{00000000-0005-0000-0000-00008F560000}"/>
    <cellStyle name="Normal 2 3 3 2 2 2 4 2 2 3 2" xfId="22072" xr:uid="{00000000-0005-0000-0000-000090560000}"/>
    <cellStyle name="Normal 2 3 3 2 2 2 4 2 2 4" xfId="22073" xr:uid="{00000000-0005-0000-0000-000091560000}"/>
    <cellStyle name="Normal 2 3 3 2 2 2 4 2 2 4 2" xfId="22074" xr:uid="{00000000-0005-0000-0000-000092560000}"/>
    <cellStyle name="Normal 2 3 3 2 2 2 4 2 2 5" xfId="22075" xr:uid="{00000000-0005-0000-0000-000093560000}"/>
    <cellStyle name="Normal 2 3 3 2 2 2 4 2 2 5 2" xfId="22076" xr:uid="{00000000-0005-0000-0000-000094560000}"/>
    <cellStyle name="Normal 2 3 3 2 2 2 4 2 2 6" xfId="22077" xr:uid="{00000000-0005-0000-0000-000095560000}"/>
    <cellStyle name="Normal 2 3 3 2 2 2 4 2 2 6 2" xfId="22078" xr:uid="{00000000-0005-0000-0000-000096560000}"/>
    <cellStyle name="Normal 2 3 3 2 2 2 4 2 2 7" xfId="22079" xr:uid="{00000000-0005-0000-0000-000097560000}"/>
    <cellStyle name="Normal 2 3 3 2 2 2 4 2 2 7 2" xfId="22080" xr:uid="{00000000-0005-0000-0000-000098560000}"/>
    <cellStyle name="Normal 2 3 3 2 2 2 4 2 2 8" xfId="22081" xr:uid="{00000000-0005-0000-0000-000099560000}"/>
    <cellStyle name="Normal 2 3 3 2 2 2 4 2 2 8 2" xfId="22082" xr:uid="{00000000-0005-0000-0000-00009A560000}"/>
    <cellStyle name="Normal 2 3 3 2 2 2 4 2 2 9" xfId="22083" xr:uid="{00000000-0005-0000-0000-00009B560000}"/>
    <cellStyle name="Normal 2 3 3 2 2 2 4 2 2 9 2" xfId="22084" xr:uid="{00000000-0005-0000-0000-00009C560000}"/>
    <cellStyle name="Normal 2 3 3 2 2 2 4 2 3" xfId="22085" xr:uid="{00000000-0005-0000-0000-00009D560000}"/>
    <cellStyle name="Normal 2 3 3 2 2 2 4 2 3 2" xfId="22086" xr:uid="{00000000-0005-0000-0000-00009E560000}"/>
    <cellStyle name="Normal 2 3 3 2 2 2 4 2 4" xfId="22087" xr:uid="{00000000-0005-0000-0000-00009F560000}"/>
    <cellStyle name="Normal 2 3 3 2 2 2 4 2 4 2" xfId="22088" xr:uid="{00000000-0005-0000-0000-0000A0560000}"/>
    <cellStyle name="Normal 2 3 3 2 2 2 4 2 5" xfId="22089" xr:uid="{00000000-0005-0000-0000-0000A1560000}"/>
    <cellStyle name="Normal 2 3 3 2 2 2 4 2 5 2" xfId="22090" xr:uid="{00000000-0005-0000-0000-0000A2560000}"/>
    <cellStyle name="Normal 2 3 3 2 2 2 4 2 6" xfId="22091" xr:uid="{00000000-0005-0000-0000-0000A3560000}"/>
    <cellStyle name="Normal 2 3 3 2 2 2 4 2 6 2" xfId="22092" xr:uid="{00000000-0005-0000-0000-0000A4560000}"/>
    <cellStyle name="Normal 2 3 3 2 2 2 4 2 7" xfId="22093" xr:uid="{00000000-0005-0000-0000-0000A5560000}"/>
    <cellStyle name="Normal 2 3 3 2 2 2 4 2 7 2" xfId="22094" xr:uid="{00000000-0005-0000-0000-0000A6560000}"/>
    <cellStyle name="Normal 2 3 3 2 2 2 4 2 8" xfId="22095" xr:uid="{00000000-0005-0000-0000-0000A7560000}"/>
    <cellStyle name="Normal 2 3 3 2 2 2 4 2 8 2" xfId="22096" xr:uid="{00000000-0005-0000-0000-0000A8560000}"/>
    <cellStyle name="Normal 2 3 3 2 2 2 4 2 9" xfId="22097" xr:uid="{00000000-0005-0000-0000-0000A9560000}"/>
    <cellStyle name="Normal 2 3 3 2 2 2 4 2 9 2" xfId="22098" xr:uid="{00000000-0005-0000-0000-0000AA560000}"/>
    <cellStyle name="Normal 2 3 3 2 2 2 4 3" xfId="22099" xr:uid="{00000000-0005-0000-0000-0000AB560000}"/>
    <cellStyle name="Normal 2 3 3 2 2 2 4 3 10" xfId="22100" xr:uid="{00000000-0005-0000-0000-0000AC560000}"/>
    <cellStyle name="Normal 2 3 3 2 2 2 4 3 10 2" xfId="22101" xr:uid="{00000000-0005-0000-0000-0000AD560000}"/>
    <cellStyle name="Normal 2 3 3 2 2 2 4 3 11" xfId="22102" xr:uid="{00000000-0005-0000-0000-0000AE560000}"/>
    <cellStyle name="Normal 2 3 3 2 2 2 4 3 2" xfId="22103" xr:uid="{00000000-0005-0000-0000-0000AF560000}"/>
    <cellStyle name="Normal 2 3 3 2 2 2 4 3 2 2" xfId="22104" xr:uid="{00000000-0005-0000-0000-0000B0560000}"/>
    <cellStyle name="Normal 2 3 3 2 2 2 4 3 3" xfId="22105" xr:uid="{00000000-0005-0000-0000-0000B1560000}"/>
    <cellStyle name="Normal 2 3 3 2 2 2 4 3 3 2" xfId="22106" xr:uid="{00000000-0005-0000-0000-0000B2560000}"/>
    <cellStyle name="Normal 2 3 3 2 2 2 4 3 4" xfId="22107" xr:uid="{00000000-0005-0000-0000-0000B3560000}"/>
    <cellStyle name="Normal 2 3 3 2 2 2 4 3 4 2" xfId="22108" xr:uid="{00000000-0005-0000-0000-0000B4560000}"/>
    <cellStyle name="Normal 2 3 3 2 2 2 4 3 5" xfId="22109" xr:uid="{00000000-0005-0000-0000-0000B5560000}"/>
    <cellStyle name="Normal 2 3 3 2 2 2 4 3 5 2" xfId="22110" xr:uid="{00000000-0005-0000-0000-0000B6560000}"/>
    <cellStyle name="Normal 2 3 3 2 2 2 4 3 6" xfId="22111" xr:uid="{00000000-0005-0000-0000-0000B7560000}"/>
    <cellStyle name="Normal 2 3 3 2 2 2 4 3 6 2" xfId="22112" xr:uid="{00000000-0005-0000-0000-0000B8560000}"/>
    <cellStyle name="Normal 2 3 3 2 2 2 4 3 7" xfId="22113" xr:uid="{00000000-0005-0000-0000-0000B9560000}"/>
    <cellStyle name="Normal 2 3 3 2 2 2 4 3 7 2" xfId="22114" xr:uid="{00000000-0005-0000-0000-0000BA560000}"/>
    <cellStyle name="Normal 2 3 3 2 2 2 4 3 8" xfId="22115" xr:uid="{00000000-0005-0000-0000-0000BB560000}"/>
    <cellStyle name="Normal 2 3 3 2 2 2 4 3 8 2" xfId="22116" xr:uid="{00000000-0005-0000-0000-0000BC560000}"/>
    <cellStyle name="Normal 2 3 3 2 2 2 4 3 9" xfId="22117" xr:uid="{00000000-0005-0000-0000-0000BD560000}"/>
    <cellStyle name="Normal 2 3 3 2 2 2 4 3 9 2" xfId="22118" xr:uid="{00000000-0005-0000-0000-0000BE560000}"/>
    <cellStyle name="Normal 2 3 3 2 2 2 4 4" xfId="22119" xr:uid="{00000000-0005-0000-0000-0000BF560000}"/>
    <cellStyle name="Normal 2 3 3 2 2 2 4 4 2" xfId="22120" xr:uid="{00000000-0005-0000-0000-0000C0560000}"/>
    <cellStyle name="Normal 2 3 3 2 2 2 4 5" xfId="22121" xr:uid="{00000000-0005-0000-0000-0000C1560000}"/>
    <cellStyle name="Normal 2 3 3 2 2 2 4 5 2" xfId="22122" xr:uid="{00000000-0005-0000-0000-0000C2560000}"/>
    <cellStyle name="Normal 2 3 3 2 2 2 4 6" xfId="22123" xr:uid="{00000000-0005-0000-0000-0000C3560000}"/>
    <cellStyle name="Normal 2 3 3 2 2 2 4 6 2" xfId="22124" xr:uid="{00000000-0005-0000-0000-0000C4560000}"/>
    <cellStyle name="Normal 2 3 3 2 2 2 4 7" xfId="22125" xr:uid="{00000000-0005-0000-0000-0000C5560000}"/>
    <cellStyle name="Normal 2 3 3 2 2 2 4 7 2" xfId="22126" xr:uid="{00000000-0005-0000-0000-0000C6560000}"/>
    <cellStyle name="Normal 2 3 3 2 2 2 4 8" xfId="22127" xr:uid="{00000000-0005-0000-0000-0000C7560000}"/>
    <cellStyle name="Normal 2 3 3 2 2 2 4 8 2" xfId="22128" xr:uid="{00000000-0005-0000-0000-0000C8560000}"/>
    <cellStyle name="Normal 2 3 3 2 2 2 4 9" xfId="22129" xr:uid="{00000000-0005-0000-0000-0000C9560000}"/>
    <cellStyle name="Normal 2 3 3 2 2 2 4 9 2" xfId="22130" xr:uid="{00000000-0005-0000-0000-0000CA560000}"/>
    <cellStyle name="Normal 2 3 3 2 2 2 5" xfId="22131" xr:uid="{00000000-0005-0000-0000-0000CB560000}"/>
    <cellStyle name="Normal 2 3 3 2 2 2 5 10" xfId="22132" xr:uid="{00000000-0005-0000-0000-0000CC560000}"/>
    <cellStyle name="Normal 2 3 3 2 2 2 5 10 2" xfId="22133" xr:uid="{00000000-0005-0000-0000-0000CD560000}"/>
    <cellStyle name="Normal 2 3 3 2 2 2 5 11" xfId="22134" xr:uid="{00000000-0005-0000-0000-0000CE560000}"/>
    <cellStyle name="Normal 2 3 3 2 2 2 5 11 2" xfId="22135" xr:uid="{00000000-0005-0000-0000-0000CF560000}"/>
    <cellStyle name="Normal 2 3 3 2 2 2 5 12" xfId="22136" xr:uid="{00000000-0005-0000-0000-0000D0560000}"/>
    <cellStyle name="Normal 2 3 3 2 2 2 5 12 2" xfId="22137" xr:uid="{00000000-0005-0000-0000-0000D1560000}"/>
    <cellStyle name="Normal 2 3 3 2 2 2 5 13" xfId="22138" xr:uid="{00000000-0005-0000-0000-0000D2560000}"/>
    <cellStyle name="Normal 2 3 3 2 2 2 5 2" xfId="22139" xr:uid="{00000000-0005-0000-0000-0000D3560000}"/>
    <cellStyle name="Normal 2 3 3 2 2 2 5 2 10" xfId="22140" xr:uid="{00000000-0005-0000-0000-0000D4560000}"/>
    <cellStyle name="Normal 2 3 3 2 2 2 5 2 10 2" xfId="22141" xr:uid="{00000000-0005-0000-0000-0000D5560000}"/>
    <cellStyle name="Normal 2 3 3 2 2 2 5 2 11" xfId="22142" xr:uid="{00000000-0005-0000-0000-0000D6560000}"/>
    <cellStyle name="Normal 2 3 3 2 2 2 5 2 11 2" xfId="22143" xr:uid="{00000000-0005-0000-0000-0000D7560000}"/>
    <cellStyle name="Normal 2 3 3 2 2 2 5 2 12" xfId="22144" xr:uid="{00000000-0005-0000-0000-0000D8560000}"/>
    <cellStyle name="Normal 2 3 3 2 2 2 5 2 2" xfId="22145" xr:uid="{00000000-0005-0000-0000-0000D9560000}"/>
    <cellStyle name="Normal 2 3 3 2 2 2 5 2 2 10" xfId="22146" xr:uid="{00000000-0005-0000-0000-0000DA560000}"/>
    <cellStyle name="Normal 2 3 3 2 2 2 5 2 2 10 2" xfId="22147" xr:uid="{00000000-0005-0000-0000-0000DB560000}"/>
    <cellStyle name="Normal 2 3 3 2 2 2 5 2 2 11" xfId="22148" xr:uid="{00000000-0005-0000-0000-0000DC560000}"/>
    <cellStyle name="Normal 2 3 3 2 2 2 5 2 2 2" xfId="22149" xr:uid="{00000000-0005-0000-0000-0000DD560000}"/>
    <cellStyle name="Normal 2 3 3 2 2 2 5 2 2 2 2" xfId="22150" xr:uid="{00000000-0005-0000-0000-0000DE560000}"/>
    <cellStyle name="Normal 2 3 3 2 2 2 5 2 2 3" xfId="22151" xr:uid="{00000000-0005-0000-0000-0000DF560000}"/>
    <cellStyle name="Normal 2 3 3 2 2 2 5 2 2 3 2" xfId="22152" xr:uid="{00000000-0005-0000-0000-0000E0560000}"/>
    <cellStyle name="Normal 2 3 3 2 2 2 5 2 2 4" xfId="22153" xr:uid="{00000000-0005-0000-0000-0000E1560000}"/>
    <cellStyle name="Normal 2 3 3 2 2 2 5 2 2 4 2" xfId="22154" xr:uid="{00000000-0005-0000-0000-0000E2560000}"/>
    <cellStyle name="Normal 2 3 3 2 2 2 5 2 2 5" xfId="22155" xr:uid="{00000000-0005-0000-0000-0000E3560000}"/>
    <cellStyle name="Normal 2 3 3 2 2 2 5 2 2 5 2" xfId="22156" xr:uid="{00000000-0005-0000-0000-0000E4560000}"/>
    <cellStyle name="Normal 2 3 3 2 2 2 5 2 2 6" xfId="22157" xr:uid="{00000000-0005-0000-0000-0000E5560000}"/>
    <cellStyle name="Normal 2 3 3 2 2 2 5 2 2 6 2" xfId="22158" xr:uid="{00000000-0005-0000-0000-0000E6560000}"/>
    <cellStyle name="Normal 2 3 3 2 2 2 5 2 2 7" xfId="22159" xr:uid="{00000000-0005-0000-0000-0000E7560000}"/>
    <cellStyle name="Normal 2 3 3 2 2 2 5 2 2 7 2" xfId="22160" xr:uid="{00000000-0005-0000-0000-0000E8560000}"/>
    <cellStyle name="Normal 2 3 3 2 2 2 5 2 2 8" xfId="22161" xr:uid="{00000000-0005-0000-0000-0000E9560000}"/>
    <cellStyle name="Normal 2 3 3 2 2 2 5 2 2 8 2" xfId="22162" xr:uid="{00000000-0005-0000-0000-0000EA560000}"/>
    <cellStyle name="Normal 2 3 3 2 2 2 5 2 2 9" xfId="22163" xr:uid="{00000000-0005-0000-0000-0000EB560000}"/>
    <cellStyle name="Normal 2 3 3 2 2 2 5 2 2 9 2" xfId="22164" xr:uid="{00000000-0005-0000-0000-0000EC560000}"/>
    <cellStyle name="Normal 2 3 3 2 2 2 5 2 3" xfId="22165" xr:uid="{00000000-0005-0000-0000-0000ED560000}"/>
    <cellStyle name="Normal 2 3 3 2 2 2 5 2 3 2" xfId="22166" xr:uid="{00000000-0005-0000-0000-0000EE560000}"/>
    <cellStyle name="Normal 2 3 3 2 2 2 5 2 4" xfId="22167" xr:uid="{00000000-0005-0000-0000-0000EF560000}"/>
    <cellStyle name="Normal 2 3 3 2 2 2 5 2 4 2" xfId="22168" xr:uid="{00000000-0005-0000-0000-0000F0560000}"/>
    <cellStyle name="Normal 2 3 3 2 2 2 5 2 5" xfId="22169" xr:uid="{00000000-0005-0000-0000-0000F1560000}"/>
    <cellStyle name="Normal 2 3 3 2 2 2 5 2 5 2" xfId="22170" xr:uid="{00000000-0005-0000-0000-0000F2560000}"/>
    <cellStyle name="Normal 2 3 3 2 2 2 5 2 6" xfId="22171" xr:uid="{00000000-0005-0000-0000-0000F3560000}"/>
    <cellStyle name="Normal 2 3 3 2 2 2 5 2 6 2" xfId="22172" xr:uid="{00000000-0005-0000-0000-0000F4560000}"/>
    <cellStyle name="Normal 2 3 3 2 2 2 5 2 7" xfId="22173" xr:uid="{00000000-0005-0000-0000-0000F5560000}"/>
    <cellStyle name="Normal 2 3 3 2 2 2 5 2 7 2" xfId="22174" xr:uid="{00000000-0005-0000-0000-0000F6560000}"/>
    <cellStyle name="Normal 2 3 3 2 2 2 5 2 8" xfId="22175" xr:uid="{00000000-0005-0000-0000-0000F7560000}"/>
    <cellStyle name="Normal 2 3 3 2 2 2 5 2 8 2" xfId="22176" xr:uid="{00000000-0005-0000-0000-0000F8560000}"/>
    <cellStyle name="Normal 2 3 3 2 2 2 5 2 9" xfId="22177" xr:uid="{00000000-0005-0000-0000-0000F9560000}"/>
    <cellStyle name="Normal 2 3 3 2 2 2 5 2 9 2" xfId="22178" xr:uid="{00000000-0005-0000-0000-0000FA560000}"/>
    <cellStyle name="Normal 2 3 3 2 2 2 5 3" xfId="22179" xr:uid="{00000000-0005-0000-0000-0000FB560000}"/>
    <cellStyle name="Normal 2 3 3 2 2 2 5 3 10" xfId="22180" xr:uid="{00000000-0005-0000-0000-0000FC560000}"/>
    <cellStyle name="Normal 2 3 3 2 2 2 5 3 10 2" xfId="22181" xr:uid="{00000000-0005-0000-0000-0000FD560000}"/>
    <cellStyle name="Normal 2 3 3 2 2 2 5 3 11" xfId="22182" xr:uid="{00000000-0005-0000-0000-0000FE560000}"/>
    <cellStyle name="Normal 2 3 3 2 2 2 5 3 2" xfId="22183" xr:uid="{00000000-0005-0000-0000-0000FF560000}"/>
    <cellStyle name="Normal 2 3 3 2 2 2 5 3 2 2" xfId="22184" xr:uid="{00000000-0005-0000-0000-000000570000}"/>
    <cellStyle name="Normal 2 3 3 2 2 2 5 3 3" xfId="22185" xr:uid="{00000000-0005-0000-0000-000001570000}"/>
    <cellStyle name="Normal 2 3 3 2 2 2 5 3 3 2" xfId="22186" xr:uid="{00000000-0005-0000-0000-000002570000}"/>
    <cellStyle name="Normal 2 3 3 2 2 2 5 3 4" xfId="22187" xr:uid="{00000000-0005-0000-0000-000003570000}"/>
    <cellStyle name="Normal 2 3 3 2 2 2 5 3 4 2" xfId="22188" xr:uid="{00000000-0005-0000-0000-000004570000}"/>
    <cellStyle name="Normal 2 3 3 2 2 2 5 3 5" xfId="22189" xr:uid="{00000000-0005-0000-0000-000005570000}"/>
    <cellStyle name="Normal 2 3 3 2 2 2 5 3 5 2" xfId="22190" xr:uid="{00000000-0005-0000-0000-000006570000}"/>
    <cellStyle name="Normal 2 3 3 2 2 2 5 3 6" xfId="22191" xr:uid="{00000000-0005-0000-0000-000007570000}"/>
    <cellStyle name="Normal 2 3 3 2 2 2 5 3 6 2" xfId="22192" xr:uid="{00000000-0005-0000-0000-000008570000}"/>
    <cellStyle name="Normal 2 3 3 2 2 2 5 3 7" xfId="22193" xr:uid="{00000000-0005-0000-0000-000009570000}"/>
    <cellStyle name="Normal 2 3 3 2 2 2 5 3 7 2" xfId="22194" xr:uid="{00000000-0005-0000-0000-00000A570000}"/>
    <cellStyle name="Normal 2 3 3 2 2 2 5 3 8" xfId="22195" xr:uid="{00000000-0005-0000-0000-00000B570000}"/>
    <cellStyle name="Normal 2 3 3 2 2 2 5 3 8 2" xfId="22196" xr:uid="{00000000-0005-0000-0000-00000C570000}"/>
    <cellStyle name="Normal 2 3 3 2 2 2 5 3 9" xfId="22197" xr:uid="{00000000-0005-0000-0000-00000D570000}"/>
    <cellStyle name="Normal 2 3 3 2 2 2 5 3 9 2" xfId="22198" xr:uid="{00000000-0005-0000-0000-00000E570000}"/>
    <cellStyle name="Normal 2 3 3 2 2 2 5 4" xfId="22199" xr:uid="{00000000-0005-0000-0000-00000F570000}"/>
    <cellStyle name="Normal 2 3 3 2 2 2 5 4 2" xfId="22200" xr:uid="{00000000-0005-0000-0000-000010570000}"/>
    <cellStyle name="Normal 2 3 3 2 2 2 5 5" xfId="22201" xr:uid="{00000000-0005-0000-0000-000011570000}"/>
    <cellStyle name="Normal 2 3 3 2 2 2 5 5 2" xfId="22202" xr:uid="{00000000-0005-0000-0000-000012570000}"/>
    <cellStyle name="Normal 2 3 3 2 2 2 5 6" xfId="22203" xr:uid="{00000000-0005-0000-0000-000013570000}"/>
    <cellStyle name="Normal 2 3 3 2 2 2 5 6 2" xfId="22204" xr:uid="{00000000-0005-0000-0000-000014570000}"/>
    <cellStyle name="Normal 2 3 3 2 2 2 5 7" xfId="22205" xr:uid="{00000000-0005-0000-0000-000015570000}"/>
    <cellStyle name="Normal 2 3 3 2 2 2 5 7 2" xfId="22206" xr:uid="{00000000-0005-0000-0000-000016570000}"/>
    <cellStyle name="Normal 2 3 3 2 2 2 5 8" xfId="22207" xr:uid="{00000000-0005-0000-0000-000017570000}"/>
    <cellStyle name="Normal 2 3 3 2 2 2 5 8 2" xfId="22208" xr:uid="{00000000-0005-0000-0000-000018570000}"/>
    <cellStyle name="Normal 2 3 3 2 2 2 5 9" xfId="22209" xr:uid="{00000000-0005-0000-0000-000019570000}"/>
    <cellStyle name="Normal 2 3 3 2 2 2 5 9 2" xfId="22210" xr:uid="{00000000-0005-0000-0000-00001A570000}"/>
    <cellStyle name="Normal 2 3 3 2 2 2 6" xfId="42011" xr:uid="{00000000-0005-0000-0000-00001B570000}"/>
    <cellStyle name="Normal 2 3 3 2 2 3" xfId="22211" xr:uid="{00000000-0005-0000-0000-00001C570000}"/>
    <cellStyle name="Normal 2 3 3 2 2 3 2" xfId="42012" xr:uid="{00000000-0005-0000-0000-00001D570000}"/>
    <cellStyle name="Normal 2 3 3 2 2 4" xfId="22212" xr:uid="{00000000-0005-0000-0000-00001E570000}"/>
    <cellStyle name="Normal 2 3 3 2 2 4 2" xfId="42013" xr:uid="{00000000-0005-0000-0000-00001F570000}"/>
    <cellStyle name="Normal 2 3 3 2 2 5" xfId="22213" xr:uid="{00000000-0005-0000-0000-000020570000}"/>
    <cellStyle name="Normal 2 3 3 2 2 5 2" xfId="42014" xr:uid="{00000000-0005-0000-0000-000021570000}"/>
    <cellStyle name="Normal 2 3 3 2 2 6" xfId="22214" xr:uid="{00000000-0005-0000-0000-000022570000}"/>
    <cellStyle name="Normal 2 3 3 2 2 6 2" xfId="42015" xr:uid="{00000000-0005-0000-0000-000023570000}"/>
    <cellStyle name="Normal 2 3 3 2 2 7" xfId="22215" xr:uid="{00000000-0005-0000-0000-000024570000}"/>
    <cellStyle name="Normal 2 3 3 2 2 7 10" xfId="22216" xr:uid="{00000000-0005-0000-0000-000025570000}"/>
    <cellStyle name="Normal 2 3 3 2 2 7 10 2" xfId="22217" xr:uid="{00000000-0005-0000-0000-000026570000}"/>
    <cellStyle name="Normal 2 3 3 2 2 7 11" xfId="22218" xr:uid="{00000000-0005-0000-0000-000027570000}"/>
    <cellStyle name="Normal 2 3 3 2 2 7 11 2" xfId="22219" xr:uid="{00000000-0005-0000-0000-000028570000}"/>
    <cellStyle name="Normal 2 3 3 2 2 7 12" xfId="22220" xr:uid="{00000000-0005-0000-0000-000029570000}"/>
    <cellStyle name="Normal 2 3 3 2 2 7 2" xfId="22221" xr:uid="{00000000-0005-0000-0000-00002A570000}"/>
    <cellStyle name="Normal 2 3 3 2 2 7 2 10" xfId="22222" xr:uid="{00000000-0005-0000-0000-00002B570000}"/>
    <cellStyle name="Normal 2 3 3 2 2 7 2 10 2" xfId="22223" xr:uid="{00000000-0005-0000-0000-00002C570000}"/>
    <cellStyle name="Normal 2 3 3 2 2 7 2 11" xfId="22224" xr:uid="{00000000-0005-0000-0000-00002D570000}"/>
    <cellStyle name="Normal 2 3 3 2 2 7 2 2" xfId="22225" xr:uid="{00000000-0005-0000-0000-00002E570000}"/>
    <cellStyle name="Normal 2 3 3 2 2 7 2 2 2" xfId="22226" xr:uid="{00000000-0005-0000-0000-00002F570000}"/>
    <cellStyle name="Normal 2 3 3 2 2 7 2 3" xfId="22227" xr:uid="{00000000-0005-0000-0000-000030570000}"/>
    <cellStyle name="Normal 2 3 3 2 2 7 2 3 2" xfId="22228" xr:uid="{00000000-0005-0000-0000-000031570000}"/>
    <cellStyle name="Normal 2 3 3 2 2 7 2 4" xfId="22229" xr:uid="{00000000-0005-0000-0000-000032570000}"/>
    <cellStyle name="Normal 2 3 3 2 2 7 2 4 2" xfId="22230" xr:uid="{00000000-0005-0000-0000-000033570000}"/>
    <cellStyle name="Normal 2 3 3 2 2 7 2 5" xfId="22231" xr:uid="{00000000-0005-0000-0000-000034570000}"/>
    <cellStyle name="Normal 2 3 3 2 2 7 2 5 2" xfId="22232" xr:uid="{00000000-0005-0000-0000-000035570000}"/>
    <cellStyle name="Normal 2 3 3 2 2 7 2 6" xfId="22233" xr:uid="{00000000-0005-0000-0000-000036570000}"/>
    <cellStyle name="Normal 2 3 3 2 2 7 2 6 2" xfId="22234" xr:uid="{00000000-0005-0000-0000-000037570000}"/>
    <cellStyle name="Normal 2 3 3 2 2 7 2 7" xfId="22235" xr:uid="{00000000-0005-0000-0000-000038570000}"/>
    <cellStyle name="Normal 2 3 3 2 2 7 2 7 2" xfId="22236" xr:uid="{00000000-0005-0000-0000-000039570000}"/>
    <cellStyle name="Normal 2 3 3 2 2 7 2 8" xfId="22237" xr:uid="{00000000-0005-0000-0000-00003A570000}"/>
    <cellStyle name="Normal 2 3 3 2 2 7 2 8 2" xfId="22238" xr:uid="{00000000-0005-0000-0000-00003B570000}"/>
    <cellStyle name="Normal 2 3 3 2 2 7 2 9" xfId="22239" xr:uid="{00000000-0005-0000-0000-00003C570000}"/>
    <cellStyle name="Normal 2 3 3 2 2 7 2 9 2" xfId="22240" xr:uid="{00000000-0005-0000-0000-00003D570000}"/>
    <cellStyle name="Normal 2 3 3 2 2 7 3" xfId="22241" xr:uid="{00000000-0005-0000-0000-00003E570000}"/>
    <cellStyle name="Normal 2 3 3 2 2 7 3 2" xfId="22242" xr:uid="{00000000-0005-0000-0000-00003F570000}"/>
    <cellStyle name="Normal 2 3 3 2 2 7 4" xfId="22243" xr:uid="{00000000-0005-0000-0000-000040570000}"/>
    <cellStyle name="Normal 2 3 3 2 2 7 4 2" xfId="22244" xr:uid="{00000000-0005-0000-0000-000041570000}"/>
    <cellStyle name="Normal 2 3 3 2 2 7 5" xfId="22245" xr:uid="{00000000-0005-0000-0000-000042570000}"/>
    <cellStyle name="Normal 2 3 3 2 2 7 5 2" xfId="22246" xr:uid="{00000000-0005-0000-0000-000043570000}"/>
    <cellStyle name="Normal 2 3 3 2 2 7 6" xfId="22247" xr:uid="{00000000-0005-0000-0000-000044570000}"/>
    <cellStyle name="Normal 2 3 3 2 2 7 6 2" xfId="22248" xr:uid="{00000000-0005-0000-0000-000045570000}"/>
    <cellStyle name="Normal 2 3 3 2 2 7 7" xfId="22249" xr:uid="{00000000-0005-0000-0000-000046570000}"/>
    <cellStyle name="Normal 2 3 3 2 2 7 7 2" xfId="22250" xr:uid="{00000000-0005-0000-0000-000047570000}"/>
    <cellStyle name="Normal 2 3 3 2 2 7 8" xfId="22251" xr:uid="{00000000-0005-0000-0000-000048570000}"/>
    <cellStyle name="Normal 2 3 3 2 2 7 8 2" xfId="22252" xr:uid="{00000000-0005-0000-0000-000049570000}"/>
    <cellStyle name="Normal 2 3 3 2 2 7 9" xfId="22253" xr:uid="{00000000-0005-0000-0000-00004A570000}"/>
    <cellStyle name="Normal 2 3 3 2 2 7 9 2" xfId="22254" xr:uid="{00000000-0005-0000-0000-00004B570000}"/>
    <cellStyle name="Normal 2 3 3 2 2 8" xfId="22255" xr:uid="{00000000-0005-0000-0000-00004C570000}"/>
    <cellStyle name="Normal 2 3 3 2 2 8 10" xfId="22256" xr:uid="{00000000-0005-0000-0000-00004D570000}"/>
    <cellStyle name="Normal 2 3 3 2 2 8 10 2" xfId="22257" xr:uid="{00000000-0005-0000-0000-00004E570000}"/>
    <cellStyle name="Normal 2 3 3 2 2 8 11" xfId="22258" xr:uid="{00000000-0005-0000-0000-00004F570000}"/>
    <cellStyle name="Normal 2 3 3 2 2 8 2" xfId="22259" xr:uid="{00000000-0005-0000-0000-000050570000}"/>
    <cellStyle name="Normal 2 3 3 2 2 8 2 2" xfId="22260" xr:uid="{00000000-0005-0000-0000-000051570000}"/>
    <cellStyle name="Normal 2 3 3 2 2 8 3" xfId="22261" xr:uid="{00000000-0005-0000-0000-000052570000}"/>
    <cellStyle name="Normal 2 3 3 2 2 8 3 2" xfId="22262" xr:uid="{00000000-0005-0000-0000-000053570000}"/>
    <cellStyle name="Normal 2 3 3 2 2 8 4" xfId="22263" xr:uid="{00000000-0005-0000-0000-000054570000}"/>
    <cellStyle name="Normal 2 3 3 2 2 8 4 2" xfId="22264" xr:uid="{00000000-0005-0000-0000-000055570000}"/>
    <cellStyle name="Normal 2 3 3 2 2 8 5" xfId="22265" xr:uid="{00000000-0005-0000-0000-000056570000}"/>
    <cellStyle name="Normal 2 3 3 2 2 8 5 2" xfId="22266" xr:uid="{00000000-0005-0000-0000-000057570000}"/>
    <cellStyle name="Normal 2 3 3 2 2 8 6" xfId="22267" xr:uid="{00000000-0005-0000-0000-000058570000}"/>
    <cellStyle name="Normal 2 3 3 2 2 8 6 2" xfId="22268" xr:uid="{00000000-0005-0000-0000-000059570000}"/>
    <cellStyle name="Normal 2 3 3 2 2 8 7" xfId="22269" xr:uid="{00000000-0005-0000-0000-00005A570000}"/>
    <cellStyle name="Normal 2 3 3 2 2 8 7 2" xfId="22270" xr:uid="{00000000-0005-0000-0000-00005B570000}"/>
    <cellStyle name="Normal 2 3 3 2 2 8 8" xfId="22271" xr:uid="{00000000-0005-0000-0000-00005C570000}"/>
    <cellStyle name="Normal 2 3 3 2 2 8 8 2" xfId="22272" xr:uid="{00000000-0005-0000-0000-00005D570000}"/>
    <cellStyle name="Normal 2 3 3 2 2 8 9" xfId="22273" xr:uid="{00000000-0005-0000-0000-00005E570000}"/>
    <cellStyle name="Normal 2 3 3 2 2 8 9 2" xfId="22274" xr:uid="{00000000-0005-0000-0000-00005F570000}"/>
    <cellStyle name="Normal 2 3 3 2 2 9" xfId="22275" xr:uid="{00000000-0005-0000-0000-000060570000}"/>
    <cellStyle name="Normal 2 3 3 2 2 9 2" xfId="22276" xr:uid="{00000000-0005-0000-0000-000061570000}"/>
    <cellStyle name="Normal 2 3 3 2 3" xfId="22277" xr:uid="{00000000-0005-0000-0000-000062570000}"/>
    <cellStyle name="Normal 2 3 3 2 3 2" xfId="42016" xr:uid="{00000000-0005-0000-0000-000063570000}"/>
    <cellStyle name="Normal 2 3 3 2 4" xfId="22278" xr:uid="{00000000-0005-0000-0000-000064570000}"/>
    <cellStyle name="Normal 2 3 3 2 4 2" xfId="42017" xr:uid="{00000000-0005-0000-0000-000065570000}"/>
    <cellStyle name="Normal 2 3 3 2 5" xfId="22279" xr:uid="{00000000-0005-0000-0000-000066570000}"/>
    <cellStyle name="Normal 2 3 3 2 5 2" xfId="42018" xr:uid="{00000000-0005-0000-0000-000067570000}"/>
    <cellStyle name="Normal 2 3 3 2 6" xfId="22280" xr:uid="{00000000-0005-0000-0000-000068570000}"/>
    <cellStyle name="Normal 2 3 3 2 6 10" xfId="22281" xr:uid="{00000000-0005-0000-0000-000069570000}"/>
    <cellStyle name="Normal 2 3 3 2 6 10 2" xfId="22282" xr:uid="{00000000-0005-0000-0000-00006A570000}"/>
    <cellStyle name="Normal 2 3 3 2 6 11" xfId="22283" xr:uid="{00000000-0005-0000-0000-00006B570000}"/>
    <cellStyle name="Normal 2 3 3 2 6 11 2" xfId="22284" xr:uid="{00000000-0005-0000-0000-00006C570000}"/>
    <cellStyle name="Normal 2 3 3 2 6 12" xfId="22285" xr:uid="{00000000-0005-0000-0000-00006D570000}"/>
    <cellStyle name="Normal 2 3 3 2 6 12 2" xfId="22286" xr:uid="{00000000-0005-0000-0000-00006E570000}"/>
    <cellStyle name="Normal 2 3 3 2 6 13" xfId="22287" xr:uid="{00000000-0005-0000-0000-00006F570000}"/>
    <cellStyle name="Normal 2 3 3 2 6 13 2" xfId="22288" xr:uid="{00000000-0005-0000-0000-000070570000}"/>
    <cellStyle name="Normal 2 3 3 2 6 14" xfId="22289" xr:uid="{00000000-0005-0000-0000-000071570000}"/>
    <cellStyle name="Normal 2 3 3 2 6 14 2" xfId="22290" xr:uid="{00000000-0005-0000-0000-000072570000}"/>
    <cellStyle name="Normal 2 3 3 2 6 15" xfId="22291" xr:uid="{00000000-0005-0000-0000-000073570000}"/>
    <cellStyle name="Normal 2 3 3 2 6 15 2" xfId="22292" xr:uid="{00000000-0005-0000-0000-000074570000}"/>
    <cellStyle name="Normal 2 3 3 2 6 16" xfId="22293" xr:uid="{00000000-0005-0000-0000-000075570000}"/>
    <cellStyle name="Normal 2 3 3 2 6 16 2" xfId="22294" xr:uid="{00000000-0005-0000-0000-000076570000}"/>
    <cellStyle name="Normal 2 3 3 2 6 17" xfId="22295" xr:uid="{00000000-0005-0000-0000-000077570000}"/>
    <cellStyle name="Normal 2 3 3 2 6 2" xfId="22296" xr:uid="{00000000-0005-0000-0000-000078570000}"/>
    <cellStyle name="Normal 2 3 3 2 6 2 2" xfId="42019" xr:uid="{00000000-0005-0000-0000-000079570000}"/>
    <cellStyle name="Normal 2 3 3 2 6 3" xfId="22297" xr:uid="{00000000-0005-0000-0000-00007A570000}"/>
    <cellStyle name="Normal 2 3 3 2 6 3 2" xfId="42020" xr:uid="{00000000-0005-0000-0000-00007B570000}"/>
    <cellStyle name="Normal 2 3 3 2 6 4" xfId="22298" xr:uid="{00000000-0005-0000-0000-00007C570000}"/>
    <cellStyle name="Normal 2 3 3 2 6 4 2" xfId="42021" xr:uid="{00000000-0005-0000-0000-00007D570000}"/>
    <cellStyle name="Normal 2 3 3 2 6 5" xfId="22299" xr:uid="{00000000-0005-0000-0000-00007E570000}"/>
    <cellStyle name="Normal 2 3 3 2 6 5 2" xfId="42022" xr:uid="{00000000-0005-0000-0000-00007F570000}"/>
    <cellStyle name="Normal 2 3 3 2 6 6" xfId="22300" xr:uid="{00000000-0005-0000-0000-000080570000}"/>
    <cellStyle name="Normal 2 3 3 2 6 6 10" xfId="22301" xr:uid="{00000000-0005-0000-0000-000081570000}"/>
    <cellStyle name="Normal 2 3 3 2 6 6 10 2" xfId="22302" xr:uid="{00000000-0005-0000-0000-000082570000}"/>
    <cellStyle name="Normal 2 3 3 2 6 6 11" xfId="22303" xr:uid="{00000000-0005-0000-0000-000083570000}"/>
    <cellStyle name="Normal 2 3 3 2 6 6 11 2" xfId="22304" xr:uid="{00000000-0005-0000-0000-000084570000}"/>
    <cellStyle name="Normal 2 3 3 2 6 6 12" xfId="22305" xr:uid="{00000000-0005-0000-0000-000085570000}"/>
    <cellStyle name="Normal 2 3 3 2 6 6 2" xfId="22306" xr:uid="{00000000-0005-0000-0000-000086570000}"/>
    <cellStyle name="Normal 2 3 3 2 6 6 2 10" xfId="22307" xr:uid="{00000000-0005-0000-0000-000087570000}"/>
    <cellStyle name="Normal 2 3 3 2 6 6 2 10 2" xfId="22308" xr:uid="{00000000-0005-0000-0000-000088570000}"/>
    <cellStyle name="Normal 2 3 3 2 6 6 2 11" xfId="22309" xr:uid="{00000000-0005-0000-0000-000089570000}"/>
    <cellStyle name="Normal 2 3 3 2 6 6 2 2" xfId="22310" xr:uid="{00000000-0005-0000-0000-00008A570000}"/>
    <cellStyle name="Normal 2 3 3 2 6 6 2 2 2" xfId="22311" xr:uid="{00000000-0005-0000-0000-00008B570000}"/>
    <cellStyle name="Normal 2 3 3 2 6 6 2 3" xfId="22312" xr:uid="{00000000-0005-0000-0000-00008C570000}"/>
    <cellStyle name="Normal 2 3 3 2 6 6 2 3 2" xfId="22313" xr:uid="{00000000-0005-0000-0000-00008D570000}"/>
    <cellStyle name="Normal 2 3 3 2 6 6 2 4" xfId="22314" xr:uid="{00000000-0005-0000-0000-00008E570000}"/>
    <cellStyle name="Normal 2 3 3 2 6 6 2 4 2" xfId="22315" xr:uid="{00000000-0005-0000-0000-00008F570000}"/>
    <cellStyle name="Normal 2 3 3 2 6 6 2 5" xfId="22316" xr:uid="{00000000-0005-0000-0000-000090570000}"/>
    <cellStyle name="Normal 2 3 3 2 6 6 2 5 2" xfId="22317" xr:uid="{00000000-0005-0000-0000-000091570000}"/>
    <cellStyle name="Normal 2 3 3 2 6 6 2 6" xfId="22318" xr:uid="{00000000-0005-0000-0000-000092570000}"/>
    <cellStyle name="Normal 2 3 3 2 6 6 2 6 2" xfId="22319" xr:uid="{00000000-0005-0000-0000-000093570000}"/>
    <cellStyle name="Normal 2 3 3 2 6 6 2 7" xfId="22320" xr:uid="{00000000-0005-0000-0000-000094570000}"/>
    <cellStyle name="Normal 2 3 3 2 6 6 2 7 2" xfId="22321" xr:uid="{00000000-0005-0000-0000-000095570000}"/>
    <cellStyle name="Normal 2 3 3 2 6 6 2 8" xfId="22322" xr:uid="{00000000-0005-0000-0000-000096570000}"/>
    <cellStyle name="Normal 2 3 3 2 6 6 2 8 2" xfId="22323" xr:uid="{00000000-0005-0000-0000-000097570000}"/>
    <cellStyle name="Normal 2 3 3 2 6 6 2 9" xfId="22324" xr:uid="{00000000-0005-0000-0000-000098570000}"/>
    <cellStyle name="Normal 2 3 3 2 6 6 2 9 2" xfId="22325" xr:uid="{00000000-0005-0000-0000-000099570000}"/>
    <cellStyle name="Normal 2 3 3 2 6 6 3" xfId="22326" xr:uid="{00000000-0005-0000-0000-00009A570000}"/>
    <cellStyle name="Normal 2 3 3 2 6 6 3 2" xfId="22327" xr:uid="{00000000-0005-0000-0000-00009B570000}"/>
    <cellStyle name="Normal 2 3 3 2 6 6 4" xfId="22328" xr:uid="{00000000-0005-0000-0000-00009C570000}"/>
    <cellStyle name="Normal 2 3 3 2 6 6 4 2" xfId="22329" xr:uid="{00000000-0005-0000-0000-00009D570000}"/>
    <cellStyle name="Normal 2 3 3 2 6 6 5" xfId="22330" xr:uid="{00000000-0005-0000-0000-00009E570000}"/>
    <cellStyle name="Normal 2 3 3 2 6 6 5 2" xfId="22331" xr:uid="{00000000-0005-0000-0000-00009F570000}"/>
    <cellStyle name="Normal 2 3 3 2 6 6 6" xfId="22332" xr:uid="{00000000-0005-0000-0000-0000A0570000}"/>
    <cellStyle name="Normal 2 3 3 2 6 6 6 2" xfId="22333" xr:uid="{00000000-0005-0000-0000-0000A1570000}"/>
    <cellStyle name="Normal 2 3 3 2 6 6 7" xfId="22334" xr:uid="{00000000-0005-0000-0000-0000A2570000}"/>
    <cellStyle name="Normal 2 3 3 2 6 6 7 2" xfId="22335" xr:uid="{00000000-0005-0000-0000-0000A3570000}"/>
    <cellStyle name="Normal 2 3 3 2 6 6 8" xfId="22336" xr:uid="{00000000-0005-0000-0000-0000A4570000}"/>
    <cellStyle name="Normal 2 3 3 2 6 6 8 2" xfId="22337" xr:uid="{00000000-0005-0000-0000-0000A5570000}"/>
    <cellStyle name="Normal 2 3 3 2 6 6 9" xfId="22338" xr:uid="{00000000-0005-0000-0000-0000A6570000}"/>
    <cellStyle name="Normal 2 3 3 2 6 6 9 2" xfId="22339" xr:uid="{00000000-0005-0000-0000-0000A7570000}"/>
    <cellStyle name="Normal 2 3 3 2 6 7" xfId="22340" xr:uid="{00000000-0005-0000-0000-0000A8570000}"/>
    <cellStyle name="Normal 2 3 3 2 6 7 10" xfId="22341" xr:uid="{00000000-0005-0000-0000-0000A9570000}"/>
    <cellStyle name="Normal 2 3 3 2 6 7 10 2" xfId="22342" xr:uid="{00000000-0005-0000-0000-0000AA570000}"/>
    <cellStyle name="Normal 2 3 3 2 6 7 11" xfId="22343" xr:uid="{00000000-0005-0000-0000-0000AB570000}"/>
    <cellStyle name="Normal 2 3 3 2 6 7 2" xfId="22344" xr:uid="{00000000-0005-0000-0000-0000AC570000}"/>
    <cellStyle name="Normal 2 3 3 2 6 7 2 2" xfId="22345" xr:uid="{00000000-0005-0000-0000-0000AD570000}"/>
    <cellStyle name="Normal 2 3 3 2 6 7 3" xfId="22346" xr:uid="{00000000-0005-0000-0000-0000AE570000}"/>
    <cellStyle name="Normal 2 3 3 2 6 7 3 2" xfId="22347" xr:uid="{00000000-0005-0000-0000-0000AF570000}"/>
    <cellStyle name="Normal 2 3 3 2 6 7 4" xfId="22348" xr:uid="{00000000-0005-0000-0000-0000B0570000}"/>
    <cellStyle name="Normal 2 3 3 2 6 7 4 2" xfId="22349" xr:uid="{00000000-0005-0000-0000-0000B1570000}"/>
    <cellStyle name="Normal 2 3 3 2 6 7 5" xfId="22350" xr:uid="{00000000-0005-0000-0000-0000B2570000}"/>
    <cellStyle name="Normal 2 3 3 2 6 7 5 2" xfId="22351" xr:uid="{00000000-0005-0000-0000-0000B3570000}"/>
    <cellStyle name="Normal 2 3 3 2 6 7 6" xfId="22352" xr:uid="{00000000-0005-0000-0000-0000B4570000}"/>
    <cellStyle name="Normal 2 3 3 2 6 7 6 2" xfId="22353" xr:uid="{00000000-0005-0000-0000-0000B5570000}"/>
    <cellStyle name="Normal 2 3 3 2 6 7 7" xfId="22354" xr:uid="{00000000-0005-0000-0000-0000B6570000}"/>
    <cellStyle name="Normal 2 3 3 2 6 7 7 2" xfId="22355" xr:uid="{00000000-0005-0000-0000-0000B7570000}"/>
    <cellStyle name="Normal 2 3 3 2 6 7 8" xfId="22356" xr:uid="{00000000-0005-0000-0000-0000B8570000}"/>
    <cellStyle name="Normal 2 3 3 2 6 7 8 2" xfId="22357" xr:uid="{00000000-0005-0000-0000-0000B9570000}"/>
    <cellStyle name="Normal 2 3 3 2 6 7 9" xfId="22358" xr:uid="{00000000-0005-0000-0000-0000BA570000}"/>
    <cellStyle name="Normal 2 3 3 2 6 7 9 2" xfId="22359" xr:uid="{00000000-0005-0000-0000-0000BB570000}"/>
    <cellStyle name="Normal 2 3 3 2 6 8" xfId="22360" xr:uid="{00000000-0005-0000-0000-0000BC570000}"/>
    <cellStyle name="Normal 2 3 3 2 6 8 2" xfId="22361" xr:uid="{00000000-0005-0000-0000-0000BD570000}"/>
    <cellStyle name="Normal 2 3 3 2 6 9" xfId="22362" xr:uid="{00000000-0005-0000-0000-0000BE570000}"/>
    <cellStyle name="Normal 2 3 3 2 6 9 2" xfId="22363" xr:uid="{00000000-0005-0000-0000-0000BF570000}"/>
    <cellStyle name="Normal 2 3 3 2 7" xfId="22364" xr:uid="{00000000-0005-0000-0000-0000C0570000}"/>
    <cellStyle name="Normal 2 3 3 2 7 10" xfId="22365" xr:uid="{00000000-0005-0000-0000-0000C1570000}"/>
    <cellStyle name="Normal 2 3 3 2 7 10 2" xfId="22366" xr:uid="{00000000-0005-0000-0000-0000C2570000}"/>
    <cellStyle name="Normal 2 3 3 2 7 11" xfId="22367" xr:uid="{00000000-0005-0000-0000-0000C3570000}"/>
    <cellStyle name="Normal 2 3 3 2 7 11 2" xfId="22368" xr:uid="{00000000-0005-0000-0000-0000C4570000}"/>
    <cellStyle name="Normal 2 3 3 2 7 12" xfId="22369" xr:uid="{00000000-0005-0000-0000-0000C5570000}"/>
    <cellStyle name="Normal 2 3 3 2 7 12 2" xfId="22370" xr:uid="{00000000-0005-0000-0000-0000C6570000}"/>
    <cellStyle name="Normal 2 3 3 2 7 13" xfId="22371" xr:uid="{00000000-0005-0000-0000-0000C7570000}"/>
    <cellStyle name="Normal 2 3 3 2 7 2" xfId="22372" xr:uid="{00000000-0005-0000-0000-0000C8570000}"/>
    <cellStyle name="Normal 2 3 3 2 7 2 10" xfId="22373" xr:uid="{00000000-0005-0000-0000-0000C9570000}"/>
    <cellStyle name="Normal 2 3 3 2 7 2 10 2" xfId="22374" xr:uid="{00000000-0005-0000-0000-0000CA570000}"/>
    <cellStyle name="Normal 2 3 3 2 7 2 11" xfId="22375" xr:uid="{00000000-0005-0000-0000-0000CB570000}"/>
    <cellStyle name="Normal 2 3 3 2 7 2 11 2" xfId="22376" xr:uid="{00000000-0005-0000-0000-0000CC570000}"/>
    <cellStyle name="Normal 2 3 3 2 7 2 12" xfId="22377" xr:uid="{00000000-0005-0000-0000-0000CD570000}"/>
    <cellStyle name="Normal 2 3 3 2 7 2 2" xfId="22378" xr:uid="{00000000-0005-0000-0000-0000CE570000}"/>
    <cellStyle name="Normal 2 3 3 2 7 2 2 10" xfId="22379" xr:uid="{00000000-0005-0000-0000-0000CF570000}"/>
    <cellStyle name="Normal 2 3 3 2 7 2 2 10 2" xfId="22380" xr:uid="{00000000-0005-0000-0000-0000D0570000}"/>
    <cellStyle name="Normal 2 3 3 2 7 2 2 11" xfId="22381" xr:uid="{00000000-0005-0000-0000-0000D1570000}"/>
    <cellStyle name="Normal 2 3 3 2 7 2 2 2" xfId="22382" xr:uid="{00000000-0005-0000-0000-0000D2570000}"/>
    <cellStyle name="Normal 2 3 3 2 7 2 2 2 2" xfId="22383" xr:uid="{00000000-0005-0000-0000-0000D3570000}"/>
    <cellStyle name="Normal 2 3 3 2 7 2 2 3" xfId="22384" xr:uid="{00000000-0005-0000-0000-0000D4570000}"/>
    <cellStyle name="Normal 2 3 3 2 7 2 2 3 2" xfId="22385" xr:uid="{00000000-0005-0000-0000-0000D5570000}"/>
    <cellStyle name="Normal 2 3 3 2 7 2 2 4" xfId="22386" xr:uid="{00000000-0005-0000-0000-0000D6570000}"/>
    <cellStyle name="Normal 2 3 3 2 7 2 2 4 2" xfId="22387" xr:uid="{00000000-0005-0000-0000-0000D7570000}"/>
    <cellStyle name="Normal 2 3 3 2 7 2 2 5" xfId="22388" xr:uid="{00000000-0005-0000-0000-0000D8570000}"/>
    <cellStyle name="Normal 2 3 3 2 7 2 2 5 2" xfId="22389" xr:uid="{00000000-0005-0000-0000-0000D9570000}"/>
    <cellStyle name="Normal 2 3 3 2 7 2 2 6" xfId="22390" xr:uid="{00000000-0005-0000-0000-0000DA570000}"/>
    <cellStyle name="Normal 2 3 3 2 7 2 2 6 2" xfId="22391" xr:uid="{00000000-0005-0000-0000-0000DB570000}"/>
    <cellStyle name="Normal 2 3 3 2 7 2 2 7" xfId="22392" xr:uid="{00000000-0005-0000-0000-0000DC570000}"/>
    <cellStyle name="Normal 2 3 3 2 7 2 2 7 2" xfId="22393" xr:uid="{00000000-0005-0000-0000-0000DD570000}"/>
    <cellStyle name="Normal 2 3 3 2 7 2 2 8" xfId="22394" xr:uid="{00000000-0005-0000-0000-0000DE570000}"/>
    <cellStyle name="Normal 2 3 3 2 7 2 2 8 2" xfId="22395" xr:uid="{00000000-0005-0000-0000-0000DF570000}"/>
    <cellStyle name="Normal 2 3 3 2 7 2 2 9" xfId="22396" xr:uid="{00000000-0005-0000-0000-0000E0570000}"/>
    <cellStyle name="Normal 2 3 3 2 7 2 2 9 2" xfId="22397" xr:uid="{00000000-0005-0000-0000-0000E1570000}"/>
    <cellStyle name="Normal 2 3 3 2 7 2 3" xfId="22398" xr:uid="{00000000-0005-0000-0000-0000E2570000}"/>
    <cellStyle name="Normal 2 3 3 2 7 2 3 2" xfId="22399" xr:uid="{00000000-0005-0000-0000-0000E3570000}"/>
    <cellStyle name="Normal 2 3 3 2 7 2 4" xfId="22400" xr:uid="{00000000-0005-0000-0000-0000E4570000}"/>
    <cellStyle name="Normal 2 3 3 2 7 2 4 2" xfId="22401" xr:uid="{00000000-0005-0000-0000-0000E5570000}"/>
    <cellStyle name="Normal 2 3 3 2 7 2 5" xfId="22402" xr:uid="{00000000-0005-0000-0000-0000E6570000}"/>
    <cellStyle name="Normal 2 3 3 2 7 2 5 2" xfId="22403" xr:uid="{00000000-0005-0000-0000-0000E7570000}"/>
    <cellStyle name="Normal 2 3 3 2 7 2 6" xfId="22404" xr:uid="{00000000-0005-0000-0000-0000E8570000}"/>
    <cellStyle name="Normal 2 3 3 2 7 2 6 2" xfId="22405" xr:uid="{00000000-0005-0000-0000-0000E9570000}"/>
    <cellStyle name="Normal 2 3 3 2 7 2 7" xfId="22406" xr:uid="{00000000-0005-0000-0000-0000EA570000}"/>
    <cellStyle name="Normal 2 3 3 2 7 2 7 2" xfId="22407" xr:uid="{00000000-0005-0000-0000-0000EB570000}"/>
    <cellStyle name="Normal 2 3 3 2 7 2 8" xfId="22408" xr:uid="{00000000-0005-0000-0000-0000EC570000}"/>
    <cellStyle name="Normal 2 3 3 2 7 2 8 2" xfId="22409" xr:uid="{00000000-0005-0000-0000-0000ED570000}"/>
    <cellStyle name="Normal 2 3 3 2 7 2 9" xfId="22410" xr:uid="{00000000-0005-0000-0000-0000EE570000}"/>
    <cellStyle name="Normal 2 3 3 2 7 2 9 2" xfId="22411" xr:uid="{00000000-0005-0000-0000-0000EF570000}"/>
    <cellStyle name="Normal 2 3 3 2 7 3" xfId="22412" xr:uid="{00000000-0005-0000-0000-0000F0570000}"/>
    <cellStyle name="Normal 2 3 3 2 7 3 10" xfId="22413" xr:uid="{00000000-0005-0000-0000-0000F1570000}"/>
    <cellStyle name="Normal 2 3 3 2 7 3 10 2" xfId="22414" xr:uid="{00000000-0005-0000-0000-0000F2570000}"/>
    <cellStyle name="Normal 2 3 3 2 7 3 11" xfId="22415" xr:uid="{00000000-0005-0000-0000-0000F3570000}"/>
    <cellStyle name="Normal 2 3 3 2 7 3 2" xfId="22416" xr:uid="{00000000-0005-0000-0000-0000F4570000}"/>
    <cellStyle name="Normal 2 3 3 2 7 3 2 2" xfId="22417" xr:uid="{00000000-0005-0000-0000-0000F5570000}"/>
    <cellStyle name="Normal 2 3 3 2 7 3 3" xfId="22418" xr:uid="{00000000-0005-0000-0000-0000F6570000}"/>
    <cellStyle name="Normal 2 3 3 2 7 3 3 2" xfId="22419" xr:uid="{00000000-0005-0000-0000-0000F7570000}"/>
    <cellStyle name="Normal 2 3 3 2 7 3 4" xfId="22420" xr:uid="{00000000-0005-0000-0000-0000F8570000}"/>
    <cellStyle name="Normal 2 3 3 2 7 3 4 2" xfId="22421" xr:uid="{00000000-0005-0000-0000-0000F9570000}"/>
    <cellStyle name="Normal 2 3 3 2 7 3 5" xfId="22422" xr:uid="{00000000-0005-0000-0000-0000FA570000}"/>
    <cellStyle name="Normal 2 3 3 2 7 3 5 2" xfId="22423" xr:uid="{00000000-0005-0000-0000-0000FB570000}"/>
    <cellStyle name="Normal 2 3 3 2 7 3 6" xfId="22424" xr:uid="{00000000-0005-0000-0000-0000FC570000}"/>
    <cellStyle name="Normal 2 3 3 2 7 3 6 2" xfId="22425" xr:uid="{00000000-0005-0000-0000-0000FD570000}"/>
    <cellStyle name="Normal 2 3 3 2 7 3 7" xfId="22426" xr:uid="{00000000-0005-0000-0000-0000FE570000}"/>
    <cellStyle name="Normal 2 3 3 2 7 3 7 2" xfId="22427" xr:uid="{00000000-0005-0000-0000-0000FF570000}"/>
    <cellStyle name="Normal 2 3 3 2 7 3 8" xfId="22428" xr:uid="{00000000-0005-0000-0000-000000580000}"/>
    <cellStyle name="Normal 2 3 3 2 7 3 8 2" xfId="22429" xr:uid="{00000000-0005-0000-0000-000001580000}"/>
    <cellStyle name="Normal 2 3 3 2 7 3 9" xfId="22430" xr:uid="{00000000-0005-0000-0000-000002580000}"/>
    <cellStyle name="Normal 2 3 3 2 7 3 9 2" xfId="22431" xr:uid="{00000000-0005-0000-0000-000003580000}"/>
    <cellStyle name="Normal 2 3 3 2 7 4" xfId="22432" xr:uid="{00000000-0005-0000-0000-000004580000}"/>
    <cellStyle name="Normal 2 3 3 2 7 4 2" xfId="22433" xr:uid="{00000000-0005-0000-0000-000005580000}"/>
    <cellStyle name="Normal 2 3 3 2 7 5" xfId="22434" xr:uid="{00000000-0005-0000-0000-000006580000}"/>
    <cellStyle name="Normal 2 3 3 2 7 5 2" xfId="22435" xr:uid="{00000000-0005-0000-0000-000007580000}"/>
    <cellStyle name="Normal 2 3 3 2 7 6" xfId="22436" xr:uid="{00000000-0005-0000-0000-000008580000}"/>
    <cellStyle name="Normal 2 3 3 2 7 6 2" xfId="22437" xr:uid="{00000000-0005-0000-0000-000009580000}"/>
    <cellStyle name="Normal 2 3 3 2 7 7" xfId="22438" xr:uid="{00000000-0005-0000-0000-00000A580000}"/>
    <cellStyle name="Normal 2 3 3 2 7 7 2" xfId="22439" xr:uid="{00000000-0005-0000-0000-00000B580000}"/>
    <cellStyle name="Normal 2 3 3 2 7 8" xfId="22440" xr:uid="{00000000-0005-0000-0000-00000C580000}"/>
    <cellStyle name="Normal 2 3 3 2 7 8 2" xfId="22441" xr:uid="{00000000-0005-0000-0000-00000D580000}"/>
    <cellStyle name="Normal 2 3 3 2 7 9" xfId="22442" xr:uid="{00000000-0005-0000-0000-00000E580000}"/>
    <cellStyle name="Normal 2 3 3 2 7 9 2" xfId="22443" xr:uid="{00000000-0005-0000-0000-00000F580000}"/>
    <cellStyle name="Normal 2 3 3 2 8" xfId="22444" xr:uid="{00000000-0005-0000-0000-000010580000}"/>
    <cellStyle name="Normal 2 3 3 2 8 10" xfId="22445" xr:uid="{00000000-0005-0000-0000-000011580000}"/>
    <cellStyle name="Normal 2 3 3 2 8 10 2" xfId="22446" xr:uid="{00000000-0005-0000-0000-000012580000}"/>
    <cellStyle name="Normal 2 3 3 2 8 11" xfId="22447" xr:uid="{00000000-0005-0000-0000-000013580000}"/>
    <cellStyle name="Normal 2 3 3 2 8 11 2" xfId="22448" xr:uid="{00000000-0005-0000-0000-000014580000}"/>
    <cellStyle name="Normal 2 3 3 2 8 12" xfId="22449" xr:uid="{00000000-0005-0000-0000-000015580000}"/>
    <cellStyle name="Normal 2 3 3 2 8 12 2" xfId="22450" xr:uid="{00000000-0005-0000-0000-000016580000}"/>
    <cellStyle name="Normal 2 3 3 2 8 13" xfId="22451" xr:uid="{00000000-0005-0000-0000-000017580000}"/>
    <cellStyle name="Normal 2 3 3 2 8 2" xfId="22452" xr:uid="{00000000-0005-0000-0000-000018580000}"/>
    <cellStyle name="Normal 2 3 3 2 8 2 10" xfId="22453" xr:uid="{00000000-0005-0000-0000-000019580000}"/>
    <cellStyle name="Normal 2 3 3 2 8 2 10 2" xfId="22454" xr:uid="{00000000-0005-0000-0000-00001A580000}"/>
    <cellStyle name="Normal 2 3 3 2 8 2 11" xfId="22455" xr:uid="{00000000-0005-0000-0000-00001B580000}"/>
    <cellStyle name="Normal 2 3 3 2 8 2 11 2" xfId="22456" xr:uid="{00000000-0005-0000-0000-00001C580000}"/>
    <cellStyle name="Normal 2 3 3 2 8 2 12" xfId="22457" xr:uid="{00000000-0005-0000-0000-00001D580000}"/>
    <cellStyle name="Normal 2 3 3 2 8 2 2" xfId="22458" xr:uid="{00000000-0005-0000-0000-00001E580000}"/>
    <cellStyle name="Normal 2 3 3 2 8 2 2 10" xfId="22459" xr:uid="{00000000-0005-0000-0000-00001F580000}"/>
    <cellStyle name="Normal 2 3 3 2 8 2 2 10 2" xfId="22460" xr:uid="{00000000-0005-0000-0000-000020580000}"/>
    <cellStyle name="Normal 2 3 3 2 8 2 2 11" xfId="22461" xr:uid="{00000000-0005-0000-0000-000021580000}"/>
    <cellStyle name="Normal 2 3 3 2 8 2 2 2" xfId="22462" xr:uid="{00000000-0005-0000-0000-000022580000}"/>
    <cellStyle name="Normal 2 3 3 2 8 2 2 2 2" xfId="22463" xr:uid="{00000000-0005-0000-0000-000023580000}"/>
    <cellStyle name="Normal 2 3 3 2 8 2 2 3" xfId="22464" xr:uid="{00000000-0005-0000-0000-000024580000}"/>
    <cellStyle name="Normal 2 3 3 2 8 2 2 3 2" xfId="22465" xr:uid="{00000000-0005-0000-0000-000025580000}"/>
    <cellStyle name="Normal 2 3 3 2 8 2 2 4" xfId="22466" xr:uid="{00000000-0005-0000-0000-000026580000}"/>
    <cellStyle name="Normal 2 3 3 2 8 2 2 4 2" xfId="22467" xr:uid="{00000000-0005-0000-0000-000027580000}"/>
    <cellStyle name="Normal 2 3 3 2 8 2 2 5" xfId="22468" xr:uid="{00000000-0005-0000-0000-000028580000}"/>
    <cellStyle name="Normal 2 3 3 2 8 2 2 5 2" xfId="22469" xr:uid="{00000000-0005-0000-0000-000029580000}"/>
    <cellStyle name="Normal 2 3 3 2 8 2 2 6" xfId="22470" xr:uid="{00000000-0005-0000-0000-00002A580000}"/>
    <cellStyle name="Normal 2 3 3 2 8 2 2 6 2" xfId="22471" xr:uid="{00000000-0005-0000-0000-00002B580000}"/>
    <cellStyle name="Normal 2 3 3 2 8 2 2 7" xfId="22472" xr:uid="{00000000-0005-0000-0000-00002C580000}"/>
    <cellStyle name="Normal 2 3 3 2 8 2 2 7 2" xfId="22473" xr:uid="{00000000-0005-0000-0000-00002D580000}"/>
    <cellStyle name="Normal 2 3 3 2 8 2 2 8" xfId="22474" xr:uid="{00000000-0005-0000-0000-00002E580000}"/>
    <cellStyle name="Normal 2 3 3 2 8 2 2 8 2" xfId="22475" xr:uid="{00000000-0005-0000-0000-00002F580000}"/>
    <cellStyle name="Normal 2 3 3 2 8 2 2 9" xfId="22476" xr:uid="{00000000-0005-0000-0000-000030580000}"/>
    <cellStyle name="Normal 2 3 3 2 8 2 2 9 2" xfId="22477" xr:uid="{00000000-0005-0000-0000-000031580000}"/>
    <cellStyle name="Normal 2 3 3 2 8 2 3" xfId="22478" xr:uid="{00000000-0005-0000-0000-000032580000}"/>
    <cellStyle name="Normal 2 3 3 2 8 2 3 2" xfId="22479" xr:uid="{00000000-0005-0000-0000-000033580000}"/>
    <cellStyle name="Normal 2 3 3 2 8 2 4" xfId="22480" xr:uid="{00000000-0005-0000-0000-000034580000}"/>
    <cellStyle name="Normal 2 3 3 2 8 2 4 2" xfId="22481" xr:uid="{00000000-0005-0000-0000-000035580000}"/>
    <cellStyle name="Normal 2 3 3 2 8 2 5" xfId="22482" xr:uid="{00000000-0005-0000-0000-000036580000}"/>
    <cellStyle name="Normal 2 3 3 2 8 2 5 2" xfId="22483" xr:uid="{00000000-0005-0000-0000-000037580000}"/>
    <cellStyle name="Normal 2 3 3 2 8 2 6" xfId="22484" xr:uid="{00000000-0005-0000-0000-000038580000}"/>
    <cellStyle name="Normal 2 3 3 2 8 2 6 2" xfId="22485" xr:uid="{00000000-0005-0000-0000-000039580000}"/>
    <cellStyle name="Normal 2 3 3 2 8 2 7" xfId="22486" xr:uid="{00000000-0005-0000-0000-00003A580000}"/>
    <cellStyle name="Normal 2 3 3 2 8 2 7 2" xfId="22487" xr:uid="{00000000-0005-0000-0000-00003B580000}"/>
    <cellStyle name="Normal 2 3 3 2 8 2 8" xfId="22488" xr:uid="{00000000-0005-0000-0000-00003C580000}"/>
    <cellStyle name="Normal 2 3 3 2 8 2 8 2" xfId="22489" xr:uid="{00000000-0005-0000-0000-00003D580000}"/>
    <cellStyle name="Normal 2 3 3 2 8 2 9" xfId="22490" xr:uid="{00000000-0005-0000-0000-00003E580000}"/>
    <cellStyle name="Normal 2 3 3 2 8 2 9 2" xfId="22491" xr:uid="{00000000-0005-0000-0000-00003F580000}"/>
    <cellStyle name="Normal 2 3 3 2 8 3" xfId="22492" xr:uid="{00000000-0005-0000-0000-000040580000}"/>
    <cellStyle name="Normal 2 3 3 2 8 3 10" xfId="22493" xr:uid="{00000000-0005-0000-0000-000041580000}"/>
    <cellStyle name="Normal 2 3 3 2 8 3 10 2" xfId="22494" xr:uid="{00000000-0005-0000-0000-000042580000}"/>
    <cellStyle name="Normal 2 3 3 2 8 3 11" xfId="22495" xr:uid="{00000000-0005-0000-0000-000043580000}"/>
    <cellStyle name="Normal 2 3 3 2 8 3 2" xfId="22496" xr:uid="{00000000-0005-0000-0000-000044580000}"/>
    <cellStyle name="Normal 2 3 3 2 8 3 2 2" xfId="22497" xr:uid="{00000000-0005-0000-0000-000045580000}"/>
    <cellStyle name="Normal 2 3 3 2 8 3 3" xfId="22498" xr:uid="{00000000-0005-0000-0000-000046580000}"/>
    <cellStyle name="Normal 2 3 3 2 8 3 3 2" xfId="22499" xr:uid="{00000000-0005-0000-0000-000047580000}"/>
    <cellStyle name="Normal 2 3 3 2 8 3 4" xfId="22500" xr:uid="{00000000-0005-0000-0000-000048580000}"/>
    <cellStyle name="Normal 2 3 3 2 8 3 4 2" xfId="22501" xr:uid="{00000000-0005-0000-0000-000049580000}"/>
    <cellStyle name="Normal 2 3 3 2 8 3 5" xfId="22502" xr:uid="{00000000-0005-0000-0000-00004A580000}"/>
    <cellStyle name="Normal 2 3 3 2 8 3 5 2" xfId="22503" xr:uid="{00000000-0005-0000-0000-00004B580000}"/>
    <cellStyle name="Normal 2 3 3 2 8 3 6" xfId="22504" xr:uid="{00000000-0005-0000-0000-00004C580000}"/>
    <cellStyle name="Normal 2 3 3 2 8 3 6 2" xfId="22505" xr:uid="{00000000-0005-0000-0000-00004D580000}"/>
    <cellStyle name="Normal 2 3 3 2 8 3 7" xfId="22506" xr:uid="{00000000-0005-0000-0000-00004E580000}"/>
    <cellStyle name="Normal 2 3 3 2 8 3 7 2" xfId="22507" xr:uid="{00000000-0005-0000-0000-00004F580000}"/>
    <cellStyle name="Normal 2 3 3 2 8 3 8" xfId="22508" xr:uid="{00000000-0005-0000-0000-000050580000}"/>
    <cellStyle name="Normal 2 3 3 2 8 3 8 2" xfId="22509" xr:uid="{00000000-0005-0000-0000-000051580000}"/>
    <cellStyle name="Normal 2 3 3 2 8 3 9" xfId="22510" xr:uid="{00000000-0005-0000-0000-000052580000}"/>
    <cellStyle name="Normal 2 3 3 2 8 3 9 2" xfId="22511" xr:uid="{00000000-0005-0000-0000-000053580000}"/>
    <cellStyle name="Normal 2 3 3 2 8 4" xfId="22512" xr:uid="{00000000-0005-0000-0000-000054580000}"/>
    <cellStyle name="Normal 2 3 3 2 8 4 2" xfId="22513" xr:uid="{00000000-0005-0000-0000-000055580000}"/>
    <cellStyle name="Normal 2 3 3 2 8 5" xfId="22514" xr:uid="{00000000-0005-0000-0000-000056580000}"/>
    <cellStyle name="Normal 2 3 3 2 8 5 2" xfId="22515" xr:uid="{00000000-0005-0000-0000-000057580000}"/>
    <cellStyle name="Normal 2 3 3 2 8 6" xfId="22516" xr:uid="{00000000-0005-0000-0000-000058580000}"/>
    <cellStyle name="Normal 2 3 3 2 8 6 2" xfId="22517" xr:uid="{00000000-0005-0000-0000-000059580000}"/>
    <cellStyle name="Normal 2 3 3 2 8 7" xfId="22518" xr:uid="{00000000-0005-0000-0000-00005A580000}"/>
    <cellStyle name="Normal 2 3 3 2 8 7 2" xfId="22519" xr:uid="{00000000-0005-0000-0000-00005B580000}"/>
    <cellStyle name="Normal 2 3 3 2 8 8" xfId="22520" xr:uid="{00000000-0005-0000-0000-00005C580000}"/>
    <cellStyle name="Normal 2 3 3 2 8 8 2" xfId="22521" xr:uid="{00000000-0005-0000-0000-00005D580000}"/>
    <cellStyle name="Normal 2 3 3 2 8 9" xfId="22522" xr:uid="{00000000-0005-0000-0000-00005E580000}"/>
    <cellStyle name="Normal 2 3 3 2 8 9 2" xfId="22523" xr:uid="{00000000-0005-0000-0000-00005F580000}"/>
    <cellStyle name="Normal 2 3 3 2 9" xfId="22524" xr:uid="{00000000-0005-0000-0000-000060580000}"/>
    <cellStyle name="Normal 2 3 3 2 9 10" xfId="22525" xr:uid="{00000000-0005-0000-0000-000061580000}"/>
    <cellStyle name="Normal 2 3 3 2 9 10 2" xfId="22526" xr:uid="{00000000-0005-0000-0000-000062580000}"/>
    <cellStyle name="Normal 2 3 3 2 9 11" xfId="22527" xr:uid="{00000000-0005-0000-0000-000063580000}"/>
    <cellStyle name="Normal 2 3 3 2 9 11 2" xfId="22528" xr:uid="{00000000-0005-0000-0000-000064580000}"/>
    <cellStyle name="Normal 2 3 3 2 9 12" xfId="22529" xr:uid="{00000000-0005-0000-0000-000065580000}"/>
    <cellStyle name="Normal 2 3 3 2 9 12 2" xfId="22530" xr:uid="{00000000-0005-0000-0000-000066580000}"/>
    <cellStyle name="Normal 2 3 3 2 9 13" xfId="22531" xr:uid="{00000000-0005-0000-0000-000067580000}"/>
    <cellStyle name="Normal 2 3 3 2 9 2" xfId="22532" xr:uid="{00000000-0005-0000-0000-000068580000}"/>
    <cellStyle name="Normal 2 3 3 2 9 2 10" xfId="22533" xr:uid="{00000000-0005-0000-0000-000069580000}"/>
    <cellStyle name="Normal 2 3 3 2 9 2 10 2" xfId="22534" xr:uid="{00000000-0005-0000-0000-00006A580000}"/>
    <cellStyle name="Normal 2 3 3 2 9 2 11" xfId="22535" xr:uid="{00000000-0005-0000-0000-00006B580000}"/>
    <cellStyle name="Normal 2 3 3 2 9 2 11 2" xfId="22536" xr:uid="{00000000-0005-0000-0000-00006C580000}"/>
    <cellStyle name="Normal 2 3 3 2 9 2 12" xfId="22537" xr:uid="{00000000-0005-0000-0000-00006D580000}"/>
    <cellStyle name="Normal 2 3 3 2 9 2 2" xfId="22538" xr:uid="{00000000-0005-0000-0000-00006E580000}"/>
    <cellStyle name="Normal 2 3 3 2 9 2 2 10" xfId="22539" xr:uid="{00000000-0005-0000-0000-00006F580000}"/>
    <cellStyle name="Normal 2 3 3 2 9 2 2 10 2" xfId="22540" xr:uid="{00000000-0005-0000-0000-000070580000}"/>
    <cellStyle name="Normal 2 3 3 2 9 2 2 11" xfId="22541" xr:uid="{00000000-0005-0000-0000-000071580000}"/>
    <cellStyle name="Normal 2 3 3 2 9 2 2 2" xfId="22542" xr:uid="{00000000-0005-0000-0000-000072580000}"/>
    <cellStyle name="Normal 2 3 3 2 9 2 2 2 2" xfId="22543" xr:uid="{00000000-0005-0000-0000-000073580000}"/>
    <cellStyle name="Normal 2 3 3 2 9 2 2 3" xfId="22544" xr:uid="{00000000-0005-0000-0000-000074580000}"/>
    <cellStyle name="Normal 2 3 3 2 9 2 2 3 2" xfId="22545" xr:uid="{00000000-0005-0000-0000-000075580000}"/>
    <cellStyle name="Normal 2 3 3 2 9 2 2 4" xfId="22546" xr:uid="{00000000-0005-0000-0000-000076580000}"/>
    <cellStyle name="Normal 2 3 3 2 9 2 2 4 2" xfId="22547" xr:uid="{00000000-0005-0000-0000-000077580000}"/>
    <cellStyle name="Normal 2 3 3 2 9 2 2 5" xfId="22548" xr:uid="{00000000-0005-0000-0000-000078580000}"/>
    <cellStyle name="Normal 2 3 3 2 9 2 2 5 2" xfId="22549" xr:uid="{00000000-0005-0000-0000-000079580000}"/>
    <cellStyle name="Normal 2 3 3 2 9 2 2 6" xfId="22550" xr:uid="{00000000-0005-0000-0000-00007A580000}"/>
    <cellStyle name="Normal 2 3 3 2 9 2 2 6 2" xfId="22551" xr:uid="{00000000-0005-0000-0000-00007B580000}"/>
    <cellStyle name="Normal 2 3 3 2 9 2 2 7" xfId="22552" xr:uid="{00000000-0005-0000-0000-00007C580000}"/>
    <cellStyle name="Normal 2 3 3 2 9 2 2 7 2" xfId="22553" xr:uid="{00000000-0005-0000-0000-00007D580000}"/>
    <cellStyle name="Normal 2 3 3 2 9 2 2 8" xfId="22554" xr:uid="{00000000-0005-0000-0000-00007E580000}"/>
    <cellStyle name="Normal 2 3 3 2 9 2 2 8 2" xfId="22555" xr:uid="{00000000-0005-0000-0000-00007F580000}"/>
    <cellStyle name="Normal 2 3 3 2 9 2 2 9" xfId="22556" xr:uid="{00000000-0005-0000-0000-000080580000}"/>
    <cellStyle name="Normal 2 3 3 2 9 2 2 9 2" xfId="22557" xr:uid="{00000000-0005-0000-0000-000081580000}"/>
    <cellStyle name="Normal 2 3 3 2 9 2 3" xfId="22558" xr:uid="{00000000-0005-0000-0000-000082580000}"/>
    <cellStyle name="Normal 2 3 3 2 9 2 3 2" xfId="22559" xr:uid="{00000000-0005-0000-0000-000083580000}"/>
    <cellStyle name="Normal 2 3 3 2 9 2 4" xfId="22560" xr:uid="{00000000-0005-0000-0000-000084580000}"/>
    <cellStyle name="Normal 2 3 3 2 9 2 4 2" xfId="22561" xr:uid="{00000000-0005-0000-0000-000085580000}"/>
    <cellStyle name="Normal 2 3 3 2 9 2 5" xfId="22562" xr:uid="{00000000-0005-0000-0000-000086580000}"/>
    <cellStyle name="Normal 2 3 3 2 9 2 5 2" xfId="22563" xr:uid="{00000000-0005-0000-0000-000087580000}"/>
    <cellStyle name="Normal 2 3 3 2 9 2 6" xfId="22564" xr:uid="{00000000-0005-0000-0000-000088580000}"/>
    <cellStyle name="Normal 2 3 3 2 9 2 6 2" xfId="22565" xr:uid="{00000000-0005-0000-0000-000089580000}"/>
    <cellStyle name="Normal 2 3 3 2 9 2 7" xfId="22566" xr:uid="{00000000-0005-0000-0000-00008A580000}"/>
    <cellStyle name="Normal 2 3 3 2 9 2 7 2" xfId="22567" xr:uid="{00000000-0005-0000-0000-00008B580000}"/>
    <cellStyle name="Normal 2 3 3 2 9 2 8" xfId="22568" xr:uid="{00000000-0005-0000-0000-00008C580000}"/>
    <cellStyle name="Normal 2 3 3 2 9 2 8 2" xfId="22569" xr:uid="{00000000-0005-0000-0000-00008D580000}"/>
    <cellStyle name="Normal 2 3 3 2 9 2 9" xfId="22570" xr:uid="{00000000-0005-0000-0000-00008E580000}"/>
    <cellStyle name="Normal 2 3 3 2 9 2 9 2" xfId="22571" xr:uid="{00000000-0005-0000-0000-00008F580000}"/>
    <cellStyle name="Normal 2 3 3 2 9 3" xfId="22572" xr:uid="{00000000-0005-0000-0000-000090580000}"/>
    <cellStyle name="Normal 2 3 3 2 9 3 10" xfId="22573" xr:uid="{00000000-0005-0000-0000-000091580000}"/>
    <cellStyle name="Normal 2 3 3 2 9 3 10 2" xfId="22574" xr:uid="{00000000-0005-0000-0000-000092580000}"/>
    <cellStyle name="Normal 2 3 3 2 9 3 11" xfId="22575" xr:uid="{00000000-0005-0000-0000-000093580000}"/>
    <cellStyle name="Normal 2 3 3 2 9 3 2" xfId="22576" xr:uid="{00000000-0005-0000-0000-000094580000}"/>
    <cellStyle name="Normal 2 3 3 2 9 3 2 2" xfId="22577" xr:uid="{00000000-0005-0000-0000-000095580000}"/>
    <cellStyle name="Normal 2 3 3 2 9 3 3" xfId="22578" xr:uid="{00000000-0005-0000-0000-000096580000}"/>
    <cellStyle name="Normal 2 3 3 2 9 3 3 2" xfId="22579" xr:uid="{00000000-0005-0000-0000-000097580000}"/>
    <cellStyle name="Normal 2 3 3 2 9 3 4" xfId="22580" xr:uid="{00000000-0005-0000-0000-000098580000}"/>
    <cellStyle name="Normal 2 3 3 2 9 3 4 2" xfId="22581" xr:uid="{00000000-0005-0000-0000-000099580000}"/>
    <cellStyle name="Normal 2 3 3 2 9 3 5" xfId="22582" xr:uid="{00000000-0005-0000-0000-00009A580000}"/>
    <cellStyle name="Normal 2 3 3 2 9 3 5 2" xfId="22583" xr:uid="{00000000-0005-0000-0000-00009B580000}"/>
    <cellStyle name="Normal 2 3 3 2 9 3 6" xfId="22584" xr:uid="{00000000-0005-0000-0000-00009C580000}"/>
    <cellStyle name="Normal 2 3 3 2 9 3 6 2" xfId="22585" xr:uid="{00000000-0005-0000-0000-00009D580000}"/>
    <cellStyle name="Normal 2 3 3 2 9 3 7" xfId="22586" xr:uid="{00000000-0005-0000-0000-00009E580000}"/>
    <cellStyle name="Normal 2 3 3 2 9 3 7 2" xfId="22587" xr:uid="{00000000-0005-0000-0000-00009F580000}"/>
    <cellStyle name="Normal 2 3 3 2 9 3 8" xfId="22588" xr:uid="{00000000-0005-0000-0000-0000A0580000}"/>
    <cellStyle name="Normal 2 3 3 2 9 3 8 2" xfId="22589" xr:uid="{00000000-0005-0000-0000-0000A1580000}"/>
    <cellStyle name="Normal 2 3 3 2 9 3 9" xfId="22590" xr:uid="{00000000-0005-0000-0000-0000A2580000}"/>
    <cellStyle name="Normal 2 3 3 2 9 3 9 2" xfId="22591" xr:uid="{00000000-0005-0000-0000-0000A3580000}"/>
    <cellStyle name="Normal 2 3 3 2 9 4" xfId="22592" xr:uid="{00000000-0005-0000-0000-0000A4580000}"/>
    <cellStyle name="Normal 2 3 3 2 9 4 2" xfId="22593" xr:uid="{00000000-0005-0000-0000-0000A5580000}"/>
    <cellStyle name="Normal 2 3 3 2 9 5" xfId="22594" xr:uid="{00000000-0005-0000-0000-0000A6580000}"/>
    <cellStyle name="Normal 2 3 3 2 9 5 2" xfId="22595" xr:uid="{00000000-0005-0000-0000-0000A7580000}"/>
    <cellStyle name="Normal 2 3 3 2 9 6" xfId="22596" xr:uid="{00000000-0005-0000-0000-0000A8580000}"/>
    <cellStyle name="Normal 2 3 3 2 9 6 2" xfId="22597" xr:uid="{00000000-0005-0000-0000-0000A9580000}"/>
    <cellStyle name="Normal 2 3 3 2 9 7" xfId="22598" xr:uid="{00000000-0005-0000-0000-0000AA580000}"/>
    <cellStyle name="Normal 2 3 3 2 9 7 2" xfId="22599" xr:uid="{00000000-0005-0000-0000-0000AB580000}"/>
    <cellStyle name="Normal 2 3 3 2 9 8" xfId="22600" xr:uid="{00000000-0005-0000-0000-0000AC580000}"/>
    <cellStyle name="Normal 2 3 3 2 9 8 2" xfId="22601" xr:uid="{00000000-0005-0000-0000-0000AD580000}"/>
    <cellStyle name="Normal 2 3 3 2 9 9" xfId="22602" xr:uid="{00000000-0005-0000-0000-0000AE580000}"/>
    <cellStyle name="Normal 2 3 3 2 9 9 2" xfId="22603" xr:uid="{00000000-0005-0000-0000-0000AF580000}"/>
    <cellStyle name="Normal 2 3 3 3" xfId="22604" xr:uid="{00000000-0005-0000-0000-0000B0580000}"/>
    <cellStyle name="Normal 2 3 3 3 2" xfId="22605" xr:uid="{00000000-0005-0000-0000-0000B1580000}"/>
    <cellStyle name="Normal 2 3 3 3 2 10" xfId="22606" xr:uid="{00000000-0005-0000-0000-0000B2580000}"/>
    <cellStyle name="Normal 2 3 3 3 2 10 2" xfId="22607" xr:uid="{00000000-0005-0000-0000-0000B3580000}"/>
    <cellStyle name="Normal 2 3 3 3 2 11" xfId="22608" xr:uid="{00000000-0005-0000-0000-0000B4580000}"/>
    <cellStyle name="Normal 2 3 3 3 2 11 2" xfId="22609" xr:uid="{00000000-0005-0000-0000-0000B5580000}"/>
    <cellStyle name="Normal 2 3 3 3 2 12" xfId="22610" xr:uid="{00000000-0005-0000-0000-0000B6580000}"/>
    <cellStyle name="Normal 2 3 3 3 2 12 2" xfId="22611" xr:uid="{00000000-0005-0000-0000-0000B7580000}"/>
    <cellStyle name="Normal 2 3 3 3 2 13" xfId="22612" xr:uid="{00000000-0005-0000-0000-0000B8580000}"/>
    <cellStyle name="Normal 2 3 3 3 2 13 2" xfId="22613" xr:uid="{00000000-0005-0000-0000-0000B9580000}"/>
    <cellStyle name="Normal 2 3 3 3 2 14" xfId="22614" xr:uid="{00000000-0005-0000-0000-0000BA580000}"/>
    <cellStyle name="Normal 2 3 3 3 2 14 2" xfId="22615" xr:uid="{00000000-0005-0000-0000-0000BB580000}"/>
    <cellStyle name="Normal 2 3 3 3 2 15" xfId="22616" xr:uid="{00000000-0005-0000-0000-0000BC580000}"/>
    <cellStyle name="Normal 2 3 3 3 2 15 2" xfId="22617" xr:uid="{00000000-0005-0000-0000-0000BD580000}"/>
    <cellStyle name="Normal 2 3 3 3 2 16" xfId="22618" xr:uid="{00000000-0005-0000-0000-0000BE580000}"/>
    <cellStyle name="Normal 2 3 3 3 2 16 2" xfId="22619" xr:uid="{00000000-0005-0000-0000-0000BF580000}"/>
    <cellStyle name="Normal 2 3 3 3 2 17" xfId="22620" xr:uid="{00000000-0005-0000-0000-0000C0580000}"/>
    <cellStyle name="Normal 2 3 3 3 2 2" xfId="22621" xr:uid="{00000000-0005-0000-0000-0000C1580000}"/>
    <cellStyle name="Normal 2 3 3 3 2 2 2" xfId="22622" xr:uid="{00000000-0005-0000-0000-0000C2580000}"/>
    <cellStyle name="Normal 2 3 3 3 2 2 2 10" xfId="22623" xr:uid="{00000000-0005-0000-0000-0000C3580000}"/>
    <cellStyle name="Normal 2 3 3 3 2 2 2 10 2" xfId="22624" xr:uid="{00000000-0005-0000-0000-0000C4580000}"/>
    <cellStyle name="Normal 2 3 3 3 2 2 2 11" xfId="22625" xr:uid="{00000000-0005-0000-0000-0000C5580000}"/>
    <cellStyle name="Normal 2 3 3 3 2 2 2 11 2" xfId="22626" xr:uid="{00000000-0005-0000-0000-0000C6580000}"/>
    <cellStyle name="Normal 2 3 3 3 2 2 2 12" xfId="22627" xr:uid="{00000000-0005-0000-0000-0000C7580000}"/>
    <cellStyle name="Normal 2 3 3 3 2 2 2 12 2" xfId="22628" xr:uid="{00000000-0005-0000-0000-0000C8580000}"/>
    <cellStyle name="Normal 2 3 3 3 2 2 2 13" xfId="22629" xr:uid="{00000000-0005-0000-0000-0000C9580000}"/>
    <cellStyle name="Normal 2 3 3 3 2 2 2 2" xfId="22630" xr:uid="{00000000-0005-0000-0000-0000CA580000}"/>
    <cellStyle name="Normal 2 3 3 3 2 2 2 2 10" xfId="22631" xr:uid="{00000000-0005-0000-0000-0000CB580000}"/>
    <cellStyle name="Normal 2 3 3 3 2 2 2 2 10 2" xfId="22632" xr:uid="{00000000-0005-0000-0000-0000CC580000}"/>
    <cellStyle name="Normal 2 3 3 3 2 2 2 2 11" xfId="22633" xr:uid="{00000000-0005-0000-0000-0000CD580000}"/>
    <cellStyle name="Normal 2 3 3 3 2 2 2 2 11 2" xfId="22634" xr:uid="{00000000-0005-0000-0000-0000CE580000}"/>
    <cellStyle name="Normal 2 3 3 3 2 2 2 2 12" xfId="22635" xr:uid="{00000000-0005-0000-0000-0000CF580000}"/>
    <cellStyle name="Normal 2 3 3 3 2 2 2 2 2" xfId="22636" xr:uid="{00000000-0005-0000-0000-0000D0580000}"/>
    <cellStyle name="Normal 2 3 3 3 2 2 2 2 2 10" xfId="22637" xr:uid="{00000000-0005-0000-0000-0000D1580000}"/>
    <cellStyle name="Normal 2 3 3 3 2 2 2 2 2 10 2" xfId="22638" xr:uid="{00000000-0005-0000-0000-0000D2580000}"/>
    <cellStyle name="Normal 2 3 3 3 2 2 2 2 2 11" xfId="22639" xr:uid="{00000000-0005-0000-0000-0000D3580000}"/>
    <cellStyle name="Normal 2 3 3 3 2 2 2 2 2 2" xfId="22640" xr:uid="{00000000-0005-0000-0000-0000D4580000}"/>
    <cellStyle name="Normal 2 3 3 3 2 2 2 2 2 2 2" xfId="22641" xr:uid="{00000000-0005-0000-0000-0000D5580000}"/>
    <cellStyle name="Normal 2 3 3 3 2 2 2 2 2 3" xfId="22642" xr:uid="{00000000-0005-0000-0000-0000D6580000}"/>
    <cellStyle name="Normal 2 3 3 3 2 2 2 2 2 3 2" xfId="22643" xr:uid="{00000000-0005-0000-0000-0000D7580000}"/>
    <cellStyle name="Normal 2 3 3 3 2 2 2 2 2 4" xfId="22644" xr:uid="{00000000-0005-0000-0000-0000D8580000}"/>
    <cellStyle name="Normal 2 3 3 3 2 2 2 2 2 4 2" xfId="22645" xr:uid="{00000000-0005-0000-0000-0000D9580000}"/>
    <cellStyle name="Normal 2 3 3 3 2 2 2 2 2 5" xfId="22646" xr:uid="{00000000-0005-0000-0000-0000DA580000}"/>
    <cellStyle name="Normal 2 3 3 3 2 2 2 2 2 5 2" xfId="22647" xr:uid="{00000000-0005-0000-0000-0000DB580000}"/>
    <cellStyle name="Normal 2 3 3 3 2 2 2 2 2 6" xfId="22648" xr:uid="{00000000-0005-0000-0000-0000DC580000}"/>
    <cellStyle name="Normal 2 3 3 3 2 2 2 2 2 6 2" xfId="22649" xr:uid="{00000000-0005-0000-0000-0000DD580000}"/>
    <cellStyle name="Normal 2 3 3 3 2 2 2 2 2 7" xfId="22650" xr:uid="{00000000-0005-0000-0000-0000DE580000}"/>
    <cellStyle name="Normal 2 3 3 3 2 2 2 2 2 7 2" xfId="22651" xr:uid="{00000000-0005-0000-0000-0000DF580000}"/>
    <cellStyle name="Normal 2 3 3 3 2 2 2 2 2 8" xfId="22652" xr:uid="{00000000-0005-0000-0000-0000E0580000}"/>
    <cellStyle name="Normal 2 3 3 3 2 2 2 2 2 8 2" xfId="22653" xr:uid="{00000000-0005-0000-0000-0000E1580000}"/>
    <cellStyle name="Normal 2 3 3 3 2 2 2 2 2 9" xfId="22654" xr:uid="{00000000-0005-0000-0000-0000E2580000}"/>
    <cellStyle name="Normal 2 3 3 3 2 2 2 2 2 9 2" xfId="22655" xr:uid="{00000000-0005-0000-0000-0000E3580000}"/>
    <cellStyle name="Normal 2 3 3 3 2 2 2 2 3" xfId="22656" xr:uid="{00000000-0005-0000-0000-0000E4580000}"/>
    <cellStyle name="Normal 2 3 3 3 2 2 2 2 3 2" xfId="22657" xr:uid="{00000000-0005-0000-0000-0000E5580000}"/>
    <cellStyle name="Normal 2 3 3 3 2 2 2 2 4" xfId="22658" xr:uid="{00000000-0005-0000-0000-0000E6580000}"/>
    <cellStyle name="Normal 2 3 3 3 2 2 2 2 4 2" xfId="22659" xr:uid="{00000000-0005-0000-0000-0000E7580000}"/>
    <cellStyle name="Normal 2 3 3 3 2 2 2 2 5" xfId="22660" xr:uid="{00000000-0005-0000-0000-0000E8580000}"/>
    <cellStyle name="Normal 2 3 3 3 2 2 2 2 5 2" xfId="22661" xr:uid="{00000000-0005-0000-0000-0000E9580000}"/>
    <cellStyle name="Normal 2 3 3 3 2 2 2 2 6" xfId="22662" xr:uid="{00000000-0005-0000-0000-0000EA580000}"/>
    <cellStyle name="Normal 2 3 3 3 2 2 2 2 6 2" xfId="22663" xr:uid="{00000000-0005-0000-0000-0000EB580000}"/>
    <cellStyle name="Normal 2 3 3 3 2 2 2 2 7" xfId="22664" xr:uid="{00000000-0005-0000-0000-0000EC580000}"/>
    <cellStyle name="Normal 2 3 3 3 2 2 2 2 7 2" xfId="22665" xr:uid="{00000000-0005-0000-0000-0000ED580000}"/>
    <cellStyle name="Normal 2 3 3 3 2 2 2 2 8" xfId="22666" xr:uid="{00000000-0005-0000-0000-0000EE580000}"/>
    <cellStyle name="Normal 2 3 3 3 2 2 2 2 8 2" xfId="22667" xr:uid="{00000000-0005-0000-0000-0000EF580000}"/>
    <cellStyle name="Normal 2 3 3 3 2 2 2 2 9" xfId="22668" xr:uid="{00000000-0005-0000-0000-0000F0580000}"/>
    <cellStyle name="Normal 2 3 3 3 2 2 2 2 9 2" xfId="22669" xr:uid="{00000000-0005-0000-0000-0000F1580000}"/>
    <cellStyle name="Normal 2 3 3 3 2 2 2 3" xfId="22670" xr:uid="{00000000-0005-0000-0000-0000F2580000}"/>
    <cellStyle name="Normal 2 3 3 3 2 2 2 3 10" xfId="22671" xr:uid="{00000000-0005-0000-0000-0000F3580000}"/>
    <cellStyle name="Normal 2 3 3 3 2 2 2 3 10 2" xfId="22672" xr:uid="{00000000-0005-0000-0000-0000F4580000}"/>
    <cellStyle name="Normal 2 3 3 3 2 2 2 3 11" xfId="22673" xr:uid="{00000000-0005-0000-0000-0000F5580000}"/>
    <cellStyle name="Normal 2 3 3 3 2 2 2 3 2" xfId="22674" xr:uid="{00000000-0005-0000-0000-0000F6580000}"/>
    <cellStyle name="Normal 2 3 3 3 2 2 2 3 2 2" xfId="22675" xr:uid="{00000000-0005-0000-0000-0000F7580000}"/>
    <cellStyle name="Normal 2 3 3 3 2 2 2 3 3" xfId="22676" xr:uid="{00000000-0005-0000-0000-0000F8580000}"/>
    <cellStyle name="Normal 2 3 3 3 2 2 2 3 3 2" xfId="22677" xr:uid="{00000000-0005-0000-0000-0000F9580000}"/>
    <cellStyle name="Normal 2 3 3 3 2 2 2 3 4" xfId="22678" xr:uid="{00000000-0005-0000-0000-0000FA580000}"/>
    <cellStyle name="Normal 2 3 3 3 2 2 2 3 4 2" xfId="22679" xr:uid="{00000000-0005-0000-0000-0000FB580000}"/>
    <cellStyle name="Normal 2 3 3 3 2 2 2 3 5" xfId="22680" xr:uid="{00000000-0005-0000-0000-0000FC580000}"/>
    <cellStyle name="Normal 2 3 3 3 2 2 2 3 5 2" xfId="22681" xr:uid="{00000000-0005-0000-0000-0000FD580000}"/>
    <cellStyle name="Normal 2 3 3 3 2 2 2 3 6" xfId="22682" xr:uid="{00000000-0005-0000-0000-0000FE580000}"/>
    <cellStyle name="Normal 2 3 3 3 2 2 2 3 6 2" xfId="22683" xr:uid="{00000000-0005-0000-0000-0000FF580000}"/>
    <cellStyle name="Normal 2 3 3 3 2 2 2 3 7" xfId="22684" xr:uid="{00000000-0005-0000-0000-000000590000}"/>
    <cellStyle name="Normal 2 3 3 3 2 2 2 3 7 2" xfId="22685" xr:uid="{00000000-0005-0000-0000-000001590000}"/>
    <cellStyle name="Normal 2 3 3 3 2 2 2 3 8" xfId="22686" xr:uid="{00000000-0005-0000-0000-000002590000}"/>
    <cellStyle name="Normal 2 3 3 3 2 2 2 3 8 2" xfId="22687" xr:uid="{00000000-0005-0000-0000-000003590000}"/>
    <cellStyle name="Normal 2 3 3 3 2 2 2 3 9" xfId="22688" xr:uid="{00000000-0005-0000-0000-000004590000}"/>
    <cellStyle name="Normal 2 3 3 3 2 2 2 3 9 2" xfId="22689" xr:uid="{00000000-0005-0000-0000-000005590000}"/>
    <cellStyle name="Normal 2 3 3 3 2 2 2 4" xfId="22690" xr:uid="{00000000-0005-0000-0000-000006590000}"/>
    <cellStyle name="Normal 2 3 3 3 2 2 2 4 2" xfId="22691" xr:uid="{00000000-0005-0000-0000-000007590000}"/>
    <cellStyle name="Normal 2 3 3 3 2 2 2 5" xfId="22692" xr:uid="{00000000-0005-0000-0000-000008590000}"/>
    <cellStyle name="Normal 2 3 3 3 2 2 2 5 2" xfId="22693" xr:uid="{00000000-0005-0000-0000-000009590000}"/>
    <cellStyle name="Normal 2 3 3 3 2 2 2 6" xfId="22694" xr:uid="{00000000-0005-0000-0000-00000A590000}"/>
    <cellStyle name="Normal 2 3 3 3 2 2 2 6 2" xfId="22695" xr:uid="{00000000-0005-0000-0000-00000B590000}"/>
    <cellStyle name="Normal 2 3 3 3 2 2 2 7" xfId="22696" xr:uid="{00000000-0005-0000-0000-00000C590000}"/>
    <cellStyle name="Normal 2 3 3 3 2 2 2 7 2" xfId="22697" xr:uid="{00000000-0005-0000-0000-00000D590000}"/>
    <cellStyle name="Normal 2 3 3 3 2 2 2 8" xfId="22698" xr:uid="{00000000-0005-0000-0000-00000E590000}"/>
    <cellStyle name="Normal 2 3 3 3 2 2 2 8 2" xfId="22699" xr:uid="{00000000-0005-0000-0000-00000F590000}"/>
    <cellStyle name="Normal 2 3 3 3 2 2 2 9" xfId="22700" xr:uid="{00000000-0005-0000-0000-000010590000}"/>
    <cellStyle name="Normal 2 3 3 3 2 2 2 9 2" xfId="22701" xr:uid="{00000000-0005-0000-0000-000011590000}"/>
    <cellStyle name="Normal 2 3 3 3 2 2 3" xfId="22702" xr:uid="{00000000-0005-0000-0000-000012590000}"/>
    <cellStyle name="Normal 2 3 3 3 2 2 3 10" xfId="22703" xr:uid="{00000000-0005-0000-0000-000013590000}"/>
    <cellStyle name="Normal 2 3 3 3 2 2 3 10 2" xfId="22704" xr:uid="{00000000-0005-0000-0000-000014590000}"/>
    <cellStyle name="Normal 2 3 3 3 2 2 3 11" xfId="22705" xr:uid="{00000000-0005-0000-0000-000015590000}"/>
    <cellStyle name="Normal 2 3 3 3 2 2 3 11 2" xfId="22706" xr:uid="{00000000-0005-0000-0000-000016590000}"/>
    <cellStyle name="Normal 2 3 3 3 2 2 3 12" xfId="22707" xr:uid="{00000000-0005-0000-0000-000017590000}"/>
    <cellStyle name="Normal 2 3 3 3 2 2 3 12 2" xfId="22708" xr:uid="{00000000-0005-0000-0000-000018590000}"/>
    <cellStyle name="Normal 2 3 3 3 2 2 3 13" xfId="22709" xr:uid="{00000000-0005-0000-0000-000019590000}"/>
    <cellStyle name="Normal 2 3 3 3 2 2 3 2" xfId="22710" xr:uid="{00000000-0005-0000-0000-00001A590000}"/>
    <cellStyle name="Normal 2 3 3 3 2 2 3 2 10" xfId="22711" xr:uid="{00000000-0005-0000-0000-00001B590000}"/>
    <cellStyle name="Normal 2 3 3 3 2 2 3 2 10 2" xfId="22712" xr:uid="{00000000-0005-0000-0000-00001C590000}"/>
    <cellStyle name="Normal 2 3 3 3 2 2 3 2 11" xfId="22713" xr:uid="{00000000-0005-0000-0000-00001D590000}"/>
    <cellStyle name="Normal 2 3 3 3 2 2 3 2 11 2" xfId="22714" xr:uid="{00000000-0005-0000-0000-00001E590000}"/>
    <cellStyle name="Normal 2 3 3 3 2 2 3 2 12" xfId="22715" xr:uid="{00000000-0005-0000-0000-00001F590000}"/>
    <cellStyle name="Normal 2 3 3 3 2 2 3 2 2" xfId="22716" xr:uid="{00000000-0005-0000-0000-000020590000}"/>
    <cellStyle name="Normal 2 3 3 3 2 2 3 2 2 10" xfId="22717" xr:uid="{00000000-0005-0000-0000-000021590000}"/>
    <cellStyle name="Normal 2 3 3 3 2 2 3 2 2 10 2" xfId="22718" xr:uid="{00000000-0005-0000-0000-000022590000}"/>
    <cellStyle name="Normal 2 3 3 3 2 2 3 2 2 11" xfId="22719" xr:uid="{00000000-0005-0000-0000-000023590000}"/>
    <cellStyle name="Normal 2 3 3 3 2 2 3 2 2 2" xfId="22720" xr:uid="{00000000-0005-0000-0000-000024590000}"/>
    <cellStyle name="Normal 2 3 3 3 2 2 3 2 2 2 2" xfId="22721" xr:uid="{00000000-0005-0000-0000-000025590000}"/>
    <cellStyle name="Normal 2 3 3 3 2 2 3 2 2 3" xfId="22722" xr:uid="{00000000-0005-0000-0000-000026590000}"/>
    <cellStyle name="Normal 2 3 3 3 2 2 3 2 2 3 2" xfId="22723" xr:uid="{00000000-0005-0000-0000-000027590000}"/>
    <cellStyle name="Normal 2 3 3 3 2 2 3 2 2 4" xfId="22724" xr:uid="{00000000-0005-0000-0000-000028590000}"/>
    <cellStyle name="Normal 2 3 3 3 2 2 3 2 2 4 2" xfId="22725" xr:uid="{00000000-0005-0000-0000-000029590000}"/>
    <cellStyle name="Normal 2 3 3 3 2 2 3 2 2 5" xfId="22726" xr:uid="{00000000-0005-0000-0000-00002A590000}"/>
    <cellStyle name="Normal 2 3 3 3 2 2 3 2 2 5 2" xfId="22727" xr:uid="{00000000-0005-0000-0000-00002B590000}"/>
    <cellStyle name="Normal 2 3 3 3 2 2 3 2 2 6" xfId="22728" xr:uid="{00000000-0005-0000-0000-00002C590000}"/>
    <cellStyle name="Normal 2 3 3 3 2 2 3 2 2 6 2" xfId="22729" xr:uid="{00000000-0005-0000-0000-00002D590000}"/>
    <cellStyle name="Normal 2 3 3 3 2 2 3 2 2 7" xfId="22730" xr:uid="{00000000-0005-0000-0000-00002E590000}"/>
    <cellStyle name="Normal 2 3 3 3 2 2 3 2 2 7 2" xfId="22731" xr:uid="{00000000-0005-0000-0000-00002F590000}"/>
    <cellStyle name="Normal 2 3 3 3 2 2 3 2 2 8" xfId="22732" xr:uid="{00000000-0005-0000-0000-000030590000}"/>
    <cellStyle name="Normal 2 3 3 3 2 2 3 2 2 8 2" xfId="22733" xr:uid="{00000000-0005-0000-0000-000031590000}"/>
    <cellStyle name="Normal 2 3 3 3 2 2 3 2 2 9" xfId="22734" xr:uid="{00000000-0005-0000-0000-000032590000}"/>
    <cellStyle name="Normal 2 3 3 3 2 2 3 2 2 9 2" xfId="22735" xr:uid="{00000000-0005-0000-0000-000033590000}"/>
    <cellStyle name="Normal 2 3 3 3 2 2 3 2 3" xfId="22736" xr:uid="{00000000-0005-0000-0000-000034590000}"/>
    <cellStyle name="Normal 2 3 3 3 2 2 3 2 3 2" xfId="22737" xr:uid="{00000000-0005-0000-0000-000035590000}"/>
    <cellStyle name="Normal 2 3 3 3 2 2 3 2 4" xfId="22738" xr:uid="{00000000-0005-0000-0000-000036590000}"/>
    <cellStyle name="Normal 2 3 3 3 2 2 3 2 4 2" xfId="22739" xr:uid="{00000000-0005-0000-0000-000037590000}"/>
    <cellStyle name="Normal 2 3 3 3 2 2 3 2 5" xfId="22740" xr:uid="{00000000-0005-0000-0000-000038590000}"/>
    <cellStyle name="Normal 2 3 3 3 2 2 3 2 5 2" xfId="22741" xr:uid="{00000000-0005-0000-0000-000039590000}"/>
    <cellStyle name="Normal 2 3 3 3 2 2 3 2 6" xfId="22742" xr:uid="{00000000-0005-0000-0000-00003A590000}"/>
    <cellStyle name="Normal 2 3 3 3 2 2 3 2 6 2" xfId="22743" xr:uid="{00000000-0005-0000-0000-00003B590000}"/>
    <cellStyle name="Normal 2 3 3 3 2 2 3 2 7" xfId="22744" xr:uid="{00000000-0005-0000-0000-00003C590000}"/>
    <cellStyle name="Normal 2 3 3 3 2 2 3 2 7 2" xfId="22745" xr:uid="{00000000-0005-0000-0000-00003D590000}"/>
    <cellStyle name="Normal 2 3 3 3 2 2 3 2 8" xfId="22746" xr:uid="{00000000-0005-0000-0000-00003E590000}"/>
    <cellStyle name="Normal 2 3 3 3 2 2 3 2 8 2" xfId="22747" xr:uid="{00000000-0005-0000-0000-00003F590000}"/>
    <cellStyle name="Normal 2 3 3 3 2 2 3 2 9" xfId="22748" xr:uid="{00000000-0005-0000-0000-000040590000}"/>
    <cellStyle name="Normal 2 3 3 3 2 2 3 2 9 2" xfId="22749" xr:uid="{00000000-0005-0000-0000-000041590000}"/>
    <cellStyle name="Normal 2 3 3 3 2 2 3 3" xfId="22750" xr:uid="{00000000-0005-0000-0000-000042590000}"/>
    <cellStyle name="Normal 2 3 3 3 2 2 3 3 10" xfId="22751" xr:uid="{00000000-0005-0000-0000-000043590000}"/>
    <cellStyle name="Normal 2 3 3 3 2 2 3 3 10 2" xfId="22752" xr:uid="{00000000-0005-0000-0000-000044590000}"/>
    <cellStyle name="Normal 2 3 3 3 2 2 3 3 11" xfId="22753" xr:uid="{00000000-0005-0000-0000-000045590000}"/>
    <cellStyle name="Normal 2 3 3 3 2 2 3 3 2" xfId="22754" xr:uid="{00000000-0005-0000-0000-000046590000}"/>
    <cellStyle name="Normal 2 3 3 3 2 2 3 3 2 2" xfId="22755" xr:uid="{00000000-0005-0000-0000-000047590000}"/>
    <cellStyle name="Normal 2 3 3 3 2 2 3 3 3" xfId="22756" xr:uid="{00000000-0005-0000-0000-000048590000}"/>
    <cellStyle name="Normal 2 3 3 3 2 2 3 3 3 2" xfId="22757" xr:uid="{00000000-0005-0000-0000-000049590000}"/>
    <cellStyle name="Normal 2 3 3 3 2 2 3 3 4" xfId="22758" xr:uid="{00000000-0005-0000-0000-00004A590000}"/>
    <cellStyle name="Normal 2 3 3 3 2 2 3 3 4 2" xfId="22759" xr:uid="{00000000-0005-0000-0000-00004B590000}"/>
    <cellStyle name="Normal 2 3 3 3 2 2 3 3 5" xfId="22760" xr:uid="{00000000-0005-0000-0000-00004C590000}"/>
    <cellStyle name="Normal 2 3 3 3 2 2 3 3 5 2" xfId="22761" xr:uid="{00000000-0005-0000-0000-00004D590000}"/>
    <cellStyle name="Normal 2 3 3 3 2 2 3 3 6" xfId="22762" xr:uid="{00000000-0005-0000-0000-00004E590000}"/>
    <cellStyle name="Normal 2 3 3 3 2 2 3 3 6 2" xfId="22763" xr:uid="{00000000-0005-0000-0000-00004F590000}"/>
    <cellStyle name="Normal 2 3 3 3 2 2 3 3 7" xfId="22764" xr:uid="{00000000-0005-0000-0000-000050590000}"/>
    <cellStyle name="Normal 2 3 3 3 2 2 3 3 7 2" xfId="22765" xr:uid="{00000000-0005-0000-0000-000051590000}"/>
    <cellStyle name="Normal 2 3 3 3 2 2 3 3 8" xfId="22766" xr:uid="{00000000-0005-0000-0000-000052590000}"/>
    <cellStyle name="Normal 2 3 3 3 2 2 3 3 8 2" xfId="22767" xr:uid="{00000000-0005-0000-0000-000053590000}"/>
    <cellStyle name="Normal 2 3 3 3 2 2 3 3 9" xfId="22768" xr:uid="{00000000-0005-0000-0000-000054590000}"/>
    <cellStyle name="Normal 2 3 3 3 2 2 3 3 9 2" xfId="22769" xr:uid="{00000000-0005-0000-0000-000055590000}"/>
    <cellStyle name="Normal 2 3 3 3 2 2 3 4" xfId="22770" xr:uid="{00000000-0005-0000-0000-000056590000}"/>
    <cellStyle name="Normal 2 3 3 3 2 2 3 4 2" xfId="22771" xr:uid="{00000000-0005-0000-0000-000057590000}"/>
    <cellStyle name="Normal 2 3 3 3 2 2 3 5" xfId="22772" xr:uid="{00000000-0005-0000-0000-000058590000}"/>
    <cellStyle name="Normal 2 3 3 3 2 2 3 5 2" xfId="22773" xr:uid="{00000000-0005-0000-0000-000059590000}"/>
    <cellStyle name="Normal 2 3 3 3 2 2 3 6" xfId="22774" xr:uid="{00000000-0005-0000-0000-00005A590000}"/>
    <cellStyle name="Normal 2 3 3 3 2 2 3 6 2" xfId="22775" xr:uid="{00000000-0005-0000-0000-00005B590000}"/>
    <cellStyle name="Normal 2 3 3 3 2 2 3 7" xfId="22776" xr:uid="{00000000-0005-0000-0000-00005C590000}"/>
    <cellStyle name="Normal 2 3 3 3 2 2 3 7 2" xfId="22777" xr:uid="{00000000-0005-0000-0000-00005D590000}"/>
    <cellStyle name="Normal 2 3 3 3 2 2 3 8" xfId="22778" xr:uid="{00000000-0005-0000-0000-00005E590000}"/>
    <cellStyle name="Normal 2 3 3 3 2 2 3 8 2" xfId="22779" xr:uid="{00000000-0005-0000-0000-00005F590000}"/>
    <cellStyle name="Normal 2 3 3 3 2 2 3 9" xfId="22780" xr:uid="{00000000-0005-0000-0000-000060590000}"/>
    <cellStyle name="Normal 2 3 3 3 2 2 3 9 2" xfId="22781" xr:uid="{00000000-0005-0000-0000-000061590000}"/>
    <cellStyle name="Normal 2 3 3 3 2 2 4" xfId="22782" xr:uid="{00000000-0005-0000-0000-000062590000}"/>
    <cellStyle name="Normal 2 3 3 3 2 2 4 10" xfId="22783" xr:uid="{00000000-0005-0000-0000-000063590000}"/>
    <cellStyle name="Normal 2 3 3 3 2 2 4 10 2" xfId="22784" xr:uid="{00000000-0005-0000-0000-000064590000}"/>
    <cellStyle name="Normal 2 3 3 3 2 2 4 11" xfId="22785" xr:uid="{00000000-0005-0000-0000-000065590000}"/>
    <cellStyle name="Normal 2 3 3 3 2 2 4 11 2" xfId="22786" xr:uid="{00000000-0005-0000-0000-000066590000}"/>
    <cellStyle name="Normal 2 3 3 3 2 2 4 12" xfId="22787" xr:uid="{00000000-0005-0000-0000-000067590000}"/>
    <cellStyle name="Normal 2 3 3 3 2 2 4 12 2" xfId="22788" xr:uid="{00000000-0005-0000-0000-000068590000}"/>
    <cellStyle name="Normal 2 3 3 3 2 2 4 13" xfId="22789" xr:uid="{00000000-0005-0000-0000-000069590000}"/>
    <cellStyle name="Normal 2 3 3 3 2 2 4 2" xfId="22790" xr:uid="{00000000-0005-0000-0000-00006A590000}"/>
    <cellStyle name="Normal 2 3 3 3 2 2 4 2 10" xfId="22791" xr:uid="{00000000-0005-0000-0000-00006B590000}"/>
    <cellStyle name="Normal 2 3 3 3 2 2 4 2 10 2" xfId="22792" xr:uid="{00000000-0005-0000-0000-00006C590000}"/>
    <cellStyle name="Normal 2 3 3 3 2 2 4 2 11" xfId="22793" xr:uid="{00000000-0005-0000-0000-00006D590000}"/>
    <cellStyle name="Normal 2 3 3 3 2 2 4 2 11 2" xfId="22794" xr:uid="{00000000-0005-0000-0000-00006E590000}"/>
    <cellStyle name="Normal 2 3 3 3 2 2 4 2 12" xfId="22795" xr:uid="{00000000-0005-0000-0000-00006F590000}"/>
    <cellStyle name="Normal 2 3 3 3 2 2 4 2 2" xfId="22796" xr:uid="{00000000-0005-0000-0000-000070590000}"/>
    <cellStyle name="Normal 2 3 3 3 2 2 4 2 2 10" xfId="22797" xr:uid="{00000000-0005-0000-0000-000071590000}"/>
    <cellStyle name="Normal 2 3 3 3 2 2 4 2 2 10 2" xfId="22798" xr:uid="{00000000-0005-0000-0000-000072590000}"/>
    <cellStyle name="Normal 2 3 3 3 2 2 4 2 2 11" xfId="22799" xr:uid="{00000000-0005-0000-0000-000073590000}"/>
    <cellStyle name="Normal 2 3 3 3 2 2 4 2 2 2" xfId="22800" xr:uid="{00000000-0005-0000-0000-000074590000}"/>
    <cellStyle name="Normal 2 3 3 3 2 2 4 2 2 2 2" xfId="22801" xr:uid="{00000000-0005-0000-0000-000075590000}"/>
    <cellStyle name="Normal 2 3 3 3 2 2 4 2 2 3" xfId="22802" xr:uid="{00000000-0005-0000-0000-000076590000}"/>
    <cellStyle name="Normal 2 3 3 3 2 2 4 2 2 3 2" xfId="22803" xr:uid="{00000000-0005-0000-0000-000077590000}"/>
    <cellStyle name="Normal 2 3 3 3 2 2 4 2 2 4" xfId="22804" xr:uid="{00000000-0005-0000-0000-000078590000}"/>
    <cellStyle name="Normal 2 3 3 3 2 2 4 2 2 4 2" xfId="22805" xr:uid="{00000000-0005-0000-0000-000079590000}"/>
    <cellStyle name="Normal 2 3 3 3 2 2 4 2 2 5" xfId="22806" xr:uid="{00000000-0005-0000-0000-00007A590000}"/>
    <cellStyle name="Normal 2 3 3 3 2 2 4 2 2 5 2" xfId="22807" xr:uid="{00000000-0005-0000-0000-00007B590000}"/>
    <cellStyle name="Normal 2 3 3 3 2 2 4 2 2 6" xfId="22808" xr:uid="{00000000-0005-0000-0000-00007C590000}"/>
    <cellStyle name="Normal 2 3 3 3 2 2 4 2 2 6 2" xfId="22809" xr:uid="{00000000-0005-0000-0000-00007D590000}"/>
    <cellStyle name="Normal 2 3 3 3 2 2 4 2 2 7" xfId="22810" xr:uid="{00000000-0005-0000-0000-00007E590000}"/>
    <cellStyle name="Normal 2 3 3 3 2 2 4 2 2 7 2" xfId="22811" xr:uid="{00000000-0005-0000-0000-00007F590000}"/>
    <cellStyle name="Normal 2 3 3 3 2 2 4 2 2 8" xfId="22812" xr:uid="{00000000-0005-0000-0000-000080590000}"/>
    <cellStyle name="Normal 2 3 3 3 2 2 4 2 2 8 2" xfId="22813" xr:uid="{00000000-0005-0000-0000-000081590000}"/>
    <cellStyle name="Normal 2 3 3 3 2 2 4 2 2 9" xfId="22814" xr:uid="{00000000-0005-0000-0000-000082590000}"/>
    <cellStyle name="Normal 2 3 3 3 2 2 4 2 2 9 2" xfId="22815" xr:uid="{00000000-0005-0000-0000-000083590000}"/>
    <cellStyle name="Normal 2 3 3 3 2 2 4 2 3" xfId="22816" xr:uid="{00000000-0005-0000-0000-000084590000}"/>
    <cellStyle name="Normal 2 3 3 3 2 2 4 2 3 2" xfId="22817" xr:uid="{00000000-0005-0000-0000-000085590000}"/>
    <cellStyle name="Normal 2 3 3 3 2 2 4 2 4" xfId="22818" xr:uid="{00000000-0005-0000-0000-000086590000}"/>
    <cellStyle name="Normal 2 3 3 3 2 2 4 2 4 2" xfId="22819" xr:uid="{00000000-0005-0000-0000-000087590000}"/>
    <cellStyle name="Normal 2 3 3 3 2 2 4 2 5" xfId="22820" xr:uid="{00000000-0005-0000-0000-000088590000}"/>
    <cellStyle name="Normal 2 3 3 3 2 2 4 2 5 2" xfId="22821" xr:uid="{00000000-0005-0000-0000-000089590000}"/>
    <cellStyle name="Normal 2 3 3 3 2 2 4 2 6" xfId="22822" xr:uid="{00000000-0005-0000-0000-00008A590000}"/>
    <cellStyle name="Normal 2 3 3 3 2 2 4 2 6 2" xfId="22823" xr:uid="{00000000-0005-0000-0000-00008B590000}"/>
    <cellStyle name="Normal 2 3 3 3 2 2 4 2 7" xfId="22824" xr:uid="{00000000-0005-0000-0000-00008C590000}"/>
    <cellStyle name="Normal 2 3 3 3 2 2 4 2 7 2" xfId="22825" xr:uid="{00000000-0005-0000-0000-00008D590000}"/>
    <cellStyle name="Normal 2 3 3 3 2 2 4 2 8" xfId="22826" xr:uid="{00000000-0005-0000-0000-00008E590000}"/>
    <cellStyle name="Normal 2 3 3 3 2 2 4 2 8 2" xfId="22827" xr:uid="{00000000-0005-0000-0000-00008F590000}"/>
    <cellStyle name="Normal 2 3 3 3 2 2 4 2 9" xfId="22828" xr:uid="{00000000-0005-0000-0000-000090590000}"/>
    <cellStyle name="Normal 2 3 3 3 2 2 4 2 9 2" xfId="22829" xr:uid="{00000000-0005-0000-0000-000091590000}"/>
    <cellStyle name="Normal 2 3 3 3 2 2 4 3" xfId="22830" xr:uid="{00000000-0005-0000-0000-000092590000}"/>
    <cellStyle name="Normal 2 3 3 3 2 2 4 3 10" xfId="22831" xr:uid="{00000000-0005-0000-0000-000093590000}"/>
    <cellStyle name="Normal 2 3 3 3 2 2 4 3 10 2" xfId="22832" xr:uid="{00000000-0005-0000-0000-000094590000}"/>
    <cellStyle name="Normal 2 3 3 3 2 2 4 3 11" xfId="22833" xr:uid="{00000000-0005-0000-0000-000095590000}"/>
    <cellStyle name="Normal 2 3 3 3 2 2 4 3 2" xfId="22834" xr:uid="{00000000-0005-0000-0000-000096590000}"/>
    <cellStyle name="Normal 2 3 3 3 2 2 4 3 2 2" xfId="22835" xr:uid="{00000000-0005-0000-0000-000097590000}"/>
    <cellStyle name="Normal 2 3 3 3 2 2 4 3 3" xfId="22836" xr:uid="{00000000-0005-0000-0000-000098590000}"/>
    <cellStyle name="Normal 2 3 3 3 2 2 4 3 3 2" xfId="22837" xr:uid="{00000000-0005-0000-0000-000099590000}"/>
    <cellStyle name="Normal 2 3 3 3 2 2 4 3 4" xfId="22838" xr:uid="{00000000-0005-0000-0000-00009A590000}"/>
    <cellStyle name="Normal 2 3 3 3 2 2 4 3 4 2" xfId="22839" xr:uid="{00000000-0005-0000-0000-00009B590000}"/>
    <cellStyle name="Normal 2 3 3 3 2 2 4 3 5" xfId="22840" xr:uid="{00000000-0005-0000-0000-00009C590000}"/>
    <cellStyle name="Normal 2 3 3 3 2 2 4 3 5 2" xfId="22841" xr:uid="{00000000-0005-0000-0000-00009D590000}"/>
    <cellStyle name="Normal 2 3 3 3 2 2 4 3 6" xfId="22842" xr:uid="{00000000-0005-0000-0000-00009E590000}"/>
    <cellStyle name="Normal 2 3 3 3 2 2 4 3 6 2" xfId="22843" xr:uid="{00000000-0005-0000-0000-00009F590000}"/>
    <cellStyle name="Normal 2 3 3 3 2 2 4 3 7" xfId="22844" xr:uid="{00000000-0005-0000-0000-0000A0590000}"/>
    <cellStyle name="Normal 2 3 3 3 2 2 4 3 7 2" xfId="22845" xr:uid="{00000000-0005-0000-0000-0000A1590000}"/>
    <cellStyle name="Normal 2 3 3 3 2 2 4 3 8" xfId="22846" xr:uid="{00000000-0005-0000-0000-0000A2590000}"/>
    <cellStyle name="Normal 2 3 3 3 2 2 4 3 8 2" xfId="22847" xr:uid="{00000000-0005-0000-0000-0000A3590000}"/>
    <cellStyle name="Normal 2 3 3 3 2 2 4 3 9" xfId="22848" xr:uid="{00000000-0005-0000-0000-0000A4590000}"/>
    <cellStyle name="Normal 2 3 3 3 2 2 4 3 9 2" xfId="22849" xr:uid="{00000000-0005-0000-0000-0000A5590000}"/>
    <cellStyle name="Normal 2 3 3 3 2 2 4 4" xfId="22850" xr:uid="{00000000-0005-0000-0000-0000A6590000}"/>
    <cellStyle name="Normal 2 3 3 3 2 2 4 4 2" xfId="22851" xr:uid="{00000000-0005-0000-0000-0000A7590000}"/>
    <cellStyle name="Normal 2 3 3 3 2 2 4 5" xfId="22852" xr:uid="{00000000-0005-0000-0000-0000A8590000}"/>
    <cellStyle name="Normal 2 3 3 3 2 2 4 5 2" xfId="22853" xr:uid="{00000000-0005-0000-0000-0000A9590000}"/>
    <cellStyle name="Normal 2 3 3 3 2 2 4 6" xfId="22854" xr:uid="{00000000-0005-0000-0000-0000AA590000}"/>
    <cellStyle name="Normal 2 3 3 3 2 2 4 6 2" xfId="22855" xr:uid="{00000000-0005-0000-0000-0000AB590000}"/>
    <cellStyle name="Normal 2 3 3 3 2 2 4 7" xfId="22856" xr:uid="{00000000-0005-0000-0000-0000AC590000}"/>
    <cellStyle name="Normal 2 3 3 3 2 2 4 7 2" xfId="22857" xr:uid="{00000000-0005-0000-0000-0000AD590000}"/>
    <cellStyle name="Normal 2 3 3 3 2 2 4 8" xfId="22858" xr:uid="{00000000-0005-0000-0000-0000AE590000}"/>
    <cellStyle name="Normal 2 3 3 3 2 2 4 8 2" xfId="22859" xr:uid="{00000000-0005-0000-0000-0000AF590000}"/>
    <cellStyle name="Normal 2 3 3 3 2 2 4 9" xfId="22860" xr:uid="{00000000-0005-0000-0000-0000B0590000}"/>
    <cellStyle name="Normal 2 3 3 3 2 2 4 9 2" xfId="22861" xr:uid="{00000000-0005-0000-0000-0000B1590000}"/>
    <cellStyle name="Normal 2 3 3 3 2 2 5" xfId="22862" xr:uid="{00000000-0005-0000-0000-0000B2590000}"/>
    <cellStyle name="Normal 2 3 3 3 2 2 5 10" xfId="22863" xr:uid="{00000000-0005-0000-0000-0000B3590000}"/>
    <cellStyle name="Normal 2 3 3 3 2 2 5 10 2" xfId="22864" xr:uid="{00000000-0005-0000-0000-0000B4590000}"/>
    <cellStyle name="Normal 2 3 3 3 2 2 5 11" xfId="22865" xr:uid="{00000000-0005-0000-0000-0000B5590000}"/>
    <cellStyle name="Normal 2 3 3 3 2 2 5 11 2" xfId="22866" xr:uid="{00000000-0005-0000-0000-0000B6590000}"/>
    <cellStyle name="Normal 2 3 3 3 2 2 5 12" xfId="22867" xr:uid="{00000000-0005-0000-0000-0000B7590000}"/>
    <cellStyle name="Normal 2 3 3 3 2 2 5 12 2" xfId="22868" xr:uid="{00000000-0005-0000-0000-0000B8590000}"/>
    <cellStyle name="Normal 2 3 3 3 2 2 5 13" xfId="22869" xr:uid="{00000000-0005-0000-0000-0000B9590000}"/>
    <cellStyle name="Normal 2 3 3 3 2 2 5 2" xfId="22870" xr:uid="{00000000-0005-0000-0000-0000BA590000}"/>
    <cellStyle name="Normal 2 3 3 3 2 2 5 2 10" xfId="22871" xr:uid="{00000000-0005-0000-0000-0000BB590000}"/>
    <cellStyle name="Normal 2 3 3 3 2 2 5 2 10 2" xfId="22872" xr:uid="{00000000-0005-0000-0000-0000BC590000}"/>
    <cellStyle name="Normal 2 3 3 3 2 2 5 2 11" xfId="22873" xr:uid="{00000000-0005-0000-0000-0000BD590000}"/>
    <cellStyle name="Normal 2 3 3 3 2 2 5 2 11 2" xfId="22874" xr:uid="{00000000-0005-0000-0000-0000BE590000}"/>
    <cellStyle name="Normal 2 3 3 3 2 2 5 2 12" xfId="22875" xr:uid="{00000000-0005-0000-0000-0000BF590000}"/>
    <cellStyle name="Normal 2 3 3 3 2 2 5 2 2" xfId="22876" xr:uid="{00000000-0005-0000-0000-0000C0590000}"/>
    <cellStyle name="Normal 2 3 3 3 2 2 5 2 2 10" xfId="22877" xr:uid="{00000000-0005-0000-0000-0000C1590000}"/>
    <cellStyle name="Normal 2 3 3 3 2 2 5 2 2 10 2" xfId="22878" xr:uid="{00000000-0005-0000-0000-0000C2590000}"/>
    <cellStyle name="Normal 2 3 3 3 2 2 5 2 2 11" xfId="22879" xr:uid="{00000000-0005-0000-0000-0000C3590000}"/>
    <cellStyle name="Normal 2 3 3 3 2 2 5 2 2 2" xfId="22880" xr:uid="{00000000-0005-0000-0000-0000C4590000}"/>
    <cellStyle name="Normal 2 3 3 3 2 2 5 2 2 2 2" xfId="22881" xr:uid="{00000000-0005-0000-0000-0000C5590000}"/>
    <cellStyle name="Normal 2 3 3 3 2 2 5 2 2 3" xfId="22882" xr:uid="{00000000-0005-0000-0000-0000C6590000}"/>
    <cellStyle name="Normal 2 3 3 3 2 2 5 2 2 3 2" xfId="22883" xr:uid="{00000000-0005-0000-0000-0000C7590000}"/>
    <cellStyle name="Normal 2 3 3 3 2 2 5 2 2 4" xfId="22884" xr:uid="{00000000-0005-0000-0000-0000C8590000}"/>
    <cellStyle name="Normal 2 3 3 3 2 2 5 2 2 4 2" xfId="22885" xr:uid="{00000000-0005-0000-0000-0000C9590000}"/>
    <cellStyle name="Normal 2 3 3 3 2 2 5 2 2 5" xfId="22886" xr:uid="{00000000-0005-0000-0000-0000CA590000}"/>
    <cellStyle name="Normal 2 3 3 3 2 2 5 2 2 5 2" xfId="22887" xr:uid="{00000000-0005-0000-0000-0000CB590000}"/>
    <cellStyle name="Normal 2 3 3 3 2 2 5 2 2 6" xfId="22888" xr:uid="{00000000-0005-0000-0000-0000CC590000}"/>
    <cellStyle name="Normal 2 3 3 3 2 2 5 2 2 6 2" xfId="22889" xr:uid="{00000000-0005-0000-0000-0000CD590000}"/>
    <cellStyle name="Normal 2 3 3 3 2 2 5 2 2 7" xfId="22890" xr:uid="{00000000-0005-0000-0000-0000CE590000}"/>
    <cellStyle name="Normal 2 3 3 3 2 2 5 2 2 7 2" xfId="22891" xr:uid="{00000000-0005-0000-0000-0000CF590000}"/>
    <cellStyle name="Normal 2 3 3 3 2 2 5 2 2 8" xfId="22892" xr:uid="{00000000-0005-0000-0000-0000D0590000}"/>
    <cellStyle name="Normal 2 3 3 3 2 2 5 2 2 8 2" xfId="22893" xr:uid="{00000000-0005-0000-0000-0000D1590000}"/>
    <cellStyle name="Normal 2 3 3 3 2 2 5 2 2 9" xfId="22894" xr:uid="{00000000-0005-0000-0000-0000D2590000}"/>
    <cellStyle name="Normal 2 3 3 3 2 2 5 2 2 9 2" xfId="22895" xr:uid="{00000000-0005-0000-0000-0000D3590000}"/>
    <cellStyle name="Normal 2 3 3 3 2 2 5 2 3" xfId="22896" xr:uid="{00000000-0005-0000-0000-0000D4590000}"/>
    <cellStyle name="Normal 2 3 3 3 2 2 5 2 3 2" xfId="22897" xr:uid="{00000000-0005-0000-0000-0000D5590000}"/>
    <cellStyle name="Normal 2 3 3 3 2 2 5 2 4" xfId="22898" xr:uid="{00000000-0005-0000-0000-0000D6590000}"/>
    <cellStyle name="Normal 2 3 3 3 2 2 5 2 4 2" xfId="22899" xr:uid="{00000000-0005-0000-0000-0000D7590000}"/>
    <cellStyle name="Normal 2 3 3 3 2 2 5 2 5" xfId="22900" xr:uid="{00000000-0005-0000-0000-0000D8590000}"/>
    <cellStyle name="Normal 2 3 3 3 2 2 5 2 5 2" xfId="22901" xr:uid="{00000000-0005-0000-0000-0000D9590000}"/>
    <cellStyle name="Normal 2 3 3 3 2 2 5 2 6" xfId="22902" xr:uid="{00000000-0005-0000-0000-0000DA590000}"/>
    <cellStyle name="Normal 2 3 3 3 2 2 5 2 6 2" xfId="22903" xr:uid="{00000000-0005-0000-0000-0000DB590000}"/>
    <cellStyle name="Normal 2 3 3 3 2 2 5 2 7" xfId="22904" xr:uid="{00000000-0005-0000-0000-0000DC590000}"/>
    <cellStyle name="Normal 2 3 3 3 2 2 5 2 7 2" xfId="22905" xr:uid="{00000000-0005-0000-0000-0000DD590000}"/>
    <cellStyle name="Normal 2 3 3 3 2 2 5 2 8" xfId="22906" xr:uid="{00000000-0005-0000-0000-0000DE590000}"/>
    <cellStyle name="Normal 2 3 3 3 2 2 5 2 8 2" xfId="22907" xr:uid="{00000000-0005-0000-0000-0000DF590000}"/>
    <cellStyle name="Normal 2 3 3 3 2 2 5 2 9" xfId="22908" xr:uid="{00000000-0005-0000-0000-0000E0590000}"/>
    <cellStyle name="Normal 2 3 3 3 2 2 5 2 9 2" xfId="22909" xr:uid="{00000000-0005-0000-0000-0000E1590000}"/>
    <cellStyle name="Normal 2 3 3 3 2 2 5 3" xfId="22910" xr:uid="{00000000-0005-0000-0000-0000E2590000}"/>
    <cellStyle name="Normal 2 3 3 3 2 2 5 3 10" xfId="22911" xr:uid="{00000000-0005-0000-0000-0000E3590000}"/>
    <cellStyle name="Normal 2 3 3 3 2 2 5 3 10 2" xfId="22912" xr:uid="{00000000-0005-0000-0000-0000E4590000}"/>
    <cellStyle name="Normal 2 3 3 3 2 2 5 3 11" xfId="22913" xr:uid="{00000000-0005-0000-0000-0000E5590000}"/>
    <cellStyle name="Normal 2 3 3 3 2 2 5 3 2" xfId="22914" xr:uid="{00000000-0005-0000-0000-0000E6590000}"/>
    <cellStyle name="Normal 2 3 3 3 2 2 5 3 2 2" xfId="22915" xr:uid="{00000000-0005-0000-0000-0000E7590000}"/>
    <cellStyle name="Normal 2 3 3 3 2 2 5 3 3" xfId="22916" xr:uid="{00000000-0005-0000-0000-0000E8590000}"/>
    <cellStyle name="Normal 2 3 3 3 2 2 5 3 3 2" xfId="22917" xr:uid="{00000000-0005-0000-0000-0000E9590000}"/>
    <cellStyle name="Normal 2 3 3 3 2 2 5 3 4" xfId="22918" xr:uid="{00000000-0005-0000-0000-0000EA590000}"/>
    <cellStyle name="Normal 2 3 3 3 2 2 5 3 4 2" xfId="22919" xr:uid="{00000000-0005-0000-0000-0000EB590000}"/>
    <cellStyle name="Normal 2 3 3 3 2 2 5 3 5" xfId="22920" xr:uid="{00000000-0005-0000-0000-0000EC590000}"/>
    <cellStyle name="Normal 2 3 3 3 2 2 5 3 5 2" xfId="22921" xr:uid="{00000000-0005-0000-0000-0000ED590000}"/>
    <cellStyle name="Normal 2 3 3 3 2 2 5 3 6" xfId="22922" xr:uid="{00000000-0005-0000-0000-0000EE590000}"/>
    <cellStyle name="Normal 2 3 3 3 2 2 5 3 6 2" xfId="22923" xr:uid="{00000000-0005-0000-0000-0000EF590000}"/>
    <cellStyle name="Normal 2 3 3 3 2 2 5 3 7" xfId="22924" xr:uid="{00000000-0005-0000-0000-0000F0590000}"/>
    <cellStyle name="Normal 2 3 3 3 2 2 5 3 7 2" xfId="22925" xr:uid="{00000000-0005-0000-0000-0000F1590000}"/>
    <cellStyle name="Normal 2 3 3 3 2 2 5 3 8" xfId="22926" xr:uid="{00000000-0005-0000-0000-0000F2590000}"/>
    <cellStyle name="Normal 2 3 3 3 2 2 5 3 8 2" xfId="22927" xr:uid="{00000000-0005-0000-0000-0000F3590000}"/>
    <cellStyle name="Normal 2 3 3 3 2 2 5 3 9" xfId="22928" xr:uid="{00000000-0005-0000-0000-0000F4590000}"/>
    <cellStyle name="Normal 2 3 3 3 2 2 5 3 9 2" xfId="22929" xr:uid="{00000000-0005-0000-0000-0000F5590000}"/>
    <cellStyle name="Normal 2 3 3 3 2 2 5 4" xfId="22930" xr:uid="{00000000-0005-0000-0000-0000F6590000}"/>
    <cellStyle name="Normal 2 3 3 3 2 2 5 4 2" xfId="22931" xr:uid="{00000000-0005-0000-0000-0000F7590000}"/>
    <cellStyle name="Normal 2 3 3 3 2 2 5 5" xfId="22932" xr:uid="{00000000-0005-0000-0000-0000F8590000}"/>
    <cellStyle name="Normal 2 3 3 3 2 2 5 5 2" xfId="22933" xr:uid="{00000000-0005-0000-0000-0000F9590000}"/>
    <cellStyle name="Normal 2 3 3 3 2 2 5 6" xfId="22934" xr:uid="{00000000-0005-0000-0000-0000FA590000}"/>
    <cellStyle name="Normal 2 3 3 3 2 2 5 6 2" xfId="22935" xr:uid="{00000000-0005-0000-0000-0000FB590000}"/>
    <cellStyle name="Normal 2 3 3 3 2 2 5 7" xfId="22936" xr:uid="{00000000-0005-0000-0000-0000FC590000}"/>
    <cellStyle name="Normal 2 3 3 3 2 2 5 7 2" xfId="22937" xr:uid="{00000000-0005-0000-0000-0000FD590000}"/>
    <cellStyle name="Normal 2 3 3 3 2 2 5 8" xfId="22938" xr:uid="{00000000-0005-0000-0000-0000FE590000}"/>
    <cellStyle name="Normal 2 3 3 3 2 2 5 8 2" xfId="22939" xr:uid="{00000000-0005-0000-0000-0000FF590000}"/>
    <cellStyle name="Normal 2 3 3 3 2 2 5 9" xfId="22940" xr:uid="{00000000-0005-0000-0000-0000005A0000}"/>
    <cellStyle name="Normal 2 3 3 3 2 2 5 9 2" xfId="22941" xr:uid="{00000000-0005-0000-0000-0000015A0000}"/>
    <cellStyle name="Normal 2 3 3 3 2 2 6" xfId="42023" xr:uid="{00000000-0005-0000-0000-0000025A0000}"/>
    <cellStyle name="Normal 2 3 3 3 2 3" xfId="22942" xr:uid="{00000000-0005-0000-0000-0000035A0000}"/>
    <cellStyle name="Normal 2 3 3 3 2 3 2" xfId="42024" xr:uid="{00000000-0005-0000-0000-0000045A0000}"/>
    <cellStyle name="Normal 2 3 3 3 2 4" xfId="22943" xr:uid="{00000000-0005-0000-0000-0000055A0000}"/>
    <cellStyle name="Normal 2 3 3 3 2 4 2" xfId="42025" xr:uid="{00000000-0005-0000-0000-0000065A0000}"/>
    <cellStyle name="Normal 2 3 3 3 2 5" xfId="22944" xr:uid="{00000000-0005-0000-0000-0000075A0000}"/>
    <cellStyle name="Normal 2 3 3 3 2 5 2" xfId="42026" xr:uid="{00000000-0005-0000-0000-0000085A0000}"/>
    <cellStyle name="Normal 2 3 3 3 2 6" xfId="22945" xr:uid="{00000000-0005-0000-0000-0000095A0000}"/>
    <cellStyle name="Normal 2 3 3 3 2 6 10" xfId="22946" xr:uid="{00000000-0005-0000-0000-00000A5A0000}"/>
    <cellStyle name="Normal 2 3 3 3 2 6 10 2" xfId="22947" xr:uid="{00000000-0005-0000-0000-00000B5A0000}"/>
    <cellStyle name="Normal 2 3 3 3 2 6 11" xfId="22948" xr:uid="{00000000-0005-0000-0000-00000C5A0000}"/>
    <cellStyle name="Normal 2 3 3 3 2 6 11 2" xfId="22949" xr:uid="{00000000-0005-0000-0000-00000D5A0000}"/>
    <cellStyle name="Normal 2 3 3 3 2 6 12" xfId="22950" xr:uid="{00000000-0005-0000-0000-00000E5A0000}"/>
    <cellStyle name="Normal 2 3 3 3 2 6 2" xfId="22951" xr:uid="{00000000-0005-0000-0000-00000F5A0000}"/>
    <cellStyle name="Normal 2 3 3 3 2 6 2 10" xfId="22952" xr:uid="{00000000-0005-0000-0000-0000105A0000}"/>
    <cellStyle name="Normal 2 3 3 3 2 6 2 10 2" xfId="22953" xr:uid="{00000000-0005-0000-0000-0000115A0000}"/>
    <cellStyle name="Normal 2 3 3 3 2 6 2 11" xfId="22954" xr:uid="{00000000-0005-0000-0000-0000125A0000}"/>
    <cellStyle name="Normal 2 3 3 3 2 6 2 2" xfId="22955" xr:uid="{00000000-0005-0000-0000-0000135A0000}"/>
    <cellStyle name="Normal 2 3 3 3 2 6 2 2 2" xfId="22956" xr:uid="{00000000-0005-0000-0000-0000145A0000}"/>
    <cellStyle name="Normal 2 3 3 3 2 6 2 3" xfId="22957" xr:uid="{00000000-0005-0000-0000-0000155A0000}"/>
    <cellStyle name="Normal 2 3 3 3 2 6 2 3 2" xfId="22958" xr:uid="{00000000-0005-0000-0000-0000165A0000}"/>
    <cellStyle name="Normal 2 3 3 3 2 6 2 4" xfId="22959" xr:uid="{00000000-0005-0000-0000-0000175A0000}"/>
    <cellStyle name="Normal 2 3 3 3 2 6 2 4 2" xfId="22960" xr:uid="{00000000-0005-0000-0000-0000185A0000}"/>
    <cellStyle name="Normal 2 3 3 3 2 6 2 5" xfId="22961" xr:uid="{00000000-0005-0000-0000-0000195A0000}"/>
    <cellStyle name="Normal 2 3 3 3 2 6 2 5 2" xfId="22962" xr:uid="{00000000-0005-0000-0000-00001A5A0000}"/>
    <cellStyle name="Normal 2 3 3 3 2 6 2 6" xfId="22963" xr:uid="{00000000-0005-0000-0000-00001B5A0000}"/>
    <cellStyle name="Normal 2 3 3 3 2 6 2 6 2" xfId="22964" xr:uid="{00000000-0005-0000-0000-00001C5A0000}"/>
    <cellStyle name="Normal 2 3 3 3 2 6 2 7" xfId="22965" xr:uid="{00000000-0005-0000-0000-00001D5A0000}"/>
    <cellStyle name="Normal 2 3 3 3 2 6 2 7 2" xfId="22966" xr:uid="{00000000-0005-0000-0000-00001E5A0000}"/>
    <cellStyle name="Normal 2 3 3 3 2 6 2 8" xfId="22967" xr:uid="{00000000-0005-0000-0000-00001F5A0000}"/>
    <cellStyle name="Normal 2 3 3 3 2 6 2 8 2" xfId="22968" xr:uid="{00000000-0005-0000-0000-0000205A0000}"/>
    <cellStyle name="Normal 2 3 3 3 2 6 2 9" xfId="22969" xr:uid="{00000000-0005-0000-0000-0000215A0000}"/>
    <cellStyle name="Normal 2 3 3 3 2 6 2 9 2" xfId="22970" xr:uid="{00000000-0005-0000-0000-0000225A0000}"/>
    <cellStyle name="Normal 2 3 3 3 2 6 3" xfId="22971" xr:uid="{00000000-0005-0000-0000-0000235A0000}"/>
    <cellStyle name="Normal 2 3 3 3 2 6 3 2" xfId="22972" xr:uid="{00000000-0005-0000-0000-0000245A0000}"/>
    <cellStyle name="Normal 2 3 3 3 2 6 4" xfId="22973" xr:uid="{00000000-0005-0000-0000-0000255A0000}"/>
    <cellStyle name="Normal 2 3 3 3 2 6 4 2" xfId="22974" xr:uid="{00000000-0005-0000-0000-0000265A0000}"/>
    <cellStyle name="Normal 2 3 3 3 2 6 5" xfId="22975" xr:uid="{00000000-0005-0000-0000-0000275A0000}"/>
    <cellStyle name="Normal 2 3 3 3 2 6 5 2" xfId="22976" xr:uid="{00000000-0005-0000-0000-0000285A0000}"/>
    <cellStyle name="Normal 2 3 3 3 2 6 6" xfId="22977" xr:uid="{00000000-0005-0000-0000-0000295A0000}"/>
    <cellStyle name="Normal 2 3 3 3 2 6 6 2" xfId="22978" xr:uid="{00000000-0005-0000-0000-00002A5A0000}"/>
    <cellStyle name="Normal 2 3 3 3 2 6 7" xfId="22979" xr:uid="{00000000-0005-0000-0000-00002B5A0000}"/>
    <cellStyle name="Normal 2 3 3 3 2 6 7 2" xfId="22980" xr:uid="{00000000-0005-0000-0000-00002C5A0000}"/>
    <cellStyle name="Normal 2 3 3 3 2 6 8" xfId="22981" xr:uid="{00000000-0005-0000-0000-00002D5A0000}"/>
    <cellStyle name="Normal 2 3 3 3 2 6 8 2" xfId="22982" xr:uid="{00000000-0005-0000-0000-00002E5A0000}"/>
    <cellStyle name="Normal 2 3 3 3 2 6 9" xfId="22983" xr:uid="{00000000-0005-0000-0000-00002F5A0000}"/>
    <cellStyle name="Normal 2 3 3 3 2 6 9 2" xfId="22984" xr:uid="{00000000-0005-0000-0000-0000305A0000}"/>
    <cellStyle name="Normal 2 3 3 3 2 7" xfId="22985" xr:uid="{00000000-0005-0000-0000-0000315A0000}"/>
    <cellStyle name="Normal 2 3 3 3 2 7 10" xfId="22986" xr:uid="{00000000-0005-0000-0000-0000325A0000}"/>
    <cellStyle name="Normal 2 3 3 3 2 7 10 2" xfId="22987" xr:uid="{00000000-0005-0000-0000-0000335A0000}"/>
    <cellStyle name="Normal 2 3 3 3 2 7 11" xfId="22988" xr:uid="{00000000-0005-0000-0000-0000345A0000}"/>
    <cellStyle name="Normal 2 3 3 3 2 7 2" xfId="22989" xr:uid="{00000000-0005-0000-0000-0000355A0000}"/>
    <cellStyle name="Normal 2 3 3 3 2 7 2 2" xfId="22990" xr:uid="{00000000-0005-0000-0000-0000365A0000}"/>
    <cellStyle name="Normal 2 3 3 3 2 7 3" xfId="22991" xr:uid="{00000000-0005-0000-0000-0000375A0000}"/>
    <cellStyle name="Normal 2 3 3 3 2 7 3 2" xfId="22992" xr:uid="{00000000-0005-0000-0000-0000385A0000}"/>
    <cellStyle name="Normal 2 3 3 3 2 7 4" xfId="22993" xr:uid="{00000000-0005-0000-0000-0000395A0000}"/>
    <cellStyle name="Normal 2 3 3 3 2 7 4 2" xfId="22994" xr:uid="{00000000-0005-0000-0000-00003A5A0000}"/>
    <cellStyle name="Normal 2 3 3 3 2 7 5" xfId="22995" xr:uid="{00000000-0005-0000-0000-00003B5A0000}"/>
    <cellStyle name="Normal 2 3 3 3 2 7 5 2" xfId="22996" xr:uid="{00000000-0005-0000-0000-00003C5A0000}"/>
    <cellStyle name="Normal 2 3 3 3 2 7 6" xfId="22997" xr:uid="{00000000-0005-0000-0000-00003D5A0000}"/>
    <cellStyle name="Normal 2 3 3 3 2 7 6 2" xfId="22998" xr:uid="{00000000-0005-0000-0000-00003E5A0000}"/>
    <cellStyle name="Normal 2 3 3 3 2 7 7" xfId="22999" xr:uid="{00000000-0005-0000-0000-00003F5A0000}"/>
    <cellStyle name="Normal 2 3 3 3 2 7 7 2" xfId="23000" xr:uid="{00000000-0005-0000-0000-0000405A0000}"/>
    <cellStyle name="Normal 2 3 3 3 2 7 8" xfId="23001" xr:uid="{00000000-0005-0000-0000-0000415A0000}"/>
    <cellStyle name="Normal 2 3 3 3 2 7 8 2" xfId="23002" xr:uid="{00000000-0005-0000-0000-0000425A0000}"/>
    <cellStyle name="Normal 2 3 3 3 2 7 9" xfId="23003" xr:uid="{00000000-0005-0000-0000-0000435A0000}"/>
    <cellStyle name="Normal 2 3 3 3 2 7 9 2" xfId="23004" xr:uid="{00000000-0005-0000-0000-0000445A0000}"/>
    <cellStyle name="Normal 2 3 3 3 2 8" xfId="23005" xr:uid="{00000000-0005-0000-0000-0000455A0000}"/>
    <cellStyle name="Normal 2 3 3 3 2 8 2" xfId="23006" xr:uid="{00000000-0005-0000-0000-0000465A0000}"/>
    <cellStyle name="Normal 2 3 3 3 2 9" xfId="23007" xr:uid="{00000000-0005-0000-0000-0000475A0000}"/>
    <cellStyle name="Normal 2 3 3 3 2 9 2" xfId="23008" xr:uid="{00000000-0005-0000-0000-0000485A0000}"/>
    <cellStyle name="Normal 2 3 3 3 3" xfId="23009" xr:uid="{00000000-0005-0000-0000-0000495A0000}"/>
    <cellStyle name="Normal 2 3 3 3 3 10" xfId="23010" xr:uid="{00000000-0005-0000-0000-00004A5A0000}"/>
    <cellStyle name="Normal 2 3 3 3 3 10 2" xfId="23011" xr:uid="{00000000-0005-0000-0000-00004B5A0000}"/>
    <cellStyle name="Normal 2 3 3 3 3 11" xfId="23012" xr:uid="{00000000-0005-0000-0000-00004C5A0000}"/>
    <cellStyle name="Normal 2 3 3 3 3 11 2" xfId="23013" xr:uid="{00000000-0005-0000-0000-00004D5A0000}"/>
    <cellStyle name="Normal 2 3 3 3 3 12" xfId="23014" xr:uid="{00000000-0005-0000-0000-00004E5A0000}"/>
    <cellStyle name="Normal 2 3 3 3 3 12 2" xfId="23015" xr:uid="{00000000-0005-0000-0000-00004F5A0000}"/>
    <cellStyle name="Normal 2 3 3 3 3 13" xfId="23016" xr:uid="{00000000-0005-0000-0000-0000505A0000}"/>
    <cellStyle name="Normal 2 3 3 3 3 2" xfId="23017" xr:uid="{00000000-0005-0000-0000-0000515A0000}"/>
    <cellStyle name="Normal 2 3 3 3 3 2 10" xfId="23018" xr:uid="{00000000-0005-0000-0000-0000525A0000}"/>
    <cellStyle name="Normal 2 3 3 3 3 2 10 2" xfId="23019" xr:uid="{00000000-0005-0000-0000-0000535A0000}"/>
    <cellStyle name="Normal 2 3 3 3 3 2 11" xfId="23020" xr:uid="{00000000-0005-0000-0000-0000545A0000}"/>
    <cellStyle name="Normal 2 3 3 3 3 2 11 2" xfId="23021" xr:uid="{00000000-0005-0000-0000-0000555A0000}"/>
    <cellStyle name="Normal 2 3 3 3 3 2 12" xfId="23022" xr:uid="{00000000-0005-0000-0000-0000565A0000}"/>
    <cellStyle name="Normal 2 3 3 3 3 2 2" xfId="23023" xr:uid="{00000000-0005-0000-0000-0000575A0000}"/>
    <cellStyle name="Normal 2 3 3 3 3 2 2 10" xfId="23024" xr:uid="{00000000-0005-0000-0000-0000585A0000}"/>
    <cellStyle name="Normal 2 3 3 3 3 2 2 10 2" xfId="23025" xr:uid="{00000000-0005-0000-0000-0000595A0000}"/>
    <cellStyle name="Normal 2 3 3 3 3 2 2 11" xfId="23026" xr:uid="{00000000-0005-0000-0000-00005A5A0000}"/>
    <cellStyle name="Normal 2 3 3 3 3 2 2 2" xfId="23027" xr:uid="{00000000-0005-0000-0000-00005B5A0000}"/>
    <cellStyle name="Normal 2 3 3 3 3 2 2 2 2" xfId="23028" xr:uid="{00000000-0005-0000-0000-00005C5A0000}"/>
    <cellStyle name="Normal 2 3 3 3 3 2 2 3" xfId="23029" xr:uid="{00000000-0005-0000-0000-00005D5A0000}"/>
    <cellStyle name="Normal 2 3 3 3 3 2 2 3 2" xfId="23030" xr:uid="{00000000-0005-0000-0000-00005E5A0000}"/>
    <cellStyle name="Normal 2 3 3 3 3 2 2 4" xfId="23031" xr:uid="{00000000-0005-0000-0000-00005F5A0000}"/>
    <cellStyle name="Normal 2 3 3 3 3 2 2 4 2" xfId="23032" xr:uid="{00000000-0005-0000-0000-0000605A0000}"/>
    <cellStyle name="Normal 2 3 3 3 3 2 2 5" xfId="23033" xr:uid="{00000000-0005-0000-0000-0000615A0000}"/>
    <cellStyle name="Normal 2 3 3 3 3 2 2 5 2" xfId="23034" xr:uid="{00000000-0005-0000-0000-0000625A0000}"/>
    <cellStyle name="Normal 2 3 3 3 3 2 2 6" xfId="23035" xr:uid="{00000000-0005-0000-0000-0000635A0000}"/>
    <cellStyle name="Normal 2 3 3 3 3 2 2 6 2" xfId="23036" xr:uid="{00000000-0005-0000-0000-0000645A0000}"/>
    <cellStyle name="Normal 2 3 3 3 3 2 2 7" xfId="23037" xr:uid="{00000000-0005-0000-0000-0000655A0000}"/>
    <cellStyle name="Normal 2 3 3 3 3 2 2 7 2" xfId="23038" xr:uid="{00000000-0005-0000-0000-0000665A0000}"/>
    <cellStyle name="Normal 2 3 3 3 3 2 2 8" xfId="23039" xr:uid="{00000000-0005-0000-0000-0000675A0000}"/>
    <cellStyle name="Normal 2 3 3 3 3 2 2 8 2" xfId="23040" xr:uid="{00000000-0005-0000-0000-0000685A0000}"/>
    <cellStyle name="Normal 2 3 3 3 3 2 2 9" xfId="23041" xr:uid="{00000000-0005-0000-0000-0000695A0000}"/>
    <cellStyle name="Normal 2 3 3 3 3 2 2 9 2" xfId="23042" xr:uid="{00000000-0005-0000-0000-00006A5A0000}"/>
    <cellStyle name="Normal 2 3 3 3 3 2 3" xfId="23043" xr:uid="{00000000-0005-0000-0000-00006B5A0000}"/>
    <cellStyle name="Normal 2 3 3 3 3 2 3 2" xfId="23044" xr:uid="{00000000-0005-0000-0000-00006C5A0000}"/>
    <cellStyle name="Normal 2 3 3 3 3 2 4" xfId="23045" xr:uid="{00000000-0005-0000-0000-00006D5A0000}"/>
    <cellStyle name="Normal 2 3 3 3 3 2 4 2" xfId="23046" xr:uid="{00000000-0005-0000-0000-00006E5A0000}"/>
    <cellStyle name="Normal 2 3 3 3 3 2 5" xfId="23047" xr:uid="{00000000-0005-0000-0000-00006F5A0000}"/>
    <cellStyle name="Normal 2 3 3 3 3 2 5 2" xfId="23048" xr:uid="{00000000-0005-0000-0000-0000705A0000}"/>
    <cellStyle name="Normal 2 3 3 3 3 2 6" xfId="23049" xr:uid="{00000000-0005-0000-0000-0000715A0000}"/>
    <cellStyle name="Normal 2 3 3 3 3 2 6 2" xfId="23050" xr:uid="{00000000-0005-0000-0000-0000725A0000}"/>
    <cellStyle name="Normal 2 3 3 3 3 2 7" xfId="23051" xr:uid="{00000000-0005-0000-0000-0000735A0000}"/>
    <cellStyle name="Normal 2 3 3 3 3 2 7 2" xfId="23052" xr:uid="{00000000-0005-0000-0000-0000745A0000}"/>
    <cellStyle name="Normal 2 3 3 3 3 2 8" xfId="23053" xr:uid="{00000000-0005-0000-0000-0000755A0000}"/>
    <cellStyle name="Normal 2 3 3 3 3 2 8 2" xfId="23054" xr:uid="{00000000-0005-0000-0000-0000765A0000}"/>
    <cellStyle name="Normal 2 3 3 3 3 2 9" xfId="23055" xr:uid="{00000000-0005-0000-0000-0000775A0000}"/>
    <cellStyle name="Normal 2 3 3 3 3 2 9 2" xfId="23056" xr:uid="{00000000-0005-0000-0000-0000785A0000}"/>
    <cellStyle name="Normal 2 3 3 3 3 3" xfId="23057" xr:uid="{00000000-0005-0000-0000-0000795A0000}"/>
    <cellStyle name="Normal 2 3 3 3 3 3 10" xfId="23058" xr:uid="{00000000-0005-0000-0000-00007A5A0000}"/>
    <cellStyle name="Normal 2 3 3 3 3 3 10 2" xfId="23059" xr:uid="{00000000-0005-0000-0000-00007B5A0000}"/>
    <cellStyle name="Normal 2 3 3 3 3 3 11" xfId="23060" xr:uid="{00000000-0005-0000-0000-00007C5A0000}"/>
    <cellStyle name="Normal 2 3 3 3 3 3 2" xfId="23061" xr:uid="{00000000-0005-0000-0000-00007D5A0000}"/>
    <cellStyle name="Normal 2 3 3 3 3 3 2 2" xfId="23062" xr:uid="{00000000-0005-0000-0000-00007E5A0000}"/>
    <cellStyle name="Normal 2 3 3 3 3 3 3" xfId="23063" xr:uid="{00000000-0005-0000-0000-00007F5A0000}"/>
    <cellStyle name="Normal 2 3 3 3 3 3 3 2" xfId="23064" xr:uid="{00000000-0005-0000-0000-0000805A0000}"/>
    <cellStyle name="Normal 2 3 3 3 3 3 4" xfId="23065" xr:uid="{00000000-0005-0000-0000-0000815A0000}"/>
    <cellStyle name="Normal 2 3 3 3 3 3 4 2" xfId="23066" xr:uid="{00000000-0005-0000-0000-0000825A0000}"/>
    <cellStyle name="Normal 2 3 3 3 3 3 5" xfId="23067" xr:uid="{00000000-0005-0000-0000-0000835A0000}"/>
    <cellStyle name="Normal 2 3 3 3 3 3 5 2" xfId="23068" xr:uid="{00000000-0005-0000-0000-0000845A0000}"/>
    <cellStyle name="Normal 2 3 3 3 3 3 6" xfId="23069" xr:uid="{00000000-0005-0000-0000-0000855A0000}"/>
    <cellStyle name="Normal 2 3 3 3 3 3 6 2" xfId="23070" xr:uid="{00000000-0005-0000-0000-0000865A0000}"/>
    <cellStyle name="Normal 2 3 3 3 3 3 7" xfId="23071" xr:uid="{00000000-0005-0000-0000-0000875A0000}"/>
    <cellStyle name="Normal 2 3 3 3 3 3 7 2" xfId="23072" xr:uid="{00000000-0005-0000-0000-0000885A0000}"/>
    <cellStyle name="Normal 2 3 3 3 3 3 8" xfId="23073" xr:uid="{00000000-0005-0000-0000-0000895A0000}"/>
    <cellStyle name="Normal 2 3 3 3 3 3 8 2" xfId="23074" xr:uid="{00000000-0005-0000-0000-00008A5A0000}"/>
    <cellStyle name="Normal 2 3 3 3 3 3 9" xfId="23075" xr:uid="{00000000-0005-0000-0000-00008B5A0000}"/>
    <cellStyle name="Normal 2 3 3 3 3 3 9 2" xfId="23076" xr:uid="{00000000-0005-0000-0000-00008C5A0000}"/>
    <cellStyle name="Normal 2 3 3 3 3 4" xfId="23077" xr:uid="{00000000-0005-0000-0000-00008D5A0000}"/>
    <cellStyle name="Normal 2 3 3 3 3 4 2" xfId="23078" xr:uid="{00000000-0005-0000-0000-00008E5A0000}"/>
    <cellStyle name="Normal 2 3 3 3 3 5" xfId="23079" xr:uid="{00000000-0005-0000-0000-00008F5A0000}"/>
    <cellStyle name="Normal 2 3 3 3 3 5 2" xfId="23080" xr:uid="{00000000-0005-0000-0000-0000905A0000}"/>
    <cellStyle name="Normal 2 3 3 3 3 6" xfId="23081" xr:uid="{00000000-0005-0000-0000-0000915A0000}"/>
    <cellStyle name="Normal 2 3 3 3 3 6 2" xfId="23082" xr:uid="{00000000-0005-0000-0000-0000925A0000}"/>
    <cellStyle name="Normal 2 3 3 3 3 7" xfId="23083" xr:uid="{00000000-0005-0000-0000-0000935A0000}"/>
    <cellStyle name="Normal 2 3 3 3 3 7 2" xfId="23084" xr:uid="{00000000-0005-0000-0000-0000945A0000}"/>
    <cellStyle name="Normal 2 3 3 3 3 8" xfId="23085" xr:uid="{00000000-0005-0000-0000-0000955A0000}"/>
    <cellStyle name="Normal 2 3 3 3 3 8 2" xfId="23086" xr:uid="{00000000-0005-0000-0000-0000965A0000}"/>
    <cellStyle name="Normal 2 3 3 3 3 9" xfId="23087" xr:uid="{00000000-0005-0000-0000-0000975A0000}"/>
    <cellStyle name="Normal 2 3 3 3 3 9 2" xfId="23088" xr:uid="{00000000-0005-0000-0000-0000985A0000}"/>
    <cellStyle name="Normal 2 3 3 3 4" xfId="23089" xr:uid="{00000000-0005-0000-0000-0000995A0000}"/>
    <cellStyle name="Normal 2 3 3 3 4 10" xfId="23090" xr:uid="{00000000-0005-0000-0000-00009A5A0000}"/>
    <cellStyle name="Normal 2 3 3 3 4 10 2" xfId="23091" xr:uid="{00000000-0005-0000-0000-00009B5A0000}"/>
    <cellStyle name="Normal 2 3 3 3 4 11" xfId="23092" xr:uid="{00000000-0005-0000-0000-00009C5A0000}"/>
    <cellStyle name="Normal 2 3 3 3 4 11 2" xfId="23093" xr:uid="{00000000-0005-0000-0000-00009D5A0000}"/>
    <cellStyle name="Normal 2 3 3 3 4 12" xfId="23094" xr:uid="{00000000-0005-0000-0000-00009E5A0000}"/>
    <cellStyle name="Normal 2 3 3 3 4 12 2" xfId="23095" xr:uid="{00000000-0005-0000-0000-00009F5A0000}"/>
    <cellStyle name="Normal 2 3 3 3 4 13" xfId="23096" xr:uid="{00000000-0005-0000-0000-0000A05A0000}"/>
    <cellStyle name="Normal 2 3 3 3 4 2" xfId="23097" xr:uid="{00000000-0005-0000-0000-0000A15A0000}"/>
    <cellStyle name="Normal 2 3 3 3 4 2 10" xfId="23098" xr:uid="{00000000-0005-0000-0000-0000A25A0000}"/>
    <cellStyle name="Normal 2 3 3 3 4 2 10 2" xfId="23099" xr:uid="{00000000-0005-0000-0000-0000A35A0000}"/>
    <cellStyle name="Normal 2 3 3 3 4 2 11" xfId="23100" xr:uid="{00000000-0005-0000-0000-0000A45A0000}"/>
    <cellStyle name="Normal 2 3 3 3 4 2 11 2" xfId="23101" xr:uid="{00000000-0005-0000-0000-0000A55A0000}"/>
    <cellStyle name="Normal 2 3 3 3 4 2 12" xfId="23102" xr:uid="{00000000-0005-0000-0000-0000A65A0000}"/>
    <cellStyle name="Normal 2 3 3 3 4 2 2" xfId="23103" xr:uid="{00000000-0005-0000-0000-0000A75A0000}"/>
    <cellStyle name="Normal 2 3 3 3 4 2 2 10" xfId="23104" xr:uid="{00000000-0005-0000-0000-0000A85A0000}"/>
    <cellStyle name="Normal 2 3 3 3 4 2 2 10 2" xfId="23105" xr:uid="{00000000-0005-0000-0000-0000A95A0000}"/>
    <cellStyle name="Normal 2 3 3 3 4 2 2 11" xfId="23106" xr:uid="{00000000-0005-0000-0000-0000AA5A0000}"/>
    <cellStyle name="Normal 2 3 3 3 4 2 2 2" xfId="23107" xr:uid="{00000000-0005-0000-0000-0000AB5A0000}"/>
    <cellStyle name="Normal 2 3 3 3 4 2 2 2 2" xfId="23108" xr:uid="{00000000-0005-0000-0000-0000AC5A0000}"/>
    <cellStyle name="Normal 2 3 3 3 4 2 2 3" xfId="23109" xr:uid="{00000000-0005-0000-0000-0000AD5A0000}"/>
    <cellStyle name="Normal 2 3 3 3 4 2 2 3 2" xfId="23110" xr:uid="{00000000-0005-0000-0000-0000AE5A0000}"/>
    <cellStyle name="Normal 2 3 3 3 4 2 2 4" xfId="23111" xr:uid="{00000000-0005-0000-0000-0000AF5A0000}"/>
    <cellStyle name="Normal 2 3 3 3 4 2 2 4 2" xfId="23112" xr:uid="{00000000-0005-0000-0000-0000B05A0000}"/>
    <cellStyle name="Normal 2 3 3 3 4 2 2 5" xfId="23113" xr:uid="{00000000-0005-0000-0000-0000B15A0000}"/>
    <cellStyle name="Normal 2 3 3 3 4 2 2 5 2" xfId="23114" xr:uid="{00000000-0005-0000-0000-0000B25A0000}"/>
    <cellStyle name="Normal 2 3 3 3 4 2 2 6" xfId="23115" xr:uid="{00000000-0005-0000-0000-0000B35A0000}"/>
    <cellStyle name="Normal 2 3 3 3 4 2 2 6 2" xfId="23116" xr:uid="{00000000-0005-0000-0000-0000B45A0000}"/>
    <cellStyle name="Normal 2 3 3 3 4 2 2 7" xfId="23117" xr:uid="{00000000-0005-0000-0000-0000B55A0000}"/>
    <cellStyle name="Normal 2 3 3 3 4 2 2 7 2" xfId="23118" xr:uid="{00000000-0005-0000-0000-0000B65A0000}"/>
    <cellStyle name="Normal 2 3 3 3 4 2 2 8" xfId="23119" xr:uid="{00000000-0005-0000-0000-0000B75A0000}"/>
    <cellStyle name="Normal 2 3 3 3 4 2 2 8 2" xfId="23120" xr:uid="{00000000-0005-0000-0000-0000B85A0000}"/>
    <cellStyle name="Normal 2 3 3 3 4 2 2 9" xfId="23121" xr:uid="{00000000-0005-0000-0000-0000B95A0000}"/>
    <cellStyle name="Normal 2 3 3 3 4 2 2 9 2" xfId="23122" xr:uid="{00000000-0005-0000-0000-0000BA5A0000}"/>
    <cellStyle name="Normal 2 3 3 3 4 2 3" xfId="23123" xr:uid="{00000000-0005-0000-0000-0000BB5A0000}"/>
    <cellStyle name="Normal 2 3 3 3 4 2 3 2" xfId="23124" xr:uid="{00000000-0005-0000-0000-0000BC5A0000}"/>
    <cellStyle name="Normal 2 3 3 3 4 2 4" xfId="23125" xr:uid="{00000000-0005-0000-0000-0000BD5A0000}"/>
    <cellStyle name="Normal 2 3 3 3 4 2 4 2" xfId="23126" xr:uid="{00000000-0005-0000-0000-0000BE5A0000}"/>
    <cellStyle name="Normal 2 3 3 3 4 2 5" xfId="23127" xr:uid="{00000000-0005-0000-0000-0000BF5A0000}"/>
    <cellStyle name="Normal 2 3 3 3 4 2 5 2" xfId="23128" xr:uid="{00000000-0005-0000-0000-0000C05A0000}"/>
    <cellStyle name="Normal 2 3 3 3 4 2 6" xfId="23129" xr:uid="{00000000-0005-0000-0000-0000C15A0000}"/>
    <cellStyle name="Normal 2 3 3 3 4 2 6 2" xfId="23130" xr:uid="{00000000-0005-0000-0000-0000C25A0000}"/>
    <cellStyle name="Normal 2 3 3 3 4 2 7" xfId="23131" xr:uid="{00000000-0005-0000-0000-0000C35A0000}"/>
    <cellStyle name="Normal 2 3 3 3 4 2 7 2" xfId="23132" xr:uid="{00000000-0005-0000-0000-0000C45A0000}"/>
    <cellStyle name="Normal 2 3 3 3 4 2 8" xfId="23133" xr:uid="{00000000-0005-0000-0000-0000C55A0000}"/>
    <cellStyle name="Normal 2 3 3 3 4 2 8 2" xfId="23134" xr:uid="{00000000-0005-0000-0000-0000C65A0000}"/>
    <cellStyle name="Normal 2 3 3 3 4 2 9" xfId="23135" xr:uid="{00000000-0005-0000-0000-0000C75A0000}"/>
    <cellStyle name="Normal 2 3 3 3 4 2 9 2" xfId="23136" xr:uid="{00000000-0005-0000-0000-0000C85A0000}"/>
    <cellStyle name="Normal 2 3 3 3 4 3" xfId="23137" xr:uid="{00000000-0005-0000-0000-0000C95A0000}"/>
    <cellStyle name="Normal 2 3 3 3 4 3 10" xfId="23138" xr:uid="{00000000-0005-0000-0000-0000CA5A0000}"/>
    <cellStyle name="Normal 2 3 3 3 4 3 10 2" xfId="23139" xr:uid="{00000000-0005-0000-0000-0000CB5A0000}"/>
    <cellStyle name="Normal 2 3 3 3 4 3 11" xfId="23140" xr:uid="{00000000-0005-0000-0000-0000CC5A0000}"/>
    <cellStyle name="Normal 2 3 3 3 4 3 2" xfId="23141" xr:uid="{00000000-0005-0000-0000-0000CD5A0000}"/>
    <cellStyle name="Normal 2 3 3 3 4 3 2 2" xfId="23142" xr:uid="{00000000-0005-0000-0000-0000CE5A0000}"/>
    <cellStyle name="Normal 2 3 3 3 4 3 3" xfId="23143" xr:uid="{00000000-0005-0000-0000-0000CF5A0000}"/>
    <cellStyle name="Normal 2 3 3 3 4 3 3 2" xfId="23144" xr:uid="{00000000-0005-0000-0000-0000D05A0000}"/>
    <cellStyle name="Normal 2 3 3 3 4 3 4" xfId="23145" xr:uid="{00000000-0005-0000-0000-0000D15A0000}"/>
    <cellStyle name="Normal 2 3 3 3 4 3 4 2" xfId="23146" xr:uid="{00000000-0005-0000-0000-0000D25A0000}"/>
    <cellStyle name="Normal 2 3 3 3 4 3 5" xfId="23147" xr:uid="{00000000-0005-0000-0000-0000D35A0000}"/>
    <cellStyle name="Normal 2 3 3 3 4 3 5 2" xfId="23148" xr:uid="{00000000-0005-0000-0000-0000D45A0000}"/>
    <cellStyle name="Normal 2 3 3 3 4 3 6" xfId="23149" xr:uid="{00000000-0005-0000-0000-0000D55A0000}"/>
    <cellStyle name="Normal 2 3 3 3 4 3 6 2" xfId="23150" xr:uid="{00000000-0005-0000-0000-0000D65A0000}"/>
    <cellStyle name="Normal 2 3 3 3 4 3 7" xfId="23151" xr:uid="{00000000-0005-0000-0000-0000D75A0000}"/>
    <cellStyle name="Normal 2 3 3 3 4 3 7 2" xfId="23152" xr:uid="{00000000-0005-0000-0000-0000D85A0000}"/>
    <cellStyle name="Normal 2 3 3 3 4 3 8" xfId="23153" xr:uid="{00000000-0005-0000-0000-0000D95A0000}"/>
    <cellStyle name="Normal 2 3 3 3 4 3 8 2" xfId="23154" xr:uid="{00000000-0005-0000-0000-0000DA5A0000}"/>
    <cellStyle name="Normal 2 3 3 3 4 3 9" xfId="23155" xr:uid="{00000000-0005-0000-0000-0000DB5A0000}"/>
    <cellStyle name="Normal 2 3 3 3 4 3 9 2" xfId="23156" xr:uid="{00000000-0005-0000-0000-0000DC5A0000}"/>
    <cellStyle name="Normal 2 3 3 3 4 4" xfId="23157" xr:uid="{00000000-0005-0000-0000-0000DD5A0000}"/>
    <cellStyle name="Normal 2 3 3 3 4 4 2" xfId="23158" xr:uid="{00000000-0005-0000-0000-0000DE5A0000}"/>
    <cellStyle name="Normal 2 3 3 3 4 5" xfId="23159" xr:uid="{00000000-0005-0000-0000-0000DF5A0000}"/>
    <cellStyle name="Normal 2 3 3 3 4 5 2" xfId="23160" xr:uid="{00000000-0005-0000-0000-0000E05A0000}"/>
    <cellStyle name="Normal 2 3 3 3 4 6" xfId="23161" xr:uid="{00000000-0005-0000-0000-0000E15A0000}"/>
    <cellStyle name="Normal 2 3 3 3 4 6 2" xfId="23162" xr:uid="{00000000-0005-0000-0000-0000E25A0000}"/>
    <cellStyle name="Normal 2 3 3 3 4 7" xfId="23163" xr:uid="{00000000-0005-0000-0000-0000E35A0000}"/>
    <cellStyle name="Normal 2 3 3 3 4 7 2" xfId="23164" xr:uid="{00000000-0005-0000-0000-0000E45A0000}"/>
    <cellStyle name="Normal 2 3 3 3 4 8" xfId="23165" xr:uid="{00000000-0005-0000-0000-0000E55A0000}"/>
    <cellStyle name="Normal 2 3 3 3 4 8 2" xfId="23166" xr:uid="{00000000-0005-0000-0000-0000E65A0000}"/>
    <cellStyle name="Normal 2 3 3 3 4 9" xfId="23167" xr:uid="{00000000-0005-0000-0000-0000E75A0000}"/>
    <cellStyle name="Normal 2 3 3 3 4 9 2" xfId="23168" xr:uid="{00000000-0005-0000-0000-0000E85A0000}"/>
    <cellStyle name="Normal 2 3 3 3 5" xfId="23169" xr:uid="{00000000-0005-0000-0000-0000E95A0000}"/>
    <cellStyle name="Normal 2 3 3 3 5 10" xfId="23170" xr:uid="{00000000-0005-0000-0000-0000EA5A0000}"/>
    <cellStyle name="Normal 2 3 3 3 5 10 2" xfId="23171" xr:uid="{00000000-0005-0000-0000-0000EB5A0000}"/>
    <cellStyle name="Normal 2 3 3 3 5 11" xfId="23172" xr:uid="{00000000-0005-0000-0000-0000EC5A0000}"/>
    <cellStyle name="Normal 2 3 3 3 5 11 2" xfId="23173" xr:uid="{00000000-0005-0000-0000-0000ED5A0000}"/>
    <cellStyle name="Normal 2 3 3 3 5 12" xfId="23174" xr:uid="{00000000-0005-0000-0000-0000EE5A0000}"/>
    <cellStyle name="Normal 2 3 3 3 5 12 2" xfId="23175" xr:uid="{00000000-0005-0000-0000-0000EF5A0000}"/>
    <cellStyle name="Normal 2 3 3 3 5 13" xfId="23176" xr:uid="{00000000-0005-0000-0000-0000F05A0000}"/>
    <cellStyle name="Normal 2 3 3 3 5 2" xfId="23177" xr:uid="{00000000-0005-0000-0000-0000F15A0000}"/>
    <cellStyle name="Normal 2 3 3 3 5 2 10" xfId="23178" xr:uid="{00000000-0005-0000-0000-0000F25A0000}"/>
    <cellStyle name="Normal 2 3 3 3 5 2 10 2" xfId="23179" xr:uid="{00000000-0005-0000-0000-0000F35A0000}"/>
    <cellStyle name="Normal 2 3 3 3 5 2 11" xfId="23180" xr:uid="{00000000-0005-0000-0000-0000F45A0000}"/>
    <cellStyle name="Normal 2 3 3 3 5 2 11 2" xfId="23181" xr:uid="{00000000-0005-0000-0000-0000F55A0000}"/>
    <cellStyle name="Normal 2 3 3 3 5 2 12" xfId="23182" xr:uid="{00000000-0005-0000-0000-0000F65A0000}"/>
    <cellStyle name="Normal 2 3 3 3 5 2 2" xfId="23183" xr:uid="{00000000-0005-0000-0000-0000F75A0000}"/>
    <cellStyle name="Normal 2 3 3 3 5 2 2 10" xfId="23184" xr:uid="{00000000-0005-0000-0000-0000F85A0000}"/>
    <cellStyle name="Normal 2 3 3 3 5 2 2 10 2" xfId="23185" xr:uid="{00000000-0005-0000-0000-0000F95A0000}"/>
    <cellStyle name="Normal 2 3 3 3 5 2 2 11" xfId="23186" xr:uid="{00000000-0005-0000-0000-0000FA5A0000}"/>
    <cellStyle name="Normal 2 3 3 3 5 2 2 2" xfId="23187" xr:uid="{00000000-0005-0000-0000-0000FB5A0000}"/>
    <cellStyle name="Normal 2 3 3 3 5 2 2 2 2" xfId="23188" xr:uid="{00000000-0005-0000-0000-0000FC5A0000}"/>
    <cellStyle name="Normal 2 3 3 3 5 2 2 3" xfId="23189" xr:uid="{00000000-0005-0000-0000-0000FD5A0000}"/>
    <cellStyle name="Normal 2 3 3 3 5 2 2 3 2" xfId="23190" xr:uid="{00000000-0005-0000-0000-0000FE5A0000}"/>
    <cellStyle name="Normal 2 3 3 3 5 2 2 4" xfId="23191" xr:uid="{00000000-0005-0000-0000-0000FF5A0000}"/>
    <cellStyle name="Normal 2 3 3 3 5 2 2 4 2" xfId="23192" xr:uid="{00000000-0005-0000-0000-0000005B0000}"/>
    <cellStyle name="Normal 2 3 3 3 5 2 2 5" xfId="23193" xr:uid="{00000000-0005-0000-0000-0000015B0000}"/>
    <cellStyle name="Normal 2 3 3 3 5 2 2 5 2" xfId="23194" xr:uid="{00000000-0005-0000-0000-0000025B0000}"/>
    <cellStyle name="Normal 2 3 3 3 5 2 2 6" xfId="23195" xr:uid="{00000000-0005-0000-0000-0000035B0000}"/>
    <cellStyle name="Normal 2 3 3 3 5 2 2 6 2" xfId="23196" xr:uid="{00000000-0005-0000-0000-0000045B0000}"/>
    <cellStyle name="Normal 2 3 3 3 5 2 2 7" xfId="23197" xr:uid="{00000000-0005-0000-0000-0000055B0000}"/>
    <cellStyle name="Normal 2 3 3 3 5 2 2 7 2" xfId="23198" xr:uid="{00000000-0005-0000-0000-0000065B0000}"/>
    <cellStyle name="Normal 2 3 3 3 5 2 2 8" xfId="23199" xr:uid="{00000000-0005-0000-0000-0000075B0000}"/>
    <cellStyle name="Normal 2 3 3 3 5 2 2 8 2" xfId="23200" xr:uid="{00000000-0005-0000-0000-0000085B0000}"/>
    <cellStyle name="Normal 2 3 3 3 5 2 2 9" xfId="23201" xr:uid="{00000000-0005-0000-0000-0000095B0000}"/>
    <cellStyle name="Normal 2 3 3 3 5 2 2 9 2" xfId="23202" xr:uid="{00000000-0005-0000-0000-00000A5B0000}"/>
    <cellStyle name="Normal 2 3 3 3 5 2 3" xfId="23203" xr:uid="{00000000-0005-0000-0000-00000B5B0000}"/>
    <cellStyle name="Normal 2 3 3 3 5 2 3 2" xfId="23204" xr:uid="{00000000-0005-0000-0000-00000C5B0000}"/>
    <cellStyle name="Normal 2 3 3 3 5 2 4" xfId="23205" xr:uid="{00000000-0005-0000-0000-00000D5B0000}"/>
    <cellStyle name="Normal 2 3 3 3 5 2 4 2" xfId="23206" xr:uid="{00000000-0005-0000-0000-00000E5B0000}"/>
    <cellStyle name="Normal 2 3 3 3 5 2 5" xfId="23207" xr:uid="{00000000-0005-0000-0000-00000F5B0000}"/>
    <cellStyle name="Normal 2 3 3 3 5 2 5 2" xfId="23208" xr:uid="{00000000-0005-0000-0000-0000105B0000}"/>
    <cellStyle name="Normal 2 3 3 3 5 2 6" xfId="23209" xr:uid="{00000000-0005-0000-0000-0000115B0000}"/>
    <cellStyle name="Normal 2 3 3 3 5 2 6 2" xfId="23210" xr:uid="{00000000-0005-0000-0000-0000125B0000}"/>
    <cellStyle name="Normal 2 3 3 3 5 2 7" xfId="23211" xr:uid="{00000000-0005-0000-0000-0000135B0000}"/>
    <cellStyle name="Normal 2 3 3 3 5 2 7 2" xfId="23212" xr:uid="{00000000-0005-0000-0000-0000145B0000}"/>
    <cellStyle name="Normal 2 3 3 3 5 2 8" xfId="23213" xr:uid="{00000000-0005-0000-0000-0000155B0000}"/>
    <cellStyle name="Normal 2 3 3 3 5 2 8 2" xfId="23214" xr:uid="{00000000-0005-0000-0000-0000165B0000}"/>
    <cellStyle name="Normal 2 3 3 3 5 2 9" xfId="23215" xr:uid="{00000000-0005-0000-0000-0000175B0000}"/>
    <cellStyle name="Normal 2 3 3 3 5 2 9 2" xfId="23216" xr:uid="{00000000-0005-0000-0000-0000185B0000}"/>
    <cellStyle name="Normal 2 3 3 3 5 3" xfId="23217" xr:uid="{00000000-0005-0000-0000-0000195B0000}"/>
    <cellStyle name="Normal 2 3 3 3 5 3 10" xfId="23218" xr:uid="{00000000-0005-0000-0000-00001A5B0000}"/>
    <cellStyle name="Normal 2 3 3 3 5 3 10 2" xfId="23219" xr:uid="{00000000-0005-0000-0000-00001B5B0000}"/>
    <cellStyle name="Normal 2 3 3 3 5 3 11" xfId="23220" xr:uid="{00000000-0005-0000-0000-00001C5B0000}"/>
    <cellStyle name="Normal 2 3 3 3 5 3 2" xfId="23221" xr:uid="{00000000-0005-0000-0000-00001D5B0000}"/>
    <cellStyle name="Normal 2 3 3 3 5 3 2 2" xfId="23222" xr:uid="{00000000-0005-0000-0000-00001E5B0000}"/>
    <cellStyle name="Normal 2 3 3 3 5 3 3" xfId="23223" xr:uid="{00000000-0005-0000-0000-00001F5B0000}"/>
    <cellStyle name="Normal 2 3 3 3 5 3 3 2" xfId="23224" xr:uid="{00000000-0005-0000-0000-0000205B0000}"/>
    <cellStyle name="Normal 2 3 3 3 5 3 4" xfId="23225" xr:uid="{00000000-0005-0000-0000-0000215B0000}"/>
    <cellStyle name="Normal 2 3 3 3 5 3 4 2" xfId="23226" xr:uid="{00000000-0005-0000-0000-0000225B0000}"/>
    <cellStyle name="Normal 2 3 3 3 5 3 5" xfId="23227" xr:uid="{00000000-0005-0000-0000-0000235B0000}"/>
    <cellStyle name="Normal 2 3 3 3 5 3 5 2" xfId="23228" xr:uid="{00000000-0005-0000-0000-0000245B0000}"/>
    <cellStyle name="Normal 2 3 3 3 5 3 6" xfId="23229" xr:uid="{00000000-0005-0000-0000-0000255B0000}"/>
    <cellStyle name="Normal 2 3 3 3 5 3 6 2" xfId="23230" xr:uid="{00000000-0005-0000-0000-0000265B0000}"/>
    <cellStyle name="Normal 2 3 3 3 5 3 7" xfId="23231" xr:uid="{00000000-0005-0000-0000-0000275B0000}"/>
    <cellStyle name="Normal 2 3 3 3 5 3 7 2" xfId="23232" xr:uid="{00000000-0005-0000-0000-0000285B0000}"/>
    <cellStyle name="Normal 2 3 3 3 5 3 8" xfId="23233" xr:uid="{00000000-0005-0000-0000-0000295B0000}"/>
    <cellStyle name="Normal 2 3 3 3 5 3 8 2" xfId="23234" xr:uid="{00000000-0005-0000-0000-00002A5B0000}"/>
    <cellStyle name="Normal 2 3 3 3 5 3 9" xfId="23235" xr:uid="{00000000-0005-0000-0000-00002B5B0000}"/>
    <cellStyle name="Normal 2 3 3 3 5 3 9 2" xfId="23236" xr:uid="{00000000-0005-0000-0000-00002C5B0000}"/>
    <cellStyle name="Normal 2 3 3 3 5 4" xfId="23237" xr:uid="{00000000-0005-0000-0000-00002D5B0000}"/>
    <cellStyle name="Normal 2 3 3 3 5 4 2" xfId="23238" xr:uid="{00000000-0005-0000-0000-00002E5B0000}"/>
    <cellStyle name="Normal 2 3 3 3 5 5" xfId="23239" xr:uid="{00000000-0005-0000-0000-00002F5B0000}"/>
    <cellStyle name="Normal 2 3 3 3 5 5 2" xfId="23240" xr:uid="{00000000-0005-0000-0000-0000305B0000}"/>
    <cellStyle name="Normal 2 3 3 3 5 6" xfId="23241" xr:uid="{00000000-0005-0000-0000-0000315B0000}"/>
    <cellStyle name="Normal 2 3 3 3 5 6 2" xfId="23242" xr:uid="{00000000-0005-0000-0000-0000325B0000}"/>
    <cellStyle name="Normal 2 3 3 3 5 7" xfId="23243" xr:uid="{00000000-0005-0000-0000-0000335B0000}"/>
    <cellStyle name="Normal 2 3 3 3 5 7 2" xfId="23244" xr:uid="{00000000-0005-0000-0000-0000345B0000}"/>
    <cellStyle name="Normal 2 3 3 3 5 8" xfId="23245" xr:uid="{00000000-0005-0000-0000-0000355B0000}"/>
    <cellStyle name="Normal 2 3 3 3 5 8 2" xfId="23246" xr:uid="{00000000-0005-0000-0000-0000365B0000}"/>
    <cellStyle name="Normal 2 3 3 3 5 9" xfId="23247" xr:uid="{00000000-0005-0000-0000-0000375B0000}"/>
    <cellStyle name="Normal 2 3 3 3 5 9 2" xfId="23248" xr:uid="{00000000-0005-0000-0000-0000385B0000}"/>
    <cellStyle name="Normal 2 3 3 3 6" xfId="23249" xr:uid="{00000000-0005-0000-0000-0000395B0000}"/>
    <cellStyle name="Normal 2 3 3 3 6 10" xfId="23250" xr:uid="{00000000-0005-0000-0000-00003A5B0000}"/>
    <cellStyle name="Normal 2 3 3 3 6 10 2" xfId="23251" xr:uid="{00000000-0005-0000-0000-00003B5B0000}"/>
    <cellStyle name="Normal 2 3 3 3 6 11" xfId="23252" xr:uid="{00000000-0005-0000-0000-00003C5B0000}"/>
    <cellStyle name="Normal 2 3 3 3 6 11 2" xfId="23253" xr:uid="{00000000-0005-0000-0000-00003D5B0000}"/>
    <cellStyle name="Normal 2 3 3 3 6 12" xfId="23254" xr:uid="{00000000-0005-0000-0000-00003E5B0000}"/>
    <cellStyle name="Normal 2 3 3 3 6 12 2" xfId="23255" xr:uid="{00000000-0005-0000-0000-00003F5B0000}"/>
    <cellStyle name="Normal 2 3 3 3 6 13" xfId="23256" xr:uid="{00000000-0005-0000-0000-0000405B0000}"/>
    <cellStyle name="Normal 2 3 3 3 6 2" xfId="23257" xr:uid="{00000000-0005-0000-0000-0000415B0000}"/>
    <cellStyle name="Normal 2 3 3 3 6 2 10" xfId="23258" xr:uid="{00000000-0005-0000-0000-0000425B0000}"/>
    <cellStyle name="Normal 2 3 3 3 6 2 10 2" xfId="23259" xr:uid="{00000000-0005-0000-0000-0000435B0000}"/>
    <cellStyle name="Normal 2 3 3 3 6 2 11" xfId="23260" xr:uid="{00000000-0005-0000-0000-0000445B0000}"/>
    <cellStyle name="Normal 2 3 3 3 6 2 11 2" xfId="23261" xr:uid="{00000000-0005-0000-0000-0000455B0000}"/>
    <cellStyle name="Normal 2 3 3 3 6 2 12" xfId="23262" xr:uid="{00000000-0005-0000-0000-0000465B0000}"/>
    <cellStyle name="Normal 2 3 3 3 6 2 2" xfId="23263" xr:uid="{00000000-0005-0000-0000-0000475B0000}"/>
    <cellStyle name="Normal 2 3 3 3 6 2 2 10" xfId="23264" xr:uid="{00000000-0005-0000-0000-0000485B0000}"/>
    <cellStyle name="Normal 2 3 3 3 6 2 2 10 2" xfId="23265" xr:uid="{00000000-0005-0000-0000-0000495B0000}"/>
    <cellStyle name="Normal 2 3 3 3 6 2 2 11" xfId="23266" xr:uid="{00000000-0005-0000-0000-00004A5B0000}"/>
    <cellStyle name="Normal 2 3 3 3 6 2 2 2" xfId="23267" xr:uid="{00000000-0005-0000-0000-00004B5B0000}"/>
    <cellStyle name="Normal 2 3 3 3 6 2 2 2 2" xfId="23268" xr:uid="{00000000-0005-0000-0000-00004C5B0000}"/>
    <cellStyle name="Normal 2 3 3 3 6 2 2 3" xfId="23269" xr:uid="{00000000-0005-0000-0000-00004D5B0000}"/>
    <cellStyle name="Normal 2 3 3 3 6 2 2 3 2" xfId="23270" xr:uid="{00000000-0005-0000-0000-00004E5B0000}"/>
    <cellStyle name="Normal 2 3 3 3 6 2 2 4" xfId="23271" xr:uid="{00000000-0005-0000-0000-00004F5B0000}"/>
    <cellStyle name="Normal 2 3 3 3 6 2 2 4 2" xfId="23272" xr:uid="{00000000-0005-0000-0000-0000505B0000}"/>
    <cellStyle name="Normal 2 3 3 3 6 2 2 5" xfId="23273" xr:uid="{00000000-0005-0000-0000-0000515B0000}"/>
    <cellStyle name="Normal 2 3 3 3 6 2 2 5 2" xfId="23274" xr:uid="{00000000-0005-0000-0000-0000525B0000}"/>
    <cellStyle name="Normal 2 3 3 3 6 2 2 6" xfId="23275" xr:uid="{00000000-0005-0000-0000-0000535B0000}"/>
    <cellStyle name="Normal 2 3 3 3 6 2 2 6 2" xfId="23276" xr:uid="{00000000-0005-0000-0000-0000545B0000}"/>
    <cellStyle name="Normal 2 3 3 3 6 2 2 7" xfId="23277" xr:uid="{00000000-0005-0000-0000-0000555B0000}"/>
    <cellStyle name="Normal 2 3 3 3 6 2 2 7 2" xfId="23278" xr:uid="{00000000-0005-0000-0000-0000565B0000}"/>
    <cellStyle name="Normal 2 3 3 3 6 2 2 8" xfId="23279" xr:uid="{00000000-0005-0000-0000-0000575B0000}"/>
    <cellStyle name="Normal 2 3 3 3 6 2 2 8 2" xfId="23280" xr:uid="{00000000-0005-0000-0000-0000585B0000}"/>
    <cellStyle name="Normal 2 3 3 3 6 2 2 9" xfId="23281" xr:uid="{00000000-0005-0000-0000-0000595B0000}"/>
    <cellStyle name="Normal 2 3 3 3 6 2 2 9 2" xfId="23282" xr:uid="{00000000-0005-0000-0000-00005A5B0000}"/>
    <cellStyle name="Normal 2 3 3 3 6 2 3" xfId="23283" xr:uid="{00000000-0005-0000-0000-00005B5B0000}"/>
    <cellStyle name="Normal 2 3 3 3 6 2 3 2" xfId="23284" xr:uid="{00000000-0005-0000-0000-00005C5B0000}"/>
    <cellStyle name="Normal 2 3 3 3 6 2 4" xfId="23285" xr:uid="{00000000-0005-0000-0000-00005D5B0000}"/>
    <cellStyle name="Normal 2 3 3 3 6 2 4 2" xfId="23286" xr:uid="{00000000-0005-0000-0000-00005E5B0000}"/>
    <cellStyle name="Normal 2 3 3 3 6 2 5" xfId="23287" xr:uid="{00000000-0005-0000-0000-00005F5B0000}"/>
    <cellStyle name="Normal 2 3 3 3 6 2 5 2" xfId="23288" xr:uid="{00000000-0005-0000-0000-0000605B0000}"/>
    <cellStyle name="Normal 2 3 3 3 6 2 6" xfId="23289" xr:uid="{00000000-0005-0000-0000-0000615B0000}"/>
    <cellStyle name="Normal 2 3 3 3 6 2 6 2" xfId="23290" xr:uid="{00000000-0005-0000-0000-0000625B0000}"/>
    <cellStyle name="Normal 2 3 3 3 6 2 7" xfId="23291" xr:uid="{00000000-0005-0000-0000-0000635B0000}"/>
    <cellStyle name="Normal 2 3 3 3 6 2 7 2" xfId="23292" xr:uid="{00000000-0005-0000-0000-0000645B0000}"/>
    <cellStyle name="Normal 2 3 3 3 6 2 8" xfId="23293" xr:uid="{00000000-0005-0000-0000-0000655B0000}"/>
    <cellStyle name="Normal 2 3 3 3 6 2 8 2" xfId="23294" xr:uid="{00000000-0005-0000-0000-0000665B0000}"/>
    <cellStyle name="Normal 2 3 3 3 6 2 9" xfId="23295" xr:uid="{00000000-0005-0000-0000-0000675B0000}"/>
    <cellStyle name="Normal 2 3 3 3 6 2 9 2" xfId="23296" xr:uid="{00000000-0005-0000-0000-0000685B0000}"/>
    <cellStyle name="Normal 2 3 3 3 6 3" xfId="23297" xr:uid="{00000000-0005-0000-0000-0000695B0000}"/>
    <cellStyle name="Normal 2 3 3 3 6 3 10" xfId="23298" xr:uid="{00000000-0005-0000-0000-00006A5B0000}"/>
    <cellStyle name="Normal 2 3 3 3 6 3 10 2" xfId="23299" xr:uid="{00000000-0005-0000-0000-00006B5B0000}"/>
    <cellStyle name="Normal 2 3 3 3 6 3 11" xfId="23300" xr:uid="{00000000-0005-0000-0000-00006C5B0000}"/>
    <cellStyle name="Normal 2 3 3 3 6 3 2" xfId="23301" xr:uid="{00000000-0005-0000-0000-00006D5B0000}"/>
    <cellStyle name="Normal 2 3 3 3 6 3 2 2" xfId="23302" xr:uid="{00000000-0005-0000-0000-00006E5B0000}"/>
    <cellStyle name="Normal 2 3 3 3 6 3 3" xfId="23303" xr:uid="{00000000-0005-0000-0000-00006F5B0000}"/>
    <cellStyle name="Normal 2 3 3 3 6 3 3 2" xfId="23304" xr:uid="{00000000-0005-0000-0000-0000705B0000}"/>
    <cellStyle name="Normal 2 3 3 3 6 3 4" xfId="23305" xr:uid="{00000000-0005-0000-0000-0000715B0000}"/>
    <cellStyle name="Normal 2 3 3 3 6 3 4 2" xfId="23306" xr:uid="{00000000-0005-0000-0000-0000725B0000}"/>
    <cellStyle name="Normal 2 3 3 3 6 3 5" xfId="23307" xr:uid="{00000000-0005-0000-0000-0000735B0000}"/>
    <cellStyle name="Normal 2 3 3 3 6 3 5 2" xfId="23308" xr:uid="{00000000-0005-0000-0000-0000745B0000}"/>
    <cellStyle name="Normal 2 3 3 3 6 3 6" xfId="23309" xr:uid="{00000000-0005-0000-0000-0000755B0000}"/>
    <cellStyle name="Normal 2 3 3 3 6 3 6 2" xfId="23310" xr:uid="{00000000-0005-0000-0000-0000765B0000}"/>
    <cellStyle name="Normal 2 3 3 3 6 3 7" xfId="23311" xr:uid="{00000000-0005-0000-0000-0000775B0000}"/>
    <cellStyle name="Normal 2 3 3 3 6 3 7 2" xfId="23312" xr:uid="{00000000-0005-0000-0000-0000785B0000}"/>
    <cellStyle name="Normal 2 3 3 3 6 3 8" xfId="23313" xr:uid="{00000000-0005-0000-0000-0000795B0000}"/>
    <cellStyle name="Normal 2 3 3 3 6 3 8 2" xfId="23314" xr:uid="{00000000-0005-0000-0000-00007A5B0000}"/>
    <cellStyle name="Normal 2 3 3 3 6 3 9" xfId="23315" xr:uid="{00000000-0005-0000-0000-00007B5B0000}"/>
    <cellStyle name="Normal 2 3 3 3 6 3 9 2" xfId="23316" xr:uid="{00000000-0005-0000-0000-00007C5B0000}"/>
    <cellStyle name="Normal 2 3 3 3 6 4" xfId="23317" xr:uid="{00000000-0005-0000-0000-00007D5B0000}"/>
    <cellStyle name="Normal 2 3 3 3 6 4 2" xfId="23318" xr:uid="{00000000-0005-0000-0000-00007E5B0000}"/>
    <cellStyle name="Normal 2 3 3 3 6 5" xfId="23319" xr:uid="{00000000-0005-0000-0000-00007F5B0000}"/>
    <cellStyle name="Normal 2 3 3 3 6 5 2" xfId="23320" xr:uid="{00000000-0005-0000-0000-0000805B0000}"/>
    <cellStyle name="Normal 2 3 3 3 6 6" xfId="23321" xr:uid="{00000000-0005-0000-0000-0000815B0000}"/>
    <cellStyle name="Normal 2 3 3 3 6 6 2" xfId="23322" xr:uid="{00000000-0005-0000-0000-0000825B0000}"/>
    <cellStyle name="Normal 2 3 3 3 6 7" xfId="23323" xr:uid="{00000000-0005-0000-0000-0000835B0000}"/>
    <cellStyle name="Normal 2 3 3 3 6 7 2" xfId="23324" xr:uid="{00000000-0005-0000-0000-0000845B0000}"/>
    <cellStyle name="Normal 2 3 3 3 6 8" xfId="23325" xr:uid="{00000000-0005-0000-0000-0000855B0000}"/>
    <cellStyle name="Normal 2 3 3 3 6 8 2" xfId="23326" xr:uid="{00000000-0005-0000-0000-0000865B0000}"/>
    <cellStyle name="Normal 2 3 3 3 6 9" xfId="23327" xr:uid="{00000000-0005-0000-0000-0000875B0000}"/>
    <cellStyle name="Normal 2 3 3 3 6 9 2" xfId="23328" xr:uid="{00000000-0005-0000-0000-0000885B0000}"/>
    <cellStyle name="Normal 2 3 3 3 7" xfId="42027" xr:uid="{00000000-0005-0000-0000-0000895B0000}"/>
    <cellStyle name="Normal 2 3 3 4" xfId="23329" xr:uid="{00000000-0005-0000-0000-00008A5B0000}"/>
    <cellStyle name="Normal 2 3 3 4 10" xfId="23330" xr:uid="{00000000-0005-0000-0000-00008B5B0000}"/>
    <cellStyle name="Normal 2 3 3 4 10 2" xfId="23331" xr:uid="{00000000-0005-0000-0000-00008C5B0000}"/>
    <cellStyle name="Normal 2 3 3 4 11" xfId="23332" xr:uid="{00000000-0005-0000-0000-00008D5B0000}"/>
    <cellStyle name="Normal 2 3 3 4 11 2" xfId="23333" xr:uid="{00000000-0005-0000-0000-00008E5B0000}"/>
    <cellStyle name="Normal 2 3 3 4 12" xfId="23334" xr:uid="{00000000-0005-0000-0000-00008F5B0000}"/>
    <cellStyle name="Normal 2 3 3 4 12 2" xfId="23335" xr:uid="{00000000-0005-0000-0000-0000905B0000}"/>
    <cellStyle name="Normal 2 3 3 4 13" xfId="23336" xr:uid="{00000000-0005-0000-0000-0000915B0000}"/>
    <cellStyle name="Normal 2 3 3 4 2" xfId="23337" xr:uid="{00000000-0005-0000-0000-0000925B0000}"/>
    <cellStyle name="Normal 2 3 3 4 2 10" xfId="23338" xr:uid="{00000000-0005-0000-0000-0000935B0000}"/>
    <cellStyle name="Normal 2 3 3 4 2 10 2" xfId="23339" xr:uid="{00000000-0005-0000-0000-0000945B0000}"/>
    <cellStyle name="Normal 2 3 3 4 2 11" xfId="23340" xr:uid="{00000000-0005-0000-0000-0000955B0000}"/>
    <cellStyle name="Normal 2 3 3 4 2 11 2" xfId="23341" xr:uid="{00000000-0005-0000-0000-0000965B0000}"/>
    <cellStyle name="Normal 2 3 3 4 2 12" xfId="23342" xr:uid="{00000000-0005-0000-0000-0000975B0000}"/>
    <cellStyle name="Normal 2 3 3 4 2 2" xfId="23343" xr:uid="{00000000-0005-0000-0000-0000985B0000}"/>
    <cellStyle name="Normal 2 3 3 4 2 2 10" xfId="23344" xr:uid="{00000000-0005-0000-0000-0000995B0000}"/>
    <cellStyle name="Normal 2 3 3 4 2 2 10 2" xfId="23345" xr:uid="{00000000-0005-0000-0000-00009A5B0000}"/>
    <cellStyle name="Normal 2 3 3 4 2 2 11" xfId="23346" xr:uid="{00000000-0005-0000-0000-00009B5B0000}"/>
    <cellStyle name="Normal 2 3 3 4 2 2 2" xfId="23347" xr:uid="{00000000-0005-0000-0000-00009C5B0000}"/>
    <cellStyle name="Normal 2 3 3 4 2 2 2 2" xfId="23348" xr:uid="{00000000-0005-0000-0000-00009D5B0000}"/>
    <cellStyle name="Normal 2 3 3 4 2 2 3" xfId="23349" xr:uid="{00000000-0005-0000-0000-00009E5B0000}"/>
    <cellStyle name="Normal 2 3 3 4 2 2 3 2" xfId="23350" xr:uid="{00000000-0005-0000-0000-00009F5B0000}"/>
    <cellStyle name="Normal 2 3 3 4 2 2 4" xfId="23351" xr:uid="{00000000-0005-0000-0000-0000A05B0000}"/>
    <cellStyle name="Normal 2 3 3 4 2 2 4 2" xfId="23352" xr:uid="{00000000-0005-0000-0000-0000A15B0000}"/>
    <cellStyle name="Normal 2 3 3 4 2 2 5" xfId="23353" xr:uid="{00000000-0005-0000-0000-0000A25B0000}"/>
    <cellStyle name="Normal 2 3 3 4 2 2 5 2" xfId="23354" xr:uid="{00000000-0005-0000-0000-0000A35B0000}"/>
    <cellStyle name="Normal 2 3 3 4 2 2 6" xfId="23355" xr:uid="{00000000-0005-0000-0000-0000A45B0000}"/>
    <cellStyle name="Normal 2 3 3 4 2 2 6 2" xfId="23356" xr:uid="{00000000-0005-0000-0000-0000A55B0000}"/>
    <cellStyle name="Normal 2 3 3 4 2 2 7" xfId="23357" xr:uid="{00000000-0005-0000-0000-0000A65B0000}"/>
    <cellStyle name="Normal 2 3 3 4 2 2 7 2" xfId="23358" xr:uid="{00000000-0005-0000-0000-0000A75B0000}"/>
    <cellStyle name="Normal 2 3 3 4 2 2 8" xfId="23359" xr:uid="{00000000-0005-0000-0000-0000A85B0000}"/>
    <cellStyle name="Normal 2 3 3 4 2 2 8 2" xfId="23360" xr:uid="{00000000-0005-0000-0000-0000A95B0000}"/>
    <cellStyle name="Normal 2 3 3 4 2 2 9" xfId="23361" xr:uid="{00000000-0005-0000-0000-0000AA5B0000}"/>
    <cellStyle name="Normal 2 3 3 4 2 2 9 2" xfId="23362" xr:uid="{00000000-0005-0000-0000-0000AB5B0000}"/>
    <cellStyle name="Normal 2 3 3 4 2 3" xfId="23363" xr:uid="{00000000-0005-0000-0000-0000AC5B0000}"/>
    <cellStyle name="Normal 2 3 3 4 2 3 2" xfId="23364" xr:uid="{00000000-0005-0000-0000-0000AD5B0000}"/>
    <cellStyle name="Normal 2 3 3 4 2 4" xfId="23365" xr:uid="{00000000-0005-0000-0000-0000AE5B0000}"/>
    <cellStyle name="Normal 2 3 3 4 2 4 2" xfId="23366" xr:uid="{00000000-0005-0000-0000-0000AF5B0000}"/>
    <cellStyle name="Normal 2 3 3 4 2 5" xfId="23367" xr:uid="{00000000-0005-0000-0000-0000B05B0000}"/>
    <cellStyle name="Normal 2 3 3 4 2 5 2" xfId="23368" xr:uid="{00000000-0005-0000-0000-0000B15B0000}"/>
    <cellStyle name="Normal 2 3 3 4 2 6" xfId="23369" xr:uid="{00000000-0005-0000-0000-0000B25B0000}"/>
    <cellStyle name="Normal 2 3 3 4 2 6 2" xfId="23370" xr:uid="{00000000-0005-0000-0000-0000B35B0000}"/>
    <cellStyle name="Normal 2 3 3 4 2 7" xfId="23371" xr:uid="{00000000-0005-0000-0000-0000B45B0000}"/>
    <cellStyle name="Normal 2 3 3 4 2 7 2" xfId="23372" xr:uid="{00000000-0005-0000-0000-0000B55B0000}"/>
    <cellStyle name="Normal 2 3 3 4 2 8" xfId="23373" xr:uid="{00000000-0005-0000-0000-0000B65B0000}"/>
    <cellStyle name="Normal 2 3 3 4 2 8 2" xfId="23374" xr:uid="{00000000-0005-0000-0000-0000B75B0000}"/>
    <cellStyle name="Normal 2 3 3 4 2 9" xfId="23375" xr:uid="{00000000-0005-0000-0000-0000B85B0000}"/>
    <cellStyle name="Normal 2 3 3 4 2 9 2" xfId="23376" xr:uid="{00000000-0005-0000-0000-0000B95B0000}"/>
    <cellStyle name="Normal 2 3 3 4 3" xfId="23377" xr:uid="{00000000-0005-0000-0000-0000BA5B0000}"/>
    <cellStyle name="Normal 2 3 3 4 3 10" xfId="23378" xr:uid="{00000000-0005-0000-0000-0000BB5B0000}"/>
    <cellStyle name="Normal 2 3 3 4 3 10 2" xfId="23379" xr:uid="{00000000-0005-0000-0000-0000BC5B0000}"/>
    <cellStyle name="Normal 2 3 3 4 3 11" xfId="23380" xr:uid="{00000000-0005-0000-0000-0000BD5B0000}"/>
    <cellStyle name="Normal 2 3 3 4 3 2" xfId="23381" xr:uid="{00000000-0005-0000-0000-0000BE5B0000}"/>
    <cellStyle name="Normal 2 3 3 4 3 2 2" xfId="23382" xr:uid="{00000000-0005-0000-0000-0000BF5B0000}"/>
    <cellStyle name="Normal 2 3 3 4 3 3" xfId="23383" xr:uid="{00000000-0005-0000-0000-0000C05B0000}"/>
    <cellStyle name="Normal 2 3 3 4 3 3 2" xfId="23384" xr:uid="{00000000-0005-0000-0000-0000C15B0000}"/>
    <cellStyle name="Normal 2 3 3 4 3 4" xfId="23385" xr:uid="{00000000-0005-0000-0000-0000C25B0000}"/>
    <cellStyle name="Normal 2 3 3 4 3 4 2" xfId="23386" xr:uid="{00000000-0005-0000-0000-0000C35B0000}"/>
    <cellStyle name="Normal 2 3 3 4 3 5" xfId="23387" xr:uid="{00000000-0005-0000-0000-0000C45B0000}"/>
    <cellStyle name="Normal 2 3 3 4 3 5 2" xfId="23388" xr:uid="{00000000-0005-0000-0000-0000C55B0000}"/>
    <cellStyle name="Normal 2 3 3 4 3 6" xfId="23389" xr:uid="{00000000-0005-0000-0000-0000C65B0000}"/>
    <cellStyle name="Normal 2 3 3 4 3 6 2" xfId="23390" xr:uid="{00000000-0005-0000-0000-0000C75B0000}"/>
    <cellStyle name="Normal 2 3 3 4 3 7" xfId="23391" xr:uid="{00000000-0005-0000-0000-0000C85B0000}"/>
    <cellStyle name="Normal 2 3 3 4 3 7 2" xfId="23392" xr:uid="{00000000-0005-0000-0000-0000C95B0000}"/>
    <cellStyle name="Normal 2 3 3 4 3 8" xfId="23393" xr:uid="{00000000-0005-0000-0000-0000CA5B0000}"/>
    <cellStyle name="Normal 2 3 3 4 3 8 2" xfId="23394" xr:uid="{00000000-0005-0000-0000-0000CB5B0000}"/>
    <cellStyle name="Normal 2 3 3 4 3 9" xfId="23395" xr:uid="{00000000-0005-0000-0000-0000CC5B0000}"/>
    <cellStyle name="Normal 2 3 3 4 3 9 2" xfId="23396" xr:uid="{00000000-0005-0000-0000-0000CD5B0000}"/>
    <cellStyle name="Normal 2 3 3 4 4" xfId="23397" xr:uid="{00000000-0005-0000-0000-0000CE5B0000}"/>
    <cellStyle name="Normal 2 3 3 4 4 2" xfId="23398" xr:uid="{00000000-0005-0000-0000-0000CF5B0000}"/>
    <cellStyle name="Normal 2 3 3 4 5" xfId="23399" xr:uid="{00000000-0005-0000-0000-0000D05B0000}"/>
    <cellStyle name="Normal 2 3 3 4 5 2" xfId="23400" xr:uid="{00000000-0005-0000-0000-0000D15B0000}"/>
    <cellStyle name="Normal 2 3 3 4 6" xfId="23401" xr:uid="{00000000-0005-0000-0000-0000D25B0000}"/>
    <cellStyle name="Normal 2 3 3 4 6 2" xfId="23402" xr:uid="{00000000-0005-0000-0000-0000D35B0000}"/>
    <cellStyle name="Normal 2 3 3 4 7" xfId="23403" xr:uid="{00000000-0005-0000-0000-0000D45B0000}"/>
    <cellStyle name="Normal 2 3 3 4 7 2" xfId="23404" xr:uid="{00000000-0005-0000-0000-0000D55B0000}"/>
    <cellStyle name="Normal 2 3 3 4 8" xfId="23405" xr:uid="{00000000-0005-0000-0000-0000D65B0000}"/>
    <cellStyle name="Normal 2 3 3 4 8 2" xfId="23406" xr:uid="{00000000-0005-0000-0000-0000D75B0000}"/>
    <cellStyle name="Normal 2 3 3 4 9" xfId="23407" xr:uid="{00000000-0005-0000-0000-0000D85B0000}"/>
    <cellStyle name="Normal 2 3 3 4 9 2" xfId="23408" xr:uid="{00000000-0005-0000-0000-0000D95B0000}"/>
    <cellStyle name="Normal 2 3 3 5" xfId="23409" xr:uid="{00000000-0005-0000-0000-0000DA5B0000}"/>
    <cellStyle name="Normal 2 3 3 5 10" xfId="23410" xr:uid="{00000000-0005-0000-0000-0000DB5B0000}"/>
    <cellStyle name="Normal 2 3 3 5 10 2" xfId="23411" xr:uid="{00000000-0005-0000-0000-0000DC5B0000}"/>
    <cellStyle name="Normal 2 3 3 5 11" xfId="23412" xr:uid="{00000000-0005-0000-0000-0000DD5B0000}"/>
    <cellStyle name="Normal 2 3 3 5 11 2" xfId="23413" xr:uid="{00000000-0005-0000-0000-0000DE5B0000}"/>
    <cellStyle name="Normal 2 3 3 5 12" xfId="23414" xr:uid="{00000000-0005-0000-0000-0000DF5B0000}"/>
    <cellStyle name="Normal 2 3 3 5 12 2" xfId="23415" xr:uid="{00000000-0005-0000-0000-0000E05B0000}"/>
    <cellStyle name="Normal 2 3 3 5 13" xfId="23416" xr:uid="{00000000-0005-0000-0000-0000E15B0000}"/>
    <cellStyle name="Normal 2 3 3 5 2" xfId="23417" xr:uid="{00000000-0005-0000-0000-0000E25B0000}"/>
    <cellStyle name="Normal 2 3 3 5 2 10" xfId="23418" xr:uid="{00000000-0005-0000-0000-0000E35B0000}"/>
    <cellStyle name="Normal 2 3 3 5 2 10 2" xfId="23419" xr:uid="{00000000-0005-0000-0000-0000E45B0000}"/>
    <cellStyle name="Normal 2 3 3 5 2 11" xfId="23420" xr:uid="{00000000-0005-0000-0000-0000E55B0000}"/>
    <cellStyle name="Normal 2 3 3 5 2 11 2" xfId="23421" xr:uid="{00000000-0005-0000-0000-0000E65B0000}"/>
    <cellStyle name="Normal 2 3 3 5 2 12" xfId="23422" xr:uid="{00000000-0005-0000-0000-0000E75B0000}"/>
    <cellStyle name="Normal 2 3 3 5 2 2" xfId="23423" xr:uid="{00000000-0005-0000-0000-0000E85B0000}"/>
    <cellStyle name="Normal 2 3 3 5 2 2 10" xfId="23424" xr:uid="{00000000-0005-0000-0000-0000E95B0000}"/>
    <cellStyle name="Normal 2 3 3 5 2 2 10 2" xfId="23425" xr:uid="{00000000-0005-0000-0000-0000EA5B0000}"/>
    <cellStyle name="Normal 2 3 3 5 2 2 11" xfId="23426" xr:uid="{00000000-0005-0000-0000-0000EB5B0000}"/>
    <cellStyle name="Normal 2 3 3 5 2 2 2" xfId="23427" xr:uid="{00000000-0005-0000-0000-0000EC5B0000}"/>
    <cellStyle name="Normal 2 3 3 5 2 2 2 2" xfId="23428" xr:uid="{00000000-0005-0000-0000-0000ED5B0000}"/>
    <cellStyle name="Normal 2 3 3 5 2 2 3" xfId="23429" xr:uid="{00000000-0005-0000-0000-0000EE5B0000}"/>
    <cellStyle name="Normal 2 3 3 5 2 2 3 2" xfId="23430" xr:uid="{00000000-0005-0000-0000-0000EF5B0000}"/>
    <cellStyle name="Normal 2 3 3 5 2 2 4" xfId="23431" xr:uid="{00000000-0005-0000-0000-0000F05B0000}"/>
    <cellStyle name="Normal 2 3 3 5 2 2 4 2" xfId="23432" xr:uid="{00000000-0005-0000-0000-0000F15B0000}"/>
    <cellStyle name="Normal 2 3 3 5 2 2 5" xfId="23433" xr:uid="{00000000-0005-0000-0000-0000F25B0000}"/>
    <cellStyle name="Normal 2 3 3 5 2 2 5 2" xfId="23434" xr:uid="{00000000-0005-0000-0000-0000F35B0000}"/>
    <cellStyle name="Normal 2 3 3 5 2 2 6" xfId="23435" xr:uid="{00000000-0005-0000-0000-0000F45B0000}"/>
    <cellStyle name="Normal 2 3 3 5 2 2 6 2" xfId="23436" xr:uid="{00000000-0005-0000-0000-0000F55B0000}"/>
    <cellStyle name="Normal 2 3 3 5 2 2 7" xfId="23437" xr:uid="{00000000-0005-0000-0000-0000F65B0000}"/>
    <cellStyle name="Normal 2 3 3 5 2 2 7 2" xfId="23438" xr:uid="{00000000-0005-0000-0000-0000F75B0000}"/>
    <cellStyle name="Normal 2 3 3 5 2 2 8" xfId="23439" xr:uid="{00000000-0005-0000-0000-0000F85B0000}"/>
    <cellStyle name="Normal 2 3 3 5 2 2 8 2" xfId="23440" xr:uid="{00000000-0005-0000-0000-0000F95B0000}"/>
    <cellStyle name="Normal 2 3 3 5 2 2 9" xfId="23441" xr:uid="{00000000-0005-0000-0000-0000FA5B0000}"/>
    <cellStyle name="Normal 2 3 3 5 2 2 9 2" xfId="23442" xr:uid="{00000000-0005-0000-0000-0000FB5B0000}"/>
    <cellStyle name="Normal 2 3 3 5 2 3" xfId="23443" xr:uid="{00000000-0005-0000-0000-0000FC5B0000}"/>
    <cellStyle name="Normal 2 3 3 5 2 3 2" xfId="23444" xr:uid="{00000000-0005-0000-0000-0000FD5B0000}"/>
    <cellStyle name="Normal 2 3 3 5 2 4" xfId="23445" xr:uid="{00000000-0005-0000-0000-0000FE5B0000}"/>
    <cellStyle name="Normal 2 3 3 5 2 4 2" xfId="23446" xr:uid="{00000000-0005-0000-0000-0000FF5B0000}"/>
    <cellStyle name="Normal 2 3 3 5 2 5" xfId="23447" xr:uid="{00000000-0005-0000-0000-0000005C0000}"/>
    <cellStyle name="Normal 2 3 3 5 2 5 2" xfId="23448" xr:uid="{00000000-0005-0000-0000-0000015C0000}"/>
    <cellStyle name="Normal 2 3 3 5 2 6" xfId="23449" xr:uid="{00000000-0005-0000-0000-0000025C0000}"/>
    <cellStyle name="Normal 2 3 3 5 2 6 2" xfId="23450" xr:uid="{00000000-0005-0000-0000-0000035C0000}"/>
    <cellStyle name="Normal 2 3 3 5 2 7" xfId="23451" xr:uid="{00000000-0005-0000-0000-0000045C0000}"/>
    <cellStyle name="Normal 2 3 3 5 2 7 2" xfId="23452" xr:uid="{00000000-0005-0000-0000-0000055C0000}"/>
    <cellStyle name="Normal 2 3 3 5 2 8" xfId="23453" xr:uid="{00000000-0005-0000-0000-0000065C0000}"/>
    <cellStyle name="Normal 2 3 3 5 2 8 2" xfId="23454" xr:uid="{00000000-0005-0000-0000-0000075C0000}"/>
    <cellStyle name="Normal 2 3 3 5 2 9" xfId="23455" xr:uid="{00000000-0005-0000-0000-0000085C0000}"/>
    <cellStyle name="Normal 2 3 3 5 2 9 2" xfId="23456" xr:uid="{00000000-0005-0000-0000-0000095C0000}"/>
    <cellStyle name="Normal 2 3 3 5 3" xfId="23457" xr:uid="{00000000-0005-0000-0000-00000A5C0000}"/>
    <cellStyle name="Normal 2 3 3 5 3 10" xfId="23458" xr:uid="{00000000-0005-0000-0000-00000B5C0000}"/>
    <cellStyle name="Normal 2 3 3 5 3 10 2" xfId="23459" xr:uid="{00000000-0005-0000-0000-00000C5C0000}"/>
    <cellStyle name="Normal 2 3 3 5 3 11" xfId="23460" xr:uid="{00000000-0005-0000-0000-00000D5C0000}"/>
    <cellStyle name="Normal 2 3 3 5 3 2" xfId="23461" xr:uid="{00000000-0005-0000-0000-00000E5C0000}"/>
    <cellStyle name="Normal 2 3 3 5 3 2 2" xfId="23462" xr:uid="{00000000-0005-0000-0000-00000F5C0000}"/>
    <cellStyle name="Normal 2 3 3 5 3 3" xfId="23463" xr:uid="{00000000-0005-0000-0000-0000105C0000}"/>
    <cellStyle name="Normal 2 3 3 5 3 3 2" xfId="23464" xr:uid="{00000000-0005-0000-0000-0000115C0000}"/>
    <cellStyle name="Normal 2 3 3 5 3 4" xfId="23465" xr:uid="{00000000-0005-0000-0000-0000125C0000}"/>
    <cellStyle name="Normal 2 3 3 5 3 4 2" xfId="23466" xr:uid="{00000000-0005-0000-0000-0000135C0000}"/>
    <cellStyle name="Normal 2 3 3 5 3 5" xfId="23467" xr:uid="{00000000-0005-0000-0000-0000145C0000}"/>
    <cellStyle name="Normal 2 3 3 5 3 5 2" xfId="23468" xr:uid="{00000000-0005-0000-0000-0000155C0000}"/>
    <cellStyle name="Normal 2 3 3 5 3 6" xfId="23469" xr:uid="{00000000-0005-0000-0000-0000165C0000}"/>
    <cellStyle name="Normal 2 3 3 5 3 6 2" xfId="23470" xr:uid="{00000000-0005-0000-0000-0000175C0000}"/>
    <cellStyle name="Normal 2 3 3 5 3 7" xfId="23471" xr:uid="{00000000-0005-0000-0000-0000185C0000}"/>
    <cellStyle name="Normal 2 3 3 5 3 7 2" xfId="23472" xr:uid="{00000000-0005-0000-0000-0000195C0000}"/>
    <cellStyle name="Normal 2 3 3 5 3 8" xfId="23473" xr:uid="{00000000-0005-0000-0000-00001A5C0000}"/>
    <cellStyle name="Normal 2 3 3 5 3 8 2" xfId="23474" xr:uid="{00000000-0005-0000-0000-00001B5C0000}"/>
    <cellStyle name="Normal 2 3 3 5 3 9" xfId="23475" xr:uid="{00000000-0005-0000-0000-00001C5C0000}"/>
    <cellStyle name="Normal 2 3 3 5 3 9 2" xfId="23476" xr:uid="{00000000-0005-0000-0000-00001D5C0000}"/>
    <cellStyle name="Normal 2 3 3 5 4" xfId="23477" xr:uid="{00000000-0005-0000-0000-00001E5C0000}"/>
    <cellStyle name="Normal 2 3 3 5 4 2" xfId="23478" xr:uid="{00000000-0005-0000-0000-00001F5C0000}"/>
    <cellStyle name="Normal 2 3 3 5 5" xfId="23479" xr:uid="{00000000-0005-0000-0000-0000205C0000}"/>
    <cellStyle name="Normal 2 3 3 5 5 2" xfId="23480" xr:uid="{00000000-0005-0000-0000-0000215C0000}"/>
    <cellStyle name="Normal 2 3 3 5 6" xfId="23481" xr:uid="{00000000-0005-0000-0000-0000225C0000}"/>
    <cellStyle name="Normal 2 3 3 5 6 2" xfId="23482" xr:uid="{00000000-0005-0000-0000-0000235C0000}"/>
    <cellStyle name="Normal 2 3 3 5 7" xfId="23483" xr:uid="{00000000-0005-0000-0000-0000245C0000}"/>
    <cellStyle name="Normal 2 3 3 5 7 2" xfId="23484" xr:uid="{00000000-0005-0000-0000-0000255C0000}"/>
    <cellStyle name="Normal 2 3 3 5 8" xfId="23485" xr:uid="{00000000-0005-0000-0000-0000265C0000}"/>
    <cellStyle name="Normal 2 3 3 5 8 2" xfId="23486" xr:uid="{00000000-0005-0000-0000-0000275C0000}"/>
    <cellStyle name="Normal 2 3 3 5 9" xfId="23487" xr:uid="{00000000-0005-0000-0000-0000285C0000}"/>
    <cellStyle name="Normal 2 3 3 5 9 2" xfId="23488" xr:uid="{00000000-0005-0000-0000-0000295C0000}"/>
    <cellStyle name="Normal 2 3 3 6" xfId="23489" xr:uid="{00000000-0005-0000-0000-00002A5C0000}"/>
    <cellStyle name="Normal 2 3 3 6 2" xfId="23490" xr:uid="{00000000-0005-0000-0000-00002B5C0000}"/>
    <cellStyle name="Normal 2 3 3 6 2 10" xfId="23491" xr:uid="{00000000-0005-0000-0000-00002C5C0000}"/>
    <cellStyle name="Normal 2 3 3 6 2 10 2" xfId="23492" xr:uid="{00000000-0005-0000-0000-00002D5C0000}"/>
    <cellStyle name="Normal 2 3 3 6 2 11" xfId="23493" xr:uid="{00000000-0005-0000-0000-00002E5C0000}"/>
    <cellStyle name="Normal 2 3 3 6 2 11 2" xfId="23494" xr:uid="{00000000-0005-0000-0000-00002F5C0000}"/>
    <cellStyle name="Normal 2 3 3 6 2 12" xfId="23495" xr:uid="{00000000-0005-0000-0000-0000305C0000}"/>
    <cellStyle name="Normal 2 3 3 6 2 12 2" xfId="23496" xr:uid="{00000000-0005-0000-0000-0000315C0000}"/>
    <cellStyle name="Normal 2 3 3 6 2 13" xfId="23497" xr:uid="{00000000-0005-0000-0000-0000325C0000}"/>
    <cellStyle name="Normal 2 3 3 6 2 2" xfId="23498" xr:uid="{00000000-0005-0000-0000-0000335C0000}"/>
    <cellStyle name="Normal 2 3 3 6 2 2 10" xfId="23499" xr:uid="{00000000-0005-0000-0000-0000345C0000}"/>
    <cellStyle name="Normal 2 3 3 6 2 2 10 2" xfId="23500" xr:uid="{00000000-0005-0000-0000-0000355C0000}"/>
    <cellStyle name="Normal 2 3 3 6 2 2 11" xfId="23501" xr:uid="{00000000-0005-0000-0000-0000365C0000}"/>
    <cellStyle name="Normal 2 3 3 6 2 2 11 2" xfId="23502" xr:uid="{00000000-0005-0000-0000-0000375C0000}"/>
    <cellStyle name="Normal 2 3 3 6 2 2 12" xfId="23503" xr:uid="{00000000-0005-0000-0000-0000385C0000}"/>
    <cellStyle name="Normal 2 3 3 6 2 2 2" xfId="23504" xr:uid="{00000000-0005-0000-0000-0000395C0000}"/>
    <cellStyle name="Normal 2 3 3 6 2 2 2 10" xfId="23505" xr:uid="{00000000-0005-0000-0000-00003A5C0000}"/>
    <cellStyle name="Normal 2 3 3 6 2 2 2 10 2" xfId="23506" xr:uid="{00000000-0005-0000-0000-00003B5C0000}"/>
    <cellStyle name="Normal 2 3 3 6 2 2 2 11" xfId="23507" xr:uid="{00000000-0005-0000-0000-00003C5C0000}"/>
    <cellStyle name="Normal 2 3 3 6 2 2 2 2" xfId="23508" xr:uid="{00000000-0005-0000-0000-00003D5C0000}"/>
    <cellStyle name="Normal 2 3 3 6 2 2 2 2 2" xfId="23509" xr:uid="{00000000-0005-0000-0000-00003E5C0000}"/>
    <cellStyle name="Normal 2 3 3 6 2 2 2 3" xfId="23510" xr:uid="{00000000-0005-0000-0000-00003F5C0000}"/>
    <cellStyle name="Normal 2 3 3 6 2 2 2 3 2" xfId="23511" xr:uid="{00000000-0005-0000-0000-0000405C0000}"/>
    <cellStyle name="Normal 2 3 3 6 2 2 2 4" xfId="23512" xr:uid="{00000000-0005-0000-0000-0000415C0000}"/>
    <cellStyle name="Normal 2 3 3 6 2 2 2 4 2" xfId="23513" xr:uid="{00000000-0005-0000-0000-0000425C0000}"/>
    <cellStyle name="Normal 2 3 3 6 2 2 2 5" xfId="23514" xr:uid="{00000000-0005-0000-0000-0000435C0000}"/>
    <cellStyle name="Normal 2 3 3 6 2 2 2 5 2" xfId="23515" xr:uid="{00000000-0005-0000-0000-0000445C0000}"/>
    <cellStyle name="Normal 2 3 3 6 2 2 2 6" xfId="23516" xr:uid="{00000000-0005-0000-0000-0000455C0000}"/>
    <cellStyle name="Normal 2 3 3 6 2 2 2 6 2" xfId="23517" xr:uid="{00000000-0005-0000-0000-0000465C0000}"/>
    <cellStyle name="Normal 2 3 3 6 2 2 2 7" xfId="23518" xr:uid="{00000000-0005-0000-0000-0000475C0000}"/>
    <cellStyle name="Normal 2 3 3 6 2 2 2 7 2" xfId="23519" xr:uid="{00000000-0005-0000-0000-0000485C0000}"/>
    <cellStyle name="Normal 2 3 3 6 2 2 2 8" xfId="23520" xr:uid="{00000000-0005-0000-0000-0000495C0000}"/>
    <cellStyle name="Normal 2 3 3 6 2 2 2 8 2" xfId="23521" xr:uid="{00000000-0005-0000-0000-00004A5C0000}"/>
    <cellStyle name="Normal 2 3 3 6 2 2 2 9" xfId="23522" xr:uid="{00000000-0005-0000-0000-00004B5C0000}"/>
    <cellStyle name="Normal 2 3 3 6 2 2 2 9 2" xfId="23523" xr:uid="{00000000-0005-0000-0000-00004C5C0000}"/>
    <cellStyle name="Normal 2 3 3 6 2 2 3" xfId="23524" xr:uid="{00000000-0005-0000-0000-00004D5C0000}"/>
    <cellStyle name="Normal 2 3 3 6 2 2 3 2" xfId="23525" xr:uid="{00000000-0005-0000-0000-00004E5C0000}"/>
    <cellStyle name="Normal 2 3 3 6 2 2 4" xfId="23526" xr:uid="{00000000-0005-0000-0000-00004F5C0000}"/>
    <cellStyle name="Normal 2 3 3 6 2 2 4 2" xfId="23527" xr:uid="{00000000-0005-0000-0000-0000505C0000}"/>
    <cellStyle name="Normal 2 3 3 6 2 2 5" xfId="23528" xr:uid="{00000000-0005-0000-0000-0000515C0000}"/>
    <cellStyle name="Normal 2 3 3 6 2 2 5 2" xfId="23529" xr:uid="{00000000-0005-0000-0000-0000525C0000}"/>
    <cellStyle name="Normal 2 3 3 6 2 2 6" xfId="23530" xr:uid="{00000000-0005-0000-0000-0000535C0000}"/>
    <cellStyle name="Normal 2 3 3 6 2 2 6 2" xfId="23531" xr:uid="{00000000-0005-0000-0000-0000545C0000}"/>
    <cellStyle name="Normal 2 3 3 6 2 2 7" xfId="23532" xr:uid="{00000000-0005-0000-0000-0000555C0000}"/>
    <cellStyle name="Normal 2 3 3 6 2 2 7 2" xfId="23533" xr:uid="{00000000-0005-0000-0000-0000565C0000}"/>
    <cellStyle name="Normal 2 3 3 6 2 2 8" xfId="23534" xr:uid="{00000000-0005-0000-0000-0000575C0000}"/>
    <cellStyle name="Normal 2 3 3 6 2 2 8 2" xfId="23535" xr:uid="{00000000-0005-0000-0000-0000585C0000}"/>
    <cellStyle name="Normal 2 3 3 6 2 2 9" xfId="23536" xr:uid="{00000000-0005-0000-0000-0000595C0000}"/>
    <cellStyle name="Normal 2 3 3 6 2 2 9 2" xfId="23537" xr:uid="{00000000-0005-0000-0000-00005A5C0000}"/>
    <cellStyle name="Normal 2 3 3 6 2 3" xfId="23538" xr:uid="{00000000-0005-0000-0000-00005B5C0000}"/>
    <cellStyle name="Normal 2 3 3 6 2 3 10" xfId="23539" xr:uid="{00000000-0005-0000-0000-00005C5C0000}"/>
    <cellStyle name="Normal 2 3 3 6 2 3 10 2" xfId="23540" xr:uid="{00000000-0005-0000-0000-00005D5C0000}"/>
    <cellStyle name="Normal 2 3 3 6 2 3 11" xfId="23541" xr:uid="{00000000-0005-0000-0000-00005E5C0000}"/>
    <cellStyle name="Normal 2 3 3 6 2 3 2" xfId="23542" xr:uid="{00000000-0005-0000-0000-00005F5C0000}"/>
    <cellStyle name="Normal 2 3 3 6 2 3 2 2" xfId="23543" xr:uid="{00000000-0005-0000-0000-0000605C0000}"/>
    <cellStyle name="Normal 2 3 3 6 2 3 3" xfId="23544" xr:uid="{00000000-0005-0000-0000-0000615C0000}"/>
    <cellStyle name="Normal 2 3 3 6 2 3 3 2" xfId="23545" xr:uid="{00000000-0005-0000-0000-0000625C0000}"/>
    <cellStyle name="Normal 2 3 3 6 2 3 4" xfId="23546" xr:uid="{00000000-0005-0000-0000-0000635C0000}"/>
    <cellStyle name="Normal 2 3 3 6 2 3 4 2" xfId="23547" xr:uid="{00000000-0005-0000-0000-0000645C0000}"/>
    <cellStyle name="Normal 2 3 3 6 2 3 5" xfId="23548" xr:uid="{00000000-0005-0000-0000-0000655C0000}"/>
    <cellStyle name="Normal 2 3 3 6 2 3 5 2" xfId="23549" xr:uid="{00000000-0005-0000-0000-0000665C0000}"/>
    <cellStyle name="Normal 2 3 3 6 2 3 6" xfId="23550" xr:uid="{00000000-0005-0000-0000-0000675C0000}"/>
    <cellStyle name="Normal 2 3 3 6 2 3 6 2" xfId="23551" xr:uid="{00000000-0005-0000-0000-0000685C0000}"/>
    <cellStyle name="Normal 2 3 3 6 2 3 7" xfId="23552" xr:uid="{00000000-0005-0000-0000-0000695C0000}"/>
    <cellStyle name="Normal 2 3 3 6 2 3 7 2" xfId="23553" xr:uid="{00000000-0005-0000-0000-00006A5C0000}"/>
    <cellStyle name="Normal 2 3 3 6 2 3 8" xfId="23554" xr:uid="{00000000-0005-0000-0000-00006B5C0000}"/>
    <cellStyle name="Normal 2 3 3 6 2 3 8 2" xfId="23555" xr:uid="{00000000-0005-0000-0000-00006C5C0000}"/>
    <cellStyle name="Normal 2 3 3 6 2 3 9" xfId="23556" xr:uid="{00000000-0005-0000-0000-00006D5C0000}"/>
    <cellStyle name="Normal 2 3 3 6 2 3 9 2" xfId="23557" xr:uid="{00000000-0005-0000-0000-00006E5C0000}"/>
    <cellStyle name="Normal 2 3 3 6 2 4" xfId="23558" xr:uid="{00000000-0005-0000-0000-00006F5C0000}"/>
    <cellStyle name="Normal 2 3 3 6 2 4 2" xfId="23559" xr:uid="{00000000-0005-0000-0000-0000705C0000}"/>
    <cellStyle name="Normal 2 3 3 6 2 5" xfId="23560" xr:uid="{00000000-0005-0000-0000-0000715C0000}"/>
    <cellStyle name="Normal 2 3 3 6 2 5 2" xfId="23561" xr:uid="{00000000-0005-0000-0000-0000725C0000}"/>
    <cellStyle name="Normal 2 3 3 6 2 6" xfId="23562" xr:uid="{00000000-0005-0000-0000-0000735C0000}"/>
    <cellStyle name="Normal 2 3 3 6 2 6 2" xfId="23563" xr:uid="{00000000-0005-0000-0000-0000745C0000}"/>
    <cellStyle name="Normal 2 3 3 6 2 7" xfId="23564" xr:uid="{00000000-0005-0000-0000-0000755C0000}"/>
    <cellStyle name="Normal 2 3 3 6 2 7 2" xfId="23565" xr:uid="{00000000-0005-0000-0000-0000765C0000}"/>
    <cellStyle name="Normal 2 3 3 6 2 8" xfId="23566" xr:uid="{00000000-0005-0000-0000-0000775C0000}"/>
    <cellStyle name="Normal 2 3 3 6 2 8 2" xfId="23567" xr:uid="{00000000-0005-0000-0000-0000785C0000}"/>
    <cellStyle name="Normal 2 3 3 6 2 9" xfId="23568" xr:uid="{00000000-0005-0000-0000-0000795C0000}"/>
    <cellStyle name="Normal 2 3 3 6 2 9 2" xfId="23569" xr:uid="{00000000-0005-0000-0000-00007A5C0000}"/>
    <cellStyle name="Normal 2 3 3 6 3" xfId="23570" xr:uid="{00000000-0005-0000-0000-00007B5C0000}"/>
    <cellStyle name="Normal 2 3 3 6 3 10" xfId="23571" xr:uid="{00000000-0005-0000-0000-00007C5C0000}"/>
    <cellStyle name="Normal 2 3 3 6 3 10 2" xfId="23572" xr:uid="{00000000-0005-0000-0000-00007D5C0000}"/>
    <cellStyle name="Normal 2 3 3 6 3 11" xfId="23573" xr:uid="{00000000-0005-0000-0000-00007E5C0000}"/>
    <cellStyle name="Normal 2 3 3 6 3 11 2" xfId="23574" xr:uid="{00000000-0005-0000-0000-00007F5C0000}"/>
    <cellStyle name="Normal 2 3 3 6 3 12" xfId="23575" xr:uid="{00000000-0005-0000-0000-0000805C0000}"/>
    <cellStyle name="Normal 2 3 3 6 3 12 2" xfId="23576" xr:uid="{00000000-0005-0000-0000-0000815C0000}"/>
    <cellStyle name="Normal 2 3 3 6 3 13" xfId="23577" xr:uid="{00000000-0005-0000-0000-0000825C0000}"/>
    <cellStyle name="Normal 2 3 3 6 3 2" xfId="23578" xr:uid="{00000000-0005-0000-0000-0000835C0000}"/>
    <cellStyle name="Normal 2 3 3 6 3 2 10" xfId="23579" xr:uid="{00000000-0005-0000-0000-0000845C0000}"/>
    <cellStyle name="Normal 2 3 3 6 3 2 10 2" xfId="23580" xr:uid="{00000000-0005-0000-0000-0000855C0000}"/>
    <cellStyle name="Normal 2 3 3 6 3 2 11" xfId="23581" xr:uid="{00000000-0005-0000-0000-0000865C0000}"/>
    <cellStyle name="Normal 2 3 3 6 3 2 11 2" xfId="23582" xr:uid="{00000000-0005-0000-0000-0000875C0000}"/>
    <cellStyle name="Normal 2 3 3 6 3 2 12" xfId="23583" xr:uid="{00000000-0005-0000-0000-0000885C0000}"/>
    <cellStyle name="Normal 2 3 3 6 3 2 2" xfId="23584" xr:uid="{00000000-0005-0000-0000-0000895C0000}"/>
    <cellStyle name="Normal 2 3 3 6 3 2 2 10" xfId="23585" xr:uid="{00000000-0005-0000-0000-00008A5C0000}"/>
    <cellStyle name="Normal 2 3 3 6 3 2 2 10 2" xfId="23586" xr:uid="{00000000-0005-0000-0000-00008B5C0000}"/>
    <cellStyle name="Normal 2 3 3 6 3 2 2 11" xfId="23587" xr:uid="{00000000-0005-0000-0000-00008C5C0000}"/>
    <cellStyle name="Normal 2 3 3 6 3 2 2 2" xfId="23588" xr:uid="{00000000-0005-0000-0000-00008D5C0000}"/>
    <cellStyle name="Normal 2 3 3 6 3 2 2 2 2" xfId="23589" xr:uid="{00000000-0005-0000-0000-00008E5C0000}"/>
    <cellStyle name="Normal 2 3 3 6 3 2 2 3" xfId="23590" xr:uid="{00000000-0005-0000-0000-00008F5C0000}"/>
    <cellStyle name="Normal 2 3 3 6 3 2 2 3 2" xfId="23591" xr:uid="{00000000-0005-0000-0000-0000905C0000}"/>
    <cellStyle name="Normal 2 3 3 6 3 2 2 4" xfId="23592" xr:uid="{00000000-0005-0000-0000-0000915C0000}"/>
    <cellStyle name="Normal 2 3 3 6 3 2 2 4 2" xfId="23593" xr:uid="{00000000-0005-0000-0000-0000925C0000}"/>
    <cellStyle name="Normal 2 3 3 6 3 2 2 5" xfId="23594" xr:uid="{00000000-0005-0000-0000-0000935C0000}"/>
    <cellStyle name="Normal 2 3 3 6 3 2 2 5 2" xfId="23595" xr:uid="{00000000-0005-0000-0000-0000945C0000}"/>
    <cellStyle name="Normal 2 3 3 6 3 2 2 6" xfId="23596" xr:uid="{00000000-0005-0000-0000-0000955C0000}"/>
    <cellStyle name="Normal 2 3 3 6 3 2 2 6 2" xfId="23597" xr:uid="{00000000-0005-0000-0000-0000965C0000}"/>
    <cellStyle name="Normal 2 3 3 6 3 2 2 7" xfId="23598" xr:uid="{00000000-0005-0000-0000-0000975C0000}"/>
    <cellStyle name="Normal 2 3 3 6 3 2 2 7 2" xfId="23599" xr:uid="{00000000-0005-0000-0000-0000985C0000}"/>
    <cellStyle name="Normal 2 3 3 6 3 2 2 8" xfId="23600" xr:uid="{00000000-0005-0000-0000-0000995C0000}"/>
    <cellStyle name="Normal 2 3 3 6 3 2 2 8 2" xfId="23601" xr:uid="{00000000-0005-0000-0000-00009A5C0000}"/>
    <cellStyle name="Normal 2 3 3 6 3 2 2 9" xfId="23602" xr:uid="{00000000-0005-0000-0000-00009B5C0000}"/>
    <cellStyle name="Normal 2 3 3 6 3 2 2 9 2" xfId="23603" xr:uid="{00000000-0005-0000-0000-00009C5C0000}"/>
    <cellStyle name="Normal 2 3 3 6 3 2 3" xfId="23604" xr:uid="{00000000-0005-0000-0000-00009D5C0000}"/>
    <cellStyle name="Normal 2 3 3 6 3 2 3 2" xfId="23605" xr:uid="{00000000-0005-0000-0000-00009E5C0000}"/>
    <cellStyle name="Normal 2 3 3 6 3 2 4" xfId="23606" xr:uid="{00000000-0005-0000-0000-00009F5C0000}"/>
    <cellStyle name="Normal 2 3 3 6 3 2 4 2" xfId="23607" xr:uid="{00000000-0005-0000-0000-0000A05C0000}"/>
    <cellStyle name="Normal 2 3 3 6 3 2 5" xfId="23608" xr:uid="{00000000-0005-0000-0000-0000A15C0000}"/>
    <cellStyle name="Normal 2 3 3 6 3 2 5 2" xfId="23609" xr:uid="{00000000-0005-0000-0000-0000A25C0000}"/>
    <cellStyle name="Normal 2 3 3 6 3 2 6" xfId="23610" xr:uid="{00000000-0005-0000-0000-0000A35C0000}"/>
    <cellStyle name="Normal 2 3 3 6 3 2 6 2" xfId="23611" xr:uid="{00000000-0005-0000-0000-0000A45C0000}"/>
    <cellStyle name="Normal 2 3 3 6 3 2 7" xfId="23612" xr:uid="{00000000-0005-0000-0000-0000A55C0000}"/>
    <cellStyle name="Normal 2 3 3 6 3 2 7 2" xfId="23613" xr:uid="{00000000-0005-0000-0000-0000A65C0000}"/>
    <cellStyle name="Normal 2 3 3 6 3 2 8" xfId="23614" xr:uid="{00000000-0005-0000-0000-0000A75C0000}"/>
    <cellStyle name="Normal 2 3 3 6 3 2 8 2" xfId="23615" xr:uid="{00000000-0005-0000-0000-0000A85C0000}"/>
    <cellStyle name="Normal 2 3 3 6 3 2 9" xfId="23616" xr:uid="{00000000-0005-0000-0000-0000A95C0000}"/>
    <cellStyle name="Normal 2 3 3 6 3 2 9 2" xfId="23617" xr:uid="{00000000-0005-0000-0000-0000AA5C0000}"/>
    <cellStyle name="Normal 2 3 3 6 3 3" xfId="23618" xr:uid="{00000000-0005-0000-0000-0000AB5C0000}"/>
    <cellStyle name="Normal 2 3 3 6 3 3 10" xfId="23619" xr:uid="{00000000-0005-0000-0000-0000AC5C0000}"/>
    <cellStyle name="Normal 2 3 3 6 3 3 10 2" xfId="23620" xr:uid="{00000000-0005-0000-0000-0000AD5C0000}"/>
    <cellStyle name="Normal 2 3 3 6 3 3 11" xfId="23621" xr:uid="{00000000-0005-0000-0000-0000AE5C0000}"/>
    <cellStyle name="Normal 2 3 3 6 3 3 2" xfId="23622" xr:uid="{00000000-0005-0000-0000-0000AF5C0000}"/>
    <cellStyle name="Normal 2 3 3 6 3 3 2 2" xfId="23623" xr:uid="{00000000-0005-0000-0000-0000B05C0000}"/>
    <cellStyle name="Normal 2 3 3 6 3 3 3" xfId="23624" xr:uid="{00000000-0005-0000-0000-0000B15C0000}"/>
    <cellStyle name="Normal 2 3 3 6 3 3 3 2" xfId="23625" xr:uid="{00000000-0005-0000-0000-0000B25C0000}"/>
    <cellStyle name="Normal 2 3 3 6 3 3 4" xfId="23626" xr:uid="{00000000-0005-0000-0000-0000B35C0000}"/>
    <cellStyle name="Normal 2 3 3 6 3 3 4 2" xfId="23627" xr:uid="{00000000-0005-0000-0000-0000B45C0000}"/>
    <cellStyle name="Normal 2 3 3 6 3 3 5" xfId="23628" xr:uid="{00000000-0005-0000-0000-0000B55C0000}"/>
    <cellStyle name="Normal 2 3 3 6 3 3 5 2" xfId="23629" xr:uid="{00000000-0005-0000-0000-0000B65C0000}"/>
    <cellStyle name="Normal 2 3 3 6 3 3 6" xfId="23630" xr:uid="{00000000-0005-0000-0000-0000B75C0000}"/>
    <cellStyle name="Normal 2 3 3 6 3 3 6 2" xfId="23631" xr:uid="{00000000-0005-0000-0000-0000B85C0000}"/>
    <cellStyle name="Normal 2 3 3 6 3 3 7" xfId="23632" xr:uid="{00000000-0005-0000-0000-0000B95C0000}"/>
    <cellStyle name="Normal 2 3 3 6 3 3 7 2" xfId="23633" xr:uid="{00000000-0005-0000-0000-0000BA5C0000}"/>
    <cellStyle name="Normal 2 3 3 6 3 3 8" xfId="23634" xr:uid="{00000000-0005-0000-0000-0000BB5C0000}"/>
    <cellStyle name="Normal 2 3 3 6 3 3 8 2" xfId="23635" xr:uid="{00000000-0005-0000-0000-0000BC5C0000}"/>
    <cellStyle name="Normal 2 3 3 6 3 3 9" xfId="23636" xr:uid="{00000000-0005-0000-0000-0000BD5C0000}"/>
    <cellStyle name="Normal 2 3 3 6 3 3 9 2" xfId="23637" xr:uid="{00000000-0005-0000-0000-0000BE5C0000}"/>
    <cellStyle name="Normal 2 3 3 6 3 4" xfId="23638" xr:uid="{00000000-0005-0000-0000-0000BF5C0000}"/>
    <cellStyle name="Normal 2 3 3 6 3 4 2" xfId="23639" xr:uid="{00000000-0005-0000-0000-0000C05C0000}"/>
    <cellStyle name="Normal 2 3 3 6 3 5" xfId="23640" xr:uid="{00000000-0005-0000-0000-0000C15C0000}"/>
    <cellStyle name="Normal 2 3 3 6 3 5 2" xfId="23641" xr:uid="{00000000-0005-0000-0000-0000C25C0000}"/>
    <cellStyle name="Normal 2 3 3 6 3 6" xfId="23642" xr:uid="{00000000-0005-0000-0000-0000C35C0000}"/>
    <cellStyle name="Normal 2 3 3 6 3 6 2" xfId="23643" xr:uid="{00000000-0005-0000-0000-0000C45C0000}"/>
    <cellStyle name="Normal 2 3 3 6 3 7" xfId="23644" xr:uid="{00000000-0005-0000-0000-0000C55C0000}"/>
    <cellStyle name="Normal 2 3 3 6 3 7 2" xfId="23645" xr:uid="{00000000-0005-0000-0000-0000C65C0000}"/>
    <cellStyle name="Normal 2 3 3 6 3 8" xfId="23646" xr:uid="{00000000-0005-0000-0000-0000C75C0000}"/>
    <cellStyle name="Normal 2 3 3 6 3 8 2" xfId="23647" xr:uid="{00000000-0005-0000-0000-0000C85C0000}"/>
    <cellStyle name="Normal 2 3 3 6 3 9" xfId="23648" xr:uid="{00000000-0005-0000-0000-0000C95C0000}"/>
    <cellStyle name="Normal 2 3 3 6 3 9 2" xfId="23649" xr:uid="{00000000-0005-0000-0000-0000CA5C0000}"/>
    <cellStyle name="Normal 2 3 3 6 4" xfId="23650" xr:uid="{00000000-0005-0000-0000-0000CB5C0000}"/>
    <cellStyle name="Normal 2 3 3 6 4 10" xfId="23651" xr:uid="{00000000-0005-0000-0000-0000CC5C0000}"/>
    <cellStyle name="Normal 2 3 3 6 4 10 2" xfId="23652" xr:uid="{00000000-0005-0000-0000-0000CD5C0000}"/>
    <cellStyle name="Normal 2 3 3 6 4 11" xfId="23653" xr:uid="{00000000-0005-0000-0000-0000CE5C0000}"/>
    <cellStyle name="Normal 2 3 3 6 4 11 2" xfId="23654" xr:uid="{00000000-0005-0000-0000-0000CF5C0000}"/>
    <cellStyle name="Normal 2 3 3 6 4 12" xfId="23655" xr:uid="{00000000-0005-0000-0000-0000D05C0000}"/>
    <cellStyle name="Normal 2 3 3 6 4 12 2" xfId="23656" xr:uid="{00000000-0005-0000-0000-0000D15C0000}"/>
    <cellStyle name="Normal 2 3 3 6 4 13" xfId="23657" xr:uid="{00000000-0005-0000-0000-0000D25C0000}"/>
    <cellStyle name="Normal 2 3 3 6 4 2" xfId="23658" xr:uid="{00000000-0005-0000-0000-0000D35C0000}"/>
    <cellStyle name="Normal 2 3 3 6 4 2 10" xfId="23659" xr:uid="{00000000-0005-0000-0000-0000D45C0000}"/>
    <cellStyle name="Normal 2 3 3 6 4 2 10 2" xfId="23660" xr:uid="{00000000-0005-0000-0000-0000D55C0000}"/>
    <cellStyle name="Normal 2 3 3 6 4 2 11" xfId="23661" xr:uid="{00000000-0005-0000-0000-0000D65C0000}"/>
    <cellStyle name="Normal 2 3 3 6 4 2 11 2" xfId="23662" xr:uid="{00000000-0005-0000-0000-0000D75C0000}"/>
    <cellStyle name="Normal 2 3 3 6 4 2 12" xfId="23663" xr:uid="{00000000-0005-0000-0000-0000D85C0000}"/>
    <cellStyle name="Normal 2 3 3 6 4 2 2" xfId="23664" xr:uid="{00000000-0005-0000-0000-0000D95C0000}"/>
    <cellStyle name="Normal 2 3 3 6 4 2 2 10" xfId="23665" xr:uid="{00000000-0005-0000-0000-0000DA5C0000}"/>
    <cellStyle name="Normal 2 3 3 6 4 2 2 10 2" xfId="23666" xr:uid="{00000000-0005-0000-0000-0000DB5C0000}"/>
    <cellStyle name="Normal 2 3 3 6 4 2 2 11" xfId="23667" xr:uid="{00000000-0005-0000-0000-0000DC5C0000}"/>
    <cellStyle name="Normal 2 3 3 6 4 2 2 2" xfId="23668" xr:uid="{00000000-0005-0000-0000-0000DD5C0000}"/>
    <cellStyle name="Normal 2 3 3 6 4 2 2 2 2" xfId="23669" xr:uid="{00000000-0005-0000-0000-0000DE5C0000}"/>
    <cellStyle name="Normal 2 3 3 6 4 2 2 3" xfId="23670" xr:uid="{00000000-0005-0000-0000-0000DF5C0000}"/>
    <cellStyle name="Normal 2 3 3 6 4 2 2 3 2" xfId="23671" xr:uid="{00000000-0005-0000-0000-0000E05C0000}"/>
    <cellStyle name="Normal 2 3 3 6 4 2 2 4" xfId="23672" xr:uid="{00000000-0005-0000-0000-0000E15C0000}"/>
    <cellStyle name="Normal 2 3 3 6 4 2 2 4 2" xfId="23673" xr:uid="{00000000-0005-0000-0000-0000E25C0000}"/>
    <cellStyle name="Normal 2 3 3 6 4 2 2 5" xfId="23674" xr:uid="{00000000-0005-0000-0000-0000E35C0000}"/>
    <cellStyle name="Normal 2 3 3 6 4 2 2 5 2" xfId="23675" xr:uid="{00000000-0005-0000-0000-0000E45C0000}"/>
    <cellStyle name="Normal 2 3 3 6 4 2 2 6" xfId="23676" xr:uid="{00000000-0005-0000-0000-0000E55C0000}"/>
    <cellStyle name="Normal 2 3 3 6 4 2 2 6 2" xfId="23677" xr:uid="{00000000-0005-0000-0000-0000E65C0000}"/>
    <cellStyle name="Normal 2 3 3 6 4 2 2 7" xfId="23678" xr:uid="{00000000-0005-0000-0000-0000E75C0000}"/>
    <cellStyle name="Normal 2 3 3 6 4 2 2 7 2" xfId="23679" xr:uid="{00000000-0005-0000-0000-0000E85C0000}"/>
    <cellStyle name="Normal 2 3 3 6 4 2 2 8" xfId="23680" xr:uid="{00000000-0005-0000-0000-0000E95C0000}"/>
    <cellStyle name="Normal 2 3 3 6 4 2 2 8 2" xfId="23681" xr:uid="{00000000-0005-0000-0000-0000EA5C0000}"/>
    <cellStyle name="Normal 2 3 3 6 4 2 2 9" xfId="23682" xr:uid="{00000000-0005-0000-0000-0000EB5C0000}"/>
    <cellStyle name="Normal 2 3 3 6 4 2 2 9 2" xfId="23683" xr:uid="{00000000-0005-0000-0000-0000EC5C0000}"/>
    <cellStyle name="Normal 2 3 3 6 4 2 3" xfId="23684" xr:uid="{00000000-0005-0000-0000-0000ED5C0000}"/>
    <cellStyle name="Normal 2 3 3 6 4 2 3 2" xfId="23685" xr:uid="{00000000-0005-0000-0000-0000EE5C0000}"/>
    <cellStyle name="Normal 2 3 3 6 4 2 4" xfId="23686" xr:uid="{00000000-0005-0000-0000-0000EF5C0000}"/>
    <cellStyle name="Normal 2 3 3 6 4 2 4 2" xfId="23687" xr:uid="{00000000-0005-0000-0000-0000F05C0000}"/>
    <cellStyle name="Normal 2 3 3 6 4 2 5" xfId="23688" xr:uid="{00000000-0005-0000-0000-0000F15C0000}"/>
    <cellStyle name="Normal 2 3 3 6 4 2 5 2" xfId="23689" xr:uid="{00000000-0005-0000-0000-0000F25C0000}"/>
    <cellStyle name="Normal 2 3 3 6 4 2 6" xfId="23690" xr:uid="{00000000-0005-0000-0000-0000F35C0000}"/>
    <cellStyle name="Normal 2 3 3 6 4 2 6 2" xfId="23691" xr:uid="{00000000-0005-0000-0000-0000F45C0000}"/>
    <cellStyle name="Normal 2 3 3 6 4 2 7" xfId="23692" xr:uid="{00000000-0005-0000-0000-0000F55C0000}"/>
    <cellStyle name="Normal 2 3 3 6 4 2 7 2" xfId="23693" xr:uid="{00000000-0005-0000-0000-0000F65C0000}"/>
    <cellStyle name="Normal 2 3 3 6 4 2 8" xfId="23694" xr:uid="{00000000-0005-0000-0000-0000F75C0000}"/>
    <cellStyle name="Normal 2 3 3 6 4 2 8 2" xfId="23695" xr:uid="{00000000-0005-0000-0000-0000F85C0000}"/>
    <cellStyle name="Normal 2 3 3 6 4 2 9" xfId="23696" xr:uid="{00000000-0005-0000-0000-0000F95C0000}"/>
    <cellStyle name="Normal 2 3 3 6 4 2 9 2" xfId="23697" xr:uid="{00000000-0005-0000-0000-0000FA5C0000}"/>
    <cellStyle name="Normal 2 3 3 6 4 3" xfId="23698" xr:uid="{00000000-0005-0000-0000-0000FB5C0000}"/>
    <cellStyle name="Normal 2 3 3 6 4 3 10" xfId="23699" xr:uid="{00000000-0005-0000-0000-0000FC5C0000}"/>
    <cellStyle name="Normal 2 3 3 6 4 3 10 2" xfId="23700" xr:uid="{00000000-0005-0000-0000-0000FD5C0000}"/>
    <cellStyle name="Normal 2 3 3 6 4 3 11" xfId="23701" xr:uid="{00000000-0005-0000-0000-0000FE5C0000}"/>
    <cellStyle name="Normal 2 3 3 6 4 3 2" xfId="23702" xr:uid="{00000000-0005-0000-0000-0000FF5C0000}"/>
    <cellStyle name="Normal 2 3 3 6 4 3 2 2" xfId="23703" xr:uid="{00000000-0005-0000-0000-0000005D0000}"/>
    <cellStyle name="Normal 2 3 3 6 4 3 3" xfId="23704" xr:uid="{00000000-0005-0000-0000-0000015D0000}"/>
    <cellStyle name="Normal 2 3 3 6 4 3 3 2" xfId="23705" xr:uid="{00000000-0005-0000-0000-0000025D0000}"/>
    <cellStyle name="Normal 2 3 3 6 4 3 4" xfId="23706" xr:uid="{00000000-0005-0000-0000-0000035D0000}"/>
    <cellStyle name="Normal 2 3 3 6 4 3 4 2" xfId="23707" xr:uid="{00000000-0005-0000-0000-0000045D0000}"/>
    <cellStyle name="Normal 2 3 3 6 4 3 5" xfId="23708" xr:uid="{00000000-0005-0000-0000-0000055D0000}"/>
    <cellStyle name="Normal 2 3 3 6 4 3 5 2" xfId="23709" xr:uid="{00000000-0005-0000-0000-0000065D0000}"/>
    <cellStyle name="Normal 2 3 3 6 4 3 6" xfId="23710" xr:uid="{00000000-0005-0000-0000-0000075D0000}"/>
    <cellStyle name="Normal 2 3 3 6 4 3 6 2" xfId="23711" xr:uid="{00000000-0005-0000-0000-0000085D0000}"/>
    <cellStyle name="Normal 2 3 3 6 4 3 7" xfId="23712" xr:uid="{00000000-0005-0000-0000-0000095D0000}"/>
    <cellStyle name="Normal 2 3 3 6 4 3 7 2" xfId="23713" xr:uid="{00000000-0005-0000-0000-00000A5D0000}"/>
    <cellStyle name="Normal 2 3 3 6 4 3 8" xfId="23714" xr:uid="{00000000-0005-0000-0000-00000B5D0000}"/>
    <cellStyle name="Normal 2 3 3 6 4 3 8 2" xfId="23715" xr:uid="{00000000-0005-0000-0000-00000C5D0000}"/>
    <cellStyle name="Normal 2 3 3 6 4 3 9" xfId="23716" xr:uid="{00000000-0005-0000-0000-00000D5D0000}"/>
    <cellStyle name="Normal 2 3 3 6 4 3 9 2" xfId="23717" xr:uid="{00000000-0005-0000-0000-00000E5D0000}"/>
    <cellStyle name="Normal 2 3 3 6 4 4" xfId="23718" xr:uid="{00000000-0005-0000-0000-00000F5D0000}"/>
    <cellStyle name="Normal 2 3 3 6 4 4 2" xfId="23719" xr:uid="{00000000-0005-0000-0000-0000105D0000}"/>
    <cellStyle name="Normal 2 3 3 6 4 5" xfId="23720" xr:uid="{00000000-0005-0000-0000-0000115D0000}"/>
    <cellStyle name="Normal 2 3 3 6 4 5 2" xfId="23721" xr:uid="{00000000-0005-0000-0000-0000125D0000}"/>
    <cellStyle name="Normal 2 3 3 6 4 6" xfId="23722" xr:uid="{00000000-0005-0000-0000-0000135D0000}"/>
    <cellStyle name="Normal 2 3 3 6 4 6 2" xfId="23723" xr:uid="{00000000-0005-0000-0000-0000145D0000}"/>
    <cellStyle name="Normal 2 3 3 6 4 7" xfId="23724" xr:uid="{00000000-0005-0000-0000-0000155D0000}"/>
    <cellStyle name="Normal 2 3 3 6 4 7 2" xfId="23725" xr:uid="{00000000-0005-0000-0000-0000165D0000}"/>
    <cellStyle name="Normal 2 3 3 6 4 8" xfId="23726" xr:uid="{00000000-0005-0000-0000-0000175D0000}"/>
    <cellStyle name="Normal 2 3 3 6 4 8 2" xfId="23727" xr:uid="{00000000-0005-0000-0000-0000185D0000}"/>
    <cellStyle name="Normal 2 3 3 6 4 9" xfId="23728" xr:uid="{00000000-0005-0000-0000-0000195D0000}"/>
    <cellStyle name="Normal 2 3 3 6 4 9 2" xfId="23729" xr:uid="{00000000-0005-0000-0000-00001A5D0000}"/>
    <cellStyle name="Normal 2 3 3 6 5" xfId="23730" xr:uid="{00000000-0005-0000-0000-00001B5D0000}"/>
    <cellStyle name="Normal 2 3 3 6 5 10" xfId="23731" xr:uid="{00000000-0005-0000-0000-00001C5D0000}"/>
    <cellStyle name="Normal 2 3 3 6 5 10 2" xfId="23732" xr:uid="{00000000-0005-0000-0000-00001D5D0000}"/>
    <cellStyle name="Normal 2 3 3 6 5 11" xfId="23733" xr:uid="{00000000-0005-0000-0000-00001E5D0000}"/>
    <cellStyle name="Normal 2 3 3 6 5 11 2" xfId="23734" xr:uid="{00000000-0005-0000-0000-00001F5D0000}"/>
    <cellStyle name="Normal 2 3 3 6 5 12" xfId="23735" xr:uid="{00000000-0005-0000-0000-0000205D0000}"/>
    <cellStyle name="Normal 2 3 3 6 5 12 2" xfId="23736" xr:uid="{00000000-0005-0000-0000-0000215D0000}"/>
    <cellStyle name="Normal 2 3 3 6 5 13" xfId="23737" xr:uid="{00000000-0005-0000-0000-0000225D0000}"/>
    <cellStyle name="Normal 2 3 3 6 5 2" xfId="23738" xr:uid="{00000000-0005-0000-0000-0000235D0000}"/>
    <cellStyle name="Normal 2 3 3 6 5 2 10" xfId="23739" xr:uid="{00000000-0005-0000-0000-0000245D0000}"/>
    <cellStyle name="Normal 2 3 3 6 5 2 10 2" xfId="23740" xr:uid="{00000000-0005-0000-0000-0000255D0000}"/>
    <cellStyle name="Normal 2 3 3 6 5 2 11" xfId="23741" xr:uid="{00000000-0005-0000-0000-0000265D0000}"/>
    <cellStyle name="Normal 2 3 3 6 5 2 11 2" xfId="23742" xr:uid="{00000000-0005-0000-0000-0000275D0000}"/>
    <cellStyle name="Normal 2 3 3 6 5 2 12" xfId="23743" xr:uid="{00000000-0005-0000-0000-0000285D0000}"/>
    <cellStyle name="Normal 2 3 3 6 5 2 2" xfId="23744" xr:uid="{00000000-0005-0000-0000-0000295D0000}"/>
    <cellStyle name="Normal 2 3 3 6 5 2 2 10" xfId="23745" xr:uid="{00000000-0005-0000-0000-00002A5D0000}"/>
    <cellStyle name="Normal 2 3 3 6 5 2 2 10 2" xfId="23746" xr:uid="{00000000-0005-0000-0000-00002B5D0000}"/>
    <cellStyle name="Normal 2 3 3 6 5 2 2 11" xfId="23747" xr:uid="{00000000-0005-0000-0000-00002C5D0000}"/>
    <cellStyle name="Normal 2 3 3 6 5 2 2 2" xfId="23748" xr:uid="{00000000-0005-0000-0000-00002D5D0000}"/>
    <cellStyle name="Normal 2 3 3 6 5 2 2 2 2" xfId="23749" xr:uid="{00000000-0005-0000-0000-00002E5D0000}"/>
    <cellStyle name="Normal 2 3 3 6 5 2 2 3" xfId="23750" xr:uid="{00000000-0005-0000-0000-00002F5D0000}"/>
    <cellStyle name="Normal 2 3 3 6 5 2 2 3 2" xfId="23751" xr:uid="{00000000-0005-0000-0000-0000305D0000}"/>
    <cellStyle name="Normal 2 3 3 6 5 2 2 4" xfId="23752" xr:uid="{00000000-0005-0000-0000-0000315D0000}"/>
    <cellStyle name="Normal 2 3 3 6 5 2 2 4 2" xfId="23753" xr:uid="{00000000-0005-0000-0000-0000325D0000}"/>
    <cellStyle name="Normal 2 3 3 6 5 2 2 5" xfId="23754" xr:uid="{00000000-0005-0000-0000-0000335D0000}"/>
    <cellStyle name="Normal 2 3 3 6 5 2 2 5 2" xfId="23755" xr:uid="{00000000-0005-0000-0000-0000345D0000}"/>
    <cellStyle name="Normal 2 3 3 6 5 2 2 6" xfId="23756" xr:uid="{00000000-0005-0000-0000-0000355D0000}"/>
    <cellStyle name="Normal 2 3 3 6 5 2 2 6 2" xfId="23757" xr:uid="{00000000-0005-0000-0000-0000365D0000}"/>
    <cellStyle name="Normal 2 3 3 6 5 2 2 7" xfId="23758" xr:uid="{00000000-0005-0000-0000-0000375D0000}"/>
    <cellStyle name="Normal 2 3 3 6 5 2 2 7 2" xfId="23759" xr:uid="{00000000-0005-0000-0000-0000385D0000}"/>
    <cellStyle name="Normal 2 3 3 6 5 2 2 8" xfId="23760" xr:uid="{00000000-0005-0000-0000-0000395D0000}"/>
    <cellStyle name="Normal 2 3 3 6 5 2 2 8 2" xfId="23761" xr:uid="{00000000-0005-0000-0000-00003A5D0000}"/>
    <cellStyle name="Normal 2 3 3 6 5 2 2 9" xfId="23762" xr:uid="{00000000-0005-0000-0000-00003B5D0000}"/>
    <cellStyle name="Normal 2 3 3 6 5 2 2 9 2" xfId="23763" xr:uid="{00000000-0005-0000-0000-00003C5D0000}"/>
    <cellStyle name="Normal 2 3 3 6 5 2 3" xfId="23764" xr:uid="{00000000-0005-0000-0000-00003D5D0000}"/>
    <cellStyle name="Normal 2 3 3 6 5 2 3 2" xfId="23765" xr:uid="{00000000-0005-0000-0000-00003E5D0000}"/>
    <cellStyle name="Normal 2 3 3 6 5 2 4" xfId="23766" xr:uid="{00000000-0005-0000-0000-00003F5D0000}"/>
    <cellStyle name="Normal 2 3 3 6 5 2 4 2" xfId="23767" xr:uid="{00000000-0005-0000-0000-0000405D0000}"/>
    <cellStyle name="Normal 2 3 3 6 5 2 5" xfId="23768" xr:uid="{00000000-0005-0000-0000-0000415D0000}"/>
    <cellStyle name="Normal 2 3 3 6 5 2 5 2" xfId="23769" xr:uid="{00000000-0005-0000-0000-0000425D0000}"/>
    <cellStyle name="Normal 2 3 3 6 5 2 6" xfId="23770" xr:uid="{00000000-0005-0000-0000-0000435D0000}"/>
    <cellStyle name="Normal 2 3 3 6 5 2 6 2" xfId="23771" xr:uid="{00000000-0005-0000-0000-0000445D0000}"/>
    <cellStyle name="Normal 2 3 3 6 5 2 7" xfId="23772" xr:uid="{00000000-0005-0000-0000-0000455D0000}"/>
    <cellStyle name="Normal 2 3 3 6 5 2 7 2" xfId="23773" xr:uid="{00000000-0005-0000-0000-0000465D0000}"/>
    <cellStyle name="Normal 2 3 3 6 5 2 8" xfId="23774" xr:uid="{00000000-0005-0000-0000-0000475D0000}"/>
    <cellStyle name="Normal 2 3 3 6 5 2 8 2" xfId="23775" xr:uid="{00000000-0005-0000-0000-0000485D0000}"/>
    <cellStyle name="Normal 2 3 3 6 5 2 9" xfId="23776" xr:uid="{00000000-0005-0000-0000-0000495D0000}"/>
    <cellStyle name="Normal 2 3 3 6 5 2 9 2" xfId="23777" xr:uid="{00000000-0005-0000-0000-00004A5D0000}"/>
    <cellStyle name="Normal 2 3 3 6 5 3" xfId="23778" xr:uid="{00000000-0005-0000-0000-00004B5D0000}"/>
    <cellStyle name="Normal 2 3 3 6 5 3 10" xfId="23779" xr:uid="{00000000-0005-0000-0000-00004C5D0000}"/>
    <cellStyle name="Normal 2 3 3 6 5 3 10 2" xfId="23780" xr:uid="{00000000-0005-0000-0000-00004D5D0000}"/>
    <cellStyle name="Normal 2 3 3 6 5 3 11" xfId="23781" xr:uid="{00000000-0005-0000-0000-00004E5D0000}"/>
    <cellStyle name="Normal 2 3 3 6 5 3 2" xfId="23782" xr:uid="{00000000-0005-0000-0000-00004F5D0000}"/>
    <cellStyle name="Normal 2 3 3 6 5 3 2 2" xfId="23783" xr:uid="{00000000-0005-0000-0000-0000505D0000}"/>
    <cellStyle name="Normal 2 3 3 6 5 3 3" xfId="23784" xr:uid="{00000000-0005-0000-0000-0000515D0000}"/>
    <cellStyle name="Normal 2 3 3 6 5 3 3 2" xfId="23785" xr:uid="{00000000-0005-0000-0000-0000525D0000}"/>
    <cellStyle name="Normal 2 3 3 6 5 3 4" xfId="23786" xr:uid="{00000000-0005-0000-0000-0000535D0000}"/>
    <cellStyle name="Normal 2 3 3 6 5 3 4 2" xfId="23787" xr:uid="{00000000-0005-0000-0000-0000545D0000}"/>
    <cellStyle name="Normal 2 3 3 6 5 3 5" xfId="23788" xr:uid="{00000000-0005-0000-0000-0000555D0000}"/>
    <cellStyle name="Normal 2 3 3 6 5 3 5 2" xfId="23789" xr:uid="{00000000-0005-0000-0000-0000565D0000}"/>
    <cellStyle name="Normal 2 3 3 6 5 3 6" xfId="23790" xr:uid="{00000000-0005-0000-0000-0000575D0000}"/>
    <cellStyle name="Normal 2 3 3 6 5 3 6 2" xfId="23791" xr:uid="{00000000-0005-0000-0000-0000585D0000}"/>
    <cellStyle name="Normal 2 3 3 6 5 3 7" xfId="23792" xr:uid="{00000000-0005-0000-0000-0000595D0000}"/>
    <cellStyle name="Normal 2 3 3 6 5 3 7 2" xfId="23793" xr:uid="{00000000-0005-0000-0000-00005A5D0000}"/>
    <cellStyle name="Normal 2 3 3 6 5 3 8" xfId="23794" xr:uid="{00000000-0005-0000-0000-00005B5D0000}"/>
    <cellStyle name="Normal 2 3 3 6 5 3 8 2" xfId="23795" xr:uid="{00000000-0005-0000-0000-00005C5D0000}"/>
    <cellStyle name="Normal 2 3 3 6 5 3 9" xfId="23796" xr:uid="{00000000-0005-0000-0000-00005D5D0000}"/>
    <cellStyle name="Normal 2 3 3 6 5 3 9 2" xfId="23797" xr:uid="{00000000-0005-0000-0000-00005E5D0000}"/>
    <cellStyle name="Normal 2 3 3 6 5 4" xfId="23798" xr:uid="{00000000-0005-0000-0000-00005F5D0000}"/>
    <cellStyle name="Normal 2 3 3 6 5 4 2" xfId="23799" xr:uid="{00000000-0005-0000-0000-0000605D0000}"/>
    <cellStyle name="Normal 2 3 3 6 5 5" xfId="23800" xr:uid="{00000000-0005-0000-0000-0000615D0000}"/>
    <cellStyle name="Normal 2 3 3 6 5 5 2" xfId="23801" xr:uid="{00000000-0005-0000-0000-0000625D0000}"/>
    <cellStyle name="Normal 2 3 3 6 5 6" xfId="23802" xr:uid="{00000000-0005-0000-0000-0000635D0000}"/>
    <cellStyle name="Normal 2 3 3 6 5 6 2" xfId="23803" xr:uid="{00000000-0005-0000-0000-0000645D0000}"/>
    <cellStyle name="Normal 2 3 3 6 5 7" xfId="23804" xr:uid="{00000000-0005-0000-0000-0000655D0000}"/>
    <cellStyle name="Normal 2 3 3 6 5 7 2" xfId="23805" xr:uid="{00000000-0005-0000-0000-0000665D0000}"/>
    <cellStyle name="Normal 2 3 3 6 5 8" xfId="23806" xr:uid="{00000000-0005-0000-0000-0000675D0000}"/>
    <cellStyle name="Normal 2 3 3 6 5 8 2" xfId="23807" xr:uid="{00000000-0005-0000-0000-0000685D0000}"/>
    <cellStyle name="Normal 2 3 3 6 5 9" xfId="23808" xr:uid="{00000000-0005-0000-0000-0000695D0000}"/>
    <cellStyle name="Normal 2 3 3 6 5 9 2" xfId="23809" xr:uid="{00000000-0005-0000-0000-00006A5D0000}"/>
    <cellStyle name="Normal 2 3 3 6 6" xfId="42028" xr:uid="{00000000-0005-0000-0000-00006B5D0000}"/>
    <cellStyle name="Normal 2 3 3 7" xfId="23810" xr:uid="{00000000-0005-0000-0000-00006C5D0000}"/>
    <cellStyle name="Normal 2 3 3 7 2" xfId="42029" xr:uid="{00000000-0005-0000-0000-00006D5D0000}"/>
    <cellStyle name="Normal 2 3 3 8" xfId="23811" xr:uid="{00000000-0005-0000-0000-00006E5D0000}"/>
    <cellStyle name="Normal 2 3 3 8 2" xfId="42030" xr:uid="{00000000-0005-0000-0000-00006F5D0000}"/>
    <cellStyle name="Normal 2 3 3 9" xfId="23812" xr:uid="{00000000-0005-0000-0000-0000705D0000}"/>
    <cellStyle name="Normal 2 3 3 9 2" xfId="42031" xr:uid="{00000000-0005-0000-0000-0000715D0000}"/>
    <cellStyle name="Normal 2 3 30" xfId="228" xr:uid="{00000000-0005-0000-0000-0000725D0000}"/>
    <cellStyle name="Normal 2 3 4" xfId="23813" xr:uid="{00000000-0005-0000-0000-0000735D0000}"/>
    <cellStyle name="Normal 2 3 4 2" xfId="42032" xr:uid="{00000000-0005-0000-0000-0000745D0000}"/>
    <cellStyle name="Normal 2 3 5" xfId="23814" xr:uid="{00000000-0005-0000-0000-0000755D0000}"/>
    <cellStyle name="Normal 2 3 5 2" xfId="42033" xr:uid="{00000000-0005-0000-0000-0000765D0000}"/>
    <cellStyle name="Normal 2 3 6" xfId="23815" xr:uid="{00000000-0005-0000-0000-0000775D0000}"/>
    <cellStyle name="Normal 2 3 6 2" xfId="42034" xr:uid="{00000000-0005-0000-0000-0000785D0000}"/>
    <cellStyle name="Normal 2 3 7" xfId="23816" xr:uid="{00000000-0005-0000-0000-0000795D0000}"/>
    <cellStyle name="Normal 2 3 7 2" xfId="42035" xr:uid="{00000000-0005-0000-0000-00007A5D0000}"/>
    <cellStyle name="Normal 2 3 8" xfId="23817" xr:uid="{00000000-0005-0000-0000-00007B5D0000}"/>
    <cellStyle name="Normal 2 3 8 2" xfId="42036" xr:uid="{00000000-0005-0000-0000-00007C5D0000}"/>
    <cellStyle name="Normal 2 3 9" xfId="23818" xr:uid="{00000000-0005-0000-0000-00007D5D0000}"/>
    <cellStyle name="Normal 2 3 9 10" xfId="23819" xr:uid="{00000000-0005-0000-0000-00007E5D0000}"/>
    <cellStyle name="Normal 2 3 9 10 2" xfId="23820" xr:uid="{00000000-0005-0000-0000-00007F5D0000}"/>
    <cellStyle name="Normal 2 3 9 11" xfId="23821" xr:uid="{00000000-0005-0000-0000-0000805D0000}"/>
    <cellStyle name="Normal 2 3 9 11 2" xfId="23822" xr:uid="{00000000-0005-0000-0000-0000815D0000}"/>
    <cellStyle name="Normal 2 3 9 12" xfId="23823" xr:uid="{00000000-0005-0000-0000-0000825D0000}"/>
    <cellStyle name="Normal 2 3 9 12 2" xfId="23824" xr:uid="{00000000-0005-0000-0000-0000835D0000}"/>
    <cellStyle name="Normal 2 3 9 13" xfId="23825" xr:uid="{00000000-0005-0000-0000-0000845D0000}"/>
    <cellStyle name="Normal 2 3 9 13 2" xfId="23826" xr:uid="{00000000-0005-0000-0000-0000855D0000}"/>
    <cellStyle name="Normal 2 3 9 14" xfId="23827" xr:uid="{00000000-0005-0000-0000-0000865D0000}"/>
    <cellStyle name="Normal 2 3 9 14 2" xfId="23828" xr:uid="{00000000-0005-0000-0000-0000875D0000}"/>
    <cellStyle name="Normal 2 3 9 15" xfId="23829" xr:uid="{00000000-0005-0000-0000-0000885D0000}"/>
    <cellStyle name="Normal 2 3 9 15 2" xfId="23830" xr:uid="{00000000-0005-0000-0000-0000895D0000}"/>
    <cellStyle name="Normal 2 3 9 16" xfId="23831" xr:uid="{00000000-0005-0000-0000-00008A5D0000}"/>
    <cellStyle name="Normal 2 3 9 16 2" xfId="23832" xr:uid="{00000000-0005-0000-0000-00008B5D0000}"/>
    <cellStyle name="Normal 2 3 9 17" xfId="23833" xr:uid="{00000000-0005-0000-0000-00008C5D0000}"/>
    <cellStyle name="Normal 2 3 9 17 2" xfId="23834" xr:uid="{00000000-0005-0000-0000-00008D5D0000}"/>
    <cellStyle name="Normal 2 3 9 18" xfId="23835" xr:uid="{00000000-0005-0000-0000-00008E5D0000}"/>
    <cellStyle name="Normal 2 3 9 2" xfId="23836" xr:uid="{00000000-0005-0000-0000-00008F5D0000}"/>
    <cellStyle name="Normal 2 3 9 2 2" xfId="23837" xr:uid="{00000000-0005-0000-0000-0000905D0000}"/>
    <cellStyle name="Normal 2 3 9 2 2 10" xfId="23838" xr:uid="{00000000-0005-0000-0000-0000915D0000}"/>
    <cellStyle name="Normal 2 3 9 2 2 10 2" xfId="23839" xr:uid="{00000000-0005-0000-0000-0000925D0000}"/>
    <cellStyle name="Normal 2 3 9 2 2 11" xfId="23840" xr:uid="{00000000-0005-0000-0000-0000935D0000}"/>
    <cellStyle name="Normal 2 3 9 2 2 11 2" xfId="23841" xr:uid="{00000000-0005-0000-0000-0000945D0000}"/>
    <cellStyle name="Normal 2 3 9 2 2 12" xfId="23842" xr:uid="{00000000-0005-0000-0000-0000955D0000}"/>
    <cellStyle name="Normal 2 3 9 2 2 12 2" xfId="23843" xr:uid="{00000000-0005-0000-0000-0000965D0000}"/>
    <cellStyle name="Normal 2 3 9 2 2 13" xfId="23844" xr:uid="{00000000-0005-0000-0000-0000975D0000}"/>
    <cellStyle name="Normal 2 3 9 2 2 13 2" xfId="23845" xr:uid="{00000000-0005-0000-0000-0000985D0000}"/>
    <cellStyle name="Normal 2 3 9 2 2 14" xfId="23846" xr:uid="{00000000-0005-0000-0000-0000995D0000}"/>
    <cellStyle name="Normal 2 3 9 2 2 14 2" xfId="23847" xr:uid="{00000000-0005-0000-0000-00009A5D0000}"/>
    <cellStyle name="Normal 2 3 9 2 2 15" xfId="23848" xr:uid="{00000000-0005-0000-0000-00009B5D0000}"/>
    <cellStyle name="Normal 2 3 9 2 2 15 2" xfId="23849" xr:uid="{00000000-0005-0000-0000-00009C5D0000}"/>
    <cellStyle name="Normal 2 3 9 2 2 16" xfId="23850" xr:uid="{00000000-0005-0000-0000-00009D5D0000}"/>
    <cellStyle name="Normal 2 3 9 2 2 16 2" xfId="23851" xr:uid="{00000000-0005-0000-0000-00009E5D0000}"/>
    <cellStyle name="Normal 2 3 9 2 2 17" xfId="23852" xr:uid="{00000000-0005-0000-0000-00009F5D0000}"/>
    <cellStyle name="Normal 2 3 9 2 2 2" xfId="23853" xr:uid="{00000000-0005-0000-0000-0000A05D0000}"/>
    <cellStyle name="Normal 2 3 9 2 2 2 2" xfId="42037" xr:uid="{00000000-0005-0000-0000-0000A15D0000}"/>
    <cellStyle name="Normal 2 3 9 2 2 3" xfId="23854" xr:uid="{00000000-0005-0000-0000-0000A25D0000}"/>
    <cellStyle name="Normal 2 3 9 2 2 3 2" xfId="42038" xr:uid="{00000000-0005-0000-0000-0000A35D0000}"/>
    <cellStyle name="Normal 2 3 9 2 2 4" xfId="23855" xr:uid="{00000000-0005-0000-0000-0000A45D0000}"/>
    <cellStyle name="Normal 2 3 9 2 2 4 2" xfId="42039" xr:uid="{00000000-0005-0000-0000-0000A55D0000}"/>
    <cellStyle name="Normal 2 3 9 2 2 5" xfId="23856" xr:uid="{00000000-0005-0000-0000-0000A65D0000}"/>
    <cellStyle name="Normal 2 3 9 2 2 5 2" xfId="42040" xr:uid="{00000000-0005-0000-0000-0000A75D0000}"/>
    <cellStyle name="Normal 2 3 9 2 2 6" xfId="23857" xr:uid="{00000000-0005-0000-0000-0000A85D0000}"/>
    <cellStyle name="Normal 2 3 9 2 2 6 10" xfId="23858" xr:uid="{00000000-0005-0000-0000-0000A95D0000}"/>
    <cellStyle name="Normal 2 3 9 2 2 6 10 2" xfId="23859" xr:uid="{00000000-0005-0000-0000-0000AA5D0000}"/>
    <cellStyle name="Normal 2 3 9 2 2 6 11" xfId="23860" xr:uid="{00000000-0005-0000-0000-0000AB5D0000}"/>
    <cellStyle name="Normal 2 3 9 2 2 6 11 2" xfId="23861" xr:uid="{00000000-0005-0000-0000-0000AC5D0000}"/>
    <cellStyle name="Normal 2 3 9 2 2 6 12" xfId="23862" xr:uid="{00000000-0005-0000-0000-0000AD5D0000}"/>
    <cellStyle name="Normal 2 3 9 2 2 6 2" xfId="23863" xr:uid="{00000000-0005-0000-0000-0000AE5D0000}"/>
    <cellStyle name="Normal 2 3 9 2 2 6 2 10" xfId="23864" xr:uid="{00000000-0005-0000-0000-0000AF5D0000}"/>
    <cellStyle name="Normal 2 3 9 2 2 6 2 10 2" xfId="23865" xr:uid="{00000000-0005-0000-0000-0000B05D0000}"/>
    <cellStyle name="Normal 2 3 9 2 2 6 2 11" xfId="23866" xr:uid="{00000000-0005-0000-0000-0000B15D0000}"/>
    <cellStyle name="Normal 2 3 9 2 2 6 2 2" xfId="23867" xr:uid="{00000000-0005-0000-0000-0000B25D0000}"/>
    <cellStyle name="Normal 2 3 9 2 2 6 2 2 2" xfId="23868" xr:uid="{00000000-0005-0000-0000-0000B35D0000}"/>
    <cellStyle name="Normal 2 3 9 2 2 6 2 3" xfId="23869" xr:uid="{00000000-0005-0000-0000-0000B45D0000}"/>
    <cellStyle name="Normal 2 3 9 2 2 6 2 3 2" xfId="23870" xr:uid="{00000000-0005-0000-0000-0000B55D0000}"/>
    <cellStyle name="Normal 2 3 9 2 2 6 2 4" xfId="23871" xr:uid="{00000000-0005-0000-0000-0000B65D0000}"/>
    <cellStyle name="Normal 2 3 9 2 2 6 2 4 2" xfId="23872" xr:uid="{00000000-0005-0000-0000-0000B75D0000}"/>
    <cellStyle name="Normal 2 3 9 2 2 6 2 5" xfId="23873" xr:uid="{00000000-0005-0000-0000-0000B85D0000}"/>
    <cellStyle name="Normal 2 3 9 2 2 6 2 5 2" xfId="23874" xr:uid="{00000000-0005-0000-0000-0000B95D0000}"/>
    <cellStyle name="Normal 2 3 9 2 2 6 2 6" xfId="23875" xr:uid="{00000000-0005-0000-0000-0000BA5D0000}"/>
    <cellStyle name="Normal 2 3 9 2 2 6 2 6 2" xfId="23876" xr:uid="{00000000-0005-0000-0000-0000BB5D0000}"/>
    <cellStyle name="Normal 2 3 9 2 2 6 2 7" xfId="23877" xr:uid="{00000000-0005-0000-0000-0000BC5D0000}"/>
    <cellStyle name="Normal 2 3 9 2 2 6 2 7 2" xfId="23878" xr:uid="{00000000-0005-0000-0000-0000BD5D0000}"/>
    <cellStyle name="Normal 2 3 9 2 2 6 2 8" xfId="23879" xr:uid="{00000000-0005-0000-0000-0000BE5D0000}"/>
    <cellStyle name="Normal 2 3 9 2 2 6 2 8 2" xfId="23880" xr:uid="{00000000-0005-0000-0000-0000BF5D0000}"/>
    <cellStyle name="Normal 2 3 9 2 2 6 2 9" xfId="23881" xr:uid="{00000000-0005-0000-0000-0000C05D0000}"/>
    <cellStyle name="Normal 2 3 9 2 2 6 2 9 2" xfId="23882" xr:uid="{00000000-0005-0000-0000-0000C15D0000}"/>
    <cellStyle name="Normal 2 3 9 2 2 6 3" xfId="23883" xr:uid="{00000000-0005-0000-0000-0000C25D0000}"/>
    <cellStyle name="Normal 2 3 9 2 2 6 3 2" xfId="23884" xr:uid="{00000000-0005-0000-0000-0000C35D0000}"/>
    <cellStyle name="Normal 2 3 9 2 2 6 4" xfId="23885" xr:uid="{00000000-0005-0000-0000-0000C45D0000}"/>
    <cellStyle name="Normal 2 3 9 2 2 6 4 2" xfId="23886" xr:uid="{00000000-0005-0000-0000-0000C55D0000}"/>
    <cellStyle name="Normal 2 3 9 2 2 6 5" xfId="23887" xr:uid="{00000000-0005-0000-0000-0000C65D0000}"/>
    <cellStyle name="Normal 2 3 9 2 2 6 5 2" xfId="23888" xr:uid="{00000000-0005-0000-0000-0000C75D0000}"/>
    <cellStyle name="Normal 2 3 9 2 2 6 6" xfId="23889" xr:uid="{00000000-0005-0000-0000-0000C85D0000}"/>
    <cellStyle name="Normal 2 3 9 2 2 6 6 2" xfId="23890" xr:uid="{00000000-0005-0000-0000-0000C95D0000}"/>
    <cellStyle name="Normal 2 3 9 2 2 6 7" xfId="23891" xr:uid="{00000000-0005-0000-0000-0000CA5D0000}"/>
    <cellStyle name="Normal 2 3 9 2 2 6 7 2" xfId="23892" xr:uid="{00000000-0005-0000-0000-0000CB5D0000}"/>
    <cellStyle name="Normal 2 3 9 2 2 6 8" xfId="23893" xr:uid="{00000000-0005-0000-0000-0000CC5D0000}"/>
    <cellStyle name="Normal 2 3 9 2 2 6 8 2" xfId="23894" xr:uid="{00000000-0005-0000-0000-0000CD5D0000}"/>
    <cellStyle name="Normal 2 3 9 2 2 6 9" xfId="23895" xr:uid="{00000000-0005-0000-0000-0000CE5D0000}"/>
    <cellStyle name="Normal 2 3 9 2 2 6 9 2" xfId="23896" xr:uid="{00000000-0005-0000-0000-0000CF5D0000}"/>
    <cellStyle name="Normal 2 3 9 2 2 7" xfId="23897" xr:uid="{00000000-0005-0000-0000-0000D05D0000}"/>
    <cellStyle name="Normal 2 3 9 2 2 7 10" xfId="23898" xr:uid="{00000000-0005-0000-0000-0000D15D0000}"/>
    <cellStyle name="Normal 2 3 9 2 2 7 10 2" xfId="23899" xr:uid="{00000000-0005-0000-0000-0000D25D0000}"/>
    <cellStyle name="Normal 2 3 9 2 2 7 11" xfId="23900" xr:uid="{00000000-0005-0000-0000-0000D35D0000}"/>
    <cellStyle name="Normal 2 3 9 2 2 7 2" xfId="23901" xr:uid="{00000000-0005-0000-0000-0000D45D0000}"/>
    <cellStyle name="Normal 2 3 9 2 2 7 2 2" xfId="23902" xr:uid="{00000000-0005-0000-0000-0000D55D0000}"/>
    <cellStyle name="Normal 2 3 9 2 2 7 3" xfId="23903" xr:uid="{00000000-0005-0000-0000-0000D65D0000}"/>
    <cellStyle name="Normal 2 3 9 2 2 7 3 2" xfId="23904" xr:uid="{00000000-0005-0000-0000-0000D75D0000}"/>
    <cellStyle name="Normal 2 3 9 2 2 7 4" xfId="23905" xr:uid="{00000000-0005-0000-0000-0000D85D0000}"/>
    <cellStyle name="Normal 2 3 9 2 2 7 4 2" xfId="23906" xr:uid="{00000000-0005-0000-0000-0000D95D0000}"/>
    <cellStyle name="Normal 2 3 9 2 2 7 5" xfId="23907" xr:uid="{00000000-0005-0000-0000-0000DA5D0000}"/>
    <cellStyle name="Normal 2 3 9 2 2 7 5 2" xfId="23908" xr:uid="{00000000-0005-0000-0000-0000DB5D0000}"/>
    <cellStyle name="Normal 2 3 9 2 2 7 6" xfId="23909" xr:uid="{00000000-0005-0000-0000-0000DC5D0000}"/>
    <cellStyle name="Normal 2 3 9 2 2 7 6 2" xfId="23910" xr:uid="{00000000-0005-0000-0000-0000DD5D0000}"/>
    <cellStyle name="Normal 2 3 9 2 2 7 7" xfId="23911" xr:uid="{00000000-0005-0000-0000-0000DE5D0000}"/>
    <cellStyle name="Normal 2 3 9 2 2 7 7 2" xfId="23912" xr:uid="{00000000-0005-0000-0000-0000DF5D0000}"/>
    <cellStyle name="Normal 2 3 9 2 2 7 8" xfId="23913" xr:uid="{00000000-0005-0000-0000-0000E05D0000}"/>
    <cellStyle name="Normal 2 3 9 2 2 7 8 2" xfId="23914" xr:uid="{00000000-0005-0000-0000-0000E15D0000}"/>
    <cellStyle name="Normal 2 3 9 2 2 7 9" xfId="23915" xr:uid="{00000000-0005-0000-0000-0000E25D0000}"/>
    <cellStyle name="Normal 2 3 9 2 2 7 9 2" xfId="23916" xr:uid="{00000000-0005-0000-0000-0000E35D0000}"/>
    <cellStyle name="Normal 2 3 9 2 2 8" xfId="23917" xr:uid="{00000000-0005-0000-0000-0000E45D0000}"/>
    <cellStyle name="Normal 2 3 9 2 2 8 2" xfId="23918" xr:uid="{00000000-0005-0000-0000-0000E55D0000}"/>
    <cellStyle name="Normal 2 3 9 2 2 9" xfId="23919" xr:uid="{00000000-0005-0000-0000-0000E65D0000}"/>
    <cellStyle name="Normal 2 3 9 2 2 9 2" xfId="23920" xr:uid="{00000000-0005-0000-0000-0000E75D0000}"/>
    <cellStyle name="Normal 2 3 9 2 3" xfId="23921" xr:uid="{00000000-0005-0000-0000-0000E85D0000}"/>
    <cellStyle name="Normal 2 3 9 2 3 10" xfId="23922" xr:uid="{00000000-0005-0000-0000-0000E95D0000}"/>
    <cellStyle name="Normal 2 3 9 2 3 10 2" xfId="23923" xr:uid="{00000000-0005-0000-0000-0000EA5D0000}"/>
    <cellStyle name="Normal 2 3 9 2 3 11" xfId="23924" xr:uid="{00000000-0005-0000-0000-0000EB5D0000}"/>
    <cellStyle name="Normal 2 3 9 2 3 11 2" xfId="23925" xr:uid="{00000000-0005-0000-0000-0000EC5D0000}"/>
    <cellStyle name="Normal 2 3 9 2 3 12" xfId="23926" xr:uid="{00000000-0005-0000-0000-0000ED5D0000}"/>
    <cellStyle name="Normal 2 3 9 2 3 12 2" xfId="23927" xr:uid="{00000000-0005-0000-0000-0000EE5D0000}"/>
    <cellStyle name="Normal 2 3 9 2 3 13" xfId="23928" xr:uid="{00000000-0005-0000-0000-0000EF5D0000}"/>
    <cellStyle name="Normal 2 3 9 2 3 2" xfId="23929" xr:uid="{00000000-0005-0000-0000-0000F05D0000}"/>
    <cellStyle name="Normal 2 3 9 2 3 2 10" xfId="23930" xr:uid="{00000000-0005-0000-0000-0000F15D0000}"/>
    <cellStyle name="Normal 2 3 9 2 3 2 10 2" xfId="23931" xr:uid="{00000000-0005-0000-0000-0000F25D0000}"/>
    <cellStyle name="Normal 2 3 9 2 3 2 11" xfId="23932" xr:uid="{00000000-0005-0000-0000-0000F35D0000}"/>
    <cellStyle name="Normal 2 3 9 2 3 2 11 2" xfId="23933" xr:uid="{00000000-0005-0000-0000-0000F45D0000}"/>
    <cellStyle name="Normal 2 3 9 2 3 2 12" xfId="23934" xr:uid="{00000000-0005-0000-0000-0000F55D0000}"/>
    <cellStyle name="Normal 2 3 9 2 3 2 2" xfId="23935" xr:uid="{00000000-0005-0000-0000-0000F65D0000}"/>
    <cellStyle name="Normal 2 3 9 2 3 2 2 10" xfId="23936" xr:uid="{00000000-0005-0000-0000-0000F75D0000}"/>
    <cellStyle name="Normal 2 3 9 2 3 2 2 10 2" xfId="23937" xr:uid="{00000000-0005-0000-0000-0000F85D0000}"/>
    <cellStyle name="Normal 2 3 9 2 3 2 2 11" xfId="23938" xr:uid="{00000000-0005-0000-0000-0000F95D0000}"/>
    <cellStyle name="Normal 2 3 9 2 3 2 2 2" xfId="23939" xr:uid="{00000000-0005-0000-0000-0000FA5D0000}"/>
    <cellStyle name="Normal 2 3 9 2 3 2 2 2 2" xfId="23940" xr:uid="{00000000-0005-0000-0000-0000FB5D0000}"/>
    <cellStyle name="Normal 2 3 9 2 3 2 2 3" xfId="23941" xr:uid="{00000000-0005-0000-0000-0000FC5D0000}"/>
    <cellStyle name="Normal 2 3 9 2 3 2 2 3 2" xfId="23942" xr:uid="{00000000-0005-0000-0000-0000FD5D0000}"/>
    <cellStyle name="Normal 2 3 9 2 3 2 2 4" xfId="23943" xr:uid="{00000000-0005-0000-0000-0000FE5D0000}"/>
    <cellStyle name="Normal 2 3 9 2 3 2 2 4 2" xfId="23944" xr:uid="{00000000-0005-0000-0000-0000FF5D0000}"/>
    <cellStyle name="Normal 2 3 9 2 3 2 2 5" xfId="23945" xr:uid="{00000000-0005-0000-0000-0000005E0000}"/>
    <cellStyle name="Normal 2 3 9 2 3 2 2 5 2" xfId="23946" xr:uid="{00000000-0005-0000-0000-0000015E0000}"/>
    <cellStyle name="Normal 2 3 9 2 3 2 2 6" xfId="23947" xr:uid="{00000000-0005-0000-0000-0000025E0000}"/>
    <cellStyle name="Normal 2 3 9 2 3 2 2 6 2" xfId="23948" xr:uid="{00000000-0005-0000-0000-0000035E0000}"/>
    <cellStyle name="Normal 2 3 9 2 3 2 2 7" xfId="23949" xr:uid="{00000000-0005-0000-0000-0000045E0000}"/>
    <cellStyle name="Normal 2 3 9 2 3 2 2 7 2" xfId="23950" xr:uid="{00000000-0005-0000-0000-0000055E0000}"/>
    <cellStyle name="Normal 2 3 9 2 3 2 2 8" xfId="23951" xr:uid="{00000000-0005-0000-0000-0000065E0000}"/>
    <cellStyle name="Normal 2 3 9 2 3 2 2 8 2" xfId="23952" xr:uid="{00000000-0005-0000-0000-0000075E0000}"/>
    <cellStyle name="Normal 2 3 9 2 3 2 2 9" xfId="23953" xr:uid="{00000000-0005-0000-0000-0000085E0000}"/>
    <cellStyle name="Normal 2 3 9 2 3 2 2 9 2" xfId="23954" xr:uid="{00000000-0005-0000-0000-0000095E0000}"/>
    <cellStyle name="Normal 2 3 9 2 3 2 3" xfId="23955" xr:uid="{00000000-0005-0000-0000-00000A5E0000}"/>
    <cellStyle name="Normal 2 3 9 2 3 2 3 2" xfId="23956" xr:uid="{00000000-0005-0000-0000-00000B5E0000}"/>
    <cellStyle name="Normal 2 3 9 2 3 2 4" xfId="23957" xr:uid="{00000000-0005-0000-0000-00000C5E0000}"/>
    <cellStyle name="Normal 2 3 9 2 3 2 4 2" xfId="23958" xr:uid="{00000000-0005-0000-0000-00000D5E0000}"/>
    <cellStyle name="Normal 2 3 9 2 3 2 5" xfId="23959" xr:uid="{00000000-0005-0000-0000-00000E5E0000}"/>
    <cellStyle name="Normal 2 3 9 2 3 2 5 2" xfId="23960" xr:uid="{00000000-0005-0000-0000-00000F5E0000}"/>
    <cellStyle name="Normal 2 3 9 2 3 2 6" xfId="23961" xr:uid="{00000000-0005-0000-0000-0000105E0000}"/>
    <cellStyle name="Normal 2 3 9 2 3 2 6 2" xfId="23962" xr:uid="{00000000-0005-0000-0000-0000115E0000}"/>
    <cellStyle name="Normal 2 3 9 2 3 2 7" xfId="23963" xr:uid="{00000000-0005-0000-0000-0000125E0000}"/>
    <cellStyle name="Normal 2 3 9 2 3 2 7 2" xfId="23964" xr:uid="{00000000-0005-0000-0000-0000135E0000}"/>
    <cellStyle name="Normal 2 3 9 2 3 2 8" xfId="23965" xr:uid="{00000000-0005-0000-0000-0000145E0000}"/>
    <cellStyle name="Normal 2 3 9 2 3 2 8 2" xfId="23966" xr:uid="{00000000-0005-0000-0000-0000155E0000}"/>
    <cellStyle name="Normal 2 3 9 2 3 2 9" xfId="23967" xr:uid="{00000000-0005-0000-0000-0000165E0000}"/>
    <cellStyle name="Normal 2 3 9 2 3 2 9 2" xfId="23968" xr:uid="{00000000-0005-0000-0000-0000175E0000}"/>
    <cellStyle name="Normal 2 3 9 2 3 3" xfId="23969" xr:uid="{00000000-0005-0000-0000-0000185E0000}"/>
    <cellStyle name="Normal 2 3 9 2 3 3 10" xfId="23970" xr:uid="{00000000-0005-0000-0000-0000195E0000}"/>
    <cellStyle name="Normal 2 3 9 2 3 3 10 2" xfId="23971" xr:uid="{00000000-0005-0000-0000-00001A5E0000}"/>
    <cellStyle name="Normal 2 3 9 2 3 3 11" xfId="23972" xr:uid="{00000000-0005-0000-0000-00001B5E0000}"/>
    <cellStyle name="Normal 2 3 9 2 3 3 2" xfId="23973" xr:uid="{00000000-0005-0000-0000-00001C5E0000}"/>
    <cellStyle name="Normal 2 3 9 2 3 3 2 2" xfId="23974" xr:uid="{00000000-0005-0000-0000-00001D5E0000}"/>
    <cellStyle name="Normal 2 3 9 2 3 3 3" xfId="23975" xr:uid="{00000000-0005-0000-0000-00001E5E0000}"/>
    <cellStyle name="Normal 2 3 9 2 3 3 3 2" xfId="23976" xr:uid="{00000000-0005-0000-0000-00001F5E0000}"/>
    <cellStyle name="Normal 2 3 9 2 3 3 4" xfId="23977" xr:uid="{00000000-0005-0000-0000-0000205E0000}"/>
    <cellStyle name="Normal 2 3 9 2 3 3 4 2" xfId="23978" xr:uid="{00000000-0005-0000-0000-0000215E0000}"/>
    <cellStyle name="Normal 2 3 9 2 3 3 5" xfId="23979" xr:uid="{00000000-0005-0000-0000-0000225E0000}"/>
    <cellStyle name="Normal 2 3 9 2 3 3 5 2" xfId="23980" xr:uid="{00000000-0005-0000-0000-0000235E0000}"/>
    <cellStyle name="Normal 2 3 9 2 3 3 6" xfId="23981" xr:uid="{00000000-0005-0000-0000-0000245E0000}"/>
    <cellStyle name="Normal 2 3 9 2 3 3 6 2" xfId="23982" xr:uid="{00000000-0005-0000-0000-0000255E0000}"/>
    <cellStyle name="Normal 2 3 9 2 3 3 7" xfId="23983" xr:uid="{00000000-0005-0000-0000-0000265E0000}"/>
    <cellStyle name="Normal 2 3 9 2 3 3 7 2" xfId="23984" xr:uid="{00000000-0005-0000-0000-0000275E0000}"/>
    <cellStyle name="Normal 2 3 9 2 3 3 8" xfId="23985" xr:uid="{00000000-0005-0000-0000-0000285E0000}"/>
    <cellStyle name="Normal 2 3 9 2 3 3 8 2" xfId="23986" xr:uid="{00000000-0005-0000-0000-0000295E0000}"/>
    <cellStyle name="Normal 2 3 9 2 3 3 9" xfId="23987" xr:uid="{00000000-0005-0000-0000-00002A5E0000}"/>
    <cellStyle name="Normal 2 3 9 2 3 3 9 2" xfId="23988" xr:uid="{00000000-0005-0000-0000-00002B5E0000}"/>
    <cellStyle name="Normal 2 3 9 2 3 4" xfId="23989" xr:uid="{00000000-0005-0000-0000-00002C5E0000}"/>
    <cellStyle name="Normal 2 3 9 2 3 4 2" xfId="23990" xr:uid="{00000000-0005-0000-0000-00002D5E0000}"/>
    <cellStyle name="Normal 2 3 9 2 3 5" xfId="23991" xr:uid="{00000000-0005-0000-0000-00002E5E0000}"/>
    <cellStyle name="Normal 2 3 9 2 3 5 2" xfId="23992" xr:uid="{00000000-0005-0000-0000-00002F5E0000}"/>
    <cellStyle name="Normal 2 3 9 2 3 6" xfId="23993" xr:uid="{00000000-0005-0000-0000-0000305E0000}"/>
    <cellStyle name="Normal 2 3 9 2 3 6 2" xfId="23994" xr:uid="{00000000-0005-0000-0000-0000315E0000}"/>
    <cellStyle name="Normal 2 3 9 2 3 7" xfId="23995" xr:uid="{00000000-0005-0000-0000-0000325E0000}"/>
    <cellStyle name="Normal 2 3 9 2 3 7 2" xfId="23996" xr:uid="{00000000-0005-0000-0000-0000335E0000}"/>
    <cellStyle name="Normal 2 3 9 2 3 8" xfId="23997" xr:uid="{00000000-0005-0000-0000-0000345E0000}"/>
    <cellStyle name="Normal 2 3 9 2 3 8 2" xfId="23998" xr:uid="{00000000-0005-0000-0000-0000355E0000}"/>
    <cellStyle name="Normal 2 3 9 2 3 9" xfId="23999" xr:uid="{00000000-0005-0000-0000-0000365E0000}"/>
    <cellStyle name="Normal 2 3 9 2 3 9 2" xfId="24000" xr:uid="{00000000-0005-0000-0000-0000375E0000}"/>
    <cellStyle name="Normal 2 3 9 2 4" xfId="24001" xr:uid="{00000000-0005-0000-0000-0000385E0000}"/>
    <cellStyle name="Normal 2 3 9 2 4 10" xfId="24002" xr:uid="{00000000-0005-0000-0000-0000395E0000}"/>
    <cellStyle name="Normal 2 3 9 2 4 10 2" xfId="24003" xr:uid="{00000000-0005-0000-0000-00003A5E0000}"/>
    <cellStyle name="Normal 2 3 9 2 4 11" xfId="24004" xr:uid="{00000000-0005-0000-0000-00003B5E0000}"/>
    <cellStyle name="Normal 2 3 9 2 4 11 2" xfId="24005" xr:uid="{00000000-0005-0000-0000-00003C5E0000}"/>
    <cellStyle name="Normal 2 3 9 2 4 12" xfId="24006" xr:uid="{00000000-0005-0000-0000-00003D5E0000}"/>
    <cellStyle name="Normal 2 3 9 2 4 12 2" xfId="24007" xr:uid="{00000000-0005-0000-0000-00003E5E0000}"/>
    <cellStyle name="Normal 2 3 9 2 4 13" xfId="24008" xr:uid="{00000000-0005-0000-0000-00003F5E0000}"/>
    <cellStyle name="Normal 2 3 9 2 4 2" xfId="24009" xr:uid="{00000000-0005-0000-0000-0000405E0000}"/>
    <cellStyle name="Normal 2 3 9 2 4 2 10" xfId="24010" xr:uid="{00000000-0005-0000-0000-0000415E0000}"/>
    <cellStyle name="Normal 2 3 9 2 4 2 10 2" xfId="24011" xr:uid="{00000000-0005-0000-0000-0000425E0000}"/>
    <cellStyle name="Normal 2 3 9 2 4 2 11" xfId="24012" xr:uid="{00000000-0005-0000-0000-0000435E0000}"/>
    <cellStyle name="Normal 2 3 9 2 4 2 11 2" xfId="24013" xr:uid="{00000000-0005-0000-0000-0000445E0000}"/>
    <cellStyle name="Normal 2 3 9 2 4 2 12" xfId="24014" xr:uid="{00000000-0005-0000-0000-0000455E0000}"/>
    <cellStyle name="Normal 2 3 9 2 4 2 2" xfId="24015" xr:uid="{00000000-0005-0000-0000-0000465E0000}"/>
    <cellStyle name="Normal 2 3 9 2 4 2 2 10" xfId="24016" xr:uid="{00000000-0005-0000-0000-0000475E0000}"/>
    <cellStyle name="Normal 2 3 9 2 4 2 2 10 2" xfId="24017" xr:uid="{00000000-0005-0000-0000-0000485E0000}"/>
    <cellStyle name="Normal 2 3 9 2 4 2 2 11" xfId="24018" xr:uid="{00000000-0005-0000-0000-0000495E0000}"/>
    <cellStyle name="Normal 2 3 9 2 4 2 2 2" xfId="24019" xr:uid="{00000000-0005-0000-0000-00004A5E0000}"/>
    <cellStyle name="Normal 2 3 9 2 4 2 2 2 2" xfId="24020" xr:uid="{00000000-0005-0000-0000-00004B5E0000}"/>
    <cellStyle name="Normal 2 3 9 2 4 2 2 3" xfId="24021" xr:uid="{00000000-0005-0000-0000-00004C5E0000}"/>
    <cellStyle name="Normal 2 3 9 2 4 2 2 3 2" xfId="24022" xr:uid="{00000000-0005-0000-0000-00004D5E0000}"/>
    <cellStyle name="Normal 2 3 9 2 4 2 2 4" xfId="24023" xr:uid="{00000000-0005-0000-0000-00004E5E0000}"/>
    <cellStyle name="Normal 2 3 9 2 4 2 2 4 2" xfId="24024" xr:uid="{00000000-0005-0000-0000-00004F5E0000}"/>
    <cellStyle name="Normal 2 3 9 2 4 2 2 5" xfId="24025" xr:uid="{00000000-0005-0000-0000-0000505E0000}"/>
    <cellStyle name="Normal 2 3 9 2 4 2 2 5 2" xfId="24026" xr:uid="{00000000-0005-0000-0000-0000515E0000}"/>
    <cellStyle name="Normal 2 3 9 2 4 2 2 6" xfId="24027" xr:uid="{00000000-0005-0000-0000-0000525E0000}"/>
    <cellStyle name="Normal 2 3 9 2 4 2 2 6 2" xfId="24028" xr:uid="{00000000-0005-0000-0000-0000535E0000}"/>
    <cellStyle name="Normal 2 3 9 2 4 2 2 7" xfId="24029" xr:uid="{00000000-0005-0000-0000-0000545E0000}"/>
    <cellStyle name="Normal 2 3 9 2 4 2 2 7 2" xfId="24030" xr:uid="{00000000-0005-0000-0000-0000555E0000}"/>
    <cellStyle name="Normal 2 3 9 2 4 2 2 8" xfId="24031" xr:uid="{00000000-0005-0000-0000-0000565E0000}"/>
    <cellStyle name="Normal 2 3 9 2 4 2 2 8 2" xfId="24032" xr:uid="{00000000-0005-0000-0000-0000575E0000}"/>
    <cellStyle name="Normal 2 3 9 2 4 2 2 9" xfId="24033" xr:uid="{00000000-0005-0000-0000-0000585E0000}"/>
    <cellStyle name="Normal 2 3 9 2 4 2 2 9 2" xfId="24034" xr:uid="{00000000-0005-0000-0000-0000595E0000}"/>
    <cellStyle name="Normal 2 3 9 2 4 2 3" xfId="24035" xr:uid="{00000000-0005-0000-0000-00005A5E0000}"/>
    <cellStyle name="Normal 2 3 9 2 4 2 3 2" xfId="24036" xr:uid="{00000000-0005-0000-0000-00005B5E0000}"/>
    <cellStyle name="Normal 2 3 9 2 4 2 4" xfId="24037" xr:uid="{00000000-0005-0000-0000-00005C5E0000}"/>
    <cellStyle name="Normal 2 3 9 2 4 2 4 2" xfId="24038" xr:uid="{00000000-0005-0000-0000-00005D5E0000}"/>
    <cellStyle name="Normal 2 3 9 2 4 2 5" xfId="24039" xr:uid="{00000000-0005-0000-0000-00005E5E0000}"/>
    <cellStyle name="Normal 2 3 9 2 4 2 5 2" xfId="24040" xr:uid="{00000000-0005-0000-0000-00005F5E0000}"/>
    <cellStyle name="Normal 2 3 9 2 4 2 6" xfId="24041" xr:uid="{00000000-0005-0000-0000-0000605E0000}"/>
    <cellStyle name="Normal 2 3 9 2 4 2 6 2" xfId="24042" xr:uid="{00000000-0005-0000-0000-0000615E0000}"/>
    <cellStyle name="Normal 2 3 9 2 4 2 7" xfId="24043" xr:uid="{00000000-0005-0000-0000-0000625E0000}"/>
    <cellStyle name="Normal 2 3 9 2 4 2 7 2" xfId="24044" xr:uid="{00000000-0005-0000-0000-0000635E0000}"/>
    <cellStyle name="Normal 2 3 9 2 4 2 8" xfId="24045" xr:uid="{00000000-0005-0000-0000-0000645E0000}"/>
    <cellStyle name="Normal 2 3 9 2 4 2 8 2" xfId="24046" xr:uid="{00000000-0005-0000-0000-0000655E0000}"/>
    <cellStyle name="Normal 2 3 9 2 4 2 9" xfId="24047" xr:uid="{00000000-0005-0000-0000-0000665E0000}"/>
    <cellStyle name="Normal 2 3 9 2 4 2 9 2" xfId="24048" xr:uid="{00000000-0005-0000-0000-0000675E0000}"/>
    <cellStyle name="Normal 2 3 9 2 4 3" xfId="24049" xr:uid="{00000000-0005-0000-0000-0000685E0000}"/>
    <cellStyle name="Normal 2 3 9 2 4 3 10" xfId="24050" xr:uid="{00000000-0005-0000-0000-0000695E0000}"/>
    <cellStyle name="Normal 2 3 9 2 4 3 10 2" xfId="24051" xr:uid="{00000000-0005-0000-0000-00006A5E0000}"/>
    <cellStyle name="Normal 2 3 9 2 4 3 11" xfId="24052" xr:uid="{00000000-0005-0000-0000-00006B5E0000}"/>
    <cellStyle name="Normal 2 3 9 2 4 3 2" xfId="24053" xr:uid="{00000000-0005-0000-0000-00006C5E0000}"/>
    <cellStyle name="Normal 2 3 9 2 4 3 2 2" xfId="24054" xr:uid="{00000000-0005-0000-0000-00006D5E0000}"/>
    <cellStyle name="Normal 2 3 9 2 4 3 3" xfId="24055" xr:uid="{00000000-0005-0000-0000-00006E5E0000}"/>
    <cellStyle name="Normal 2 3 9 2 4 3 3 2" xfId="24056" xr:uid="{00000000-0005-0000-0000-00006F5E0000}"/>
    <cellStyle name="Normal 2 3 9 2 4 3 4" xfId="24057" xr:uid="{00000000-0005-0000-0000-0000705E0000}"/>
    <cellStyle name="Normal 2 3 9 2 4 3 4 2" xfId="24058" xr:uid="{00000000-0005-0000-0000-0000715E0000}"/>
    <cellStyle name="Normal 2 3 9 2 4 3 5" xfId="24059" xr:uid="{00000000-0005-0000-0000-0000725E0000}"/>
    <cellStyle name="Normal 2 3 9 2 4 3 5 2" xfId="24060" xr:uid="{00000000-0005-0000-0000-0000735E0000}"/>
    <cellStyle name="Normal 2 3 9 2 4 3 6" xfId="24061" xr:uid="{00000000-0005-0000-0000-0000745E0000}"/>
    <cellStyle name="Normal 2 3 9 2 4 3 6 2" xfId="24062" xr:uid="{00000000-0005-0000-0000-0000755E0000}"/>
    <cellStyle name="Normal 2 3 9 2 4 3 7" xfId="24063" xr:uid="{00000000-0005-0000-0000-0000765E0000}"/>
    <cellStyle name="Normal 2 3 9 2 4 3 7 2" xfId="24064" xr:uid="{00000000-0005-0000-0000-0000775E0000}"/>
    <cellStyle name="Normal 2 3 9 2 4 3 8" xfId="24065" xr:uid="{00000000-0005-0000-0000-0000785E0000}"/>
    <cellStyle name="Normal 2 3 9 2 4 3 8 2" xfId="24066" xr:uid="{00000000-0005-0000-0000-0000795E0000}"/>
    <cellStyle name="Normal 2 3 9 2 4 3 9" xfId="24067" xr:uid="{00000000-0005-0000-0000-00007A5E0000}"/>
    <cellStyle name="Normal 2 3 9 2 4 3 9 2" xfId="24068" xr:uid="{00000000-0005-0000-0000-00007B5E0000}"/>
    <cellStyle name="Normal 2 3 9 2 4 4" xfId="24069" xr:uid="{00000000-0005-0000-0000-00007C5E0000}"/>
    <cellStyle name="Normal 2 3 9 2 4 4 2" xfId="24070" xr:uid="{00000000-0005-0000-0000-00007D5E0000}"/>
    <cellStyle name="Normal 2 3 9 2 4 5" xfId="24071" xr:uid="{00000000-0005-0000-0000-00007E5E0000}"/>
    <cellStyle name="Normal 2 3 9 2 4 5 2" xfId="24072" xr:uid="{00000000-0005-0000-0000-00007F5E0000}"/>
    <cellStyle name="Normal 2 3 9 2 4 6" xfId="24073" xr:uid="{00000000-0005-0000-0000-0000805E0000}"/>
    <cellStyle name="Normal 2 3 9 2 4 6 2" xfId="24074" xr:uid="{00000000-0005-0000-0000-0000815E0000}"/>
    <cellStyle name="Normal 2 3 9 2 4 7" xfId="24075" xr:uid="{00000000-0005-0000-0000-0000825E0000}"/>
    <cellStyle name="Normal 2 3 9 2 4 7 2" xfId="24076" xr:uid="{00000000-0005-0000-0000-0000835E0000}"/>
    <cellStyle name="Normal 2 3 9 2 4 8" xfId="24077" xr:uid="{00000000-0005-0000-0000-0000845E0000}"/>
    <cellStyle name="Normal 2 3 9 2 4 8 2" xfId="24078" xr:uid="{00000000-0005-0000-0000-0000855E0000}"/>
    <cellStyle name="Normal 2 3 9 2 4 9" xfId="24079" xr:uid="{00000000-0005-0000-0000-0000865E0000}"/>
    <cellStyle name="Normal 2 3 9 2 4 9 2" xfId="24080" xr:uid="{00000000-0005-0000-0000-0000875E0000}"/>
    <cellStyle name="Normal 2 3 9 2 5" xfId="24081" xr:uid="{00000000-0005-0000-0000-0000885E0000}"/>
    <cellStyle name="Normal 2 3 9 2 5 10" xfId="24082" xr:uid="{00000000-0005-0000-0000-0000895E0000}"/>
    <cellStyle name="Normal 2 3 9 2 5 10 2" xfId="24083" xr:uid="{00000000-0005-0000-0000-00008A5E0000}"/>
    <cellStyle name="Normal 2 3 9 2 5 11" xfId="24084" xr:uid="{00000000-0005-0000-0000-00008B5E0000}"/>
    <cellStyle name="Normal 2 3 9 2 5 11 2" xfId="24085" xr:uid="{00000000-0005-0000-0000-00008C5E0000}"/>
    <cellStyle name="Normal 2 3 9 2 5 12" xfId="24086" xr:uid="{00000000-0005-0000-0000-00008D5E0000}"/>
    <cellStyle name="Normal 2 3 9 2 5 12 2" xfId="24087" xr:uid="{00000000-0005-0000-0000-00008E5E0000}"/>
    <cellStyle name="Normal 2 3 9 2 5 13" xfId="24088" xr:uid="{00000000-0005-0000-0000-00008F5E0000}"/>
    <cellStyle name="Normal 2 3 9 2 5 2" xfId="24089" xr:uid="{00000000-0005-0000-0000-0000905E0000}"/>
    <cellStyle name="Normal 2 3 9 2 5 2 10" xfId="24090" xr:uid="{00000000-0005-0000-0000-0000915E0000}"/>
    <cellStyle name="Normal 2 3 9 2 5 2 10 2" xfId="24091" xr:uid="{00000000-0005-0000-0000-0000925E0000}"/>
    <cellStyle name="Normal 2 3 9 2 5 2 11" xfId="24092" xr:uid="{00000000-0005-0000-0000-0000935E0000}"/>
    <cellStyle name="Normal 2 3 9 2 5 2 11 2" xfId="24093" xr:uid="{00000000-0005-0000-0000-0000945E0000}"/>
    <cellStyle name="Normal 2 3 9 2 5 2 12" xfId="24094" xr:uid="{00000000-0005-0000-0000-0000955E0000}"/>
    <cellStyle name="Normal 2 3 9 2 5 2 2" xfId="24095" xr:uid="{00000000-0005-0000-0000-0000965E0000}"/>
    <cellStyle name="Normal 2 3 9 2 5 2 2 10" xfId="24096" xr:uid="{00000000-0005-0000-0000-0000975E0000}"/>
    <cellStyle name="Normal 2 3 9 2 5 2 2 10 2" xfId="24097" xr:uid="{00000000-0005-0000-0000-0000985E0000}"/>
    <cellStyle name="Normal 2 3 9 2 5 2 2 11" xfId="24098" xr:uid="{00000000-0005-0000-0000-0000995E0000}"/>
    <cellStyle name="Normal 2 3 9 2 5 2 2 2" xfId="24099" xr:uid="{00000000-0005-0000-0000-00009A5E0000}"/>
    <cellStyle name="Normal 2 3 9 2 5 2 2 2 2" xfId="24100" xr:uid="{00000000-0005-0000-0000-00009B5E0000}"/>
    <cellStyle name="Normal 2 3 9 2 5 2 2 3" xfId="24101" xr:uid="{00000000-0005-0000-0000-00009C5E0000}"/>
    <cellStyle name="Normal 2 3 9 2 5 2 2 3 2" xfId="24102" xr:uid="{00000000-0005-0000-0000-00009D5E0000}"/>
    <cellStyle name="Normal 2 3 9 2 5 2 2 4" xfId="24103" xr:uid="{00000000-0005-0000-0000-00009E5E0000}"/>
    <cellStyle name="Normal 2 3 9 2 5 2 2 4 2" xfId="24104" xr:uid="{00000000-0005-0000-0000-00009F5E0000}"/>
    <cellStyle name="Normal 2 3 9 2 5 2 2 5" xfId="24105" xr:uid="{00000000-0005-0000-0000-0000A05E0000}"/>
    <cellStyle name="Normal 2 3 9 2 5 2 2 5 2" xfId="24106" xr:uid="{00000000-0005-0000-0000-0000A15E0000}"/>
    <cellStyle name="Normal 2 3 9 2 5 2 2 6" xfId="24107" xr:uid="{00000000-0005-0000-0000-0000A25E0000}"/>
    <cellStyle name="Normal 2 3 9 2 5 2 2 6 2" xfId="24108" xr:uid="{00000000-0005-0000-0000-0000A35E0000}"/>
    <cellStyle name="Normal 2 3 9 2 5 2 2 7" xfId="24109" xr:uid="{00000000-0005-0000-0000-0000A45E0000}"/>
    <cellStyle name="Normal 2 3 9 2 5 2 2 7 2" xfId="24110" xr:uid="{00000000-0005-0000-0000-0000A55E0000}"/>
    <cellStyle name="Normal 2 3 9 2 5 2 2 8" xfId="24111" xr:uid="{00000000-0005-0000-0000-0000A65E0000}"/>
    <cellStyle name="Normal 2 3 9 2 5 2 2 8 2" xfId="24112" xr:uid="{00000000-0005-0000-0000-0000A75E0000}"/>
    <cellStyle name="Normal 2 3 9 2 5 2 2 9" xfId="24113" xr:uid="{00000000-0005-0000-0000-0000A85E0000}"/>
    <cellStyle name="Normal 2 3 9 2 5 2 2 9 2" xfId="24114" xr:uid="{00000000-0005-0000-0000-0000A95E0000}"/>
    <cellStyle name="Normal 2 3 9 2 5 2 3" xfId="24115" xr:uid="{00000000-0005-0000-0000-0000AA5E0000}"/>
    <cellStyle name="Normal 2 3 9 2 5 2 3 2" xfId="24116" xr:uid="{00000000-0005-0000-0000-0000AB5E0000}"/>
    <cellStyle name="Normal 2 3 9 2 5 2 4" xfId="24117" xr:uid="{00000000-0005-0000-0000-0000AC5E0000}"/>
    <cellStyle name="Normal 2 3 9 2 5 2 4 2" xfId="24118" xr:uid="{00000000-0005-0000-0000-0000AD5E0000}"/>
    <cellStyle name="Normal 2 3 9 2 5 2 5" xfId="24119" xr:uid="{00000000-0005-0000-0000-0000AE5E0000}"/>
    <cellStyle name="Normal 2 3 9 2 5 2 5 2" xfId="24120" xr:uid="{00000000-0005-0000-0000-0000AF5E0000}"/>
    <cellStyle name="Normal 2 3 9 2 5 2 6" xfId="24121" xr:uid="{00000000-0005-0000-0000-0000B05E0000}"/>
    <cellStyle name="Normal 2 3 9 2 5 2 6 2" xfId="24122" xr:uid="{00000000-0005-0000-0000-0000B15E0000}"/>
    <cellStyle name="Normal 2 3 9 2 5 2 7" xfId="24123" xr:uid="{00000000-0005-0000-0000-0000B25E0000}"/>
    <cellStyle name="Normal 2 3 9 2 5 2 7 2" xfId="24124" xr:uid="{00000000-0005-0000-0000-0000B35E0000}"/>
    <cellStyle name="Normal 2 3 9 2 5 2 8" xfId="24125" xr:uid="{00000000-0005-0000-0000-0000B45E0000}"/>
    <cellStyle name="Normal 2 3 9 2 5 2 8 2" xfId="24126" xr:uid="{00000000-0005-0000-0000-0000B55E0000}"/>
    <cellStyle name="Normal 2 3 9 2 5 2 9" xfId="24127" xr:uid="{00000000-0005-0000-0000-0000B65E0000}"/>
    <cellStyle name="Normal 2 3 9 2 5 2 9 2" xfId="24128" xr:uid="{00000000-0005-0000-0000-0000B75E0000}"/>
    <cellStyle name="Normal 2 3 9 2 5 3" xfId="24129" xr:uid="{00000000-0005-0000-0000-0000B85E0000}"/>
    <cellStyle name="Normal 2 3 9 2 5 3 10" xfId="24130" xr:uid="{00000000-0005-0000-0000-0000B95E0000}"/>
    <cellStyle name="Normal 2 3 9 2 5 3 10 2" xfId="24131" xr:uid="{00000000-0005-0000-0000-0000BA5E0000}"/>
    <cellStyle name="Normal 2 3 9 2 5 3 11" xfId="24132" xr:uid="{00000000-0005-0000-0000-0000BB5E0000}"/>
    <cellStyle name="Normal 2 3 9 2 5 3 2" xfId="24133" xr:uid="{00000000-0005-0000-0000-0000BC5E0000}"/>
    <cellStyle name="Normal 2 3 9 2 5 3 2 2" xfId="24134" xr:uid="{00000000-0005-0000-0000-0000BD5E0000}"/>
    <cellStyle name="Normal 2 3 9 2 5 3 3" xfId="24135" xr:uid="{00000000-0005-0000-0000-0000BE5E0000}"/>
    <cellStyle name="Normal 2 3 9 2 5 3 3 2" xfId="24136" xr:uid="{00000000-0005-0000-0000-0000BF5E0000}"/>
    <cellStyle name="Normal 2 3 9 2 5 3 4" xfId="24137" xr:uid="{00000000-0005-0000-0000-0000C05E0000}"/>
    <cellStyle name="Normal 2 3 9 2 5 3 4 2" xfId="24138" xr:uid="{00000000-0005-0000-0000-0000C15E0000}"/>
    <cellStyle name="Normal 2 3 9 2 5 3 5" xfId="24139" xr:uid="{00000000-0005-0000-0000-0000C25E0000}"/>
    <cellStyle name="Normal 2 3 9 2 5 3 5 2" xfId="24140" xr:uid="{00000000-0005-0000-0000-0000C35E0000}"/>
    <cellStyle name="Normal 2 3 9 2 5 3 6" xfId="24141" xr:uid="{00000000-0005-0000-0000-0000C45E0000}"/>
    <cellStyle name="Normal 2 3 9 2 5 3 6 2" xfId="24142" xr:uid="{00000000-0005-0000-0000-0000C55E0000}"/>
    <cellStyle name="Normal 2 3 9 2 5 3 7" xfId="24143" xr:uid="{00000000-0005-0000-0000-0000C65E0000}"/>
    <cellStyle name="Normal 2 3 9 2 5 3 7 2" xfId="24144" xr:uid="{00000000-0005-0000-0000-0000C75E0000}"/>
    <cellStyle name="Normal 2 3 9 2 5 3 8" xfId="24145" xr:uid="{00000000-0005-0000-0000-0000C85E0000}"/>
    <cellStyle name="Normal 2 3 9 2 5 3 8 2" xfId="24146" xr:uid="{00000000-0005-0000-0000-0000C95E0000}"/>
    <cellStyle name="Normal 2 3 9 2 5 3 9" xfId="24147" xr:uid="{00000000-0005-0000-0000-0000CA5E0000}"/>
    <cellStyle name="Normal 2 3 9 2 5 3 9 2" xfId="24148" xr:uid="{00000000-0005-0000-0000-0000CB5E0000}"/>
    <cellStyle name="Normal 2 3 9 2 5 4" xfId="24149" xr:uid="{00000000-0005-0000-0000-0000CC5E0000}"/>
    <cellStyle name="Normal 2 3 9 2 5 4 2" xfId="24150" xr:uid="{00000000-0005-0000-0000-0000CD5E0000}"/>
    <cellStyle name="Normal 2 3 9 2 5 5" xfId="24151" xr:uid="{00000000-0005-0000-0000-0000CE5E0000}"/>
    <cellStyle name="Normal 2 3 9 2 5 5 2" xfId="24152" xr:uid="{00000000-0005-0000-0000-0000CF5E0000}"/>
    <cellStyle name="Normal 2 3 9 2 5 6" xfId="24153" xr:uid="{00000000-0005-0000-0000-0000D05E0000}"/>
    <cellStyle name="Normal 2 3 9 2 5 6 2" xfId="24154" xr:uid="{00000000-0005-0000-0000-0000D15E0000}"/>
    <cellStyle name="Normal 2 3 9 2 5 7" xfId="24155" xr:uid="{00000000-0005-0000-0000-0000D25E0000}"/>
    <cellStyle name="Normal 2 3 9 2 5 7 2" xfId="24156" xr:uid="{00000000-0005-0000-0000-0000D35E0000}"/>
    <cellStyle name="Normal 2 3 9 2 5 8" xfId="24157" xr:uid="{00000000-0005-0000-0000-0000D45E0000}"/>
    <cellStyle name="Normal 2 3 9 2 5 8 2" xfId="24158" xr:uid="{00000000-0005-0000-0000-0000D55E0000}"/>
    <cellStyle name="Normal 2 3 9 2 5 9" xfId="24159" xr:uid="{00000000-0005-0000-0000-0000D65E0000}"/>
    <cellStyle name="Normal 2 3 9 2 5 9 2" xfId="24160" xr:uid="{00000000-0005-0000-0000-0000D75E0000}"/>
    <cellStyle name="Normal 2 3 9 2 6" xfId="42041" xr:uid="{00000000-0005-0000-0000-0000D85E0000}"/>
    <cellStyle name="Normal 2 3 9 3" xfId="24161" xr:uid="{00000000-0005-0000-0000-0000D95E0000}"/>
    <cellStyle name="Normal 2 3 9 3 2" xfId="42042" xr:uid="{00000000-0005-0000-0000-0000DA5E0000}"/>
    <cellStyle name="Normal 2 3 9 4" xfId="24162" xr:uid="{00000000-0005-0000-0000-0000DB5E0000}"/>
    <cellStyle name="Normal 2 3 9 4 2" xfId="42043" xr:uid="{00000000-0005-0000-0000-0000DC5E0000}"/>
    <cellStyle name="Normal 2 3 9 5" xfId="24163" xr:uid="{00000000-0005-0000-0000-0000DD5E0000}"/>
    <cellStyle name="Normal 2 3 9 5 2" xfId="42044" xr:uid="{00000000-0005-0000-0000-0000DE5E0000}"/>
    <cellStyle name="Normal 2 3 9 6" xfId="24164" xr:uid="{00000000-0005-0000-0000-0000DF5E0000}"/>
    <cellStyle name="Normal 2 3 9 6 2" xfId="42045" xr:uid="{00000000-0005-0000-0000-0000E05E0000}"/>
    <cellStyle name="Normal 2 3 9 7" xfId="24165" xr:uid="{00000000-0005-0000-0000-0000E15E0000}"/>
    <cellStyle name="Normal 2 3 9 7 10" xfId="24166" xr:uid="{00000000-0005-0000-0000-0000E25E0000}"/>
    <cellStyle name="Normal 2 3 9 7 10 2" xfId="24167" xr:uid="{00000000-0005-0000-0000-0000E35E0000}"/>
    <cellStyle name="Normal 2 3 9 7 11" xfId="24168" xr:uid="{00000000-0005-0000-0000-0000E45E0000}"/>
    <cellStyle name="Normal 2 3 9 7 11 2" xfId="24169" xr:uid="{00000000-0005-0000-0000-0000E55E0000}"/>
    <cellStyle name="Normal 2 3 9 7 12" xfId="24170" xr:uid="{00000000-0005-0000-0000-0000E65E0000}"/>
    <cellStyle name="Normal 2 3 9 7 2" xfId="24171" xr:uid="{00000000-0005-0000-0000-0000E75E0000}"/>
    <cellStyle name="Normal 2 3 9 7 2 10" xfId="24172" xr:uid="{00000000-0005-0000-0000-0000E85E0000}"/>
    <cellStyle name="Normal 2 3 9 7 2 10 2" xfId="24173" xr:uid="{00000000-0005-0000-0000-0000E95E0000}"/>
    <cellStyle name="Normal 2 3 9 7 2 11" xfId="24174" xr:uid="{00000000-0005-0000-0000-0000EA5E0000}"/>
    <cellStyle name="Normal 2 3 9 7 2 2" xfId="24175" xr:uid="{00000000-0005-0000-0000-0000EB5E0000}"/>
    <cellStyle name="Normal 2 3 9 7 2 2 2" xfId="24176" xr:uid="{00000000-0005-0000-0000-0000EC5E0000}"/>
    <cellStyle name="Normal 2 3 9 7 2 3" xfId="24177" xr:uid="{00000000-0005-0000-0000-0000ED5E0000}"/>
    <cellStyle name="Normal 2 3 9 7 2 3 2" xfId="24178" xr:uid="{00000000-0005-0000-0000-0000EE5E0000}"/>
    <cellStyle name="Normal 2 3 9 7 2 4" xfId="24179" xr:uid="{00000000-0005-0000-0000-0000EF5E0000}"/>
    <cellStyle name="Normal 2 3 9 7 2 4 2" xfId="24180" xr:uid="{00000000-0005-0000-0000-0000F05E0000}"/>
    <cellStyle name="Normal 2 3 9 7 2 5" xfId="24181" xr:uid="{00000000-0005-0000-0000-0000F15E0000}"/>
    <cellStyle name="Normal 2 3 9 7 2 5 2" xfId="24182" xr:uid="{00000000-0005-0000-0000-0000F25E0000}"/>
    <cellStyle name="Normal 2 3 9 7 2 6" xfId="24183" xr:uid="{00000000-0005-0000-0000-0000F35E0000}"/>
    <cellStyle name="Normal 2 3 9 7 2 6 2" xfId="24184" xr:uid="{00000000-0005-0000-0000-0000F45E0000}"/>
    <cellStyle name="Normal 2 3 9 7 2 7" xfId="24185" xr:uid="{00000000-0005-0000-0000-0000F55E0000}"/>
    <cellStyle name="Normal 2 3 9 7 2 7 2" xfId="24186" xr:uid="{00000000-0005-0000-0000-0000F65E0000}"/>
    <cellStyle name="Normal 2 3 9 7 2 8" xfId="24187" xr:uid="{00000000-0005-0000-0000-0000F75E0000}"/>
    <cellStyle name="Normal 2 3 9 7 2 8 2" xfId="24188" xr:uid="{00000000-0005-0000-0000-0000F85E0000}"/>
    <cellStyle name="Normal 2 3 9 7 2 9" xfId="24189" xr:uid="{00000000-0005-0000-0000-0000F95E0000}"/>
    <cellStyle name="Normal 2 3 9 7 2 9 2" xfId="24190" xr:uid="{00000000-0005-0000-0000-0000FA5E0000}"/>
    <cellStyle name="Normal 2 3 9 7 3" xfId="24191" xr:uid="{00000000-0005-0000-0000-0000FB5E0000}"/>
    <cellStyle name="Normal 2 3 9 7 3 2" xfId="24192" xr:uid="{00000000-0005-0000-0000-0000FC5E0000}"/>
    <cellStyle name="Normal 2 3 9 7 4" xfId="24193" xr:uid="{00000000-0005-0000-0000-0000FD5E0000}"/>
    <cellStyle name="Normal 2 3 9 7 4 2" xfId="24194" xr:uid="{00000000-0005-0000-0000-0000FE5E0000}"/>
    <cellStyle name="Normal 2 3 9 7 5" xfId="24195" xr:uid="{00000000-0005-0000-0000-0000FF5E0000}"/>
    <cellStyle name="Normal 2 3 9 7 5 2" xfId="24196" xr:uid="{00000000-0005-0000-0000-0000005F0000}"/>
    <cellStyle name="Normal 2 3 9 7 6" xfId="24197" xr:uid="{00000000-0005-0000-0000-0000015F0000}"/>
    <cellStyle name="Normal 2 3 9 7 6 2" xfId="24198" xr:uid="{00000000-0005-0000-0000-0000025F0000}"/>
    <cellStyle name="Normal 2 3 9 7 7" xfId="24199" xr:uid="{00000000-0005-0000-0000-0000035F0000}"/>
    <cellStyle name="Normal 2 3 9 7 7 2" xfId="24200" xr:uid="{00000000-0005-0000-0000-0000045F0000}"/>
    <cellStyle name="Normal 2 3 9 7 8" xfId="24201" xr:uid="{00000000-0005-0000-0000-0000055F0000}"/>
    <cellStyle name="Normal 2 3 9 7 8 2" xfId="24202" xr:uid="{00000000-0005-0000-0000-0000065F0000}"/>
    <cellStyle name="Normal 2 3 9 7 9" xfId="24203" xr:uid="{00000000-0005-0000-0000-0000075F0000}"/>
    <cellStyle name="Normal 2 3 9 7 9 2" xfId="24204" xr:uid="{00000000-0005-0000-0000-0000085F0000}"/>
    <cellStyle name="Normal 2 3 9 8" xfId="24205" xr:uid="{00000000-0005-0000-0000-0000095F0000}"/>
    <cellStyle name="Normal 2 3 9 8 10" xfId="24206" xr:uid="{00000000-0005-0000-0000-00000A5F0000}"/>
    <cellStyle name="Normal 2 3 9 8 10 2" xfId="24207" xr:uid="{00000000-0005-0000-0000-00000B5F0000}"/>
    <cellStyle name="Normal 2 3 9 8 11" xfId="24208" xr:uid="{00000000-0005-0000-0000-00000C5F0000}"/>
    <cellStyle name="Normal 2 3 9 8 2" xfId="24209" xr:uid="{00000000-0005-0000-0000-00000D5F0000}"/>
    <cellStyle name="Normal 2 3 9 8 2 2" xfId="24210" xr:uid="{00000000-0005-0000-0000-00000E5F0000}"/>
    <cellStyle name="Normal 2 3 9 8 3" xfId="24211" xr:uid="{00000000-0005-0000-0000-00000F5F0000}"/>
    <cellStyle name="Normal 2 3 9 8 3 2" xfId="24212" xr:uid="{00000000-0005-0000-0000-0000105F0000}"/>
    <cellStyle name="Normal 2 3 9 8 4" xfId="24213" xr:uid="{00000000-0005-0000-0000-0000115F0000}"/>
    <cellStyle name="Normal 2 3 9 8 4 2" xfId="24214" xr:uid="{00000000-0005-0000-0000-0000125F0000}"/>
    <cellStyle name="Normal 2 3 9 8 5" xfId="24215" xr:uid="{00000000-0005-0000-0000-0000135F0000}"/>
    <cellStyle name="Normal 2 3 9 8 5 2" xfId="24216" xr:uid="{00000000-0005-0000-0000-0000145F0000}"/>
    <cellStyle name="Normal 2 3 9 8 6" xfId="24217" xr:uid="{00000000-0005-0000-0000-0000155F0000}"/>
    <cellStyle name="Normal 2 3 9 8 6 2" xfId="24218" xr:uid="{00000000-0005-0000-0000-0000165F0000}"/>
    <cellStyle name="Normal 2 3 9 8 7" xfId="24219" xr:uid="{00000000-0005-0000-0000-0000175F0000}"/>
    <cellStyle name="Normal 2 3 9 8 7 2" xfId="24220" xr:uid="{00000000-0005-0000-0000-0000185F0000}"/>
    <cellStyle name="Normal 2 3 9 8 8" xfId="24221" xr:uid="{00000000-0005-0000-0000-0000195F0000}"/>
    <cellStyle name="Normal 2 3 9 8 8 2" xfId="24222" xr:uid="{00000000-0005-0000-0000-00001A5F0000}"/>
    <cellStyle name="Normal 2 3 9 8 9" xfId="24223" xr:uid="{00000000-0005-0000-0000-00001B5F0000}"/>
    <cellStyle name="Normal 2 3 9 8 9 2" xfId="24224" xr:uid="{00000000-0005-0000-0000-00001C5F0000}"/>
    <cellStyle name="Normal 2 3 9 9" xfId="24225" xr:uid="{00000000-0005-0000-0000-00001D5F0000}"/>
    <cellStyle name="Normal 2 3 9 9 2" xfId="24226" xr:uid="{00000000-0005-0000-0000-00001E5F0000}"/>
    <cellStyle name="Normal 2 4" xfId="230" xr:uid="{00000000-0005-0000-0000-00001F5F0000}"/>
    <cellStyle name="Normal 2 4 10" xfId="24227" xr:uid="{00000000-0005-0000-0000-0000205F0000}"/>
    <cellStyle name="Normal 2 4 11" xfId="24228" xr:uid="{00000000-0005-0000-0000-0000215F0000}"/>
    <cellStyle name="Normal 2 4 12" xfId="24229" xr:uid="{00000000-0005-0000-0000-0000225F0000}"/>
    <cellStyle name="Normal 2 4 13" xfId="24230" xr:uid="{00000000-0005-0000-0000-0000235F0000}"/>
    <cellStyle name="Normal 2 4 14" xfId="24231" xr:uid="{00000000-0005-0000-0000-0000245F0000}"/>
    <cellStyle name="Normal 2 4 15" xfId="24232" xr:uid="{00000000-0005-0000-0000-0000255F0000}"/>
    <cellStyle name="Normal 2 4 16" xfId="24233" xr:uid="{00000000-0005-0000-0000-0000265F0000}"/>
    <cellStyle name="Normal 2 4 17" xfId="24234" xr:uid="{00000000-0005-0000-0000-0000275F0000}"/>
    <cellStyle name="Normal 2 4 18" xfId="24235" xr:uid="{00000000-0005-0000-0000-0000285F0000}"/>
    <cellStyle name="Normal 2 4 19" xfId="24236" xr:uid="{00000000-0005-0000-0000-0000295F0000}"/>
    <cellStyle name="Normal 2 4 2" xfId="24237" xr:uid="{00000000-0005-0000-0000-00002A5F0000}"/>
    <cellStyle name="Normal 2 4 2 10" xfId="24238" xr:uid="{00000000-0005-0000-0000-00002B5F0000}"/>
    <cellStyle name="Normal 2 4 2 10 10" xfId="24239" xr:uid="{00000000-0005-0000-0000-00002C5F0000}"/>
    <cellStyle name="Normal 2 4 2 10 10 2" xfId="24240" xr:uid="{00000000-0005-0000-0000-00002D5F0000}"/>
    <cellStyle name="Normal 2 4 2 10 11" xfId="24241" xr:uid="{00000000-0005-0000-0000-00002E5F0000}"/>
    <cellStyle name="Normal 2 4 2 10 11 2" xfId="24242" xr:uid="{00000000-0005-0000-0000-00002F5F0000}"/>
    <cellStyle name="Normal 2 4 2 10 12" xfId="24243" xr:uid="{00000000-0005-0000-0000-0000305F0000}"/>
    <cellStyle name="Normal 2 4 2 10 12 2" xfId="24244" xr:uid="{00000000-0005-0000-0000-0000315F0000}"/>
    <cellStyle name="Normal 2 4 2 10 13" xfId="24245" xr:uid="{00000000-0005-0000-0000-0000325F0000}"/>
    <cellStyle name="Normal 2 4 2 10 2" xfId="24246" xr:uid="{00000000-0005-0000-0000-0000335F0000}"/>
    <cellStyle name="Normal 2 4 2 10 2 10" xfId="24247" xr:uid="{00000000-0005-0000-0000-0000345F0000}"/>
    <cellStyle name="Normal 2 4 2 10 2 10 2" xfId="24248" xr:uid="{00000000-0005-0000-0000-0000355F0000}"/>
    <cellStyle name="Normal 2 4 2 10 2 11" xfId="24249" xr:uid="{00000000-0005-0000-0000-0000365F0000}"/>
    <cellStyle name="Normal 2 4 2 10 2 11 2" xfId="24250" xr:uid="{00000000-0005-0000-0000-0000375F0000}"/>
    <cellStyle name="Normal 2 4 2 10 2 12" xfId="24251" xr:uid="{00000000-0005-0000-0000-0000385F0000}"/>
    <cellStyle name="Normal 2 4 2 10 2 2" xfId="24252" xr:uid="{00000000-0005-0000-0000-0000395F0000}"/>
    <cellStyle name="Normal 2 4 2 10 2 2 10" xfId="24253" xr:uid="{00000000-0005-0000-0000-00003A5F0000}"/>
    <cellStyle name="Normal 2 4 2 10 2 2 10 2" xfId="24254" xr:uid="{00000000-0005-0000-0000-00003B5F0000}"/>
    <cellStyle name="Normal 2 4 2 10 2 2 11" xfId="24255" xr:uid="{00000000-0005-0000-0000-00003C5F0000}"/>
    <cellStyle name="Normal 2 4 2 10 2 2 2" xfId="24256" xr:uid="{00000000-0005-0000-0000-00003D5F0000}"/>
    <cellStyle name="Normal 2 4 2 10 2 2 2 2" xfId="24257" xr:uid="{00000000-0005-0000-0000-00003E5F0000}"/>
    <cellStyle name="Normal 2 4 2 10 2 2 3" xfId="24258" xr:uid="{00000000-0005-0000-0000-00003F5F0000}"/>
    <cellStyle name="Normal 2 4 2 10 2 2 3 2" xfId="24259" xr:uid="{00000000-0005-0000-0000-0000405F0000}"/>
    <cellStyle name="Normal 2 4 2 10 2 2 4" xfId="24260" xr:uid="{00000000-0005-0000-0000-0000415F0000}"/>
    <cellStyle name="Normal 2 4 2 10 2 2 4 2" xfId="24261" xr:uid="{00000000-0005-0000-0000-0000425F0000}"/>
    <cellStyle name="Normal 2 4 2 10 2 2 5" xfId="24262" xr:uid="{00000000-0005-0000-0000-0000435F0000}"/>
    <cellStyle name="Normal 2 4 2 10 2 2 5 2" xfId="24263" xr:uid="{00000000-0005-0000-0000-0000445F0000}"/>
    <cellStyle name="Normal 2 4 2 10 2 2 6" xfId="24264" xr:uid="{00000000-0005-0000-0000-0000455F0000}"/>
    <cellStyle name="Normal 2 4 2 10 2 2 6 2" xfId="24265" xr:uid="{00000000-0005-0000-0000-0000465F0000}"/>
    <cellStyle name="Normal 2 4 2 10 2 2 7" xfId="24266" xr:uid="{00000000-0005-0000-0000-0000475F0000}"/>
    <cellStyle name="Normal 2 4 2 10 2 2 7 2" xfId="24267" xr:uid="{00000000-0005-0000-0000-0000485F0000}"/>
    <cellStyle name="Normal 2 4 2 10 2 2 8" xfId="24268" xr:uid="{00000000-0005-0000-0000-0000495F0000}"/>
    <cellStyle name="Normal 2 4 2 10 2 2 8 2" xfId="24269" xr:uid="{00000000-0005-0000-0000-00004A5F0000}"/>
    <cellStyle name="Normal 2 4 2 10 2 2 9" xfId="24270" xr:uid="{00000000-0005-0000-0000-00004B5F0000}"/>
    <cellStyle name="Normal 2 4 2 10 2 2 9 2" xfId="24271" xr:uid="{00000000-0005-0000-0000-00004C5F0000}"/>
    <cellStyle name="Normal 2 4 2 10 2 3" xfId="24272" xr:uid="{00000000-0005-0000-0000-00004D5F0000}"/>
    <cellStyle name="Normal 2 4 2 10 2 3 2" xfId="24273" xr:uid="{00000000-0005-0000-0000-00004E5F0000}"/>
    <cellStyle name="Normal 2 4 2 10 2 4" xfId="24274" xr:uid="{00000000-0005-0000-0000-00004F5F0000}"/>
    <cellStyle name="Normal 2 4 2 10 2 4 2" xfId="24275" xr:uid="{00000000-0005-0000-0000-0000505F0000}"/>
    <cellStyle name="Normal 2 4 2 10 2 5" xfId="24276" xr:uid="{00000000-0005-0000-0000-0000515F0000}"/>
    <cellStyle name="Normal 2 4 2 10 2 5 2" xfId="24277" xr:uid="{00000000-0005-0000-0000-0000525F0000}"/>
    <cellStyle name="Normal 2 4 2 10 2 6" xfId="24278" xr:uid="{00000000-0005-0000-0000-0000535F0000}"/>
    <cellStyle name="Normal 2 4 2 10 2 6 2" xfId="24279" xr:uid="{00000000-0005-0000-0000-0000545F0000}"/>
    <cellStyle name="Normal 2 4 2 10 2 7" xfId="24280" xr:uid="{00000000-0005-0000-0000-0000555F0000}"/>
    <cellStyle name="Normal 2 4 2 10 2 7 2" xfId="24281" xr:uid="{00000000-0005-0000-0000-0000565F0000}"/>
    <cellStyle name="Normal 2 4 2 10 2 8" xfId="24282" xr:uid="{00000000-0005-0000-0000-0000575F0000}"/>
    <cellStyle name="Normal 2 4 2 10 2 8 2" xfId="24283" xr:uid="{00000000-0005-0000-0000-0000585F0000}"/>
    <cellStyle name="Normal 2 4 2 10 2 9" xfId="24284" xr:uid="{00000000-0005-0000-0000-0000595F0000}"/>
    <cellStyle name="Normal 2 4 2 10 2 9 2" xfId="24285" xr:uid="{00000000-0005-0000-0000-00005A5F0000}"/>
    <cellStyle name="Normal 2 4 2 10 3" xfId="24286" xr:uid="{00000000-0005-0000-0000-00005B5F0000}"/>
    <cellStyle name="Normal 2 4 2 10 3 10" xfId="24287" xr:uid="{00000000-0005-0000-0000-00005C5F0000}"/>
    <cellStyle name="Normal 2 4 2 10 3 10 2" xfId="24288" xr:uid="{00000000-0005-0000-0000-00005D5F0000}"/>
    <cellStyle name="Normal 2 4 2 10 3 11" xfId="24289" xr:uid="{00000000-0005-0000-0000-00005E5F0000}"/>
    <cellStyle name="Normal 2 4 2 10 3 2" xfId="24290" xr:uid="{00000000-0005-0000-0000-00005F5F0000}"/>
    <cellStyle name="Normal 2 4 2 10 3 2 2" xfId="24291" xr:uid="{00000000-0005-0000-0000-0000605F0000}"/>
    <cellStyle name="Normal 2 4 2 10 3 3" xfId="24292" xr:uid="{00000000-0005-0000-0000-0000615F0000}"/>
    <cellStyle name="Normal 2 4 2 10 3 3 2" xfId="24293" xr:uid="{00000000-0005-0000-0000-0000625F0000}"/>
    <cellStyle name="Normal 2 4 2 10 3 4" xfId="24294" xr:uid="{00000000-0005-0000-0000-0000635F0000}"/>
    <cellStyle name="Normal 2 4 2 10 3 4 2" xfId="24295" xr:uid="{00000000-0005-0000-0000-0000645F0000}"/>
    <cellStyle name="Normal 2 4 2 10 3 5" xfId="24296" xr:uid="{00000000-0005-0000-0000-0000655F0000}"/>
    <cellStyle name="Normal 2 4 2 10 3 5 2" xfId="24297" xr:uid="{00000000-0005-0000-0000-0000665F0000}"/>
    <cellStyle name="Normal 2 4 2 10 3 6" xfId="24298" xr:uid="{00000000-0005-0000-0000-0000675F0000}"/>
    <cellStyle name="Normal 2 4 2 10 3 6 2" xfId="24299" xr:uid="{00000000-0005-0000-0000-0000685F0000}"/>
    <cellStyle name="Normal 2 4 2 10 3 7" xfId="24300" xr:uid="{00000000-0005-0000-0000-0000695F0000}"/>
    <cellStyle name="Normal 2 4 2 10 3 7 2" xfId="24301" xr:uid="{00000000-0005-0000-0000-00006A5F0000}"/>
    <cellStyle name="Normal 2 4 2 10 3 8" xfId="24302" xr:uid="{00000000-0005-0000-0000-00006B5F0000}"/>
    <cellStyle name="Normal 2 4 2 10 3 8 2" xfId="24303" xr:uid="{00000000-0005-0000-0000-00006C5F0000}"/>
    <cellStyle name="Normal 2 4 2 10 3 9" xfId="24304" xr:uid="{00000000-0005-0000-0000-00006D5F0000}"/>
    <cellStyle name="Normal 2 4 2 10 3 9 2" xfId="24305" xr:uid="{00000000-0005-0000-0000-00006E5F0000}"/>
    <cellStyle name="Normal 2 4 2 10 4" xfId="24306" xr:uid="{00000000-0005-0000-0000-00006F5F0000}"/>
    <cellStyle name="Normal 2 4 2 10 4 2" xfId="24307" xr:uid="{00000000-0005-0000-0000-0000705F0000}"/>
    <cellStyle name="Normal 2 4 2 10 5" xfId="24308" xr:uid="{00000000-0005-0000-0000-0000715F0000}"/>
    <cellStyle name="Normal 2 4 2 10 5 2" xfId="24309" xr:uid="{00000000-0005-0000-0000-0000725F0000}"/>
    <cellStyle name="Normal 2 4 2 10 6" xfId="24310" xr:uid="{00000000-0005-0000-0000-0000735F0000}"/>
    <cellStyle name="Normal 2 4 2 10 6 2" xfId="24311" xr:uid="{00000000-0005-0000-0000-0000745F0000}"/>
    <cellStyle name="Normal 2 4 2 10 7" xfId="24312" xr:uid="{00000000-0005-0000-0000-0000755F0000}"/>
    <cellStyle name="Normal 2 4 2 10 7 2" xfId="24313" xr:uid="{00000000-0005-0000-0000-0000765F0000}"/>
    <cellStyle name="Normal 2 4 2 10 8" xfId="24314" xr:uid="{00000000-0005-0000-0000-0000775F0000}"/>
    <cellStyle name="Normal 2 4 2 10 8 2" xfId="24315" xr:uid="{00000000-0005-0000-0000-0000785F0000}"/>
    <cellStyle name="Normal 2 4 2 10 9" xfId="24316" xr:uid="{00000000-0005-0000-0000-0000795F0000}"/>
    <cellStyle name="Normal 2 4 2 10 9 2" xfId="24317" xr:uid="{00000000-0005-0000-0000-00007A5F0000}"/>
    <cellStyle name="Normal 2 4 2 2" xfId="24318" xr:uid="{00000000-0005-0000-0000-00007B5F0000}"/>
    <cellStyle name="Normal 2 4 2 2 2" xfId="24319" xr:uid="{00000000-0005-0000-0000-00007C5F0000}"/>
    <cellStyle name="Normal 2 4 2 2 2 10" xfId="24320" xr:uid="{00000000-0005-0000-0000-00007D5F0000}"/>
    <cellStyle name="Normal 2 4 2 2 2 10 2" xfId="24321" xr:uid="{00000000-0005-0000-0000-00007E5F0000}"/>
    <cellStyle name="Normal 2 4 2 2 2 11" xfId="24322" xr:uid="{00000000-0005-0000-0000-00007F5F0000}"/>
    <cellStyle name="Normal 2 4 2 2 2 11 2" xfId="24323" xr:uid="{00000000-0005-0000-0000-0000805F0000}"/>
    <cellStyle name="Normal 2 4 2 2 2 12" xfId="24324" xr:uid="{00000000-0005-0000-0000-0000815F0000}"/>
    <cellStyle name="Normal 2 4 2 2 2 12 2" xfId="24325" xr:uid="{00000000-0005-0000-0000-0000825F0000}"/>
    <cellStyle name="Normal 2 4 2 2 2 13" xfId="24326" xr:uid="{00000000-0005-0000-0000-0000835F0000}"/>
    <cellStyle name="Normal 2 4 2 2 2 13 2" xfId="24327" xr:uid="{00000000-0005-0000-0000-0000845F0000}"/>
    <cellStyle name="Normal 2 4 2 2 2 14" xfId="24328" xr:uid="{00000000-0005-0000-0000-0000855F0000}"/>
    <cellStyle name="Normal 2 4 2 2 2 14 2" xfId="24329" xr:uid="{00000000-0005-0000-0000-0000865F0000}"/>
    <cellStyle name="Normal 2 4 2 2 2 15" xfId="24330" xr:uid="{00000000-0005-0000-0000-0000875F0000}"/>
    <cellStyle name="Normal 2 4 2 2 2 15 2" xfId="24331" xr:uid="{00000000-0005-0000-0000-0000885F0000}"/>
    <cellStyle name="Normal 2 4 2 2 2 16" xfId="24332" xr:uid="{00000000-0005-0000-0000-0000895F0000}"/>
    <cellStyle name="Normal 2 4 2 2 2 16 2" xfId="24333" xr:uid="{00000000-0005-0000-0000-00008A5F0000}"/>
    <cellStyle name="Normal 2 4 2 2 2 17" xfId="24334" xr:uid="{00000000-0005-0000-0000-00008B5F0000}"/>
    <cellStyle name="Normal 2 4 2 2 2 2" xfId="24335" xr:uid="{00000000-0005-0000-0000-00008C5F0000}"/>
    <cellStyle name="Normal 2 4 2 2 2 2 2" xfId="24336" xr:uid="{00000000-0005-0000-0000-00008D5F0000}"/>
    <cellStyle name="Normal 2 4 2 2 2 2 2 10" xfId="24337" xr:uid="{00000000-0005-0000-0000-00008E5F0000}"/>
    <cellStyle name="Normal 2 4 2 2 2 2 2 10 2" xfId="24338" xr:uid="{00000000-0005-0000-0000-00008F5F0000}"/>
    <cellStyle name="Normal 2 4 2 2 2 2 2 11" xfId="24339" xr:uid="{00000000-0005-0000-0000-0000905F0000}"/>
    <cellStyle name="Normal 2 4 2 2 2 2 2 11 2" xfId="24340" xr:uid="{00000000-0005-0000-0000-0000915F0000}"/>
    <cellStyle name="Normal 2 4 2 2 2 2 2 12" xfId="24341" xr:uid="{00000000-0005-0000-0000-0000925F0000}"/>
    <cellStyle name="Normal 2 4 2 2 2 2 2 12 2" xfId="24342" xr:uid="{00000000-0005-0000-0000-0000935F0000}"/>
    <cellStyle name="Normal 2 4 2 2 2 2 2 13" xfId="24343" xr:uid="{00000000-0005-0000-0000-0000945F0000}"/>
    <cellStyle name="Normal 2 4 2 2 2 2 2 2" xfId="24344" xr:uid="{00000000-0005-0000-0000-0000955F0000}"/>
    <cellStyle name="Normal 2 4 2 2 2 2 2 2 10" xfId="24345" xr:uid="{00000000-0005-0000-0000-0000965F0000}"/>
    <cellStyle name="Normal 2 4 2 2 2 2 2 2 10 2" xfId="24346" xr:uid="{00000000-0005-0000-0000-0000975F0000}"/>
    <cellStyle name="Normal 2 4 2 2 2 2 2 2 11" xfId="24347" xr:uid="{00000000-0005-0000-0000-0000985F0000}"/>
    <cellStyle name="Normal 2 4 2 2 2 2 2 2 11 2" xfId="24348" xr:uid="{00000000-0005-0000-0000-0000995F0000}"/>
    <cellStyle name="Normal 2 4 2 2 2 2 2 2 12" xfId="24349" xr:uid="{00000000-0005-0000-0000-00009A5F0000}"/>
    <cellStyle name="Normal 2 4 2 2 2 2 2 2 2" xfId="24350" xr:uid="{00000000-0005-0000-0000-00009B5F0000}"/>
    <cellStyle name="Normal 2 4 2 2 2 2 2 2 2 10" xfId="24351" xr:uid="{00000000-0005-0000-0000-00009C5F0000}"/>
    <cellStyle name="Normal 2 4 2 2 2 2 2 2 2 10 2" xfId="24352" xr:uid="{00000000-0005-0000-0000-00009D5F0000}"/>
    <cellStyle name="Normal 2 4 2 2 2 2 2 2 2 11" xfId="24353" xr:uid="{00000000-0005-0000-0000-00009E5F0000}"/>
    <cellStyle name="Normal 2 4 2 2 2 2 2 2 2 2" xfId="24354" xr:uid="{00000000-0005-0000-0000-00009F5F0000}"/>
    <cellStyle name="Normal 2 4 2 2 2 2 2 2 2 2 2" xfId="24355" xr:uid="{00000000-0005-0000-0000-0000A05F0000}"/>
    <cellStyle name="Normal 2 4 2 2 2 2 2 2 2 3" xfId="24356" xr:uid="{00000000-0005-0000-0000-0000A15F0000}"/>
    <cellStyle name="Normal 2 4 2 2 2 2 2 2 2 3 2" xfId="24357" xr:uid="{00000000-0005-0000-0000-0000A25F0000}"/>
    <cellStyle name="Normal 2 4 2 2 2 2 2 2 2 4" xfId="24358" xr:uid="{00000000-0005-0000-0000-0000A35F0000}"/>
    <cellStyle name="Normal 2 4 2 2 2 2 2 2 2 4 2" xfId="24359" xr:uid="{00000000-0005-0000-0000-0000A45F0000}"/>
    <cellStyle name="Normal 2 4 2 2 2 2 2 2 2 5" xfId="24360" xr:uid="{00000000-0005-0000-0000-0000A55F0000}"/>
    <cellStyle name="Normal 2 4 2 2 2 2 2 2 2 5 2" xfId="24361" xr:uid="{00000000-0005-0000-0000-0000A65F0000}"/>
    <cellStyle name="Normal 2 4 2 2 2 2 2 2 2 6" xfId="24362" xr:uid="{00000000-0005-0000-0000-0000A75F0000}"/>
    <cellStyle name="Normal 2 4 2 2 2 2 2 2 2 6 2" xfId="24363" xr:uid="{00000000-0005-0000-0000-0000A85F0000}"/>
    <cellStyle name="Normal 2 4 2 2 2 2 2 2 2 7" xfId="24364" xr:uid="{00000000-0005-0000-0000-0000A95F0000}"/>
    <cellStyle name="Normal 2 4 2 2 2 2 2 2 2 7 2" xfId="24365" xr:uid="{00000000-0005-0000-0000-0000AA5F0000}"/>
    <cellStyle name="Normal 2 4 2 2 2 2 2 2 2 8" xfId="24366" xr:uid="{00000000-0005-0000-0000-0000AB5F0000}"/>
    <cellStyle name="Normal 2 4 2 2 2 2 2 2 2 8 2" xfId="24367" xr:uid="{00000000-0005-0000-0000-0000AC5F0000}"/>
    <cellStyle name="Normal 2 4 2 2 2 2 2 2 2 9" xfId="24368" xr:uid="{00000000-0005-0000-0000-0000AD5F0000}"/>
    <cellStyle name="Normal 2 4 2 2 2 2 2 2 2 9 2" xfId="24369" xr:uid="{00000000-0005-0000-0000-0000AE5F0000}"/>
    <cellStyle name="Normal 2 4 2 2 2 2 2 2 3" xfId="24370" xr:uid="{00000000-0005-0000-0000-0000AF5F0000}"/>
    <cellStyle name="Normal 2 4 2 2 2 2 2 2 3 2" xfId="24371" xr:uid="{00000000-0005-0000-0000-0000B05F0000}"/>
    <cellStyle name="Normal 2 4 2 2 2 2 2 2 4" xfId="24372" xr:uid="{00000000-0005-0000-0000-0000B15F0000}"/>
    <cellStyle name="Normal 2 4 2 2 2 2 2 2 4 2" xfId="24373" xr:uid="{00000000-0005-0000-0000-0000B25F0000}"/>
    <cellStyle name="Normal 2 4 2 2 2 2 2 2 5" xfId="24374" xr:uid="{00000000-0005-0000-0000-0000B35F0000}"/>
    <cellStyle name="Normal 2 4 2 2 2 2 2 2 5 2" xfId="24375" xr:uid="{00000000-0005-0000-0000-0000B45F0000}"/>
    <cellStyle name="Normal 2 4 2 2 2 2 2 2 6" xfId="24376" xr:uid="{00000000-0005-0000-0000-0000B55F0000}"/>
    <cellStyle name="Normal 2 4 2 2 2 2 2 2 6 2" xfId="24377" xr:uid="{00000000-0005-0000-0000-0000B65F0000}"/>
    <cellStyle name="Normal 2 4 2 2 2 2 2 2 7" xfId="24378" xr:uid="{00000000-0005-0000-0000-0000B75F0000}"/>
    <cellStyle name="Normal 2 4 2 2 2 2 2 2 7 2" xfId="24379" xr:uid="{00000000-0005-0000-0000-0000B85F0000}"/>
    <cellStyle name="Normal 2 4 2 2 2 2 2 2 8" xfId="24380" xr:uid="{00000000-0005-0000-0000-0000B95F0000}"/>
    <cellStyle name="Normal 2 4 2 2 2 2 2 2 8 2" xfId="24381" xr:uid="{00000000-0005-0000-0000-0000BA5F0000}"/>
    <cellStyle name="Normal 2 4 2 2 2 2 2 2 9" xfId="24382" xr:uid="{00000000-0005-0000-0000-0000BB5F0000}"/>
    <cellStyle name="Normal 2 4 2 2 2 2 2 2 9 2" xfId="24383" xr:uid="{00000000-0005-0000-0000-0000BC5F0000}"/>
    <cellStyle name="Normal 2 4 2 2 2 2 2 3" xfId="24384" xr:uid="{00000000-0005-0000-0000-0000BD5F0000}"/>
    <cellStyle name="Normal 2 4 2 2 2 2 2 3 10" xfId="24385" xr:uid="{00000000-0005-0000-0000-0000BE5F0000}"/>
    <cellStyle name="Normal 2 4 2 2 2 2 2 3 10 2" xfId="24386" xr:uid="{00000000-0005-0000-0000-0000BF5F0000}"/>
    <cellStyle name="Normal 2 4 2 2 2 2 2 3 11" xfId="24387" xr:uid="{00000000-0005-0000-0000-0000C05F0000}"/>
    <cellStyle name="Normal 2 4 2 2 2 2 2 3 2" xfId="24388" xr:uid="{00000000-0005-0000-0000-0000C15F0000}"/>
    <cellStyle name="Normal 2 4 2 2 2 2 2 3 2 2" xfId="24389" xr:uid="{00000000-0005-0000-0000-0000C25F0000}"/>
    <cellStyle name="Normal 2 4 2 2 2 2 2 3 3" xfId="24390" xr:uid="{00000000-0005-0000-0000-0000C35F0000}"/>
    <cellStyle name="Normal 2 4 2 2 2 2 2 3 3 2" xfId="24391" xr:uid="{00000000-0005-0000-0000-0000C45F0000}"/>
    <cellStyle name="Normal 2 4 2 2 2 2 2 3 4" xfId="24392" xr:uid="{00000000-0005-0000-0000-0000C55F0000}"/>
    <cellStyle name="Normal 2 4 2 2 2 2 2 3 4 2" xfId="24393" xr:uid="{00000000-0005-0000-0000-0000C65F0000}"/>
    <cellStyle name="Normal 2 4 2 2 2 2 2 3 5" xfId="24394" xr:uid="{00000000-0005-0000-0000-0000C75F0000}"/>
    <cellStyle name="Normal 2 4 2 2 2 2 2 3 5 2" xfId="24395" xr:uid="{00000000-0005-0000-0000-0000C85F0000}"/>
    <cellStyle name="Normal 2 4 2 2 2 2 2 3 6" xfId="24396" xr:uid="{00000000-0005-0000-0000-0000C95F0000}"/>
    <cellStyle name="Normal 2 4 2 2 2 2 2 3 6 2" xfId="24397" xr:uid="{00000000-0005-0000-0000-0000CA5F0000}"/>
    <cellStyle name="Normal 2 4 2 2 2 2 2 3 7" xfId="24398" xr:uid="{00000000-0005-0000-0000-0000CB5F0000}"/>
    <cellStyle name="Normal 2 4 2 2 2 2 2 3 7 2" xfId="24399" xr:uid="{00000000-0005-0000-0000-0000CC5F0000}"/>
    <cellStyle name="Normal 2 4 2 2 2 2 2 3 8" xfId="24400" xr:uid="{00000000-0005-0000-0000-0000CD5F0000}"/>
    <cellStyle name="Normal 2 4 2 2 2 2 2 3 8 2" xfId="24401" xr:uid="{00000000-0005-0000-0000-0000CE5F0000}"/>
    <cellStyle name="Normal 2 4 2 2 2 2 2 3 9" xfId="24402" xr:uid="{00000000-0005-0000-0000-0000CF5F0000}"/>
    <cellStyle name="Normal 2 4 2 2 2 2 2 3 9 2" xfId="24403" xr:uid="{00000000-0005-0000-0000-0000D05F0000}"/>
    <cellStyle name="Normal 2 4 2 2 2 2 2 4" xfId="24404" xr:uid="{00000000-0005-0000-0000-0000D15F0000}"/>
    <cellStyle name="Normal 2 4 2 2 2 2 2 4 2" xfId="24405" xr:uid="{00000000-0005-0000-0000-0000D25F0000}"/>
    <cellStyle name="Normal 2 4 2 2 2 2 2 5" xfId="24406" xr:uid="{00000000-0005-0000-0000-0000D35F0000}"/>
    <cellStyle name="Normal 2 4 2 2 2 2 2 5 2" xfId="24407" xr:uid="{00000000-0005-0000-0000-0000D45F0000}"/>
    <cellStyle name="Normal 2 4 2 2 2 2 2 6" xfId="24408" xr:uid="{00000000-0005-0000-0000-0000D55F0000}"/>
    <cellStyle name="Normal 2 4 2 2 2 2 2 6 2" xfId="24409" xr:uid="{00000000-0005-0000-0000-0000D65F0000}"/>
    <cellStyle name="Normal 2 4 2 2 2 2 2 7" xfId="24410" xr:uid="{00000000-0005-0000-0000-0000D75F0000}"/>
    <cellStyle name="Normal 2 4 2 2 2 2 2 7 2" xfId="24411" xr:uid="{00000000-0005-0000-0000-0000D85F0000}"/>
    <cellStyle name="Normal 2 4 2 2 2 2 2 8" xfId="24412" xr:uid="{00000000-0005-0000-0000-0000D95F0000}"/>
    <cellStyle name="Normal 2 4 2 2 2 2 2 8 2" xfId="24413" xr:uid="{00000000-0005-0000-0000-0000DA5F0000}"/>
    <cellStyle name="Normal 2 4 2 2 2 2 2 9" xfId="24414" xr:uid="{00000000-0005-0000-0000-0000DB5F0000}"/>
    <cellStyle name="Normal 2 4 2 2 2 2 2 9 2" xfId="24415" xr:uid="{00000000-0005-0000-0000-0000DC5F0000}"/>
    <cellStyle name="Normal 2 4 2 2 2 2 3" xfId="24416" xr:uid="{00000000-0005-0000-0000-0000DD5F0000}"/>
    <cellStyle name="Normal 2 4 2 2 2 2 3 10" xfId="24417" xr:uid="{00000000-0005-0000-0000-0000DE5F0000}"/>
    <cellStyle name="Normal 2 4 2 2 2 2 3 10 2" xfId="24418" xr:uid="{00000000-0005-0000-0000-0000DF5F0000}"/>
    <cellStyle name="Normal 2 4 2 2 2 2 3 11" xfId="24419" xr:uid="{00000000-0005-0000-0000-0000E05F0000}"/>
    <cellStyle name="Normal 2 4 2 2 2 2 3 11 2" xfId="24420" xr:uid="{00000000-0005-0000-0000-0000E15F0000}"/>
    <cellStyle name="Normal 2 4 2 2 2 2 3 12" xfId="24421" xr:uid="{00000000-0005-0000-0000-0000E25F0000}"/>
    <cellStyle name="Normal 2 4 2 2 2 2 3 12 2" xfId="24422" xr:uid="{00000000-0005-0000-0000-0000E35F0000}"/>
    <cellStyle name="Normal 2 4 2 2 2 2 3 13" xfId="24423" xr:uid="{00000000-0005-0000-0000-0000E45F0000}"/>
    <cellStyle name="Normal 2 4 2 2 2 2 3 2" xfId="24424" xr:uid="{00000000-0005-0000-0000-0000E55F0000}"/>
    <cellStyle name="Normal 2 4 2 2 2 2 3 2 10" xfId="24425" xr:uid="{00000000-0005-0000-0000-0000E65F0000}"/>
    <cellStyle name="Normal 2 4 2 2 2 2 3 2 10 2" xfId="24426" xr:uid="{00000000-0005-0000-0000-0000E75F0000}"/>
    <cellStyle name="Normal 2 4 2 2 2 2 3 2 11" xfId="24427" xr:uid="{00000000-0005-0000-0000-0000E85F0000}"/>
    <cellStyle name="Normal 2 4 2 2 2 2 3 2 11 2" xfId="24428" xr:uid="{00000000-0005-0000-0000-0000E95F0000}"/>
    <cellStyle name="Normal 2 4 2 2 2 2 3 2 12" xfId="24429" xr:uid="{00000000-0005-0000-0000-0000EA5F0000}"/>
    <cellStyle name="Normal 2 4 2 2 2 2 3 2 2" xfId="24430" xr:uid="{00000000-0005-0000-0000-0000EB5F0000}"/>
    <cellStyle name="Normal 2 4 2 2 2 2 3 2 2 10" xfId="24431" xr:uid="{00000000-0005-0000-0000-0000EC5F0000}"/>
    <cellStyle name="Normal 2 4 2 2 2 2 3 2 2 10 2" xfId="24432" xr:uid="{00000000-0005-0000-0000-0000ED5F0000}"/>
    <cellStyle name="Normal 2 4 2 2 2 2 3 2 2 11" xfId="24433" xr:uid="{00000000-0005-0000-0000-0000EE5F0000}"/>
    <cellStyle name="Normal 2 4 2 2 2 2 3 2 2 2" xfId="24434" xr:uid="{00000000-0005-0000-0000-0000EF5F0000}"/>
    <cellStyle name="Normal 2 4 2 2 2 2 3 2 2 2 2" xfId="24435" xr:uid="{00000000-0005-0000-0000-0000F05F0000}"/>
    <cellStyle name="Normal 2 4 2 2 2 2 3 2 2 3" xfId="24436" xr:uid="{00000000-0005-0000-0000-0000F15F0000}"/>
    <cellStyle name="Normal 2 4 2 2 2 2 3 2 2 3 2" xfId="24437" xr:uid="{00000000-0005-0000-0000-0000F25F0000}"/>
    <cellStyle name="Normal 2 4 2 2 2 2 3 2 2 4" xfId="24438" xr:uid="{00000000-0005-0000-0000-0000F35F0000}"/>
    <cellStyle name="Normal 2 4 2 2 2 2 3 2 2 4 2" xfId="24439" xr:uid="{00000000-0005-0000-0000-0000F45F0000}"/>
    <cellStyle name="Normal 2 4 2 2 2 2 3 2 2 5" xfId="24440" xr:uid="{00000000-0005-0000-0000-0000F55F0000}"/>
    <cellStyle name="Normal 2 4 2 2 2 2 3 2 2 5 2" xfId="24441" xr:uid="{00000000-0005-0000-0000-0000F65F0000}"/>
    <cellStyle name="Normal 2 4 2 2 2 2 3 2 2 6" xfId="24442" xr:uid="{00000000-0005-0000-0000-0000F75F0000}"/>
    <cellStyle name="Normal 2 4 2 2 2 2 3 2 2 6 2" xfId="24443" xr:uid="{00000000-0005-0000-0000-0000F85F0000}"/>
    <cellStyle name="Normal 2 4 2 2 2 2 3 2 2 7" xfId="24444" xr:uid="{00000000-0005-0000-0000-0000F95F0000}"/>
    <cellStyle name="Normal 2 4 2 2 2 2 3 2 2 7 2" xfId="24445" xr:uid="{00000000-0005-0000-0000-0000FA5F0000}"/>
    <cellStyle name="Normal 2 4 2 2 2 2 3 2 2 8" xfId="24446" xr:uid="{00000000-0005-0000-0000-0000FB5F0000}"/>
    <cellStyle name="Normal 2 4 2 2 2 2 3 2 2 8 2" xfId="24447" xr:uid="{00000000-0005-0000-0000-0000FC5F0000}"/>
    <cellStyle name="Normal 2 4 2 2 2 2 3 2 2 9" xfId="24448" xr:uid="{00000000-0005-0000-0000-0000FD5F0000}"/>
    <cellStyle name="Normal 2 4 2 2 2 2 3 2 2 9 2" xfId="24449" xr:uid="{00000000-0005-0000-0000-0000FE5F0000}"/>
    <cellStyle name="Normal 2 4 2 2 2 2 3 2 3" xfId="24450" xr:uid="{00000000-0005-0000-0000-0000FF5F0000}"/>
    <cellStyle name="Normal 2 4 2 2 2 2 3 2 3 2" xfId="24451" xr:uid="{00000000-0005-0000-0000-000000600000}"/>
    <cellStyle name="Normal 2 4 2 2 2 2 3 2 4" xfId="24452" xr:uid="{00000000-0005-0000-0000-000001600000}"/>
    <cellStyle name="Normal 2 4 2 2 2 2 3 2 4 2" xfId="24453" xr:uid="{00000000-0005-0000-0000-000002600000}"/>
    <cellStyle name="Normal 2 4 2 2 2 2 3 2 5" xfId="24454" xr:uid="{00000000-0005-0000-0000-000003600000}"/>
    <cellStyle name="Normal 2 4 2 2 2 2 3 2 5 2" xfId="24455" xr:uid="{00000000-0005-0000-0000-000004600000}"/>
    <cellStyle name="Normal 2 4 2 2 2 2 3 2 6" xfId="24456" xr:uid="{00000000-0005-0000-0000-000005600000}"/>
    <cellStyle name="Normal 2 4 2 2 2 2 3 2 6 2" xfId="24457" xr:uid="{00000000-0005-0000-0000-000006600000}"/>
    <cellStyle name="Normal 2 4 2 2 2 2 3 2 7" xfId="24458" xr:uid="{00000000-0005-0000-0000-000007600000}"/>
    <cellStyle name="Normal 2 4 2 2 2 2 3 2 7 2" xfId="24459" xr:uid="{00000000-0005-0000-0000-000008600000}"/>
    <cellStyle name="Normal 2 4 2 2 2 2 3 2 8" xfId="24460" xr:uid="{00000000-0005-0000-0000-000009600000}"/>
    <cellStyle name="Normal 2 4 2 2 2 2 3 2 8 2" xfId="24461" xr:uid="{00000000-0005-0000-0000-00000A600000}"/>
    <cellStyle name="Normal 2 4 2 2 2 2 3 2 9" xfId="24462" xr:uid="{00000000-0005-0000-0000-00000B600000}"/>
    <cellStyle name="Normal 2 4 2 2 2 2 3 2 9 2" xfId="24463" xr:uid="{00000000-0005-0000-0000-00000C600000}"/>
    <cellStyle name="Normal 2 4 2 2 2 2 3 3" xfId="24464" xr:uid="{00000000-0005-0000-0000-00000D600000}"/>
    <cellStyle name="Normal 2 4 2 2 2 2 3 3 10" xfId="24465" xr:uid="{00000000-0005-0000-0000-00000E600000}"/>
    <cellStyle name="Normal 2 4 2 2 2 2 3 3 10 2" xfId="24466" xr:uid="{00000000-0005-0000-0000-00000F600000}"/>
    <cellStyle name="Normal 2 4 2 2 2 2 3 3 11" xfId="24467" xr:uid="{00000000-0005-0000-0000-000010600000}"/>
    <cellStyle name="Normal 2 4 2 2 2 2 3 3 2" xfId="24468" xr:uid="{00000000-0005-0000-0000-000011600000}"/>
    <cellStyle name="Normal 2 4 2 2 2 2 3 3 2 2" xfId="24469" xr:uid="{00000000-0005-0000-0000-000012600000}"/>
    <cellStyle name="Normal 2 4 2 2 2 2 3 3 3" xfId="24470" xr:uid="{00000000-0005-0000-0000-000013600000}"/>
    <cellStyle name="Normal 2 4 2 2 2 2 3 3 3 2" xfId="24471" xr:uid="{00000000-0005-0000-0000-000014600000}"/>
    <cellStyle name="Normal 2 4 2 2 2 2 3 3 4" xfId="24472" xr:uid="{00000000-0005-0000-0000-000015600000}"/>
    <cellStyle name="Normal 2 4 2 2 2 2 3 3 4 2" xfId="24473" xr:uid="{00000000-0005-0000-0000-000016600000}"/>
    <cellStyle name="Normal 2 4 2 2 2 2 3 3 5" xfId="24474" xr:uid="{00000000-0005-0000-0000-000017600000}"/>
    <cellStyle name="Normal 2 4 2 2 2 2 3 3 5 2" xfId="24475" xr:uid="{00000000-0005-0000-0000-000018600000}"/>
    <cellStyle name="Normal 2 4 2 2 2 2 3 3 6" xfId="24476" xr:uid="{00000000-0005-0000-0000-000019600000}"/>
    <cellStyle name="Normal 2 4 2 2 2 2 3 3 6 2" xfId="24477" xr:uid="{00000000-0005-0000-0000-00001A600000}"/>
    <cellStyle name="Normal 2 4 2 2 2 2 3 3 7" xfId="24478" xr:uid="{00000000-0005-0000-0000-00001B600000}"/>
    <cellStyle name="Normal 2 4 2 2 2 2 3 3 7 2" xfId="24479" xr:uid="{00000000-0005-0000-0000-00001C600000}"/>
    <cellStyle name="Normal 2 4 2 2 2 2 3 3 8" xfId="24480" xr:uid="{00000000-0005-0000-0000-00001D600000}"/>
    <cellStyle name="Normal 2 4 2 2 2 2 3 3 8 2" xfId="24481" xr:uid="{00000000-0005-0000-0000-00001E600000}"/>
    <cellStyle name="Normal 2 4 2 2 2 2 3 3 9" xfId="24482" xr:uid="{00000000-0005-0000-0000-00001F600000}"/>
    <cellStyle name="Normal 2 4 2 2 2 2 3 3 9 2" xfId="24483" xr:uid="{00000000-0005-0000-0000-000020600000}"/>
    <cellStyle name="Normal 2 4 2 2 2 2 3 4" xfId="24484" xr:uid="{00000000-0005-0000-0000-000021600000}"/>
    <cellStyle name="Normal 2 4 2 2 2 2 3 4 2" xfId="24485" xr:uid="{00000000-0005-0000-0000-000022600000}"/>
    <cellStyle name="Normal 2 4 2 2 2 2 3 5" xfId="24486" xr:uid="{00000000-0005-0000-0000-000023600000}"/>
    <cellStyle name="Normal 2 4 2 2 2 2 3 5 2" xfId="24487" xr:uid="{00000000-0005-0000-0000-000024600000}"/>
    <cellStyle name="Normal 2 4 2 2 2 2 3 6" xfId="24488" xr:uid="{00000000-0005-0000-0000-000025600000}"/>
    <cellStyle name="Normal 2 4 2 2 2 2 3 6 2" xfId="24489" xr:uid="{00000000-0005-0000-0000-000026600000}"/>
    <cellStyle name="Normal 2 4 2 2 2 2 3 7" xfId="24490" xr:uid="{00000000-0005-0000-0000-000027600000}"/>
    <cellStyle name="Normal 2 4 2 2 2 2 3 7 2" xfId="24491" xr:uid="{00000000-0005-0000-0000-000028600000}"/>
    <cellStyle name="Normal 2 4 2 2 2 2 3 8" xfId="24492" xr:uid="{00000000-0005-0000-0000-000029600000}"/>
    <cellStyle name="Normal 2 4 2 2 2 2 3 8 2" xfId="24493" xr:uid="{00000000-0005-0000-0000-00002A600000}"/>
    <cellStyle name="Normal 2 4 2 2 2 2 3 9" xfId="24494" xr:uid="{00000000-0005-0000-0000-00002B600000}"/>
    <cellStyle name="Normal 2 4 2 2 2 2 3 9 2" xfId="24495" xr:uid="{00000000-0005-0000-0000-00002C600000}"/>
    <cellStyle name="Normal 2 4 2 2 2 2 4" xfId="24496" xr:uid="{00000000-0005-0000-0000-00002D600000}"/>
    <cellStyle name="Normal 2 4 2 2 2 2 4 10" xfId="24497" xr:uid="{00000000-0005-0000-0000-00002E600000}"/>
    <cellStyle name="Normal 2 4 2 2 2 2 4 10 2" xfId="24498" xr:uid="{00000000-0005-0000-0000-00002F600000}"/>
    <cellStyle name="Normal 2 4 2 2 2 2 4 11" xfId="24499" xr:uid="{00000000-0005-0000-0000-000030600000}"/>
    <cellStyle name="Normal 2 4 2 2 2 2 4 11 2" xfId="24500" xr:uid="{00000000-0005-0000-0000-000031600000}"/>
    <cellStyle name="Normal 2 4 2 2 2 2 4 12" xfId="24501" xr:uid="{00000000-0005-0000-0000-000032600000}"/>
    <cellStyle name="Normal 2 4 2 2 2 2 4 12 2" xfId="24502" xr:uid="{00000000-0005-0000-0000-000033600000}"/>
    <cellStyle name="Normal 2 4 2 2 2 2 4 13" xfId="24503" xr:uid="{00000000-0005-0000-0000-000034600000}"/>
    <cellStyle name="Normal 2 4 2 2 2 2 4 2" xfId="24504" xr:uid="{00000000-0005-0000-0000-000035600000}"/>
    <cellStyle name="Normal 2 4 2 2 2 2 4 2 10" xfId="24505" xr:uid="{00000000-0005-0000-0000-000036600000}"/>
    <cellStyle name="Normal 2 4 2 2 2 2 4 2 10 2" xfId="24506" xr:uid="{00000000-0005-0000-0000-000037600000}"/>
    <cellStyle name="Normal 2 4 2 2 2 2 4 2 11" xfId="24507" xr:uid="{00000000-0005-0000-0000-000038600000}"/>
    <cellStyle name="Normal 2 4 2 2 2 2 4 2 11 2" xfId="24508" xr:uid="{00000000-0005-0000-0000-000039600000}"/>
    <cellStyle name="Normal 2 4 2 2 2 2 4 2 12" xfId="24509" xr:uid="{00000000-0005-0000-0000-00003A600000}"/>
    <cellStyle name="Normal 2 4 2 2 2 2 4 2 2" xfId="24510" xr:uid="{00000000-0005-0000-0000-00003B600000}"/>
    <cellStyle name="Normal 2 4 2 2 2 2 4 2 2 10" xfId="24511" xr:uid="{00000000-0005-0000-0000-00003C600000}"/>
    <cellStyle name="Normal 2 4 2 2 2 2 4 2 2 10 2" xfId="24512" xr:uid="{00000000-0005-0000-0000-00003D600000}"/>
    <cellStyle name="Normal 2 4 2 2 2 2 4 2 2 11" xfId="24513" xr:uid="{00000000-0005-0000-0000-00003E600000}"/>
    <cellStyle name="Normal 2 4 2 2 2 2 4 2 2 2" xfId="24514" xr:uid="{00000000-0005-0000-0000-00003F600000}"/>
    <cellStyle name="Normal 2 4 2 2 2 2 4 2 2 2 2" xfId="24515" xr:uid="{00000000-0005-0000-0000-000040600000}"/>
    <cellStyle name="Normal 2 4 2 2 2 2 4 2 2 3" xfId="24516" xr:uid="{00000000-0005-0000-0000-000041600000}"/>
    <cellStyle name="Normal 2 4 2 2 2 2 4 2 2 3 2" xfId="24517" xr:uid="{00000000-0005-0000-0000-000042600000}"/>
    <cellStyle name="Normal 2 4 2 2 2 2 4 2 2 4" xfId="24518" xr:uid="{00000000-0005-0000-0000-000043600000}"/>
    <cellStyle name="Normal 2 4 2 2 2 2 4 2 2 4 2" xfId="24519" xr:uid="{00000000-0005-0000-0000-000044600000}"/>
    <cellStyle name="Normal 2 4 2 2 2 2 4 2 2 5" xfId="24520" xr:uid="{00000000-0005-0000-0000-000045600000}"/>
    <cellStyle name="Normal 2 4 2 2 2 2 4 2 2 5 2" xfId="24521" xr:uid="{00000000-0005-0000-0000-000046600000}"/>
    <cellStyle name="Normal 2 4 2 2 2 2 4 2 2 6" xfId="24522" xr:uid="{00000000-0005-0000-0000-000047600000}"/>
    <cellStyle name="Normal 2 4 2 2 2 2 4 2 2 6 2" xfId="24523" xr:uid="{00000000-0005-0000-0000-000048600000}"/>
    <cellStyle name="Normal 2 4 2 2 2 2 4 2 2 7" xfId="24524" xr:uid="{00000000-0005-0000-0000-000049600000}"/>
    <cellStyle name="Normal 2 4 2 2 2 2 4 2 2 7 2" xfId="24525" xr:uid="{00000000-0005-0000-0000-00004A600000}"/>
    <cellStyle name="Normal 2 4 2 2 2 2 4 2 2 8" xfId="24526" xr:uid="{00000000-0005-0000-0000-00004B600000}"/>
    <cellStyle name="Normal 2 4 2 2 2 2 4 2 2 8 2" xfId="24527" xr:uid="{00000000-0005-0000-0000-00004C600000}"/>
    <cellStyle name="Normal 2 4 2 2 2 2 4 2 2 9" xfId="24528" xr:uid="{00000000-0005-0000-0000-00004D600000}"/>
    <cellStyle name="Normal 2 4 2 2 2 2 4 2 2 9 2" xfId="24529" xr:uid="{00000000-0005-0000-0000-00004E600000}"/>
    <cellStyle name="Normal 2 4 2 2 2 2 4 2 3" xfId="24530" xr:uid="{00000000-0005-0000-0000-00004F600000}"/>
    <cellStyle name="Normal 2 4 2 2 2 2 4 2 3 2" xfId="24531" xr:uid="{00000000-0005-0000-0000-000050600000}"/>
    <cellStyle name="Normal 2 4 2 2 2 2 4 2 4" xfId="24532" xr:uid="{00000000-0005-0000-0000-000051600000}"/>
    <cellStyle name="Normal 2 4 2 2 2 2 4 2 4 2" xfId="24533" xr:uid="{00000000-0005-0000-0000-000052600000}"/>
    <cellStyle name="Normal 2 4 2 2 2 2 4 2 5" xfId="24534" xr:uid="{00000000-0005-0000-0000-000053600000}"/>
    <cellStyle name="Normal 2 4 2 2 2 2 4 2 5 2" xfId="24535" xr:uid="{00000000-0005-0000-0000-000054600000}"/>
    <cellStyle name="Normal 2 4 2 2 2 2 4 2 6" xfId="24536" xr:uid="{00000000-0005-0000-0000-000055600000}"/>
    <cellStyle name="Normal 2 4 2 2 2 2 4 2 6 2" xfId="24537" xr:uid="{00000000-0005-0000-0000-000056600000}"/>
    <cellStyle name="Normal 2 4 2 2 2 2 4 2 7" xfId="24538" xr:uid="{00000000-0005-0000-0000-000057600000}"/>
    <cellStyle name="Normal 2 4 2 2 2 2 4 2 7 2" xfId="24539" xr:uid="{00000000-0005-0000-0000-000058600000}"/>
    <cellStyle name="Normal 2 4 2 2 2 2 4 2 8" xfId="24540" xr:uid="{00000000-0005-0000-0000-000059600000}"/>
    <cellStyle name="Normal 2 4 2 2 2 2 4 2 8 2" xfId="24541" xr:uid="{00000000-0005-0000-0000-00005A600000}"/>
    <cellStyle name="Normal 2 4 2 2 2 2 4 2 9" xfId="24542" xr:uid="{00000000-0005-0000-0000-00005B600000}"/>
    <cellStyle name="Normal 2 4 2 2 2 2 4 2 9 2" xfId="24543" xr:uid="{00000000-0005-0000-0000-00005C600000}"/>
    <cellStyle name="Normal 2 4 2 2 2 2 4 3" xfId="24544" xr:uid="{00000000-0005-0000-0000-00005D600000}"/>
    <cellStyle name="Normal 2 4 2 2 2 2 4 3 10" xfId="24545" xr:uid="{00000000-0005-0000-0000-00005E600000}"/>
    <cellStyle name="Normal 2 4 2 2 2 2 4 3 10 2" xfId="24546" xr:uid="{00000000-0005-0000-0000-00005F600000}"/>
    <cellStyle name="Normal 2 4 2 2 2 2 4 3 11" xfId="24547" xr:uid="{00000000-0005-0000-0000-000060600000}"/>
    <cellStyle name="Normal 2 4 2 2 2 2 4 3 2" xfId="24548" xr:uid="{00000000-0005-0000-0000-000061600000}"/>
    <cellStyle name="Normal 2 4 2 2 2 2 4 3 2 2" xfId="24549" xr:uid="{00000000-0005-0000-0000-000062600000}"/>
    <cellStyle name="Normal 2 4 2 2 2 2 4 3 3" xfId="24550" xr:uid="{00000000-0005-0000-0000-000063600000}"/>
    <cellStyle name="Normal 2 4 2 2 2 2 4 3 3 2" xfId="24551" xr:uid="{00000000-0005-0000-0000-000064600000}"/>
    <cellStyle name="Normal 2 4 2 2 2 2 4 3 4" xfId="24552" xr:uid="{00000000-0005-0000-0000-000065600000}"/>
    <cellStyle name="Normal 2 4 2 2 2 2 4 3 4 2" xfId="24553" xr:uid="{00000000-0005-0000-0000-000066600000}"/>
    <cellStyle name="Normal 2 4 2 2 2 2 4 3 5" xfId="24554" xr:uid="{00000000-0005-0000-0000-000067600000}"/>
    <cellStyle name="Normal 2 4 2 2 2 2 4 3 5 2" xfId="24555" xr:uid="{00000000-0005-0000-0000-000068600000}"/>
    <cellStyle name="Normal 2 4 2 2 2 2 4 3 6" xfId="24556" xr:uid="{00000000-0005-0000-0000-000069600000}"/>
    <cellStyle name="Normal 2 4 2 2 2 2 4 3 6 2" xfId="24557" xr:uid="{00000000-0005-0000-0000-00006A600000}"/>
    <cellStyle name="Normal 2 4 2 2 2 2 4 3 7" xfId="24558" xr:uid="{00000000-0005-0000-0000-00006B600000}"/>
    <cellStyle name="Normal 2 4 2 2 2 2 4 3 7 2" xfId="24559" xr:uid="{00000000-0005-0000-0000-00006C600000}"/>
    <cellStyle name="Normal 2 4 2 2 2 2 4 3 8" xfId="24560" xr:uid="{00000000-0005-0000-0000-00006D600000}"/>
    <cellStyle name="Normal 2 4 2 2 2 2 4 3 8 2" xfId="24561" xr:uid="{00000000-0005-0000-0000-00006E600000}"/>
    <cellStyle name="Normal 2 4 2 2 2 2 4 3 9" xfId="24562" xr:uid="{00000000-0005-0000-0000-00006F600000}"/>
    <cellStyle name="Normal 2 4 2 2 2 2 4 3 9 2" xfId="24563" xr:uid="{00000000-0005-0000-0000-000070600000}"/>
    <cellStyle name="Normal 2 4 2 2 2 2 4 4" xfId="24564" xr:uid="{00000000-0005-0000-0000-000071600000}"/>
    <cellStyle name="Normal 2 4 2 2 2 2 4 4 2" xfId="24565" xr:uid="{00000000-0005-0000-0000-000072600000}"/>
    <cellStyle name="Normal 2 4 2 2 2 2 4 5" xfId="24566" xr:uid="{00000000-0005-0000-0000-000073600000}"/>
    <cellStyle name="Normal 2 4 2 2 2 2 4 5 2" xfId="24567" xr:uid="{00000000-0005-0000-0000-000074600000}"/>
    <cellStyle name="Normal 2 4 2 2 2 2 4 6" xfId="24568" xr:uid="{00000000-0005-0000-0000-000075600000}"/>
    <cellStyle name="Normal 2 4 2 2 2 2 4 6 2" xfId="24569" xr:uid="{00000000-0005-0000-0000-000076600000}"/>
    <cellStyle name="Normal 2 4 2 2 2 2 4 7" xfId="24570" xr:uid="{00000000-0005-0000-0000-000077600000}"/>
    <cellStyle name="Normal 2 4 2 2 2 2 4 7 2" xfId="24571" xr:uid="{00000000-0005-0000-0000-000078600000}"/>
    <cellStyle name="Normal 2 4 2 2 2 2 4 8" xfId="24572" xr:uid="{00000000-0005-0000-0000-000079600000}"/>
    <cellStyle name="Normal 2 4 2 2 2 2 4 8 2" xfId="24573" xr:uid="{00000000-0005-0000-0000-00007A600000}"/>
    <cellStyle name="Normal 2 4 2 2 2 2 4 9" xfId="24574" xr:uid="{00000000-0005-0000-0000-00007B600000}"/>
    <cellStyle name="Normal 2 4 2 2 2 2 4 9 2" xfId="24575" xr:uid="{00000000-0005-0000-0000-00007C600000}"/>
    <cellStyle name="Normal 2 4 2 2 2 2 5" xfId="24576" xr:uid="{00000000-0005-0000-0000-00007D600000}"/>
    <cellStyle name="Normal 2 4 2 2 2 2 5 10" xfId="24577" xr:uid="{00000000-0005-0000-0000-00007E600000}"/>
    <cellStyle name="Normal 2 4 2 2 2 2 5 10 2" xfId="24578" xr:uid="{00000000-0005-0000-0000-00007F600000}"/>
    <cellStyle name="Normal 2 4 2 2 2 2 5 11" xfId="24579" xr:uid="{00000000-0005-0000-0000-000080600000}"/>
    <cellStyle name="Normal 2 4 2 2 2 2 5 11 2" xfId="24580" xr:uid="{00000000-0005-0000-0000-000081600000}"/>
    <cellStyle name="Normal 2 4 2 2 2 2 5 12" xfId="24581" xr:uid="{00000000-0005-0000-0000-000082600000}"/>
    <cellStyle name="Normal 2 4 2 2 2 2 5 12 2" xfId="24582" xr:uid="{00000000-0005-0000-0000-000083600000}"/>
    <cellStyle name="Normal 2 4 2 2 2 2 5 13" xfId="24583" xr:uid="{00000000-0005-0000-0000-000084600000}"/>
    <cellStyle name="Normal 2 4 2 2 2 2 5 2" xfId="24584" xr:uid="{00000000-0005-0000-0000-000085600000}"/>
    <cellStyle name="Normal 2 4 2 2 2 2 5 2 10" xfId="24585" xr:uid="{00000000-0005-0000-0000-000086600000}"/>
    <cellStyle name="Normal 2 4 2 2 2 2 5 2 10 2" xfId="24586" xr:uid="{00000000-0005-0000-0000-000087600000}"/>
    <cellStyle name="Normal 2 4 2 2 2 2 5 2 11" xfId="24587" xr:uid="{00000000-0005-0000-0000-000088600000}"/>
    <cellStyle name="Normal 2 4 2 2 2 2 5 2 11 2" xfId="24588" xr:uid="{00000000-0005-0000-0000-000089600000}"/>
    <cellStyle name="Normal 2 4 2 2 2 2 5 2 12" xfId="24589" xr:uid="{00000000-0005-0000-0000-00008A600000}"/>
    <cellStyle name="Normal 2 4 2 2 2 2 5 2 2" xfId="24590" xr:uid="{00000000-0005-0000-0000-00008B600000}"/>
    <cellStyle name="Normal 2 4 2 2 2 2 5 2 2 10" xfId="24591" xr:uid="{00000000-0005-0000-0000-00008C600000}"/>
    <cellStyle name="Normal 2 4 2 2 2 2 5 2 2 10 2" xfId="24592" xr:uid="{00000000-0005-0000-0000-00008D600000}"/>
    <cellStyle name="Normal 2 4 2 2 2 2 5 2 2 11" xfId="24593" xr:uid="{00000000-0005-0000-0000-00008E600000}"/>
    <cellStyle name="Normal 2 4 2 2 2 2 5 2 2 2" xfId="24594" xr:uid="{00000000-0005-0000-0000-00008F600000}"/>
    <cellStyle name="Normal 2 4 2 2 2 2 5 2 2 2 2" xfId="24595" xr:uid="{00000000-0005-0000-0000-000090600000}"/>
    <cellStyle name="Normal 2 4 2 2 2 2 5 2 2 3" xfId="24596" xr:uid="{00000000-0005-0000-0000-000091600000}"/>
    <cellStyle name="Normal 2 4 2 2 2 2 5 2 2 3 2" xfId="24597" xr:uid="{00000000-0005-0000-0000-000092600000}"/>
    <cellStyle name="Normal 2 4 2 2 2 2 5 2 2 4" xfId="24598" xr:uid="{00000000-0005-0000-0000-000093600000}"/>
    <cellStyle name="Normal 2 4 2 2 2 2 5 2 2 4 2" xfId="24599" xr:uid="{00000000-0005-0000-0000-000094600000}"/>
    <cellStyle name="Normal 2 4 2 2 2 2 5 2 2 5" xfId="24600" xr:uid="{00000000-0005-0000-0000-000095600000}"/>
    <cellStyle name="Normal 2 4 2 2 2 2 5 2 2 5 2" xfId="24601" xr:uid="{00000000-0005-0000-0000-000096600000}"/>
    <cellStyle name="Normal 2 4 2 2 2 2 5 2 2 6" xfId="24602" xr:uid="{00000000-0005-0000-0000-000097600000}"/>
    <cellStyle name="Normal 2 4 2 2 2 2 5 2 2 6 2" xfId="24603" xr:uid="{00000000-0005-0000-0000-000098600000}"/>
    <cellStyle name="Normal 2 4 2 2 2 2 5 2 2 7" xfId="24604" xr:uid="{00000000-0005-0000-0000-000099600000}"/>
    <cellStyle name="Normal 2 4 2 2 2 2 5 2 2 7 2" xfId="24605" xr:uid="{00000000-0005-0000-0000-00009A600000}"/>
    <cellStyle name="Normal 2 4 2 2 2 2 5 2 2 8" xfId="24606" xr:uid="{00000000-0005-0000-0000-00009B600000}"/>
    <cellStyle name="Normal 2 4 2 2 2 2 5 2 2 8 2" xfId="24607" xr:uid="{00000000-0005-0000-0000-00009C600000}"/>
    <cellStyle name="Normal 2 4 2 2 2 2 5 2 2 9" xfId="24608" xr:uid="{00000000-0005-0000-0000-00009D600000}"/>
    <cellStyle name="Normal 2 4 2 2 2 2 5 2 2 9 2" xfId="24609" xr:uid="{00000000-0005-0000-0000-00009E600000}"/>
    <cellStyle name="Normal 2 4 2 2 2 2 5 2 3" xfId="24610" xr:uid="{00000000-0005-0000-0000-00009F600000}"/>
    <cellStyle name="Normal 2 4 2 2 2 2 5 2 3 2" xfId="24611" xr:uid="{00000000-0005-0000-0000-0000A0600000}"/>
    <cellStyle name="Normal 2 4 2 2 2 2 5 2 4" xfId="24612" xr:uid="{00000000-0005-0000-0000-0000A1600000}"/>
    <cellStyle name="Normal 2 4 2 2 2 2 5 2 4 2" xfId="24613" xr:uid="{00000000-0005-0000-0000-0000A2600000}"/>
    <cellStyle name="Normal 2 4 2 2 2 2 5 2 5" xfId="24614" xr:uid="{00000000-0005-0000-0000-0000A3600000}"/>
    <cellStyle name="Normal 2 4 2 2 2 2 5 2 5 2" xfId="24615" xr:uid="{00000000-0005-0000-0000-0000A4600000}"/>
    <cellStyle name="Normal 2 4 2 2 2 2 5 2 6" xfId="24616" xr:uid="{00000000-0005-0000-0000-0000A5600000}"/>
    <cellStyle name="Normal 2 4 2 2 2 2 5 2 6 2" xfId="24617" xr:uid="{00000000-0005-0000-0000-0000A6600000}"/>
    <cellStyle name="Normal 2 4 2 2 2 2 5 2 7" xfId="24618" xr:uid="{00000000-0005-0000-0000-0000A7600000}"/>
    <cellStyle name="Normal 2 4 2 2 2 2 5 2 7 2" xfId="24619" xr:uid="{00000000-0005-0000-0000-0000A8600000}"/>
    <cellStyle name="Normal 2 4 2 2 2 2 5 2 8" xfId="24620" xr:uid="{00000000-0005-0000-0000-0000A9600000}"/>
    <cellStyle name="Normal 2 4 2 2 2 2 5 2 8 2" xfId="24621" xr:uid="{00000000-0005-0000-0000-0000AA600000}"/>
    <cellStyle name="Normal 2 4 2 2 2 2 5 2 9" xfId="24622" xr:uid="{00000000-0005-0000-0000-0000AB600000}"/>
    <cellStyle name="Normal 2 4 2 2 2 2 5 2 9 2" xfId="24623" xr:uid="{00000000-0005-0000-0000-0000AC600000}"/>
    <cellStyle name="Normal 2 4 2 2 2 2 5 3" xfId="24624" xr:uid="{00000000-0005-0000-0000-0000AD600000}"/>
    <cellStyle name="Normal 2 4 2 2 2 2 5 3 10" xfId="24625" xr:uid="{00000000-0005-0000-0000-0000AE600000}"/>
    <cellStyle name="Normal 2 4 2 2 2 2 5 3 10 2" xfId="24626" xr:uid="{00000000-0005-0000-0000-0000AF600000}"/>
    <cellStyle name="Normal 2 4 2 2 2 2 5 3 11" xfId="24627" xr:uid="{00000000-0005-0000-0000-0000B0600000}"/>
    <cellStyle name="Normal 2 4 2 2 2 2 5 3 2" xfId="24628" xr:uid="{00000000-0005-0000-0000-0000B1600000}"/>
    <cellStyle name="Normal 2 4 2 2 2 2 5 3 2 2" xfId="24629" xr:uid="{00000000-0005-0000-0000-0000B2600000}"/>
    <cellStyle name="Normal 2 4 2 2 2 2 5 3 3" xfId="24630" xr:uid="{00000000-0005-0000-0000-0000B3600000}"/>
    <cellStyle name="Normal 2 4 2 2 2 2 5 3 3 2" xfId="24631" xr:uid="{00000000-0005-0000-0000-0000B4600000}"/>
    <cellStyle name="Normal 2 4 2 2 2 2 5 3 4" xfId="24632" xr:uid="{00000000-0005-0000-0000-0000B5600000}"/>
    <cellStyle name="Normal 2 4 2 2 2 2 5 3 4 2" xfId="24633" xr:uid="{00000000-0005-0000-0000-0000B6600000}"/>
    <cellStyle name="Normal 2 4 2 2 2 2 5 3 5" xfId="24634" xr:uid="{00000000-0005-0000-0000-0000B7600000}"/>
    <cellStyle name="Normal 2 4 2 2 2 2 5 3 5 2" xfId="24635" xr:uid="{00000000-0005-0000-0000-0000B8600000}"/>
    <cellStyle name="Normal 2 4 2 2 2 2 5 3 6" xfId="24636" xr:uid="{00000000-0005-0000-0000-0000B9600000}"/>
    <cellStyle name="Normal 2 4 2 2 2 2 5 3 6 2" xfId="24637" xr:uid="{00000000-0005-0000-0000-0000BA600000}"/>
    <cellStyle name="Normal 2 4 2 2 2 2 5 3 7" xfId="24638" xr:uid="{00000000-0005-0000-0000-0000BB600000}"/>
    <cellStyle name="Normal 2 4 2 2 2 2 5 3 7 2" xfId="24639" xr:uid="{00000000-0005-0000-0000-0000BC600000}"/>
    <cellStyle name="Normal 2 4 2 2 2 2 5 3 8" xfId="24640" xr:uid="{00000000-0005-0000-0000-0000BD600000}"/>
    <cellStyle name="Normal 2 4 2 2 2 2 5 3 8 2" xfId="24641" xr:uid="{00000000-0005-0000-0000-0000BE600000}"/>
    <cellStyle name="Normal 2 4 2 2 2 2 5 3 9" xfId="24642" xr:uid="{00000000-0005-0000-0000-0000BF600000}"/>
    <cellStyle name="Normal 2 4 2 2 2 2 5 3 9 2" xfId="24643" xr:uid="{00000000-0005-0000-0000-0000C0600000}"/>
    <cellStyle name="Normal 2 4 2 2 2 2 5 4" xfId="24644" xr:uid="{00000000-0005-0000-0000-0000C1600000}"/>
    <cellStyle name="Normal 2 4 2 2 2 2 5 4 2" xfId="24645" xr:uid="{00000000-0005-0000-0000-0000C2600000}"/>
    <cellStyle name="Normal 2 4 2 2 2 2 5 5" xfId="24646" xr:uid="{00000000-0005-0000-0000-0000C3600000}"/>
    <cellStyle name="Normal 2 4 2 2 2 2 5 5 2" xfId="24647" xr:uid="{00000000-0005-0000-0000-0000C4600000}"/>
    <cellStyle name="Normal 2 4 2 2 2 2 5 6" xfId="24648" xr:uid="{00000000-0005-0000-0000-0000C5600000}"/>
    <cellStyle name="Normal 2 4 2 2 2 2 5 6 2" xfId="24649" xr:uid="{00000000-0005-0000-0000-0000C6600000}"/>
    <cellStyle name="Normal 2 4 2 2 2 2 5 7" xfId="24650" xr:uid="{00000000-0005-0000-0000-0000C7600000}"/>
    <cellStyle name="Normal 2 4 2 2 2 2 5 7 2" xfId="24651" xr:uid="{00000000-0005-0000-0000-0000C8600000}"/>
    <cellStyle name="Normal 2 4 2 2 2 2 5 8" xfId="24652" xr:uid="{00000000-0005-0000-0000-0000C9600000}"/>
    <cellStyle name="Normal 2 4 2 2 2 2 5 8 2" xfId="24653" xr:uid="{00000000-0005-0000-0000-0000CA600000}"/>
    <cellStyle name="Normal 2 4 2 2 2 2 5 9" xfId="24654" xr:uid="{00000000-0005-0000-0000-0000CB600000}"/>
    <cellStyle name="Normal 2 4 2 2 2 2 5 9 2" xfId="24655" xr:uid="{00000000-0005-0000-0000-0000CC600000}"/>
    <cellStyle name="Normal 2 4 2 2 2 2 6" xfId="42046" xr:uid="{00000000-0005-0000-0000-0000CD600000}"/>
    <cellStyle name="Normal 2 4 2 2 2 3" xfId="24656" xr:uid="{00000000-0005-0000-0000-0000CE600000}"/>
    <cellStyle name="Normal 2 4 2 2 2 3 2" xfId="42047" xr:uid="{00000000-0005-0000-0000-0000CF600000}"/>
    <cellStyle name="Normal 2 4 2 2 2 4" xfId="24657" xr:uid="{00000000-0005-0000-0000-0000D0600000}"/>
    <cellStyle name="Normal 2 4 2 2 2 4 2" xfId="42048" xr:uid="{00000000-0005-0000-0000-0000D1600000}"/>
    <cellStyle name="Normal 2 4 2 2 2 5" xfId="24658" xr:uid="{00000000-0005-0000-0000-0000D2600000}"/>
    <cellStyle name="Normal 2 4 2 2 2 5 2" xfId="42049" xr:uid="{00000000-0005-0000-0000-0000D3600000}"/>
    <cellStyle name="Normal 2 4 2 2 2 6" xfId="24659" xr:uid="{00000000-0005-0000-0000-0000D4600000}"/>
    <cellStyle name="Normal 2 4 2 2 2 6 10" xfId="24660" xr:uid="{00000000-0005-0000-0000-0000D5600000}"/>
    <cellStyle name="Normal 2 4 2 2 2 6 10 2" xfId="24661" xr:uid="{00000000-0005-0000-0000-0000D6600000}"/>
    <cellStyle name="Normal 2 4 2 2 2 6 11" xfId="24662" xr:uid="{00000000-0005-0000-0000-0000D7600000}"/>
    <cellStyle name="Normal 2 4 2 2 2 6 11 2" xfId="24663" xr:uid="{00000000-0005-0000-0000-0000D8600000}"/>
    <cellStyle name="Normal 2 4 2 2 2 6 12" xfId="24664" xr:uid="{00000000-0005-0000-0000-0000D9600000}"/>
    <cellStyle name="Normal 2 4 2 2 2 6 2" xfId="24665" xr:uid="{00000000-0005-0000-0000-0000DA600000}"/>
    <cellStyle name="Normal 2 4 2 2 2 6 2 10" xfId="24666" xr:uid="{00000000-0005-0000-0000-0000DB600000}"/>
    <cellStyle name="Normal 2 4 2 2 2 6 2 10 2" xfId="24667" xr:uid="{00000000-0005-0000-0000-0000DC600000}"/>
    <cellStyle name="Normal 2 4 2 2 2 6 2 11" xfId="24668" xr:uid="{00000000-0005-0000-0000-0000DD600000}"/>
    <cellStyle name="Normal 2 4 2 2 2 6 2 2" xfId="24669" xr:uid="{00000000-0005-0000-0000-0000DE600000}"/>
    <cellStyle name="Normal 2 4 2 2 2 6 2 2 2" xfId="24670" xr:uid="{00000000-0005-0000-0000-0000DF600000}"/>
    <cellStyle name="Normal 2 4 2 2 2 6 2 3" xfId="24671" xr:uid="{00000000-0005-0000-0000-0000E0600000}"/>
    <cellStyle name="Normal 2 4 2 2 2 6 2 3 2" xfId="24672" xr:uid="{00000000-0005-0000-0000-0000E1600000}"/>
    <cellStyle name="Normal 2 4 2 2 2 6 2 4" xfId="24673" xr:uid="{00000000-0005-0000-0000-0000E2600000}"/>
    <cellStyle name="Normal 2 4 2 2 2 6 2 4 2" xfId="24674" xr:uid="{00000000-0005-0000-0000-0000E3600000}"/>
    <cellStyle name="Normal 2 4 2 2 2 6 2 5" xfId="24675" xr:uid="{00000000-0005-0000-0000-0000E4600000}"/>
    <cellStyle name="Normal 2 4 2 2 2 6 2 5 2" xfId="24676" xr:uid="{00000000-0005-0000-0000-0000E5600000}"/>
    <cellStyle name="Normal 2 4 2 2 2 6 2 6" xfId="24677" xr:uid="{00000000-0005-0000-0000-0000E6600000}"/>
    <cellStyle name="Normal 2 4 2 2 2 6 2 6 2" xfId="24678" xr:uid="{00000000-0005-0000-0000-0000E7600000}"/>
    <cellStyle name="Normal 2 4 2 2 2 6 2 7" xfId="24679" xr:uid="{00000000-0005-0000-0000-0000E8600000}"/>
    <cellStyle name="Normal 2 4 2 2 2 6 2 7 2" xfId="24680" xr:uid="{00000000-0005-0000-0000-0000E9600000}"/>
    <cellStyle name="Normal 2 4 2 2 2 6 2 8" xfId="24681" xr:uid="{00000000-0005-0000-0000-0000EA600000}"/>
    <cellStyle name="Normal 2 4 2 2 2 6 2 8 2" xfId="24682" xr:uid="{00000000-0005-0000-0000-0000EB600000}"/>
    <cellStyle name="Normal 2 4 2 2 2 6 2 9" xfId="24683" xr:uid="{00000000-0005-0000-0000-0000EC600000}"/>
    <cellStyle name="Normal 2 4 2 2 2 6 2 9 2" xfId="24684" xr:uid="{00000000-0005-0000-0000-0000ED600000}"/>
    <cellStyle name="Normal 2 4 2 2 2 6 3" xfId="24685" xr:uid="{00000000-0005-0000-0000-0000EE600000}"/>
    <cellStyle name="Normal 2 4 2 2 2 6 3 2" xfId="24686" xr:uid="{00000000-0005-0000-0000-0000EF600000}"/>
    <cellStyle name="Normal 2 4 2 2 2 6 4" xfId="24687" xr:uid="{00000000-0005-0000-0000-0000F0600000}"/>
    <cellStyle name="Normal 2 4 2 2 2 6 4 2" xfId="24688" xr:uid="{00000000-0005-0000-0000-0000F1600000}"/>
    <cellStyle name="Normal 2 4 2 2 2 6 5" xfId="24689" xr:uid="{00000000-0005-0000-0000-0000F2600000}"/>
    <cellStyle name="Normal 2 4 2 2 2 6 5 2" xfId="24690" xr:uid="{00000000-0005-0000-0000-0000F3600000}"/>
    <cellStyle name="Normal 2 4 2 2 2 6 6" xfId="24691" xr:uid="{00000000-0005-0000-0000-0000F4600000}"/>
    <cellStyle name="Normal 2 4 2 2 2 6 6 2" xfId="24692" xr:uid="{00000000-0005-0000-0000-0000F5600000}"/>
    <cellStyle name="Normal 2 4 2 2 2 6 7" xfId="24693" xr:uid="{00000000-0005-0000-0000-0000F6600000}"/>
    <cellStyle name="Normal 2 4 2 2 2 6 7 2" xfId="24694" xr:uid="{00000000-0005-0000-0000-0000F7600000}"/>
    <cellStyle name="Normal 2 4 2 2 2 6 8" xfId="24695" xr:uid="{00000000-0005-0000-0000-0000F8600000}"/>
    <cellStyle name="Normal 2 4 2 2 2 6 8 2" xfId="24696" xr:uid="{00000000-0005-0000-0000-0000F9600000}"/>
    <cellStyle name="Normal 2 4 2 2 2 6 9" xfId="24697" xr:uid="{00000000-0005-0000-0000-0000FA600000}"/>
    <cellStyle name="Normal 2 4 2 2 2 6 9 2" xfId="24698" xr:uid="{00000000-0005-0000-0000-0000FB600000}"/>
    <cellStyle name="Normal 2 4 2 2 2 7" xfId="24699" xr:uid="{00000000-0005-0000-0000-0000FC600000}"/>
    <cellStyle name="Normal 2 4 2 2 2 7 10" xfId="24700" xr:uid="{00000000-0005-0000-0000-0000FD600000}"/>
    <cellStyle name="Normal 2 4 2 2 2 7 10 2" xfId="24701" xr:uid="{00000000-0005-0000-0000-0000FE600000}"/>
    <cellStyle name="Normal 2 4 2 2 2 7 11" xfId="24702" xr:uid="{00000000-0005-0000-0000-0000FF600000}"/>
    <cellStyle name="Normal 2 4 2 2 2 7 2" xfId="24703" xr:uid="{00000000-0005-0000-0000-000000610000}"/>
    <cellStyle name="Normal 2 4 2 2 2 7 2 2" xfId="24704" xr:uid="{00000000-0005-0000-0000-000001610000}"/>
    <cellStyle name="Normal 2 4 2 2 2 7 3" xfId="24705" xr:uid="{00000000-0005-0000-0000-000002610000}"/>
    <cellStyle name="Normal 2 4 2 2 2 7 3 2" xfId="24706" xr:uid="{00000000-0005-0000-0000-000003610000}"/>
    <cellStyle name="Normal 2 4 2 2 2 7 4" xfId="24707" xr:uid="{00000000-0005-0000-0000-000004610000}"/>
    <cellStyle name="Normal 2 4 2 2 2 7 4 2" xfId="24708" xr:uid="{00000000-0005-0000-0000-000005610000}"/>
    <cellStyle name="Normal 2 4 2 2 2 7 5" xfId="24709" xr:uid="{00000000-0005-0000-0000-000006610000}"/>
    <cellStyle name="Normal 2 4 2 2 2 7 5 2" xfId="24710" xr:uid="{00000000-0005-0000-0000-000007610000}"/>
    <cellStyle name="Normal 2 4 2 2 2 7 6" xfId="24711" xr:uid="{00000000-0005-0000-0000-000008610000}"/>
    <cellStyle name="Normal 2 4 2 2 2 7 6 2" xfId="24712" xr:uid="{00000000-0005-0000-0000-000009610000}"/>
    <cellStyle name="Normal 2 4 2 2 2 7 7" xfId="24713" xr:uid="{00000000-0005-0000-0000-00000A610000}"/>
    <cellStyle name="Normal 2 4 2 2 2 7 7 2" xfId="24714" xr:uid="{00000000-0005-0000-0000-00000B610000}"/>
    <cellStyle name="Normal 2 4 2 2 2 7 8" xfId="24715" xr:uid="{00000000-0005-0000-0000-00000C610000}"/>
    <cellStyle name="Normal 2 4 2 2 2 7 8 2" xfId="24716" xr:uid="{00000000-0005-0000-0000-00000D610000}"/>
    <cellStyle name="Normal 2 4 2 2 2 7 9" xfId="24717" xr:uid="{00000000-0005-0000-0000-00000E610000}"/>
    <cellStyle name="Normal 2 4 2 2 2 7 9 2" xfId="24718" xr:uid="{00000000-0005-0000-0000-00000F610000}"/>
    <cellStyle name="Normal 2 4 2 2 2 8" xfId="24719" xr:uid="{00000000-0005-0000-0000-000010610000}"/>
    <cellStyle name="Normal 2 4 2 2 2 8 2" xfId="24720" xr:uid="{00000000-0005-0000-0000-000011610000}"/>
    <cellStyle name="Normal 2 4 2 2 2 9" xfId="24721" xr:uid="{00000000-0005-0000-0000-000012610000}"/>
    <cellStyle name="Normal 2 4 2 2 2 9 2" xfId="24722" xr:uid="{00000000-0005-0000-0000-000013610000}"/>
    <cellStyle name="Normal 2 4 2 2 3" xfId="24723" xr:uid="{00000000-0005-0000-0000-000014610000}"/>
    <cellStyle name="Normal 2 4 2 2 3 10" xfId="24724" xr:uid="{00000000-0005-0000-0000-000015610000}"/>
    <cellStyle name="Normal 2 4 2 2 3 10 2" xfId="24725" xr:uid="{00000000-0005-0000-0000-000016610000}"/>
    <cellStyle name="Normal 2 4 2 2 3 11" xfId="24726" xr:uid="{00000000-0005-0000-0000-000017610000}"/>
    <cellStyle name="Normal 2 4 2 2 3 11 2" xfId="24727" xr:uid="{00000000-0005-0000-0000-000018610000}"/>
    <cellStyle name="Normal 2 4 2 2 3 12" xfId="24728" xr:uid="{00000000-0005-0000-0000-000019610000}"/>
    <cellStyle name="Normal 2 4 2 2 3 12 2" xfId="24729" xr:uid="{00000000-0005-0000-0000-00001A610000}"/>
    <cellStyle name="Normal 2 4 2 2 3 13" xfId="24730" xr:uid="{00000000-0005-0000-0000-00001B610000}"/>
    <cellStyle name="Normal 2 4 2 2 3 2" xfId="24731" xr:uid="{00000000-0005-0000-0000-00001C610000}"/>
    <cellStyle name="Normal 2 4 2 2 3 2 10" xfId="24732" xr:uid="{00000000-0005-0000-0000-00001D610000}"/>
    <cellStyle name="Normal 2 4 2 2 3 2 10 2" xfId="24733" xr:uid="{00000000-0005-0000-0000-00001E610000}"/>
    <cellStyle name="Normal 2 4 2 2 3 2 11" xfId="24734" xr:uid="{00000000-0005-0000-0000-00001F610000}"/>
    <cellStyle name="Normal 2 4 2 2 3 2 11 2" xfId="24735" xr:uid="{00000000-0005-0000-0000-000020610000}"/>
    <cellStyle name="Normal 2 4 2 2 3 2 12" xfId="24736" xr:uid="{00000000-0005-0000-0000-000021610000}"/>
    <cellStyle name="Normal 2 4 2 2 3 2 2" xfId="24737" xr:uid="{00000000-0005-0000-0000-000022610000}"/>
    <cellStyle name="Normal 2 4 2 2 3 2 2 10" xfId="24738" xr:uid="{00000000-0005-0000-0000-000023610000}"/>
    <cellStyle name="Normal 2 4 2 2 3 2 2 10 2" xfId="24739" xr:uid="{00000000-0005-0000-0000-000024610000}"/>
    <cellStyle name="Normal 2 4 2 2 3 2 2 11" xfId="24740" xr:uid="{00000000-0005-0000-0000-000025610000}"/>
    <cellStyle name="Normal 2 4 2 2 3 2 2 2" xfId="24741" xr:uid="{00000000-0005-0000-0000-000026610000}"/>
    <cellStyle name="Normal 2 4 2 2 3 2 2 2 2" xfId="24742" xr:uid="{00000000-0005-0000-0000-000027610000}"/>
    <cellStyle name="Normal 2 4 2 2 3 2 2 3" xfId="24743" xr:uid="{00000000-0005-0000-0000-000028610000}"/>
    <cellStyle name="Normal 2 4 2 2 3 2 2 3 2" xfId="24744" xr:uid="{00000000-0005-0000-0000-000029610000}"/>
    <cellStyle name="Normal 2 4 2 2 3 2 2 4" xfId="24745" xr:uid="{00000000-0005-0000-0000-00002A610000}"/>
    <cellStyle name="Normal 2 4 2 2 3 2 2 4 2" xfId="24746" xr:uid="{00000000-0005-0000-0000-00002B610000}"/>
    <cellStyle name="Normal 2 4 2 2 3 2 2 5" xfId="24747" xr:uid="{00000000-0005-0000-0000-00002C610000}"/>
    <cellStyle name="Normal 2 4 2 2 3 2 2 5 2" xfId="24748" xr:uid="{00000000-0005-0000-0000-00002D610000}"/>
    <cellStyle name="Normal 2 4 2 2 3 2 2 6" xfId="24749" xr:uid="{00000000-0005-0000-0000-00002E610000}"/>
    <cellStyle name="Normal 2 4 2 2 3 2 2 6 2" xfId="24750" xr:uid="{00000000-0005-0000-0000-00002F610000}"/>
    <cellStyle name="Normal 2 4 2 2 3 2 2 7" xfId="24751" xr:uid="{00000000-0005-0000-0000-000030610000}"/>
    <cellStyle name="Normal 2 4 2 2 3 2 2 7 2" xfId="24752" xr:uid="{00000000-0005-0000-0000-000031610000}"/>
    <cellStyle name="Normal 2 4 2 2 3 2 2 8" xfId="24753" xr:uid="{00000000-0005-0000-0000-000032610000}"/>
    <cellStyle name="Normal 2 4 2 2 3 2 2 8 2" xfId="24754" xr:uid="{00000000-0005-0000-0000-000033610000}"/>
    <cellStyle name="Normal 2 4 2 2 3 2 2 9" xfId="24755" xr:uid="{00000000-0005-0000-0000-000034610000}"/>
    <cellStyle name="Normal 2 4 2 2 3 2 2 9 2" xfId="24756" xr:uid="{00000000-0005-0000-0000-000035610000}"/>
    <cellStyle name="Normal 2 4 2 2 3 2 3" xfId="24757" xr:uid="{00000000-0005-0000-0000-000036610000}"/>
    <cellStyle name="Normal 2 4 2 2 3 2 3 2" xfId="24758" xr:uid="{00000000-0005-0000-0000-000037610000}"/>
    <cellStyle name="Normal 2 4 2 2 3 2 4" xfId="24759" xr:uid="{00000000-0005-0000-0000-000038610000}"/>
    <cellStyle name="Normal 2 4 2 2 3 2 4 2" xfId="24760" xr:uid="{00000000-0005-0000-0000-000039610000}"/>
    <cellStyle name="Normal 2 4 2 2 3 2 5" xfId="24761" xr:uid="{00000000-0005-0000-0000-00003A610000}"/>
    <cellStyle name="Normal 2 4 2 2 3 2 5 2" xfId="24762" xr:uid="{00000000-0005-0000-0000-00003B610000}"/>
    <cellStyle name="Normal 2 4 2 2 3 2 6" xfId="24763" xr:uid="{00000000-0005-0000-0000-00003C610000}"/>
    <cellStyle name="Normal 2 4 2 2 3 2 6 2" xfId="24764" xr:uid="{00000000-0005-0000-0000-00003D610000}"/>
    <cellStyle name="Normal 2 4 2 2 3 2 7" xfId="24765" xr:uid="{00000000-0005-0000-0000-00003E610000}"/>
    <cellStyle name="Normal 2 4 2 2 3 2 7 2" xfId="24766" xr:uid="{00000000-0005-0000-0000-00003F610000}"/>
    <cellStyle name="Normal 2 4 2 2 3 2 8" xfId="24767" xr:uid="{00000000-0005-0000-0000-000040610000}"/>
    <cellStyle name="Normal 2 4 2 2 3 2 8 2" xfId="24768" xr:uid="{00000000-0005-0000-0000-000041610000}"/>
    <cellStyle name="Normal 2 4 2 2 3 2 9" xfId="24769" xr:uid="{00000000-0005-0000-0000-000042610000}"/>
    <cellStyle name="Normal 2 4 2 2 3 2 9 2" xfId="24770" xr:uid="{00000000-0005-0000-0000-000043610000}"/>
    <cellStyle name="Normal 2 4 2 2 3 3" xfId="24771" xr:uid="{00000000-0005-0000-0000-000044610000}"/>
    <cellStyle name="Normal 2 4 2 2 3 3 10" xfId="24772" xr:uid="{00000000-0005-0000-0000-000045610000}"/>
    <cellStyle name="Normal 2 4 2 2 3 3 10 2" xfId="24773" xr:uid="{00000000-0005-0000-0000-000046610000}"/>
    <cellStyle name="Normal 2 4 2 2 3 3 11" xfId="24774" xr:uid="{00000000-0005-0000-0000-000047610000}"/>
    <cellStyle name="Normal 2 4 2 2 3 3 2" xfId="24775" xr:uid="{00000000-0005-0000-0000-000048610000}"/>
    <cellStyle name="Normal 2 4 2 2 3 3 2 2" xfId="24776" xr:uid="{00000000-0005-0000-0000-000049610000}"/>
    <cellStyle name="Normal 2 4 2 2 3 3 3" xfId="24777" xr:uid="{00000000-0005-0000-0000-00004A610000}"/>
    <cellStyle name="Normal 2 4 2 2 3 3 3 2" xfId="24778" xr:uid="{00000000-0005-0000-0000-00004B610000}"/>
    <cellStyle name="Normal 2 4 2 2 3 3 4" xfId="24779" xr:uid="{00000000-0005-0000-0000-00004C610000}"/>
    <cellStyle name="Normal 2 4 2 2 3 3 4 2" xfId="24780" xr:uid="{00000000-0005-0000-0000-00004D610000}"/>
    <cellStyle name="Normal 2 4 2 2 3 3 5" xfId="24781" xr:uid="{00000000-0005-0000-0000-00004E610000}"/>
    <cellStyle name="Normal 2 4 2 2 3 3 5 2" xfId="24782" xr:uid="{00000000-0005-0000-0000-00004F610000}"/>
    <cellStyle name="Normal 2 4 2 2 3 3 6" xfId="24783" xr:uid="{00000000-0005-0000-0000-000050610000}"/>
    <cellStyle name="Normal 2 4 2 2 3 3 6 2" xfId="24784" xr:uid="{00000000-0005-0000-0000-000051610000}"/>
    <cellStyle name="Normal 2 4 2 2 3 3 7" xfId="24785" xr:uid="{00000000-0005-0000-0000-000052610000}"/>
    <cellStyle name="Normal 2 4 2 2 3 3 7 2" xfId="24786" xr:uid="{00000000-0005-0000-0000-000053610000}"/>
    <cellStyle name="Normal 2 4 2 2 3 3 8" xfId="24787" xr:uid="{00000000-0005-0000-0000-000054610000}"/>
    <cellStyle name="Normal 2 4 2 2 3 3 8 2" xfId="24788" xr:uid="{00000000-0005-0000-0000-000055610000}"/>
    <cellStyle name="Normal 2 4 2 2 3 3 9" xfId="24789" xr:uid="{00000000-0005-0000-0000-000056610000}"/>
    <cellStyle name="Normal 2 4 2 2 3 3 9 2" xfId="24790" xr:uid="{00000000-0005-0000-0000-000057610000}"/>
    <cellStyle name="Normal 2 4 2 2 3 4" xfId="24791" xr:uid="{00000000-0005-0000-0000-000058610000}"/>
    <cellStyle name="Normal 2 4 2 2 3 4 2" xfId="24792" xr:uid="{00000000-0005-0000-0000-000059610000}"/>
    <cellStyle name="Normal 2 4 2 2 3 5" xfId="24793" xr:uid="{00000000-0005-0000-0000-00005A610000}"/>
    <cellStyle name="Normal 2 4 2 2 3 5 2" xfId="24794" xr:uid="{00000000-0005-0000-0000-00005B610000}"/>
    <cellStyle name="Normal 2 4 2 2 3 6" xfId="24795" xr:uid="{00000000-0005-0000-0000-00005C610000}"/>
    <cellStyle name="Normal 2 4 2 2 3 6 2" xfId="24796" xr:uid="{00000000-0005-0000-0000-00005D610000}"/>
    <cellStyle name="Normal 2 4 2 2 3 7" xfId="24797" xr:uid="{00000000-0005-0000-0000-00005E610000}"/>
    <cellStyle name="Normal 2 4 2 2 3 7 2" xfId="24798" xr:uid="{00000000-0005-0000-0000-00005F610000}"/>
    <cellStyle name="Normal 2 4 2 2 3 8" xfId="24799" xr:uid="{00000000-0005-0000-0000-000060610000}"/>
    <cellStyle name="Normal 2 4 2 2 3 8 2" xfId="24800" xr:uid="{00000000-0005-0000-0000-000061610000}"/>
    <cellStyle name="Normal 2 4 2 2 3 9" xfId="24801" xr:uid="{00000000-0005-0000-0000-000062610000}"/>
    <cellStyle name="Normal 2 4 2 2 3 9 2" xfId="24802" xr:uid="{00000000-0005-0000-0000-000063610000}"/>
    <cellStyle name="Normal 2 4 2 2 4" xfId="24803" xr:uid="{00000000-0005-0000-0000-000064610000}"/>
    <cellStyle name="Normal 2 4 2 2 4 10" xfId="24804" xr:uid="{00000000-0005-0000-0000-000065610000}"/>
    <cellStyle name="Normal 2 4 2 2 4 10 2" xfId="24805" xr:uid="{00000000-0005-0000-0000-000066610000}"/>
    <cellStyle name="Normal 2 4 2 2 4 11" xfId="24806" xr:uid="{00000000-0005-0000-0000-000067610000}"/>
    <cellStyle name="Normal 2 4 2 2 4 11 2" xfId="24807" xr:uid="{00000000-0005-0000-0000-000068610000}"/>
    <cellStyle name="Normal 2 4 2 2 4 12" xfId="24808" xr:uid="{00000000-0005-0000-0000-000069610000}"/>
    <cellStyle name="Normal 2 4 2 2 4 12 2" xfId="24809" xr:uid="{00000000-0005-0000-0000-00006A610000}"/>
    <cellStyle name="Normal 2 4 2 2 4 13" xfId="24810" xr:uid="{00000000-0005-0000-0000-00006B610000}"/>
    <cellStyle name="Normal 2 4 2 2 4 2" xfId="24811" xr:uid="{00000000-0005-0000-0000-00006C610000}"/>
    <cellStyle name="Normal 2 4 2 2 4 2 10" xfId="24812" xr:uid="{00000000-0005-0000-0000-00006D610000}"/>
    <cellStyle name="Normal 2 4 2 2 4 2 10 2" xfId="24813" xr:uid="{00000000-0005-0000-0000-00006E610000}"/>
    <cellStyle name="Normal 2 4 2 2 4 2 11" xfId="24814" xr:uid="{00000000-0005-0000-0000-00006F610000}"/>
    <cellStyle name="Normal 2 4 2 2 4 2 11 2" xfId="24815" xr:uid="{00000000-0005-0000-0000-000070610000}"/>
    <cellStyle name="Normal 2 4 2 2 4 2 12" xfId="24816" xr:uid="{00000000-0005-0000-0000-000071610000}"/>
    <cellStyle name="Normal 2 4 2 2 4 2 2" xfId="24817" xr:uid="{00000000-0005-0000-0000-000072610000}"/>
    <cellStyle name="Normal 2 4 2 2 4 2 2 10" xfId="24818" xr:uid="{00000000-0005-0000-0000-000073610000}"/>
    <cellStyle name="Normal 2 4 2 2 4 2 2 10 2" xfId="24819" xr:uid="{00000000-0005-0000-0000-000074610000}"/>
    <cellStyle name="Normal 2 4 2 2 4 2 2 11" xfId="24820" xr:uid="{00000000-0005-0000-0000-000075610000}"/>
    <cellStyle name="Normal 2 4 2 2 4 2 2 2" xfId="24821" xr:uid="{00000000-0005-0000-0000-000076610000}"/>
    <cellStyle name="Normal 2 4 2 2 4 2 2 2 2" xfId="24822" xr:uid="{00000000-0005-0000-0000-000077610000}"/>
    <cellStyle name="Normal 2 4 2 2 4 2 2 3" xfId="24823" xr:uid="{00000000-0005-0000-0000-000078610000}"/>
    <cellStyle name="Normal 2 4 2 2 4 2 2 3 2" xfId="24824" xr:uid="{00000000-0005-0000-0000-000079610000}"/>
    <cellStyle name="Normal 2 4 2 2 4 2 2 4" xfId="24825" xr:uid="{00000000-0005-0000-0000-00007A610000}"/>
    <cellStyle name="Normal 2 4 2 2 4 2 2 4 2" xfId="24826" xr:uid="{00000000-0005-0000-0000-00007B610000}"/>
    <cellStyle name="Normal 2 4 2 2 4 2 2 5" xfId="24827" xr:uid="{00000000-0005-0000-0000-00007C610000}"/>
    <cellStyle name="Normal 2 4 2 2 4 2 2 5 2" xfId="24828" xr:uid="{00000000-0005-0000-0000-00007D610000}"/>
    <cellStyle name="Normal 2 4 2 2 4 2 2 6" xfId="24829" xr:uid="{00000000-0005-0000-0000-00007E610000}"/>
    <cellStyle name="Normal 2 4 2 2 4 2 2 6 2" xfId="24830" xr:uid="{00000000-0005-0000-0000-00007F610000}"/>
    <cellStyle name="Normal 2 4 2 2 4 2 2 7" xfId="24831" xr:uid="{00000000-0005-0000-0000-000080610000}"/>
    <cellStyle name="Normal 2 4 2 2 4 2 2 7 2" xfId="24832" xr:uid="{00000000-0005-0000-0000-000081610000}"/>
    <cellStyle name="Normal 2 4 2 2 4 2 2 8" xfId="24833" xr:uid="{00000000-0005-0000-0000-000082610000}"/>
    <cellStyle name="Normal 2 4 2 2 4 2 2 8 2" xfId="24834" xr:uid="{00000000-0005-0000-0000-000083610000}"/>
    <cellStyle name="Normal 2 4 2 2 4 2 2 9" xfId="24835" xr:uid="{00000000-0005-0000-0000-000084610000}"/>
    <cellStyle name="Normal 2 4 2 2 4 2 2 9 2" xfId="24836" xr:uid="{00000000-0005-0000-0000-000085610000}"/>
    <cellStyle name="Normal 2 4 2 2 4 2 3" xfId="24837" xr:uid="{00000000-0005-0000-0000-000086610000}"/>
    <cellStyle name="Normal 2 4 2 2 4 2 3 2" xfId="24838" xr:uid="{00000000-0005-0000-0000-000087610000}"/>
    <cellStyle name="Normal 2 4 2 2 4 2 4" xfId="24839" xr:uid="{00000000-0005-0000-0000-000088610000}"/>
    <cellStyle name="Normal 2 4 2 2 4 2 4 2" xfId="24840" xr:uid="{00000000-0005-0000-0000-000089610000}"/>
    <cellStyle name="Normal 2 4 2 2 4 2 5" xfId="24841" xr:uid="{00000000-0005-0000-0000-00008A610000}"/>
    <cellStyle name="Normal 2 4 2 2 4 2 5 2" xfId="24842" xr:uid="{00000000-0005-0000-0000-00008B610000}"/>
    <cellStyle name="Normal 2 4 2 2 4 2 6" xfId="24843" xr:uid="{00000000-0005-0000-0000-00008C610000}"/>
    <cellStyle name="Normal 2 4 2 2 4 2 6 2" xfId="24844" xr:uid="{00000000-0005-0000-0000-00008D610000}"/>
    <cellStyle name="Normal 2 4 2 2 4 2 7" xfId="24845" xr:uid="{00000000-0005-0000-0000-00008E610000}"/>
    <cellStyle name="Normal 2 4 2 2 4 2 7 2" xfId="24846" xr:uid="{00000000-0005-0000-0000-00008F610000}"/>
    <cellStyle name="Normal 2 4 2 2 4 2 8" xfId="24847" xr:uid="{00000000-0005-0000-0000-000090610000}"/>
    <cellStyle name="Normal 2 4 2 2 4 2 8 2" xfId="24848" xr:uid="{00000000-0005-0000-0000-000091610000}"/>
    <cellStyle name="Normal 2 4 2 2 4 2 9" xfId="24849" xr:uid="{00000000-0005-0000-0000-000092610000}"/>
    <cellStyle name="Normal 2 4 2 2 4 2 9 2" xfId="24850" xr:uid="{00000000-0005-0000-0000-000093610000}"/>
    <cellStyle name="Normal 2 4 2 2 4 3" xfId="24851" xr:uid="{00000000-0005-0000-0000-000094610000}"/>
    <cellStyle name="Normal 2 4 2 2 4 3 10" xfId="24852" xr:uid="{00000000-0005-0000-0000-000095610000}"/>
    <cellStyle name="Normal 2 4 2 2 4 3 10 2" xfId="24853" xr:uid="{00000000-0005-0000-0000-000096610000}"/>
    <cellStyle name="Normal 2 4 2 2 4 3 11" xfId="24854" xr:uid="{00000000-0005-0000-0000-000097610000}"/>
    <cellStyle name="Normal 2 4 2 2 4 3 2" xfId="24855" xr:uid="{00000000-0005-0000-0000-000098610000}"/>
    <cellStyle name="Normal 2 4 2 2 4 3 2 2" xfId="24856" xr:uid="{00000000-0005-0000-0000-000099610000}"/>
    <cellStyle name="Normal 2 4 2 2 4 3 3" xfId="24857" xr:uid="{00000000-0005-0000-0000-00009A610000}"/>
    <cellStyle name="Normal 2 4 2 2 4 3 3 2" xfId="24858" xr:uid="{00000000-0005-0000-0000-00009B610000}"/>
    <cellStyle name="Normal 2 4 2 2 4 3 4" xfId="24859" xr:uid="{00000000-0005-0000-0000-00009C610000}"/>
    <cellStyle name="Normal 2 4 2 2 4 3 4 2" xfId="24860" xr:uid="{00000000-0005-0000-0000-00009D610000}"/>
    <cellStyle name="Normal 2 4 2 2 4 3 5" xfId="24861" xr:uid="{00000000-0005-0000-0000-00009E610000}"/>
    <cellStyle name="Normal 2 4 2 2 4 3 5 2" xfId="24862" xr:uid="{00000000-0005-0000-0000-00009F610000}"/>
    <cellStyle name="Normal 2 4 2 2 4 3 6" xfId="24863" xr:uid="{00000000-0005-0000-0000-0000A0610000}"/>
    <cellStyle name="Normal 2 4 2 2 4 3 6 2" xfId="24864" xr:uid="{00000000-0005-0000-0000-0000A1610000}"/>
    <cellStyle name="Normal 2 4 2 2 4 3 7" xfId="24865" xr:uid="{00000000-0005-0000-0000-0000A2610000}"/>
    <cellStyle name="Normal 2 4 2 2 4 3 7 2" xfId="24866" xr:uid="{00000000-0005-0000-0000-0000A3610000}"/>
    <cellStyle name="Normal 2 4 2 2 4 3 8" xfId="24867" xr:uid="{00000000-0005-0000-0000-0000A4610000}"/>
    <cellStyle name="Normal 2 4 2 2 4 3 8 2" xfId="24868" xr:uid="{00000000-0005-0000-0000-0000A5610000}"/>
    <cellStyle name="Normal 2 4 2 2 4 3 9" xfId="24869" xr:uid="{00000000-0005-0000-0000-0000A6610000}"/>
    <cellStyle name="Normal 2 4 2 2 4 3 9 2" xfId="24870" xr:uid="{00000000-0005-0000-0000-0000A7610000}"/>
    <cellStyle name="Normal 2 4 2 2 4 4" xfId="24871" xr:uid="{00000000-0005-0000-0000-0000A8610000}"/>
    <cellStyle name="Normal 2 4 2 2 4 4 2" xfId="24872" xr:uid="{00000000-0005-0000-0000-0000A9610000}"/>
    <cellStyle name="Normal 2 4 2 2 4 5" xfId="24873" xr:uid="{00000000-0005-0000-0000-0000AA610000}"/>
    <cellStyle name="Normal 2 4 2 2 4 5 2" xfId="24874" xr:uid="{00000000-0005-0000-0000-0000AB610000}"/>
    <cellStyle name="Normal 2 4 2 2 4 6" xfId="24875" xr:uid="{00000000-0005-0000-0000-0000AC610000}"/>
    <cellStyle name="Normal 2 4 2 2 4 6 2" xfId="24876" xr:uid="{00000000-0005-0000-0000-0000AD610000}"/>
    <cellStyle name="Normal 2 4 2 2 4 7" xfId="24877" xr:uid="{00000000-0005-0000-0000-0000AE610000}"/>
    <cellStyle name="Normal 2 4 2 2 4 7 2" xfId="24878" xr:uid="{00000000-0005-0000-0000-0000AF610000}"/>
    <cellStyle name="Normal 2 4 2 2 4 8" xfId="24879" xr:uid="{00000000-0005-0000-0000-0000B0610000}"/>
    <cellStyle name="Normal 2 4 2 2 4 8 2" xfId="24880" xr:uid="{00000000-0005-0000-0000-0000B1610000}"/>
    <cellStyle name="Normal 2 4 2 2 4 9" xfId="24881" xr:uid="{00000000-0005-0000-0000-0000B2610000}"/>
    <cellStyle name="Normal 2 4 2 2 4 9 2" xfId="24882" xr:uid="{00000000-0005-0000-0000-0000B3610000}"/>
    <cellStyle name="Normal 2 4 2 2 5" xfId="24883" xr:uid="{00000000-0005-0000-0000-0000B4610000}"/>
    <cellStyle name="Normal 2 4 2 2 5 10" xfId="24884" xr:uid="{00000000-0005-0000-0000-0000B5610000}"/>
    <cellStyle name="Normal 2 4 2 2 5 10 2" xfId="24885" xr:uid="{00000000-0005-0000-0000-0000B6610000}"/>
    <cellStyle name="Normal 2 4 2 2 5 11" xfId="24886" xr:uid="{00000000-0005-0000-0000-0000B7610000}"/>
    <cellStyle name="Normal 2 4 2 2 5 11 2" xfId="24887" xr:uid="{00000000-0005-0000-0000-0000B8610000}"/>
    <cellStyle name="Normal 2 4 2 2 5 12" xfId="24888" xr:uid="{00000000-0005-0000-0000-0000B9610000}"/>
    <cellStyle name="Normal 2 4 2 2 5 12 2" xfId="24889" xr:uid="{00000000-0005-0000-0000-0000BA610000}"/>
    <cellStyle name="Normal 2 4 2 2 5 13" xfId="24890" xr:uid="{00000000-0005-0000-0000-0000BB610000}"/>
    <cellStyle name="Normal 2 4 2 2 5 2" xfId="24891" xr:uid="{00000000-0005-0000-0000-0000BC610000}"/>
    <cellStyle name="Normal 2 4 2 2 5 2 10" xfId="24892" xr:uid="{00000000-0005-0000-0000-0000BD610000}"/>
    <cellStyle name="Normal 2 4 2 2 5 2 10 2" xfId="24893" xr:uid="{00000000-0005-0000-0000-0000BE610000}"/>
    <cellStyle name="Normal 2 4 2 2 5 2 11" xfId="24894" xr:uid="{00000000-0005-0000-0000-0000BF610000}"/>
    <cellStyle name="Normal 2 4 2 2 5 2 11 2" xfId="24895" xr:uid="{00000000-0005-0000-0000-0000C0610000}"/>
    <cellStyle name="Normal 2 4 2 2 5 2 12" xfId="24896" xr:uid="{00000000-0005-0000-0000-0000C1610000}"/>
    <cellStyle name="Normal 2 4 2 2 5 2 2" xfId="24897" xr:uid="{00000000-0005-0000-0000-0000C2610000}"/>
    <cellStyle name="Normal 2 4 2 2 5 2 2 10" xfId="24898" xr:uid="{00000000-0005-0000-0000-0000C3610000}"/>
    <cellStyle name="Normal 2 4 2 2 5 2 2 10 2" xfId="24899" xr:uid="{00000000-0005-0000-0000-0000C4610000}"/>
    <cellStyle name="Normal 2 4 2 2 5 2 2 11" xfId="24900" xr:uid="{00000000-0005-0000-0000-0000C5610000}"/>
    <cellStyle name="Normal 2 4 2 2 5 2 2 2" xfId="24901" xr:uid="{00000000-0005-0000-0000-0000C6610000}"/>
    <cellStyle name="Normal 2 4 2 2 5 2 2 2 2" xfId="24902" xr:uid="{00000000-0005-0000-0000-0000C7610000}"/>
    <cellStyle name="Normal 2 4 2 2 5 2 2 3" xfId="24903" xr:uid="{00000000-0005-0000-0000-0000C8610000}"/>
    <cellStyle name="Normal 2 4 2 2 5 2 2 3 2" xfId="24904" xr:uid="{00000000-0005-0000-0000-0000C9610000}"/>
    <cellStyle name="Normal 2 4 2 2 5 2 2 4" xfId="24905" xr:uid="{00000000-0005-0000-0000-0000CA610000}"/>
    <cellStyle name="Normal 2 4 2 2 5 2 2 4 2" xfId="24906" xr:uid="{00000000-0005-0000-0000-0000CB610000}"/>
    <cellStyle name="Normal 2 4 2 2 5 2 2 5" xfId="24907" xr:uid="{00000000-0005-0000-0000-0000CC610000}"/>
    <cellStyle name="Normal 2 4 2 2 5 2 2 5 2" xfId="24908" xr:uid="{00000000-0005-0000-0000-0000CD610000}"/>
    <cellStyle name="Normal 2 4 2 2 5 2 2 6" xfId="24909" xr:uid="{00000000-0005-0000-0000-0000CE610000}"/>
    <cellStyle name="Normal 2 4 2 2 5 2 2 6 2" xfId="24910" xr:uid="{00000000-0005-0000-0000-0000CF610000}"/>
    <cellStyle name="Normal 2 4 2 2 5 2 2 7" xfId="24911" xr:uid="{00000000-0005-0000-0000-0000D0610000}"/>
    <cellStyle name="Normal 2 4 2 2 5 2 2 7 2" xfId="24912" xr:uid="{00000000-0005-0000-0000-0000D1610000}"/>
    <cellStyle name="Normal 2 4 2 2 5 2 2 8" xfId="24913" xr:uid="{00000000-0005-0000-0000-0000D2610000}"/>
    <cellStyle name="Normal 2 4 2 2 5 2 2 8 2" xfId="24914" xr:uid="{00000000-0005-0000-0000-0000D3610000}"/>
    <cellStyle name="Normal 2 4 2 2 5 2 2 9" xfId="24915" xr:uid="{00000000-0005-0000-0000-0000D4610000}"/>
    <cellStyle name="Normal 2 4 2 2 5 2 2 9 2" xfId="24916" xr:uid="{00000000-0005-0000-0000-0000D5610000}"/>
    <cellStyle name="Normal 2 4 2 2 5 2 3" xfId="24917" xr:uid="{00000000-0005-0000-0000-0000D6610000}"/>
    <cellStyle name="Normal 2 4 2 2 5 2 3 2" xfId="24918" xr:uid="{00000000-0005-0000-0000-0000D7610000}"/>
    <cellStyle name="Normal 2 4 2 2 5 2 4" xfId="24919" xr:uid="{00000000-0005-0000-0000-0000D8610000}"/>
    <cellStyle name="Normal 2 4 2 2 5 2 4 2" xfId="24920" xr:uid="{00000000-0005-0000-0000-0000D9610000}"/>
    <cellStyle name="Normal 2 4 2 2 5 2 5" xfId="24921" xr:uid="{00000000-0005-0000-0000-0000DA610000}"/>
    <cellStyle name="Normal 2 4 2 2 5 2 5 2" xfId="24922" xr:uid="{00000000-0005-0000-0000-0000DB610000}"/>
    <cellStyle name="Normal 2 4 2 2 5 2 6" xfId="24923" xr:uid="{00000000-0005-0000-0000-0000DC610000}"/>
    <cellStyle name="Normal 2 4 2 2 5 2 6 2" xfId="24924" xr:uid="{00000000-0005-0000-0000-0000DD610000}"/>
    <cellStyle name="Normal 2 4 2 2 5 2 7" xfId="24925" xr:uid="{00000000-0005-0000-0000-0000DE610000}"/>
    <cellStyle name="Normal 2 4 2 2 5 2 7 2" xfId="24926" xr:uid="{00000000-0005-0000-0000-0000DF610000}"/>
    <cellStyle name="Normal 2 4 2 2 5 2 8" xfId="24927" xr:uid="{00000000-0005-0000-0000-0000E0610000}"/>
    <cellStyle name="Normal 2 4 2 2 5 2 8 2" xfId="24928" xr:uid="{00000000-0005-0000-0000-0000E1610000}"/>
    <cellStyle name="Normal 2 4 2 2 5 2 9" xfId="24929" xr:uid="{00000000-0005-0000-0000-0000E2610000}"/>
    <cellStyle name="Normal 2 4 2 2 5 2 9 2" xfId="24930" xr:uid="{00000000-0005-0000-0000-0000E3610000}"/>
    <cellStyle name="Normal 2 4 2 2 5 3" xfId="24931" xr:uid="{00000000-0005-0000-0000-0000E4610000}"/>
    <cellStyle name="Normal 2 4 2 2 5 3 10" xfId="24932" xr:uid="{00000000-0005-0000-0000-0000E5610000}"/>
    <cellStyle name="Normal 2 4 2 2 5 3 10 2" xfId="24933" xr:uid="{00000000-0005-0000-0000-0000E6610000}"/>
    <cellStyle name="Normal 2 4 2 2 5 3 11" xfId="24934" xr:uid="{00000000-0005-0000-0000-0000E7610000}"/>
    <cellStyle name="Normal 2 4 2 2 5 3 2" xfId="24935" xr:uid="{00000000-0005-0000-0000-0000E8610000}"/>
    <cellStyle name="Normal 2 4 2 2 5 3 2 2" xfId="24936" xr:uid="{00000000-0005-0000-0000-0000E9610000}"/>
    <cellStyle name="Normal 2 4 2 2 5 3 3" xfId="24937" xr:uid="{00000000-0005-0000-0000-0000EA610000}"/>
    <cellStyle name="Normal 2 4 2 2 5 3 3 2" xfId="24938" xr:uid="{00000000-0005-0000-0000-0000EB610000}"/>
    <cellStyle name="Normal 2 4 2 2 5 3 4" xfId="24939" xr:uid="{00000000-0005-0000-0000-0000EC610000}"/>
    <cellStyle name="Normal 2 4 2 2 5 3 4 2" xfId="24940" xr:uid="{00000000-0005-0000-0000-0000ED610000}"/>
    <cellStyle name="Normal 2 4 2 2 5 3 5" xfId="24941" xr:uid="{00000000-0005-0000-0000-0000EE610000}"/>
    <cellStyle name="Normal 2 4 2 2 5 3 5 2" xfId="24942" xr:uid="{00000000-0005-0000-0000-0000EF610000}"/>
    <cellStyle name="Normal 2 4 2 2 5 3 6" xfId="24943" xr:uid="{00000000-0005-0000-0000-0000F0610000}"/>
    <cellStyle name="Normal 2 4 2 2 5 3 6 2" xfId="24944" xr:uid="{00000000-0005-0000-0000-0000F1610000}"/>
    <cellStyle name="Normal 2 4 2 2 5 3 7" xfId="24945" xr:uid="{00000000-0005-0000-0000-0000F2610000}"/>
    <cellStyle name="Normal 2 4 2 2 5 3 7 2" xfId="24946" xr:uid="{00000000-0005-0000-0000-0000F3610000}"/>
    <cellStyle name="Normal 2 4 2 2 5 3 8" xfId="24947" xr:uid="{00000000-0005-0000-0000-0000F4610000}"/>
    <cellStyle name="Normal 2 4 2 2 5 3 8 2" xfId="24948" xr:uid="{00000000-0005-0000-0000-0000F5610000}"/>
    <cellStyle name="Normal 2 4 2 2 5 3 9" xfId="24949" xr:uid="{00000000-0005-0000-0000-0000F6610000}"/>
    <cellStyle name="Normal 2 4 2 2 5 3 9 2" xfId="24950" xr:uid="{00000000-0005-0000-0000-0000F7610000}"/>
    <cellStyle name="Normal 2 4 2 2 5 4" xfId="24951" xr:uid="{00000000-0005-0000-0000-0000F8610000}"/>
    <cellStyle name="Normal 2 4 2 2 5 4 2" xfId="24952" xr:uid="{00000000-0005-0000-0000-0000F9610000}"/>
    <cellStyle name="Normal 2 4 2 2 5 5" xfId="24953" xr:uid="{00000000-0005-0000-0000-0000FA610000}"/>
    <cellStyle name="Normal 2 4 2 2 5 5 2" xfId="24954" xr:uid="{00000000-0005-0000-0000-0000FB610000}"/>
    <cellStyle name="Normal 2 4 2 2 5 6" xfId="24955" xr:uid="{00000000-0005-0000-0000-0000FC610000}"/>
    <cellStyle name="Normal 2 4 2 2 5 6 2" xfId="24956" xr:uid="{00000000-0005-0000-0000-0000FD610000}"/>
    <cellStyle name="Normal 2 4 2 2 5 7" xfId="24957" xr:uid="{00000000-0005-0000-0000-0000FE610000}"/>
    <cellStyle name="Normal 2 4 2 2 5 7 2" xfId="24958" xr:uid="{00000000-0005-0000-0000-0000FF610000}"/>
    <cellStyle name="Normal 2 4 2 2 5 8" xfId="24959" xr:uid="{00000000-0005-0000-0000-000000620000}"/>
    <cellStyle name="Normal 2 4 2 2 5 8 2" xfId="24960" xr:uid="{00000000-0005-0000-0000-000001620000}"/>
    <cellStyle name="Normal 2 4 2 2 5 9" xfId="24961" xr:uid="{00000000-0005-0000-0000-000002620000}"/>
    <cellStyle name="Normal 2 4 2 2 5 9 2" xfId="24962" xr:uid="{00000000-0005-0000-0000-000003620000}"/>
    <cellStyle name="Normal 2 4 2 2 6" xfId="24963" xr:uid="{00000000-0005-0000-0000-000004620000}"/>
    <cellStyle name="Normal 2 4 2 2 6 10" xfId="24964" xr:uid="{00000000-0005-0000-0000-000005620000}"/>
    <cellStyle name="Normal 2 4 2 2 6 10 2" xfId="24965" xr:uid="{00000000-0005-0000-0000-000006620000}"/>
    <cellStyle name="Normal 2 4 2 2 6 11" xfId="24966" xr:uid="{00000000-0005-0000-0000-000007620000}"/>
    <cellStyle name="Normal 2 4 2 2 6 11 2" xfId="24967" xr:uid="{00000000-0005-0000-0000-000008620000}"/>
    <cellStyle name="Normal 2 4 2 2 6 12" xfId="24968" xr:uid="{00000000-0005-0000-0000-000009620000}"/>
    <cellStyle name="Normal 2 4 2 2 6 12 2" xfId="24969" xr:uid="{00000000-0005-0000-0000-00000A620000}"/>
    <cellStyle name="Normal 2 4 2 2 6 13" xfId="24970" xr:uid="{00000000-0005-0000-0000-00000B620000}"/>
    <cellStyle name="Normal 2 4 2 2 6 2" xfId="24971" xr:uid="{00000000-0005-0000-0000-00000C620000}"/>
    <cellStyle name="Normal 2 4 2 2 6 2 10" xfId="24972" xr:uid="{00000000-0005-0000-0000-00000D620000}"/>
    <cellStyle name="Normal 2 4 2 2 6 2 10 2" xfId="24973" xr:uid="{00000000-0005-0000-0000-00000E620000}"/>
    <cellStyle name="Normal 2 4 2 2 6 2 11" xfId="24974" xr:uid="{00000000-0005-0000-0000-00000F620000}"/>
    <cellStyle name="Normal 2 4 2 2 6 2 11 2" xfId="24975" xr:uid="{00000000-0005-0000-0000-000010620000}"/>
    <cellStyle name="Normal 2 4 2 2 6 2 12" xfId="24976" xr:uid="{00000000-0005-0000-0000-000011620000}"/>
    <cellStyle name="Normal 2 4 2 2 6 2 2" xfId="24977" xr:uid="{00000000-0005-0000-0000-000012620000}"/>
    <cellStyle name="Normal 2 4 2 2 6 2 2 10" xfId="24978" xr:uid="{00000000-0005-0000-0000-000013620000}"/>
    <cellStyle name="Normal 2 4 2 2 6 2 2 10 2" xfId="24979" xr:uid="{00000000-0005-0000-0000-000014620000}"/>
    <cellStyle name="Normal 2 4 2 2 6 2 2 11" xfId="24980" xr:uid="{00000000-0005-0000-0000-000015620000}"/>
    <cellStyle name="Normal 2 4 2 2 6 2 2 2" xfId="24981" xr:uid="{00000000-0005-0000-0000-000016620000}"/>
    <cellStyle name="Normal 2 4 2 2 6 2 2 2 2" xfId="24982" xr:uid="{00000000-0005-0000-0000-000017620000}"/>
    <cellStyle name="Normal 2 4 2 2 6 2 2 3" xfId="24983" xr:uid="{00000000-0005-0000-0000-000018620000}"/>
    <cellStyle name="Normal 2 4 2 2 6 2 2 3 2" xfId="24984" xr:uid="{00000000-0005-0000-0000-000019620000}"/>
    <cellStyle name="Normal 2 4 2 2 6 2 2 4" xfId="24985" xr:uid="{00000000-0005-0000-0000-00001A620000}"/>
    <cellStyle name="Normal 2 4 2 2 6 2 2 4 2" xfId="24986" xr:uid="{00000000-0005-0000-0000-00001B620000}"/>
    <cellStyle name="Normal 2 4 2 2 6 2 2 5" xfId="24987" xr:uid="{00000000-0005-0000-0000-00001C620000}"/>
    <cellStyle name="Normal 2 4 2 2 6 2 2 5 2" xfId="24988" xr:uid="{00000000-0005-0000-0000-00001D620000}"/>
    <cellStyle name="Normal 2 4 2 2 6 2 2 6" xfId="24989" xr:uid="{00000000-0005-0000-0000-00001E620000}"/>
    <cellStyle name="Normal 2 4 2 2 6 2 2 6 2" xfId="24990" xr:uid="{00000000-0005-0000-0000-00001F620000}"/>
    <cellStyle name="Normal 2 4 2 2 6 2 2 7" xfId="24991" xr:uid="{00000000-0005-0000-0000-000020620000}"/>
    <cellStyle name="Normal 2 4 2 2 6 2 2 7 2" xfId="24992" xr:uid="{00000000-0005-0000-0000-000021620000}"/>
    <cellStyle name="Normal 2 4 2 2 6 2 2 8" xfId="24993" xr:uid="{00000000-0005-0000-0000-000022620000}"/>
    <cellStyle name="Normal 2 4 2 2 6 2 2 8 2" xfId="24994" xr:uid="{00000000-0005-0000-0000-000023620000}"/>
    <cellStyle name="Normal 2 4 2 2 6 2 2 9" xfId="24995" xr:uid="{00000000-0005-0000-0000-000024620000}"/>
    <cellStyle name="Normal 2 4 2 2 6 2 2 9 2" xfId="24996" xr:uid="{00000000-0005-0000-0000-000025620000}"/>
    <cellStyle name="Normal 2 4 2 2 6 2 3" xfId="24997" xr:uid="{00000000-0005-0000-0000-000026620000}"/>
    <cellStyle name="Normal 2 4 2 2 6 2 3 2" xfId="24998" xr:uid="{00000000-0005-0000-0000-000027620000}"/>
    <cellStyle name="Normal 2 4 2 2 6 2 4" xfId="24999" xr:uid="{00000000-0005-0000-0000-000028620000}"/>
    <cellStyle name="Normal 2 4 2 2 6 2 4 2" xfId="25000" xr:uid="{00000000-0005-0000-0000-000029620000}"/>
    <cellStyle name="Normal 2 4 2 2 6 2 5" xfId="25001" xr:uid="{00000000-0005-0000-0000-00002A620000}"/>
    <cellStyle name="Normal 2 4 2 2 6 2 5 2" xfId="25002" xr:uid="{00000000-0005-0000-0000-00002B620000}"/>
    <cellStyle name="Normal 2 4 2 2 6 2 6" xfId="25003" xr:uid="{00000000-0005-0000-0000-00002C620000}"/>
    <cellStyle name="Normal 2 4 2 2 6 2 6 2" xfId="25004" xr:uid="{00000000-0005-0000-0000-00002D620000}"/>
    <cellStyle name="Normal 2 4 2 2 6 2 7" xfId="25005" xr:uid="{00000000-0005-0000-0000-00002E620000}"/>
    <cellStyle name="Normal 2 4 2 2 6 2 7 2" xfId="25006" xr:uid="{00000000-0005-0000-0000-00002F620000}"/>
    <cellStyle name="Normal 2 4 2 2 6 2 8" xfId="25007" xr:uid="{00000000-0005-0000-0000-000030620000}"/>
    <cellStyle name="Normal 2 4 2 2 6 2 8 2" xfId="25008" xr:uid="{00000000-0005-0000-0000-000031620000}"/>
    <cellStyle name="Normal 2 4 2 2 6 2 9" xfId="25009" xr:uid="{00000000-0005-0000-0000-000032620000}"/>
    <cellStyle name="Normal 2 4 2 2 6 2 9 2" xfId="25010" xr:uid="{00000000-0005-0000-0000-000033620000}"/>
    <cellStyle name="Normal 2 4 2 2 6 3" xfId="25011" xr:uid="{00000000-0005-0000-0000-000034620000}"/>
    <cellStyle name="Normal 2 4 2 2 6 3 10" xfId="25012" xr:uid="{00000000-0005-0000-0000-000035620000}"/>
    <cellStyle name="Normal 2 4 2 2 6 3 10 2" xfId="25013" xr:uid="{00000000-0005-0000-0000-000036620000}"/>
    <cellStyle name="Normal 2 4 2 2 6 3 11" xfId="25014" xr:uid="{00000000-0005-0000-0000-000037620000}"/>
    <cellStyle name="Normal 2 4 2 2 6 3 2" xfId="25015" xr:uid="{00000000-0005-0000-0000-000038620000}"/>
    <cellStyle name="Normal 2 4 2 2 6 3 2 2" xfId="25016" xr:uid="{00000000-0005-0000-0000-000039620000}"/>
    <cellStyle name="Normal 2 4 2 2 6 3 3" xfId="25017" xr:uid="{00000000-0005-0000-0000-00003A620000}"/>
    <cellStyle name="Normal 2 4 2 2 6 3 3 2" xfId="25018" xr:uid="{00000000-0005-0000-0000-00003B620000}"/>
    <cellStyle name="Normal 2 4 2 2 6 3 4" xfId="25019" xr:uid="{00000000-0005-0000-0000-00003C620000}"/>
    <cellStyle name="Normal 2 4 2 2 6 3 4 2" xfId="25020" xr:uid="{00000000-0005-0000-0000-00003D620000}"/>
    <cellStyle name="Normal 2 4 2 2 6 3 5" xfId="25021" xr:uid="{00000000-0005-0000-0000-00003E620000}"/>
    <cellStyle name="Normal 2 4 2 2 6 3 5 2" xfId="25022" xr:uid="{00000000-0005-0000-0000-00003F620000}"/>
    <cellStyle name="Normal 2 4 2 2 6 3 6" xfId="25023" xr:uid="{00000000-0005-0000-0000-000040620000}"/>
    <cellStyle name="Normal 2 4 2 2 6 3 6 2" xfId="25024" xr:uid="{00000000-0005-0000-0000-000041620000}"/>
    <cellStyle name="Normal 2 4 2 2 6 3 7" xfId="25025" xr:uid="{00000000-0005-0000-0000-000042620000}"/>
    <cellStyle name="Normal 2 4 2 2 6 3 7 2" xfId="25026" xr:uid="{00000000-0005-0000-0000-000043620000}"/>
    <cellStyle name="Normal 2 4 2 2 6 3 8" xfId="25027" xr:uid="{00000000-0005-0000-0000-000044620000}"/>
    <cellStyle name="Normal 2 4 2 2 6 3 8 2" xfId="25028" xr:uid="{00000000-0005-0000-0000-000045620000}"/>
    <cellStyle name="Normal 2 4 2 2 6 3 9" xfId="25029" xr:uid="{00000000-0005-0000-0000-000046620000}"/>
    <cellStyle name="Normal 2 4 2 2 6 3 9 2" xfId="25030" xr:uid="{00000000-0005-0000-0000-000047620000}"/>
    <cellStyle name="Normal 2 4 2 2 6 4" xfId="25031" xr:uid="{00000000-0005-0000-0000-000048620000}"/>
    <cellStyle name="Normal 2 4 2 2 6 4 2" xfId="25032" xr:uid="{00000000-0005-0000-0000-000049620000}"/>
    <cellStyle name="Normal 2 4 2 2 6 5" xfId="25033" xr:uid="{00000000-0005-0000-0000-00004A620000}"/>
    <cellStyle name="Normal 2 4 2 2 6 5 2" xfId="25034" xr:uid="{00000000-0005-0000-0000-00004B620000}"/>
    <cellStyle name="Normal 2 4 2 2 6 6" xfId="25035" xr:uid="{00000000-0005-0000-0000-00004C620000}"/>
    <cellStyle name="Normal 2 4 2 2 6 6 2" xfId="25036" xr:uid="{00000000-0005-0000-0000-00004D620000}"/>
    <cellStyle name="Normal 2 4 2 2 6 7" xfId="25037" xr:uid="{00000000-0005-0000-0000-00004E620000}"/>
    <cellStyle name="Normal 2 4 2 2 6 7 2" xfId="25038" xr:uid="{00000000-0005-0000-0000-00004F620000}"/>
    <cellStyle name="Normal 2 4 2 2 6 8" xfId="25039" xr:uid="{00000000-0005-0000-0000-000050620000}"/>
    <cellStyle name="Normal 2 4 2 2 6 8 2" xfId="25040" xr:uid="{00000000-0005-0000-0000-000051620000}"/>
    <cellStyle name="Normal 2 4 2 2 6 9" xfId="25041" xr:uid="{00000000-0005-0000-0000-000052620000}"/>
    <cellStyle name="Normal 2 4 2 2 6 9 2" xfId="25042" xr:uid="{00000000-0005-0000-0000-000053620000}"/>
    <cellStyle name="Normal 2 4 2 2 7" xfId="42050" xr:uid="{00000000-0005-0000-0000-000054620000}"/>
    <cellStyle name="Normal 2 4 2 3" xfId="25043" xr:uid="{00000000-0005-0000-0000-000055620000}"/>
    <cellStyle name="Normal 2 4 2 3 10" xfId="25044" xr:uid="{00000000-0005-0000-0000-000056620000}"/>
    <cellStyle name="Normal 2 4 2 3 10 2" xfId="25045" xr:uid="{00000000-0005-0000-0000-000057620000}"/>
    <cellStyle name="Normal 2 4 2 3 11" xfId="25046" xr:uid="{00000000-0005-0000-0000-000058620000}"/>
    <cellStyle name="Normal 2 4 2 3 11 2" xfId="25047" xr:uid="{00000000-0005-0000-0000-000059620000}"/>
    <cellStyle name="Normal 2 4 2 3 12" xfId="25048" xr:uid="{00000000-0005-0000-0000-00005A620000}"/>
    <cellStyle name="Normal 2 4 2 3 12 2" xfId="25049" xr:uid="{00000000-0005-0000-0000-00005B620000}"/>
    <cellStyle name="Normal 2 4 2 3 13" xfId="25050" xr:uid="{00000000-0005-0000-0000-00005C620000}"/>
    <cellStyle name="Normal 2 4 2 3 2" xfId="25051" xr:uid="{00000000-0005-0000-0000-00005D620000}"/>
    <cellStyle name="Normal 2 4 2 3 2 10" xfId="25052" xr:uid="{00000000-0005-0000-0000-00005E620000}"/>
    <cellStyle name="Normal 2 4 2 3 2 10 2" xfId="25053" xr:uid="{00000000-0005-0000-0000-00005F620000}"/>
    <cellStyle name="Normal 2 4 2 3 2 11" xfId="25054" xr:uid="{00000000-0005-0000-0000-000060620000}"/>
    <cellStyle name="Normal 2 4 2 3 2 11 2" xfId="25055" xr:uid="{00000000-0005-0000-0000-000061620000}"/>
    <cellStyle name="Normal 2 4 2 3 2 12" xfId="25056" xr:uid="{00000000-0005-0000-0000-000062620000}"/>
    <cellStyle name="Normal 2 4 2 3 2 2" xfId="25057" xr:uid="{00000000-0005-0000-0000-000063620000}"/>
    <cellStyle name="Normal 2 4 2 3 2 2 10" xfId="25058" xr:uid="{00000000-0005-0000-0000-000064620000}"/>
    <cellStyle name="Normal 2 4 2 3 2 2 10 2" xfId="25059" xr:uid="{00000000-0005-0000-0000-000065620000}"/>
    <cellStyle name="Normal 2 4 2 3 2 2 11" xfId="25060" xr:uid="{00000000-0005-0000-0000-000066620000}"/>
    <cellStyle name="Normal 2 4 2 3 2 2 2" xfId="25061" xr:uid="{00000000-0005-0000-0000-000067620000}"/>
    <cellStyle name="Normal 2 4 2 3 2 2 2 2" xfId="25062" xr:uid="{00000000-0005-0000-0000-000068620000}"/>
    <cellStyle name="Normal 2 4 2 3 2 2 3" xfId="25063" xr:uid="{00000000-0005-0000-0000-000069620000}"/>
    <cellStyle name="Normal 2 4 2 3 2 2 3 2" xfId="25064" xr:uid="{00000000-0005-0000-0000-00006A620000}"/>
    <cellStyle name="Normal 2 4 2 3 2 2 4" xfId="25065" xr:uid="{00000000-0005-0000-0000-00006B620000}"/>
    <cellStyle name="Normal 2 4 2 3 2 2 4 2" xfId="25066" xr:uid="{00000000-0005-0000-0000-00006C620000}"/>
    <cellStyle name="Normal 2 4 2 3 2 2 5" xfId="25067" xr:uid="{00000000-0005-0000-0000-00006D620000}"/>
    <cellStyle name="Normal 2 4 2 3 2 2 5 2" xfId="25068" xr:uid="{00000000-0005-0000-0000-00006E620000}"/>
    <cellStyle name="Normal 2 4 2 3 2 2 6" xfId="25069" xr:uid="{00000000-0005-0000-0000-00006F620000}"/>
    <cellStyle name="Normal 2 4 2 3 2 2 6 2" xfId="25070" xr:uid="{00000000-0005-0000-0000-000070620000}"/>
    <cellStyle name="Normal 2 4 2 3 2 2 7" xfId="25071" xr:uid="{00000000-0005-0000-0000-000071620000}"/>
    <cellStyle name="Normal 2 4 2 3 2 2 7 2" xfId="25072" xr:uid="{00000000-0005-0000-0000-000072620000}"/>
    <cellStyle name="Normal 2 4 2 3 2 2 8" xfId="25073" xr:uid="{00000000-0005-0000-0000-000073620000}"/>
    <cellStyle name="Normal 2 4 2 3 2 2 8 2" xfId="25074" xr:uid="{00000000-0005-0000-0000-000074620000}"/>
    <cellStyle name="Normal 2 4 2 3 2 2 9" xfId="25075" xr:uid="{00000000-0005-0000-0000-000075620000}"/>
    <cellStyle name="Normal 2 4 2 3 2 2 9 2" xfId="25076" xr:uid="{00000000-0005-0000-0000-000076620000}"/>
    <cellStyle name="Normal 2 4 2 3 2 3" xfId="25077" xr:uid="{00000000-0005-0000-0000-000077620000}"/>
    <cellStyle name="Normal 2 4 2 3 2 3 2" xfId="25078" xr:uid="{00000000-0005-0000-0000-000078620000}"/>
    <cellStyle name="Normal 2 4 2 3 2 4" xfId="25079" xr:uid="{00000000-0005-0000-0000-000079620000}"/>
    <cellStyle name="Normal 2 4 2 3 2 4 2" xfId="25080" xr:uid="{00000000-0005-0000-0000-00007A620000}"/>
    <cellStyle name="Normal 2 4 2 3 2 5" xfId="25081" xr:uid="{00000000-0005-0000-0000-00007B620000}"/>
    <cellStyle name="Normal 2 4 2 3 2 5 2" xfId="25082" xr:uid="{00000000-0005-0000-0000-00007C620000}"/>
    <cellStyle name="Normal 2 4 2 3 2 6" xfId="25083" xr:uid="{00000000-0005-0000-0000-00007D620000}"/>
    <cellStyle name="Normal 2 4 2 3 2 6 2" xfId="25084" xr:uid="{00000000-0005-0000-0000-00007E620000}"/>
    <cellStyle name="Normal 2 4 2 3 2 7" xfId="25085" xr:uid="{00000000-0005-0000-0000-00007F620000}"/>
    <cellStyle name="Normal 2 4 2 3 2 7 2" xfId="25086" xr:uid="{00000000-0005-0000-0000-000080620000}"/>
    <cellStyle name="Normal 2 4 2 3 2 8" xfId="25087" xr:uid="{00000000-0005-0000-0000-000081620000}"/>
    <cellStyle name="Normal 2 4 2 3 2 8 2" xfId="25088" xr:uid="{00000000-0005-0000-0000-000082620000}"/>
    <cellStyle name="Normal 2 4 2 3 2 9" xfId="25089" xr:uid="{00000000-0005-0000-0000-000083620000}"/>
    <cellStyle name="Normal 2 4 2 3 2 9 2" xfId="25090" xr:uid="{00000000-0005-0000-0000-000084620000}"/>
    <cellStyle name="Normal 2 4 2 3 3" xfId="25091" xr:uid="{00000000-0005-0000-0000-000085620000}"/>
    <cellStyle name="Normal 2 4 2 3 3 10" xfId="25092" xr:uid="{00000000-0005-0000-0000-000086620000}"/>
    <cellStyle name="Normal 2 4 2 3 3 10 2" xfId="25093" xr:uid="{00000000-0005-0000-0000-000087620000}"/>
    <cellStyle name="Normal 2 4 2 3 3 11" xfId="25094" xr:uid="{00000000-0005-0000-0000-000088620000}"/>
    <cellStyle name="Normal 2 4 2 3 3 2" xfId="25095" xr:uid="{00000000-0005-0000-0000-000089620000}"/>
    <cellStyle name="Normal 2 4 2 3 3 2 2" xfId="25096" xr:uid="{00000000-0005-0000-0000-00008A620000}"/>
    <cellStyle name="Normal 2 4 2 3 3 3" xfId="25097" xr:uid="{00000000-0005-0000-0000-00008B620000}"/>
    <cellStyle name="Normal 2 4 2 3 3 3 2" xfId="25098" xr:uid="{00000000-0005-0000-0000-00008C620000}"/>
    <cellStyle name="Normal 2 4 2 3 3 4" xfId="25099" xr:uid="{00000000-0005-0000-0000-00008D620000}"/>
    <cellStyle name="Normal 2 4 2 3 3 4 2" xfId="25100" xr:uid="{00000000-0005-0000-0000-00008E620000}"/>
    <cellStyle name="Normal 2 4 2 3 3 5" xfId="25101" xr:uid="{00000000-0005-0000-0000-00008F620000}"/>
    <cellStyle name="Normal 2 4 2 3 3 5 2" xfId="25102" xr:uid="{00000000-0005-0000-0000-000090620000}"/>
    <cellStyle name="Normal 2 4 2 3 3 6" xfId="25103" xr:uid="{00000000-0005-0000-0000-000091620000}"/>
    <cellStyle name="Normal 2 4 2 3 3 6 2" xfId="25104" xr:uid="{00000000-0005-0000-0000-000092620000}"/>
    <cellStyle name="Normal 2 4 2 3 3 7" xfId="25105" xr:uid="{00000000-0005-0000-0000-000093620000}"/>
    <cellStyle name="Normal 2 4 2 3 3 7 2" xfId="25106" xr:uid="{00000000-0005-0000-0000-000094620000}"/>
    <cellStyle name="Normal 2 4 2 3 3 8" xfId="25107" xr:uid="{00000000-0005-0000-0000-000095620000}"/>
    <cellStyle name="Normal 2 4 2 3 3 8 2" xfId="25108" xr:uid="{00000000-0005-0000-0000-000096620000}"/>
    <cellStyle name="Normal 2 4 2 3 3 9" xfId="25109" xr:uid="{00000000-0005-0000-0000-000097620000}"/>
    <cellStyle name="Normal 2 4 2 3 3 9 2" xfId="25110" xr:uid="{00000000-0005-0000-0000-000098620000}"/>
    <cellStyle name="Normal 2 4 2 3 4" xfId="25111" xr:uid="{00000000-0005-0000-0000-000099620000}"/>
    <cellStyle name="Normal 2 4 2 3 4 2" xfId="25112" xr:uid="{00000000-0005-0000-0000-00009A620000}"/>
    <cellStyle name="Normal 2 4 2 3 5" xfId="25113" xr:uid="{00000000-0005-0000-0000-00009B620000}"/>
    <cellStyle name="Normal 2 4 2 3 5 2" xfId="25114" xr:uid="{00000000-0005-0000-0000-00009C620000}"/>
    <cellStyle name="Normal 2 4 2 3 6" xfId="25115" xr:uid="{00000000-0005-0000-0000-00009D620000}"/>
    <cellStyle name="Normal 2 4 2 3 6 2" xfId="25116" xr:uid="{00000000-0005-0000-0000-00009E620000}"/>
    <cellStyle name="Normal 2 4 2 3 7" xfId="25117" xr:uid="{00000000-0005-0000-0000-00009F620000}"/>
    <cellStyle name="Normal 2 4 2 3 7 2" xfId="25118" xr:uid="{00000000-0005-0000-0000-0000A0620000}"/>
    <cellStyle name="Normal 2 4 2 3 8" xfId="25119" xr:uid="{00000000-0005-0000-0000-0000A1620000}"/>
    <cellStyle name="Normal 2 4 2 3 8 2" xfId="25120" xr:uid="{00000000-0005-0000-0000-0000A2620000}"/>
    <cellStyle name="Normal 2 4 2 3 9" xfId="25121" xr:uid="{00000000-0005-0000-0000-0000A3620000}"/>
    <cellStyle name="Normal 2 4 2 3 9 2" xfId="25122" xr:uid="{00000000-0005-0000-0000-0000A4620000}"/>
    <cellStyle name="Normal 2 4 2 4" xfId="25123" xr:uid="{00000000-0005-0000-0000-0000A5620000}"/>
    <cellStyle name="Normal 2 4 2 4 10" xfId="25124" xr:uid="{00000000-0005-0000-0000-0000A6620000}"/>
    <cellStyle name="Normal 2 4 2 4 10 2" xfId="25125" xr:uid="{00000000-0005-0000-0000-0000A7620000}"/>
    <cellStyle name="Normal 2 4 2 4 11" xfId="25126" xr:uid="{00000000-0005-0000-0000-0000A8620000}"/>
    <cellStyle name="Normal 2 4 2 4 11 2" xfId="25127" xr:uid="{00000000-0005-0000-0000-0000A9620000}"/>
    <cellStyle name="Normal 2 4 2 4 12" xfId="25128" xr:uid="{00000000-0005-0000-0000-0000AA620000}"/>
    <cellStyle name="Normal 2 4 2 4 12 2" xfId="25129" xr:uid="{00000000-0005-0000-0000-0000AB620000}"/>
    <cellStyle name="Normal 2 4 2 4 13" xfId="25130" xr:uid="{00000000-0005-0000-0000-0000AC620000}"/>
    <cellStyle name="Normal 2 4 2 4 2" xfId="25131" xr:uid="{00000000-0005-0000-0000-0000AD620000}"/>
    <cellStyle name="Normal 2 4 2 4 2 10" xfId="25132" xr:uid="{00000000-0005-0000-0000-0000AE620000}"/>
    <cellStyle name="Normal 2 4 2 4 2 10 2" xfId="25133" xr:uid="{00000000-0005-0000-0000-0000AF620000}"/>
    <cellStyle name="Normal 2 4 2 4 2 11" xfId="25134" xr:uid="{00000000-0005-0000-0000-0000B0620000}"/>
    <cellStyle name="Normal 2 4 2 4 2 11 2" xfId="25135" xr:uid="{00000000-0005-0000-0000-0000B1620000}"/>
    <cellStyle name="Normal 2 4 2 4 2 12" xfId="25136" xr:uid="{00000000-0005-0000-0000-0000B2620000}"/>
    <cellStyle name="Normal 2 4 2 4 2 2" xfId="25137" xr:uid="{00000000-0005-0000-0000-0000B3620000}"/>
    <cellStyle name="Normal 2 4 2 4 2 2 10" xfId="25138" xr:uid="{00000000-0005-0000-0000-0000B4620000}"/>
    <cellStyle name="Normal 2 4 2 4 2 2 10 2" xfId="25139" xr:uid="{00000000-0005-0000-0000-0000B5620000}"/>
    <cellStyle name="Normal 2 4 2 4 2 2 11" xfId="25140" xr:uid="{00000000-0005-0000-0000-0000B6620000}"/>
    <cellStyle name="Normal 2 4 2 4 2 2 2" xfId="25141" xr:uid="{00000000-0005-0000-0000-0000B7620000}"/>
    <cellStyle name="Normal 2 4 2 4 2 2 2 2" xfId="25142" xr:uid="{00000000-0005-0000-0000-0000B8620000}"/>
    <cellStyle name="Normal 2 4 2 4 2 2 3" xfId="25143" xr:uid="{00000000-0005-0000-0000-0000B9620000}"/>
    <cellStyle name="Normal 2 4 2 4 2 2 3 2" xfId="25144" xr:uid="{00000000-0005-0000-0000-0000BA620000}"/>
    <cellStyle name="Normal 2 4 2 4 2 2 4" xfId="25145" xr:uid="{00000000-0005-0000-0000-0000BB620000}"/>
    <cellStyle name="Normal 2 4 2 4 2 2 4 2" xfId="25146" xr:uid="{00000000-0005-0000-0000-0000BC620000}"/>
    <cellStyle name="Normal 2 4 2 4 2 2 5" xfId="25147" xr:uid="{00000000-0005-0000-0000-0000BD620000}"/>
    <cellStyle name="Normal 2 4 2 4 2 2 5 2" xfId="25148" xr:uid="{00000000-0005-0000-0000-0000BE620000}"/>
    <cellStyle name="Normal 2 4 2 4 2 2 6" xfId="25149" xr:uid="{00000000-0005-0000-0000-0000BF620000}"/>
    <cellStyle name="Normal 2 4 2 4 2 2 6 2" xfId="25150" xr:uid="{00000000-0005-0000-0000-0000C0620000}"/>
    <cellStyle name="Normal 2 4 2 4 2 2 7" xfId="25151" xr:uid="{00000000-0005-0000-0000-0000C1620000}"/>
    <cellStyle name="Normal 2 4 2 4 2 2 7 2" xfId="25152" xr:uid="{00000000-0005-0000-0000-0000C2620000}"/>
    <cellStyle name="Normal 2 4 2 4 2 2 8" xfId="25153" xr:uid="{00000000-0005-0000-0000-0000C3620000}"/>
    <cellStyle name="Normal 2 4 2 4 2 2 8 2" xfId="25154" xr:uid="{00000000-0005-0000-0000-0000C4620000}"/>
    <cellStyle name="Normal 2 4 2 4 2 2 9" xfId="25155" xr:uid="{00000000-0005-0000-0000-0000C5620000}"/>
    <cellStyle name="Normal 2 4 2 4 2 2 9 2" xfId="25156" xr:uid="{00000000-0005-0000-0000-0000C6620000}"/>
    <cellStyle name="Normal 2 4 2 4 2 3" xfId="25157" xr:uid="{00000000-0005-0000-0000-0000C7620000}"/>
    <cellStyle name="Normal 2 4 2 4 2 3 2" xfId="25158" xr:uid="{00000000-0005-0000-0000-0000C8620000}"/>
    <cellStyle name="Normal 2 4 2 4 2 4" xfId="25159" xr:uid="{00000000-0005-0000-0000-0000C9620000}"/>
    <cellStyle name="Normal 2 4 2 4 2 4 2" xfId="25160" xr:uid="{00000000-0005-0000-0000-0000CA620000}"/>
    <cellStyle name="Normal 2 4 2 4 2 5" xfId="25161" xr:uid="{00000000-0005-0000-0000-0000CB620000}"/>
    <cellStyle name="Normal 2 4 2 4 2 5 2" xfId="25162" xr:uid="{00000000-0005-0000-0000-0000CC620000}"/>
    <cellStyle name="Normal 2 4 2 4 2 6" xfId="25163" xr:uid="{00000000-0005-0000-0000-0000CD620000}"/>
    <cellStyle name="Normal 2 4 2 4 2 6 2" xfId="25164" xr:uid="{00000000-0005-0000-0000-0000CE620000}"/>
    <cellStyle name="Normal 2 4 2 4 2 7" xfId="25165" xr:uid="{00000000-0005-0000-0000-0000CF620000}"/>
    <cellStyle name="Normal 2 4 2 4 2 7 2" xfId="25166" xr:uid="{00000000-0005-0000-0000-0000D0620000}"/>
    <cellStyle name="Normal 2 4 2 4 2 8" xfId="25167" xr:uid="{00000000-0005-0000-0000-0000D1620000}"/>
    <cellStyle name="Normal 2 4 2 4 2 8 2" xfId="25168" xr:uid="{00000000-0005-0000-0000-0000D2620000}"/>
    <cellStyle name="Normal 2 4 2 4 2 9" xfId="25169" xr:uid="{00000000-0005-0000-0000-0000D3620000}"/>
    <cellStyle name="Normal 2 4 2 4 2 9 2" xfId="25170" xr:uid="{00000000-0005-0000-0000-0000D4620000}"/>
    <cellStyle name="Normal 2 4 2 4 3" xfId="25171" xr:uid="{00000000-0005-0000-0000-0000D5620000}"/>
    <cellStyle name="Normal 2 4 2 4 3 10" xfId="25172" xr:uid="{00000000-0005-0000-0000-0000D6620000}"/>
    <cellStyle name="Normal 2 4 2 4 3 10 2" xfId="25173" xr:uid="{00000000-0005-0000-0000-0000D7620000}"/>
    <cellStyle name="Normal 2 4 2 4 3 11" xfId="25174" xr:uid="{00000000-0005-0000-0000-0000D8620000}"/>
    <cellStyle name="Normal 2 4 2 4 3 2" xfId="25175" xr:uid="{00000000-0005-0000-0000-0000D9620000}"/>
    <cellStyle name="Normal 2 4 2 4 3 2 2" xfId="25176" xr:uid="{00000000-0005-0000-0000-0000DA620000}"/>
    <cellStyle name="Normal 2 4 2 4 3 3" xfId="25177" xr:uid="{00000000-0005-0000-0000-0000DB620000}"/>
    <cellStyle name="Normal 2 4 2 4 3 3 2" xfId="25178" xr:uid="{00000000-0005-0000-0000-0000DC620000}"/>
    <cellStyle name="Normal 2 4 2 4 3 4" xfId="25179" xr:uid="{00000000-0005-0000-0000-0000DD620000}"/>
    <cellStyle name="Normal 2 4 2 4 3 4 2" xfId="25180" xr:uid="{00000000-0005-0000-0000-0000DE620000}"/>
    <cellStyle name="Normal 2 4 2 4 3 5" xfId="25181" xr:uid="{00000000-0005-0000-0000-0000DF620000}"/>
    <cellStyle name="Normal 2 4 2 4 3 5 2" xfId="25182" xr:uid="{00000000-0005-0000-0000-0000E0620000}"/>
    <cellStyle name="Normal 2 4 2 4 3 6" xfId="25183" xr:uid="{00000000-0005-0000-0000-0000E1620000}"/>
    <cellStyle name="Normal 2 4 2 4 3 6 2" xfId="25184" xr:uid="{00000000-0005-0000-0000-0000E2620000}"/>
    <cellStyle name="Normal 2 4 2 4 3 7" xfId="25185" xr:uid="{00000000-0005-0000-0000-0000E3620000}"/>
    <cellStyle name="Normal 2 4 2 4 3 7 2" xfId="25186" xr:uid="{00000000-0005-0000-0000-0000E4620000}"/>
    <cellStyle name="Normal 2 4 2 4 3 8" xfId="25187" xr:uid="{00000000-0005-0000-0000-0000E5620000}"/>
    <cellStyle name="Normal 2 4 2 4 3 8 2" xfId="25188" xr:uid="{00000000-0005-0000-0000-0000E6620000}"/>
    <cellStyle name="Normal 2 4 2 4 3 9" xfId="25189" xr:uid="{00000000-0005-0000-0000-0000E7620000}"/>
    <cellStyle name="Normal 2 4 2 4 3 9 2" xfId="25190" xr:uid="{00000000-0005-0000-0000-0000E8620000}"/>
    <cellStyle name="Normal 2 4 2 4 4" xfId="25191" xr:uid="{00000000-0005-0000-0000-0000E9620000}"/>
    <cellStyle name="Normal 2 4 2 4 4 2" xfId="25192" xr:uid="{00000000-0005-0000-0000-0000EA620000}"/>
    <cellStyle name="Normal 2 4 2 4 5" xfId="25193" xr:uid="{00000000-0005-0000-0000-0000EB620000}"/>
    <cellStyle name="Normal 2 4 2 4 5 2" xfId="25194" xr:uid="{00000000-0005-0000-0000-0000EC620000}"/>
    <cellStyle name="Normal 2 4 2 4 6" xfId="25195" xr:uid="{00000000-0005-0000-0000-0000ED620000}"/>
    <cellStyle name="Normal 2 4 2 4 6 2" xfId="25196" xr:uid="{00000000-0005-0000-0000-0000EE620000}"/>
    <cellStyle name="Normal 2 4 2 4 7" xfId="25197" xr:uid="{00000000-0005-0000-0000-0000EF620000}"/>
    <cellStyle name="Normal 2 4 2 4 7 2" xfId="25198" xr:uid="{00000000-0005-0000-0000-0000F0620000}"/>
    <cellStyle name="Normal 2 4 2 4 8" xfId="25199" xr:uid="{00000000-0005-0000-0000-0000F1620000}"/>
    <cellStyle name="Normal 2 4 2 4 8 2" xfId="25200" xr:uid="{00000000-0005-0000-0000-0000F2620000}"/>
    <cellStyle name="Normal 2 4 2 4 9" xfId="25201" xr:uid="{00000000-0005-0000-0000-0000F3620000}"/>
    <cellStyle name="Normal 2 4 2 4 9 2" xfId="25202" xr:uid="{00000000-0005-0000-0000-0000F4620000}"/>
    <cellStyle name="Normal 2 4 2 5" xfId="25203" xr:uid="{00000000-0005-0000-0000-0000F5620000}"/>
    <cellStyle name="Normal 2 4 2 5 10" xfId="25204" xr:uid="{00000000-0005-0000-0000-0000F6620000}"/>
    <cellStyle name="Normal 2 4 2 5 10 2" xfId="25205" xr:uid="{00000000-0005-0000-0000-0000F7620000}"/>
    <cellStyle name="Normal 2 4 2 5 11" xfId="25206" xr:uid="{00000000-0005-0000-0000-0000F8620000}"/>
    <cellStyle name="Normal 2 4 2 5 11 2" xfId="25207" xr:uid="{00000000-0005-0000-0000-0000F9620000}"/>
    <cellStyle name="Normal 2 4 2 5 12" xfId="25208" xr:uid="{00000000-0005-0000-0000-0000FA620000}"/>
    <cellStyle name="Normal 2 4 2 5 12 2" xfId="25209" xr:uid="{00000000-0005-0000-0000-0000FB620000}"/>
    <cellStyle name="Normal 2 4 2 5 13" xfId="25210" xr:uid="{00000000-0005-0000-0000-0000FC620000}"/>
    <cellStyle name="Normal 2 4 2 5 2" xfId="25211" xr:uid="{00000000-0005-0000-0000-0000FD620000}"/>
    <cellStyle name="Normal 2 4 2 5 2 10" xfId="25212" xr:uid="{00000000-0005-0000-0000-0000FE620000}"/>
    <cellStyle name="Normal 2 4 2 5 2 10 2" xfId="25213" xr:uid="{00000000-0005-0000-0000-0000FF620000}"/>
    <cellStyle name="Normal 2 4 2 5 2 11" xfId="25214" xr:uid="{00000000-0005-0000-0000-000000630000}"/>
    <cellStyle name="Normal 2 4 2 5 2 11 2" xfId="25215" xr:uid="{00000000-0005-0000-0000-000001630000}"/>
    <cellStyle name="Normal 2 4 2 5 2 12" xfId="25216" xr:uid="{00000000-0005-0000-0000-000002630000}"/>
    <cellStyle name="Normal 2 4 2 5 2 2" xfId="25217" xr:uid="{00000000-0005-0000-0000-000003630000}"/>
    <cellStyle name="Normal 2 4 2 5 2 2 10" xfId="25218" xr:uid="{00000000-0005-0000-0000-000004630000}"/>
    <cellStyle name="Normal 2 4 2 5 2 2 10 2" xfId="25219" xr:uid="{00000000-0005-0000-0000-000005630000}"/>
    <cellStyle name="Normal 2 4 2 5 2 2 11" xfId="25220" xr:uid="{00000000-0005-0000-0000-000006630000}"/>
    <cellStyle name="Normal 2 4 2 5 2 2 2" xfId="25221" xr:uid="{00000000-0005-0000-0000-000007630000}"/>
    <cellStyle name="Normal 2 4 2 5 2 2 2 2" xfId="25222" xr:uid="{00000000-0005-0000-0000-000008630000}"/>
    <cellStyle name="Normal 2 4 2 5 2 2 3" xfId="25223" xr:uid="{00000000-0005-0000-0000-000009630000}"/>
    <cellStyle name="Normal 2 4 2 5 2 2 3 2" xfId="25224" xr:uid="{00000000-0005-0000-0000-00000A630000}"/>
    <cellStyle name="Normal 2 4 2 5 2 2 4" xfId="25225" xr:uid="{00000000-0005-0000-0000-00000B630000}"/>
    <cellStyle name="Normal 2 4 2 5 2 2 4 2" xfId="25226" xr:uid="{00000000-0005-0000-0000-00000C630000}"/>
    <cellStyle name="Normal 2 4 2 5 2 2 5" xfId="25227" xr:uid="{00000000-0005-0000-0000-00000D630000}"/>
    <cellStyle name="Normal 2 4 2 5 2 2 5 2" xfId="25228" xr:uid="{00000000-0005-0000-0000-00000E630000}"/>
    <cellStyle name="Normal 2 4 2 5 2 2 6" xfId="25229" xr:uid="{00000000-0005-0000-0000-00000F630000}"/>
    <cellStyle name="Normal 2 4 2 5 2 2 6 2" xfId="25230" xr:uid="{00000000-0005-0000-0000-000010630000}"/>
    <cellStyle name="Normal 2 4 2 5 2 2 7" xfId="25231" xr:uid="{00000000-0005-0000-0000-000011630000}"/>
    <cellStyle name="Normal 2 4 2 5 2 2 7 2" xfId="25232" xr:uid="{00000000-0005-0000-0000-000012630000}"/>
    <cellStyle name="Normal 2 4 2 5 2 2 8" xfId="25233" xr:uid="{00000000-0005-0000-0000-000013630000}"/>
    <cellStyle name="Normal 2 4 2 5 2 2 8 2" xfId="25234" xr:uid="{00000000-0005-0000-0000-000014630000}"/>
    <cellStyle name="Normal 2 4 2 5 2 2 9" xfId="25235" xr:uid="{00000000-0005-0000-0000-000015630000}"/>
    <cellStyle name="Normal 2 4 2 5 2 2 9 2" xfId="25236" xr:uid="{00000000-0005-0000-0000-000016630000}"/>
    <cellStyle name="Normal 2 4 2 5 2 3" xfId="25237" xr:uid="{00000000-0005-0000-0000-000017630000}"/>
    <cellStyle name="Normal 2 4 2 5 2 3 2" xfId="25238" xr:uid="{00000000-0005-0000-0000-000018630000}"/>
    <cellStyle name="Normal 2 4 2 5 2 4" xfId="25239" xr:uid="{00000000-0005-0000-0000-000019630000}"/>
    <cellStyle name="Normal 2 4 2 5 2 4 2" xfId="25240" xr:uid="{00000000-0005-0000-0000-00001A630000}"/>
    <cellStyle name="Normal 2 4 2 5 2 5" xfId="25241" xr:uid="{00000000-0005-0000-0000-00001B630000}"/>
    <cellStyle name="Normal 2 4 2 5 2 5 2" xfId="25242" xr:uid="{00000000-0005-0000-0000-00001C630000}"/>
    <cellStyle name="Normal 2 4 2 5 2 6" xfId="25243" xr:uid="{00000000-0005-0000-0000-00001D630000}"/>
    <cellStyle name="Normal 2 4 2 5 2 6 2" xfId="25244" xr:uid="{00000000-0005-0000-0000-00001E630000}"/>
    <cellStyle name="Normal 2 4 2 5 2 7" xfId="25245" xr:uid="{00000000-0005-0000-0000-00001F630000}"/>
    <cellStyle name="Normal 2 4 2 5 2 7 2" xfId="25246" xr:uid="{00000000-0005-0000-0000-000020630000}"/>
    <cellStyle name="Normal 2 4 2 5 2 8" xfId="25247" xr:uid="{00000000-0005-0000-0000-000021630000}"/>
    <cellStyle name="Normal 2 4 2 5 2 8 2" xfId="25248" xr:uid="{00000000-0005-0000-0000-000022630000}"/>
    <cellStyle name="Normal 2 4 2 5 2 9" xfId="25249" xr:uid="{00000000-0005-0000-0000-000023630000}"/>
    <cellStyle name="Normal 2 4 2 5 2 9 2" xfId="25250" xr:uid="{00000000-0005-0000-0000-000024630000}"/>
    <cellStyle name="Normal 2 4 2 5 3" xfId="25251" xr:uid="{00000000-0005-0000-0000-000025630000}"/>
    <cellStyle name="Normal 2 4 2 5 3 10" xfId="25252" xr:uid="{00000000-0005-0000-0000-000026630000}"/>
    <cellStyle name="Normal 2 4 2 5 3 10 2" xfId="25253" xr:uid="{00000000-0005-0000-0000-000027630000}"/>
    <cellStyle name="Normal 2 4 2 5 3 11" xfId="25254" xr:uid="{00000000-0005-0000-0000-000028630000}"/>
    <cellStyle name="Normal 2 4 2 5 3 2" xfId="25255" xr:uid="{00000000-0005-0000-0000-000029630000}"/>
    <cellStyle name="Normal 2 4 2 5 3 2 2" xfId="25256" xr:uid="{00000000-0005-0000-0000-00002A630000}"/>
    <cellStyle name="Normal 2 4 2 5 3 3" xfId="25257" xr:uid="{00000000-0005-0000-0000-00002B630000}"/>
    <cellStyle name="Normal 2 4 2 5 3 3 2" xfId="25258" xr:uid="{00000000-0005-0000-0000-00002C630000}"/>
    <cellStyle name="Normal 2 4 2 5 3 4" xfId="25259" xr:uid="{00000000-0005-0000-0000-00002D630000}"/>
    <cellStyle name="Normal 2 4 2 5 3 4 2" xfId="25260" xr:uid="{00000000-0005-0000-0000-00002E630000}"/>
    <cellStyle name="Normal 2 4 2 5 3 5" xfId="25261" xr:uid="{00000000-0005-0000-0000-00002F630000}"/>
    <cellStyle name="Normal 2 4 2 5 3 5 2" xfId="25262" xr:uid="{00000000-0005-0000-0000-000030630000}"/>
    <cellStyle name="Normal 2 4 2 5 3 6" xfId="25263" xr:uid="{00000000-0005-0000-0000-000031630000}"/>
    <cellStyle name="Normal 2 4 2 5 3 6 2" xfId="25264" xr:uid="{00000000-0005-0000-0000-000032630000}"/>
    <cellStyle name="Normal 2 4 2 5 3 7" xfId="25265" xr:uid="{00000000-0005-0000-0000-000033630000}"/>
    <cellStyle name="Normal 2 4 2 5 3 7 2" xfId="25266" xr:uid="{00000000-0005-0000-0000-000034630000}"/>
    <cellStyle name="Normal 2 4 2 5 3 8" xfId="25267" xr:uid="{00000000-0005-0000-0000-000035630000}"/>
    <cellStyle name="Normal 2 4 2 5 3 8 2" xfId="25268" xr:uid="{00000000-0005-0000-0000-000036630000}"/>
    <cellStyle name="Normal 2 4 2 5 3 9" xfId="25269" xr:uid="{00000000-0005-0000-0000-000037630000}"/>
    <cellStyle name="Normal 2 4 2 5 3 9 2" xfId="25270" xr:uid="{00000000-0005-0000-0000-000038630000}"/>
    <cellStyle name="Normal 2 4 2 5 4" xfId="25271" xr:uid="{00000000-0005-0000-0000-000039630000}"/>
    <cellStyle name="Normal 2 4 2 5 4 2" xfId="25272" xr:uid="{00000000-0005-0000-0000-00003A630000}"/>
    <cellStyle name="Normal 2 4 2 5 5" xfId="25273" xr:uid="{00000000-0005-0000-0000-00003B630000}"/>
    <cellStyle name="Normal 2 4 2 5 5 2" xfId="25274" xr:uid="{00000000-0005-0000-0000-00003C630000}"/>
    <cellStyle name="Normal 2 4 2 5 6" xfId="25275" xr:uid="{00000000-0005-0000-0000-00003D630000}"/>
    <cellStyle name="Normal 2 4 2 5 6 2" xfId="25276" xr:uid="{00000000-0005-0000-0000-00003E630000}"/>
    <cellStyle name="Normal 2 4 2 5 7" xfId="25277" xr:uid="{00000000-0005-0000-0000-00003F630000}"/>
    <cellStyle name="Normal 2 4 2 5 7 2" xfId="25278" xr:uid="{00000000-0005-0000-0000-000040630000}"/>
    <cellStyle name="Normal 2 4 2 5 8" xfId="25279" xr:uid="{00000000-0005-0000-0000-000041630000}"/>
    <cellStyle name="Normal 2 4 2 5 8 2" xfId="25280" xr:uid="{00000000-0005-0000-0000-000042630000}"/>
    <cellStyle name="Normal 2 4 2 5 9" xfId="25281" xr:uid="{00000000-0005-0000-0000-000043630000}"/>
    <cellStyle name="Normal 2 4 2 5 9 2" xfId="25282" xr:uid="{00000000-0005-0000-0000-000044630000}"/>
    <cellStyle name="Normal 2 4 2 6" xfId="25283" xr:uid="{00000000-0005-0000-0000-000045630000}"/>
    <cellStyle name="Normal 2 4 2 6 2" xfId="25284" xr:uid="{00000000-0005-0000-0000-000046630000}"/>
    <cellStyle name="Normal 2 4 2 6 2 10" xfId="25285" xr:uid="{00000000-0005-0000-0000-000047630000}"/>
    <cellStyle name="Normal 2 4 2 6 2 10 2" xfId="25286" xr:uid="{00000000-0005-0000-0000-000048630000}"/>
    <cellStyle name="Normal 2 4 2 6 2 11" xfId="25287" xr:uid="{00000000-0005-0000-0000-000049630000}"/>
    <cellStyle name="Normal 2 4 2 6 2 11 2" xfId="25288" xr:uid="{00000000-0005-0000-0000-00004A630000}"/>
    <cellStyle name="Normal 2 4 2 6 2 12" xfId="25289" xr:uid="{00000000-0005-0000-0000-00004B630000}"/>
    <cellStyle name="Normal 2 4 2 6 2 12 2" xfId="25290" xr:uid="{00000000-0005-0000-0000-00004C630000}"/>
    <cellStyle name="Normal 2 4 2 6 2 13" xfId="25291" xr:uid="{00000000-0005-0000-0000-00004D630000}"/>
    <cellStyle name="Normal 2 4 2 6 2 2" xfId="25292" xr:uid="{00000000-0005-0000-0000-00004E630000}"/>
    <cellStyle name="Normal 2 4 2 6 2 2 10" xfId="25293" xr:uid="{00000000-0005-0000-0000-00004F630000}"/>
    <cellStyle name="Normal 2 4 2 6 2 2 10 2" xfId="25294" xr:uid="{00000000-0005-0000-0000-000050630000}"/>
    <cellStyle name="Normal 2 4 2 6 2 2 11" xfId="25295" xr:uid="{00000000-0005-0000-0000-000051630000}"/>
    <cellStyle name="Normal 2 4 2 6 2 2 11 2" xfId="25296" xr:uid="{00000000-0005-0000-0000-000052630000}"/>
    <cellStyle name="Normal 2 4 2 6 2 2 12" xfId="25297" xr:uid="{00000000-0005-0000-0000-000053630000}"/>
    <cellStyle name="Normal 2 4 2 6 2 2 2" xfId="25298" xr:uid="{00000000-0005-0000-0000-000054630000}"/>
    <cellStyle name="Normal 2 4 2 6 2 2 2 10" xfId="25299" xr:uid="{00000000-0005-0000-0000-000055630000}"/>
    <cellStyle name="Normal 2 4 2 6 2 2 2 10 2" xfId="25300" xr:uid="{00000000-0005-0000-0000-000056630000}"/>
    <cellStyle name="Normal 2 4 2 6 2 2 2 11" xfId="25301" xr:uid="{00000000-0005-0000-0000-000057630000}"/>
    <cellStyle name="Normal 2 4 2 6 2 2 2 2" xfId="25302" xr:uid="{00000000-0005-0000-0000-000058630000}"/>
    <cellStyle name="Normal 2 4 2 6 2 2 2 2 2" xfId="25303" xr:uid="{00000000-0005-0000-0000-000059630000}"/>
    <cellStyle name="Normal 2 4 2 6 2 2 2 3" xfId="25304" xr:uid="{00000000-0005-0000-0000-00005A630000}"/>
    <cellStyle name="Normal 2 4 2 6 2 2 2 3 2" xfId="25305" xr:uid="{00000000-0005-0000-0000-00005B630000}"/>
    <cellStyle name="Normal 2 4 2 6 2 2 2 4" xfId="25306" xr:uid="{00000000-0005-0000-0000-00005C630000}"/>
    <cellStyle name="Normal 2 4 2 6 2 2 2 4 2" xfId="25307" xr:uid="{00000000-0005-0000-0000-00005D630000}"/>
    <cellStyle name="Normal 2 4 2 6 2 2 2 5" xfId="25308" xr:uid="{00000000-0005-0000-0000-00005E630000}"/>
    <cellStyle name="Normal 2 4 2 6 2 2 2 5 2" xfId="25309" xr:uid="{00000000-0005-0000-0000-00005F630000}"/>
    <cellStyle name="Normal 2 4 2 6 2 2 2 6" xfId="25310" xr:uid="{00000000-0005-0000-0000-000060630000}"/>
    <cellStyle name="Normal 2 4 2 6 2 2 2 6 2" xfId="25311" xr:uid="{00000000-0005-0000-0000-000061630000}"/>
    <cellStyle name="Normal 2 4 2 6 2 2 2 7" xfId="25312" xr:uid="{00000000-0005-0000-0000-000062630000}"/>
    <cellStyle name="Normal 2 4 2 6 2 2 2 7 2" xfId="25313" xr:uid="{00000000-0005-0000-0000-000063630000}"/>
    <cellStyle name="Normal 2 4 2 6 2 2 2 8" xfId="25314" xr:uid="{00000000-0005-0000-0000-000064630000}"/>
    <cellStyle name="Normal 2 4 2 6 2 2 2 8 2" xfId="25315" xr:uid="{00000000-0005-0000-0000-000065630000}"/>
    <cellStyle name="Normal 2 4 2 6 2 2 2 9" xfId="25316" xr:uid="{00000000-0005-0000-0000-000066630000}"/>
    <cellStyle name="Normal 2 4 2 6 2 2 2 9 2" xfId="25317" xr:uid="{00000000-0005-0000-0000-000067630000}"/>
    <cellStyle name="Normal 2 4 2 6 2 2 3" xfId="25318" xr:uid="{00000000-0005-0000-0000-000068630000}"/>
    <cellStyle name="Normal 2 4 2 6 2 2 3 2" xfId="25319" xr:uid="{00000000-0005-0000-0000-000069630000}"/>
    <cellStyle name="Normal 2 4 2 6 2 2 4" xfId="25320" xr:uid="{00000000-0005-0000-0000-00006A630000}"/>
    <cellStyle name="Normal 2 4 2 6 2 2 4 2" xfId="25321" xr:uid="{00000000-0005-0000-0000-00006B630000}"/>
    <cellStyle name="Normal 2 4 2 6 2 2 5" xfId="25322" xr:uid="{00000000-0005-0000-0000-00006C630000}"/>
    <cellStyle name="Normal 2 4 2 6 2 2 5 2" xfId="25323" xr:uid="{00000000-0005-0000-0000-00006D630000}"/>
    <cellStyle name="Normal 2 4 2 6 2 2 6" xfId="25324" xr:uid="{00000000-0005-0000-0000-00006E630000}"/>
    <cellStyle name="Normal 2 4 2 6 2 2 6 2" xfId="25325" xr:uid="{00000000-0005-0000-0000-00006F630000}"/>
    <cellStyle name="Normal 2 4 2 6 2 2 7" xfId="25326" xr:uid="{00000000-0005-0000-0000-000070630000}"/>
    <cellStyle name="Normal 2 4 2 6 2 2 7 2" xfId="25327" xr:uid="{00000000-0005-0000-0000-000071630000}"/>
    <cellStyle name="Normal 2 4 2 6 2 2 8" xfId="25328" xr:uid="{00000000-0005-0000-0000-000072630000}"/>
    <cellStyle name="Normal 2 4 2 6 2 2 8 2" xfId="25329" xr:uid="{00000000-0005-0000-0000-000073630000}"/>
    <cellStyle name="Normal 2 4 2 6 2 2 9" xfId="25330" xr:uid="{00000000-0005-0000-0000-000074630000}"/>
    <cellStyle name="Normal 2 4 2 6 2 2 9 2" xfId="25331" xr:uid="{00000000-0005-0000-0000-000075630000}"/>
    <cellStyle name="Normal 2 4 2 6 2 3" xfId="25332" xr:uid="{00000000-0005-0000-0000-000076630000}"/>
    <cellStyle name="Normal 2 4 2 6 2 3 10" xfId="25333" xr:uid="{00000000-0005-0000-0000-000077630000}"/>
    <cellStyle name="Normal 2 4 2 6 2 3 10 2" xfId="25334" xr:uid="{00000000-0005-0000-0000-000078630000}"/>
    <cellStyle name="Normal 2 4 2 6 2 3 11" xfId="25335" xr:uid="{00000000-0005-0000-0000-000079630000}"/>
    <cellStyle name="Normal 2 4 2 6 2 3 2" xfId="25336" xr:uid="{00000000-0005-0000-0000-00007A630000}"/>
    <cellStyle name="Normal 2 4 2 6 2 3 2 2" xfId="25337" xr:uid="{00000000-0005-0000-0000-00007B630000}"/>
    <cellStyle name="Normal 2 4 2 6 2 3 3" xfId="25338" xr:uid="{00000000-0005-0000-0000-00007C630000}"/>
    <cellStyle name="Normal 2 4 2 6 2 3 3 2" xfId="25339" xr:uid="{00000000-0005-0000-0000-00007D630000}"/>
    <cellStyle name="Normal 2 4 2 6 2 3 4" xfId="25340" xr:uid="{00000000-0005-0000-0000-00007E630000}"/>
    <cellStyle name="Normal 2 4 2 6 2 3 4 2" xfId="25341" xr:uid="{00000000-0005-0000-0000-00007F630000}"/>
    <cellStyle name="Normal 2 4 2 6 2 3 5" xfId="25342" xr:uid="{00000000-0005-0000-0000-000080630000}"/>
    <cellStyle name="Normal 2 4 2 6 2 3 5 2" xfId="25343" xr:uid="{00000000-0005-0000-0000-000081630000}"/>
    <cellStyle name="Normal 2 4 2 6 2 3 6" xfId="25344" xr:uid="{00000000-0005-0000-0000-000082630000}"/>
    <cellStyle name="Normal 2 4 2 6 2 3 6 2" xfId="25345" xr:uid="{00000000-0005-0000-0000-000083630000}"/>
    <cellStyle name="Normal 2 4 2 6 2 3 7" xfId="25346" xr:uid="{00000000-0005-0000-0000-000084630000}"/>
    <cellStyle name="Normal 2 4 2 6 2 3 7 2" xfId="25347" xr:uid="{00000000-0005-0000-0000-000085630000}"/>
    <cellStyle name="Normal 2 4 2 6 2 3 8" xfId="25348" xr:uid="{00000000-0005-0000-0000-000086630000}"/>
    <cellStyle name="Normal 2 4 2 6 2 3 8 2" xfId="25349" xr:uid="{00000000-0005-0000-0000-000087630000}"/>
    <cellStyle name="Normal 2 4 2 6 2 3 9" xfId="25350" xr:uid="{00000000-0005-0000-0000-000088630000}"/>
    <cellStyle name="Normal 2 4 2 6 2 3 9 2" xfId="25351" xr:uid="{00000000-0005-0000-0000-000089630000}"/>
    <cellStyle name="Normal 2 4 2 6 2 4" xfId="25352" xr:uid="{00000000-0005-0000-0000-00008A630000}"/>
    <cellStyle name="Normal 2 4 2 6 2 4 2" xfId="25353" xr:uid="{00000000-0005-0000-0000-00008B630000}"/>
    <cellStyle name="Normal 2 4 2 6 2 5" xfId="25354" xr:uid="{00000000-0005-0000-0000-00008C630000}"/>
    <cellStyle name="Normal 2 4 2 6 2 5 2" xfId="25355" xr:uid="{00000000-0005-0000-0000-00008D630000}"/>
    <cellStyle name="Normal 2 4 2 6 2 6" xfId="25356" xr:uid="{00000000-0005-0000-0000-00008E630000}"/>
    <cellStyle name="Normal 2 4 2 6 2 6 2" xfId="25357" xr:uid="{00000000-0005-0000-0000-00008F630000}"/>
    <cellStyle name="Normal 2 4 2 6 2 7" xfId="25358" xr:uid="{00000000-0005-0000-0000-000090630000}"/>
    <cellStyle name="Normal 2 4 2 6 2 7 2" xfId="25359" xr:uid="{00000000-0005-0000-0000-000091630000}"/>
    <cellStyle name="Normal 2 4 2 6 2 8" xfId="25360" xr:uid="{00000000-0005-0000-0000-000092630000}"/>
    <cellStyle name="Normal 2 4 2 6 2 8 2" xfId="25361" xr:uid="{00000000-0005-0000-0000-000093630000}"/>
    <cellStyle name="Normal 2 4 2 6 2 9" xfId="25362" xr:uid="{00000000-0005-0000-0000-000094630000}"/>
    <cellStyle name="Normal 2 4 2 6 2 9 2" xfId="25363" xr:uid="{00000000-0005-0000-0000-000095630000}"/>
    <cellStyle name="Normal 2 4 2 6 3" xfId="25364" xr:uid="{00000000-0005-0000-0000-000096630000}"/>
    <cellStyle name="Normal 2 4 2 6 3 10" xfId="25365" xr:uid="{00000000-0005-0000-0000-000097630000}"/>
    <cellStyle name="Normal 2 4 2 6 3 10 2" xfId="25366" xr:uid="{00000000-0005-0000-0000-000098630000}"/>
    <cellStyle name="Normal 2 4 2 6 3 11" xfId="25367" xr:uid="{00000000-0005-0000-0000-000099630000}"/>
    <cellStyle name="Normal 2 4 2 6 3 11 2" xfId="25368" xr:uid="{00000000-0005-0000-0000-00009A630000}"/>
    <cellStyle name="Normal 2 4 2 6 3 12" xfId="25369" xr:uid="{00000000-0005-0000-0000-00009B630000}"/>
    <cellStyle name="Normal 2 4 2 6 3 12 2" xfId="25370" xr:uid="{00000000-0005-0000-0000-00009C630000}"/>
    <cellStyle name="Normal 2 4 2 6 3 13" xfId="25371" xr:uid="{00000000-0005-0000-0000-00009D630000}"/>
    <cellStyle name="Normal 2 4 2 6 3 2" xfId="25372" xr:uid="{00000000-0005-0000-0000-00009E630000}"/>
    <cellStyle name="Normal 2 4 2 6 3 2 10" xfId="25373" xr:uid="{00000000-0005-0000-0000-00009F630000}"/>
    <cellStyle name="Normal 2 4 2 6 3 2 10 2" xfId="25374" xr:uid="{00000000-0005-0000-0000-0000A0630000}"/>
    <cellStyle name="Normal 2 4 2 6 3 2 11" xfId="25375" xr:uid="{00000000-0005-0000-0000-0000A1630000}"/>
    <cellStyle name="Normal 2 4 2 6 3 2 11 2" xfId="25376" xr:uid="{00000000-0005-0000-0000-0000A2630000}"/>
    <cellStyle name="Normal 2 4 2 6 3 2 12" xfId="25377" xr:uid="{00000000-0005-0000-0000-0000A3630000}"/>
    <cellStyle name="Normal 2 4 2 6 3 2 2" xfId="25378" xr:uid="{00000000-0005-0000-0000-0000A4630000}"/>
    <cellStyle name="Normal 2 4 2 6 3 2 2 10" xfId="25379" xr:uid="{00000000-0005-0000-0000-0000A5630000}"/>
    <cellStyle name="Normal 2 4 2 6 3 2 2 10 2" xfId="25380" xr:uid="{00000000-0005-0000-0000-0000A6630000}"/>
    <cellStyle name="Normal 2 4 2 6 3 2 2 11" xfId="25381" xr:uid="{00000000-0005-0000-0000-0000A7630000}"/>
    <cellStyle name="Normal 2 4 2 6 3 2 2 2" xfId="25382" xr:uid="{00000000-0005-0000-0000-0000A8630000}"/>
    <cellStyle name="Normal 2 4 2 6 3 2 2 2 2" xfId="25383" xr:uid="{00000000-0005-0000-0000-0000A9630000}"/>
    <cellStyle name="Normal 2 4 2 6 3 2 2 3" xfId="25384" xr:uid="{00000000-0005-0000-0000-0000AA630000}"/>
    <cellStyle name="Normal 2 4 2 6 3 2 2 3 2" xfId="25385" xr:uid="{00000000-0005-0000-0000-0000AB630000}"/>
    <cellStyle name="Normal 2 4 2 6 3 2 2 4" xfId="25386" xr:uid="{00000000-0005-0000-0000-0000AC630000}"/>
    <cellStyle name="Normal 2 4 2 6 3 2 2 4 2" xfId="25387" xr:uid="{00000000-0005-0000-0000-0000AD630000}"/>
    <cellStyle name="Normal 2 4 2 6 3 2 2 5" xfId="25388" xr:uid="{00000000-0005-0000-0000-0000AE630000}"/>
    <cellStyle name="Normal 2 4 2 6 3 2 2 5 2" xfId="25389" xr:uid="{00000000-0005-0000-0000-0000AF630000}"/>
    <cellStyle name="Normal 2 4 2 6 3 2 2 6" xfId="25390" xr:uid="{00000000-0005-0000-0000-0000B0630000}"/>
    <cellStyle name="Normal 2 4 2 6 3 2 2 6 2" xfId="25391" xr:uid="{00000000-0005-0000-0000-0000B1630000}"/>
    <cellStyle name="Normal 2 4 2 6 3 2 2 7" xfId="25392" xr:uid="{00000000-0005-0000-0000-0000B2630000}"/>
    <cellStyle name="Normal 2 4 2 6 3 2 2 7 2" xfId="25393" xr:uid="{00000000-0005-0000-0000-0000B3630000}"/>
    <cellStyle name="Normal 2 4 2 6 3 2 2 8" xfId="25394" xr:uid="{00000000-0005-0000-0000-0000B4630000}"/>
    <cellStyle name="Normal 2 4 2 6 3 2 2 8 2" xfId="25395" xr:uid="{00000000-0005-0000-0000-0000B5630000}"/>
    <cellStyle name="Normal 2 4 2 6 3 2 2 9" xfId="25396" xr:uid="{00000000-0005-0000-0000-0000B6630000}"/>
    <cellStyle name="Normal 2 4 2 6 3 2 2 9 2" xfId="25397" xr:uid="{00000000-0005-0000-0000-0000B7630000}"/>
    <cellStyle name="Normal 2 4 2 6 3 2 3" xfId="25398" xr:uid="{00000000-0005-0000-0000-0000B8630000}"/>
    <cellStyle name="Normal 2 4 2 6 3 2 3 2" xfId="25399" xr:uid="{00000000-0005-0000-0000-0000B9630000}"/>
    <cellStyle name="Normal 2 4 2 6 3 2 4" xfId="25400" xr:uid="{00000000-0005-0000-0000-0000BA630000}"/>
    <cellStyle name="Normal 2 4 2 6 3 2 4 2" xfId="25401" xr:uid="{00000000-0005-0000-0000-0000BB630000}"/>
    <cellStyle name="Normal 2 4 2 6 3 2 5" xfId="25402" xr:uid="{00000000-0005-0000-0000-0000BC630000}"/>
    <cellStyle name="Normal 2 4 2 6 3 2 5 2" xfId="25403" xr:uid="{00000000-0005-0000-0000-0000BD630000}"/>
    <cellStyle name="Normal 2 4 2 6 3 2 6" xfId="25404" xr:uid="{00000000-0005-0000-0000-0000BE630000}"/>
    <cellStyle name="Normal 2 4 2 6 3 2 6 2" xfId="25405" xr:uid="{00000000-0005-0000-0000-0000BF630000}"/>
    <cellStyle name="Normal 2 4 2 6 3 2 7" xfId="25406" xr:uid="{00000000-0005-0000-0000-0000C0630000}"/>
    <cellStyle name="Normal 2 4 2 6 3 2 7 2" xfId="25407" xr:uid="{00000000-0005-0000-0000-0000C1630000}"/>
    <cellStyle name="Normal 2 4 2 6 3 2 8" xfId="25408" xr:uid="{00000000-0005-0000-0000-0000C2630000}"/>
    <cellStyle name="Normal 2 4 2 6 3 2 8 2" xfId="25409" xr:uid="{00000000-0005-0000-0000-0000C3630000}"/>
    <cellStyle name="Normal 2 4 2 6 3 2 9" xfId="25410" xr:uid="{00000000-0005-0000-0000-0000C4630000}"/>
    <cellStyle name="Normal 2 4 2 6 3 2 9 2" xfId="25411" xr:uid="{00000000-0005-0000-0000-0000C5630000}"/>
    <cellStyle name="Normal 2 4 2 6 3 3" xfId="25412" xr:uid="{00000000-0005-0000-0000-0000C6630000}"/>
    <cellStyle name="Normal 2 4 2 6 3 3 10" xfId="25413" xr:uid="{00000000-0005-0000-0000-0000C7630000}"/>
    <cellStyle name="Normal 2 4 2 6 3 3 10 2" xfId="25414" xr:uid="{00000000-0005-0000-0000-0000C8630000}"/>
    <cellStyle name="Normal 2 4 2 6 3 3 11" xfId="25415" xr:uid="{00000000-0005-0000-0000-0000C9630000}"/>
    <cellStyle name="Normal 2 4 2 6 3 3 2" xfId="25416" xr:uid="{00000000-0005-0000-0000-0000CA630000}"/>
    <cellStyle name="Normal 2 4 2 6 3 3 2 2" xfId="25417" xr:uid="{00000000-0005-0000-0000-0000CB630000}"/>
    <cellStyle name="Normal 2 4 2 6 3 3 3" xfId="25418" xr:uid="{00000000-0005-0000-0000-0000CC630000}"/>
    <cellStyle name="Normal 2 4 2 6 3 3 3 2" xfId="25419" xr:uid="{00000000-0005-0000-0000-0000CD630000}"/>
    <cellStyle name="Normal 2 4 2 6 3 3 4" xfId="25420" xr:uid="{00000000-0005-0000-0000-0000CE630000}"/>
    <cellStyle name="Normal 2 4 2 6 3 3 4 2" xfId="25421" xr:uid="{00000000-0005-0000-0000-0000CF630000}"/>
    <cellStyle name="Normal 2 4 2 6 3 3 5" xfId="25422" xr:uid="{00000000-0005-0000-0000-0000D0630000}"/>
    <cellStyle name="Normal 2 4 2 6 3 3 5 2" xfId="25423" xr:uid="{00000000-0005-0000-0000-0000D1630000}"/>
    <cellStyle name="Normal 2 4 2 6 3 3 6" xfId="25424" xr:uid="{00000000-0005-0000-0000-0000D2630000}"/>
    <cellStyle name="Normal 2 4 2 6 3 3 6 2" xfId="25425" xr:uid="{00000000-0005-0000-0000-0000D3630000}"/>
    <cellStyle name="Normal 2 4 2 6 3 3 7" xfId="25426" xr:uid="{00000000-0005-0000-0000-0000D4630000}"/>
    <cellStyle name="Normal 2 4 2 6 3 3 7 2" xfId="25427" xr:uid="{00000000-0005-0000-0000-0000D5630000}"/>
    <cellStyle name="Normal 2 4 2 6 3 3 8" xfId="25428" xr:uid="{00000000-0005-0000-0000-0000D6630000}"/>
    <cellStyle name="Normal 2 4 2 6 3 3 8 2" xfId="25429" xr:uid="{00000000-0005-0000-0000-0000D7630000}"/>
    <cellStyle name="Normal 2 4 2 6 3 3 9" xfId="25430" xr:uid="{00000000-0005-0000-0000-0000D8630000}"/>
    <cellStyle name="Normal 2 4 2 6 3 3 9 2" xfId="25431" xr:uid="{00000000-0005-0000-0000-0000D9630000}"/>
    <cellStyle name="Normal 2 4 2 6 3 4" xfId="25432" xr:uid="{00000000-0005-0000-0000-0000DA630000}"/>
    <cellStyle name="Normal 2 4 2 6 3 4 2" xfId="25433" xr:uid="{00000000-0005-0000-0000-0000DB630000}"/>
    <cellStyle name="Normal 2 4 2 6 3 5" xfId="25434" xr:uid="{00000000-0005-0000-0000-0000DC630000}"/>
    <cellStyle name="Normal 2 4 2 6 3 5 2" xfId="25435" xr:uid="{00000000-0005-0000-0000-0000DD630000}"/>
    <cellStyle name="Normal 2 4 2 6 3 6" xfId="25436" xr:uid="{00000000-0005-0000-0000-0000DE630000}"/>
    <cellStyle name="Normal 2 4 2 6 3 6 2" xfId="25437" xr:uid="{00000000-0005-0000-0000-0000DF630000}"/>
    <cellStyle name="Normal 2 4 2 6 3 7" xfId="25438" xr:uid="{00000000-0005-0000-0000-0000E0630000}"/>
    <cellStyle name="Normal 2 4 2 6 3 7 2" xfId="25439" xr:uid="{00000000-0005-0000-0000-0000E1630000}"/>
    <cellStyle name="Normal 2 4 2 6 3 8" xfId="25440" xr:uid="{00000000-0005-0000-0000-0000E2630000}"/>
    <cellStyle name="Normal 2 4 2 6 3 8 2" xfId="25441" xr:uid="{00000000-0005-0000-0000-0000E3630000}"/>
    <cellStyle name="Normal 2 4 2 6 3 9" xfId="25442" xr:uid="{00000000-0005-0000-0000-0000E4630000}"/>
    <cellStyle name="Normal 2 4 2 6 3 9 2" xfId="25443" xr:uid="{00000000-0005-0000-0000-0000E5630000}"/>
    <cellStyle name="Normal 2 4 2 6 4" xfId="25444" xr:uid="{00000000-0005-0000-0000-0000E6630000}"/>
    <cellStyle name="Normal 2 4 2 6 4 10" xfId="25445" xr:uid="{00000000-0005-0000-0000-0000E7630000}"/>
    <cellStyle name="Normal 2 4 2 6 4 10 2" xfId="25446" xr:uid="{00000000-0005-0000-0000-0000E8630000}"/>
    <cellStyle name="Normal 2 4 2 6 4 11" xfId="25447" xr:uid="{00000000-0005-0000-0000-0000E9630000}"/>
    <cellStyle name="Normal 2 4 2 6 4 11 2" xfId="25448" xr:uid="{00000000-0005-0000-0000-0000EA630000}"/>
    <cellStyle name="Normal 2 4 2 6 4 12" xfId="25449" xr:uid="{00000000-0005-0000-0000-0000EB630000}"/>
    <cellStyle name="Normal 2 4 2 6 4 12 2" xfId="25450" xr:uid="{00000000-0005-0000-0000-0000EC630000}"/>
    <cellStyle name="Normal 2 4 2 6 4 13" xfId="25451" xr:uid="{00000000-0005-0000-0000-0000ED630000}"/>
    <cellStyle name="Normal 2 4 2 6 4 2" xfId="25452" xr:uid="{00000000-0005-0000-0000-0000EE630000}"/>
    <cellStyle name="Normal 2 4 2 6 4 2 10" xfId="25453" xr:uid="{00000000-0005-0000-0000-0000EF630000}"/>
    <cellStyle name="Normal 2 4 2 6 4 2 10 2" xfId="25454" xr:uid="{00000000-0005-0000-0000-0000F0630000}"/>
    <cellStyle name="Normal 2 4 2 6 4 2 11" xfId="25455" xr:uid="{00000000-0005-0000-0000-0000F1630000}"/>
    <cellStyle name="Normal 2 4 2 6 4 2 11 2" xfId="25456" xr:uid="{00000000-0005-0000-0000-0000F2630000}"/>
    <cellStyle name="Normal 2 4 2 6 4 2 12" xfId="25457" xr:uid="{00000000-0005-0000-0000-0000F3630000}"/>
    <cellStyle name="Normal 2 4 2 6 4 2 2" xfId="25458" xr:uid="{00000000-0005-0000-0000-0000F4630000}"/>
    <cellStyle name="Normal 2 4 2 6 4 2 2 10" xfId="25459" xr:uid="{00000000-0005-0000-0000-0000F5630000}"/>
    <cellStyle name="Normal 2 4 2 6 4 2 2 10 2" xfId="25460" xr:uid="{00000000-0005-0000-0000-0000F6630000}"/>
    <cellStyle name="Normal 2 4 2 6 4 2 2 11" xfId="25461" xr:uid="{00000000-0005-0000-0000-0000F7630000}"/>
    <cellStyle name="Normal 2 4 2 6 4 2 2 2" xfId="25462" xr:uid="{00000000-0005-0000-0000-0000F8630000}"/>
    <cellStyle name="Normal 2 4 2 6 4 2 2 2 2" xfId="25463" xr:uid="{00000000-0005-0000-0000-0000F9630000}"/>
    <cellStyle name="Normal 2 4 2 6 4 2 2 3" xfId="25464" xr:uid="{00000000-0005-0000-0000-0000FA630000}"/>
    <cellStyle name="Normal 2 4 2 6 4 2 2 3 2" xfId="25465" xr:uid="{00000000-0005-0000-0000-0000FB630000}"/>
    <cellStyle name="Normal 2 4 2 6 4 2 2 4" xfId="25466" xr:uid="{00000000-0005-0000-0000-0000FC630000}"/>
    <cellStyle name="Normal 2 4 2 6 4 2 2 4 2" xfId="25467" xr:uid="{00000000-0005-0000-0000-0000FD630000}"/>
    <cellStyle name="Normal 2 4 2 6 4 2 2 5" xfId="25468" xr:uid="{00000000-0005-0000-0000-0000FE630000}"/>
    <cellStyle name="Normal 2 4 2 6 4 2 2 5 2" xfId="25469" xr:uid="{00000000-0005-0000-0000-0000FF630000}"/>
    <cellStyle name="Normal 2 4 2 6 4 2 2 6" xfId="25470" xr:uid="{00000000-0005-0000-0000-000000640000}"/>
    <cellStyle name="Normal 2 4 2 6 4 2 2 6 2" xfId="25471" xr:uid="{00000000-0005-0000-0000-000001640000}"/>
    <cellStyle name="Normal 2 4 2 6 4 2 2 7" xfId="25472" xr:uid="{00000000-0005-0000-0000-000002640000}"/>
    <cellStyle name="Normal 2 4 2 6 4 2 2 7 2" xfId="25473" xr:uid="{00000000-0005-0000-0000-000003640000}"/>
    <cellStyle name="Normal 2 4 2 6 4 2 2 8" xfId="25474" xr:uid="{00000000-0005-0000-0000-000004640000}"/>
    <cellStyle name="Normal 2 4 2 6 4 2 2 8 2" xfId="25475" xr:uid="{00000000-0005-0000-0000-000005640000}"/>
    <cellStyle name="Normal 2 4 2 6 4 2 2 9" xfId="25476" xr:uid="{00000000-0005-0000-0000-000006640000}"/>
    <cellStyle name="Normal 2 4 2 6 4 2 2 9 2" xfId="25477" xr:uid="{00000000-0005-0000-0000-000007640000}"/>
    <cellStyle name="Normal 2 4 2 6 4 2 3" xfId="25478" xr:uid="{00000000-0005-0000-0000-000008640000}"/>
    <cellStyle name="Normal 2 4 2 6 4 2 3 2" xfId="25479" xr:uid="{00000000-0005-0000-0000-000009640000}"/>
    <cellStyle name="Normal 2 4 2 6 4 2 4" xfId="25480" xr:uid="{00000000-0005-0000-0000-00000A640000}"/>
    <cellStyle name="Normal 2 4 2 6 4 2 4 2" xfId="25481" xr:uid="{00000000-0005-0000-0000-00000B640000}"/>
    <cellStyle name="Normal 2 4 2 6 4 2 5" xfId="25482" xr:uid="{00000000-0005-0000-0000-00000C640000}"/>
    <cellStyle name="Normal 2 4 2 6 4 2 5 2" xfId="25483" xr:uid="{00000000-0005-0000-0000-00000D640000}"/>
    <cellStyle name="Normal 2 4 2 6 4 2 6" xfId="25484" xr:uid="{00000000-0005-0000-0000-00000E640000}"/>
    <cellStyle name="Normal 2 4 2 6 4 2 6 2" xfId="25485" xr:uid="{00000000-0005-0000-0000-00000F640000}"/>
    <cellStyle name="Normal 2 4 2 6 4 2 7" xfId="25486" xr:uid="{00000000-0005-0000-0000-000010640000}"/>
    <cellStyle name="Normal 2 4 2 6 4 2 7 2" xfId="25487" xr:uid="{00000000-0005-0000-0000-000011640000}"/>
    <cellStyle name="Normal 2 4 2 6 4 2 8" xfId="25488" xr:uid="{00000000-0005-0000-0000-000012640000}"/>
    <cellStyle name="Normal 2 4 2 6 4 2 8 2" xfId="25489" xr:uid="{00000000-0005-0000-0000-000013640000}"/>
    <cellStyle name="Normal 2 4 2 6 4 2 9" xfId="25490" xr:uid="{00000000-0005-0000-0000-000014640000}"/>
    <cellStyle name="Normal 2 4 2 6 4 2 9 2" xfId="25491" xr:uid="{00000000-0005-0000-0000-000015640000}"/>
    <cellStyle name="Normal 2 4 2 6 4 3" xfId="25492" xr:uid="{00000000-0005-0000-0000-000016640000}"/>
    <cellStyle name="Normal 2 4 2 6 4 3 10" xfId="25493" xr:uid="{00000000-0005-0000-0000-000017640000}"/>
    <cellStyle name="Normal 2 4 2 6 4 3 10 2" xfId="25494" xr:uid="{00000000-0005-0000-0000-000018640000}"/>
    <cellStyle name="Normal 2 4 2 6 4 3 11" xfId="25495" xr:uid="{00000000-0005-0000-0000-000019640000}"/>
    <cellStyle name="Normal 2 4 2 6 4 3 2" xfId="25496" xr:uid="{00000000-0005-0000-0000-00001A640000}"/>
    <cellStyle name="Normal 2 4 2 6 4 3 2 2" xfId="25497" xr:uid="{00000000-0005-0000-0000-00001B640000}"/>
    <cellStyle name="Normal 2 4 2 6 4 3 3" xfId="25498" xr:uid="{00000000-0005-0000-0000-00001C640000}"/>
    <cellStyle name="Normal 2 4 2 6 4 3 3 2" xfId="25499" xr:uid="{00000000-0005-0000-0000-00001D640000}"/>
    <cellStyle name="Normal 2 4 2 6 4 3 4" xfId="25500" xr:uid="{00000000-0005-0000-0000-00001E640000}"/>
    <cellStyle name="Normal 2 4 2 6 4 3 4 2" xfId="25501" xr:uid="{00000000-0005-0000-0000-00001F640000}"/>
    <cellStyle name="Normal 2 4 2 6 4 3 5" xfId="25502" xr:uid="{00000000-0005-0000-0000-000020640000}"/>
    <cellStyle name="Normal 2 4 2 6 4 3 5 2" xfId="25503" xr:uid="{00000000-0005-0000-0000-000021640000}"/>
    <cellStyle name="Normal 2 4 2 6 4 3 6" xfId="25504" xr:uid="{00000000-0005-0000-0000-000022640000}"/>
    <cellStyle name="Normal 2 4 2 6 4 3 6 2" xfId="25505" xr:uid="{00000000-0005-0000-0000-000023640000}"/>
    <cellStyle name="Normal 2 4 2 6 4 3 7" xfId="25506" xr:uid="{00000000-0005-0000-0000-000024640000}"/>
    <cellStyle name="Normal 2 4 2 6 4 3 7 2" xfId="25507" xr:uid="{00000000-0005-0000-0000-000025640000}"/>
    <cellStyle name="Normal 2 4 2 6 4 3 8" xfId="25508" xr:uid="{00000000-0005-0000-0000-000026640000}"/>
    <cellStyle name="Normal 2 4 2 6 4 3 8 2" xfId="25509" xr:uid="{00000000-0005-0000-0000-000027640000}"/>
    <cellStyle name="Normal 2 4 2 6 4 3 9" xfId="25510" xr:uid="{00000000-0005-0000-0000-000028640000}"/>
    <cellStyle name="Normal 2 4 2 6 4 3 9 2" xfId="25511" xr:uid="{00000000-0005-0000-0000-000029640000}"/>
    <cellStyle name="Normal 2 4 2 6 4 4" xfId="25512" xr:uid="{00000000-0005-0000-0000-00002A640000}"/>
    <cellStyle name="Normal 2 4 2 6 4 4 2" xfId="25513" xr:uid="{00000000-0005-0000-0000-00002B640000}"/>
    <cellStyle name="Normal 2 4 2 6 4 5" xfId="25514" xr:uid="{00000000-0005-0000-0000-00002C640000}"/>
    <cellStyle name="Normal 2 4 2 6 4 5 2" xfId="25515" xr:uid="{00000000-0005-0000-0000-00002D640000}"/>
    <cellStyle name="Normal 2 4 2 6 4 6" xfId="25516" xr:uid="{00000000-0005-0000-0000-00002E640000}"/>
    <cellStyle name="Normal 2 4 2 6 4 6 2" xfId="25517" xr:uid="{00000000-0005-0000-0000-00002F640000}"/>
    <cellStyle name="Normal 2 4 2 6 4 7" xfId="25518" xr:uid="{00000000-0005-0000-0000-000030640000}"/>
    <cellStyle name="Normal 2 4 2 6 4 7 2" xfId="25519" xr:uid="{00000000-0005-0000-0000-000031640000}"/>
    <cellStyle name="Normal 2 4 2 6 4 8" xfId="25520" xr:uid="{00000000-0005-0000-0000-000032640000}"/>
    <cellStyle name="Normal 2 4 2 6 4 8 2" xfId="25521" xr:uid="{00000000-0005-0000-0000-000033640000}"/>
    <cellStyle name="Normal 2 4 2 6 4 9" xfId="25522" xr:uid="{00000000-0005-0000-0000-000034640000}"/>
    <cellStyle name="Normal 2 4 2 6 4 9 2" xfId="25523" xr:uid="{00000000-0005-0000-0000-000035640000}"/>
    <cellStyle name="Normal 2 4 2 6 5" xfId="25524" xr:uid="{00000000-0005-0000-0000-000036640000}"/>
    <cellStyle name="Normal 2 4 2 6 5 10" xfId="25525" xr:uid="{00000000-0005-0000-0000-000037640000}"/>
    <cellStyle name="Normal 2 4 2 6 5 10 2" xfId="25526" xr:uid="{00000000-0005-0000-0000-000038640000}"/>
    <cellStyle name="Normal 2 4 2 6 5 11" xfId="25527" xr:uid="{00000000-0005-0000-0000-000039640000}"/>
    <cellStyle name="Normal 2 4 2 6 5 11 2" xfId="25528" xr:uid="{00000000-0005-0000-0000-00003A640000}"/>
    <cellStyle name="Normal 2 4 2 6 5 12" xfId="25529" xr:uid="{00000000-0005-0000-0000-00003B640000}"/>
    <cellStyle name="Normal 2 4 2 6 5 12 2" xfId="25530" xr:uid="{00000000-0005-0000-0000-00003C640000}"/>
    <cellStyle name="Normal 2 4 2 6 5 13" xfId="25531" xr:uid="{00000000-0005-0000-0000-00003D640000}"/>
    <cellStyle name="Normal 2 4 2 6 5 2" xfId="25532" xr:uid="{00000000-0005-0000-0000-00003E640000}"/>
    <cellStyle name="Normal 2 4 2 6 5 2 10" xfId="25533" xr:uid="{00000000-0005-0000-0000-00003F640000}"/>
    <cellStyle name="Normal 2 4 2 6 5 2 10 2" xfId="25534" xr:uid="{00000000-0005-0000-0000-000040640000}"/>
    <cellStyle name="Normal 2 4 2 6 5 2 11" xfId="25535" xr:uid="{00000000-0005-0000-0000-000041640000}"/>
    <cellStyle name="Normal 2 4 2 6 5 2 11 2" xfId="25536" xr:uid="{00000000-0005-0000-0000-000042640000}"/>
    <cellStyle name="Normal 2 4 2 6 5 2 12" xfId="25537" xr:uid="{00000000-0005-0000-0000-000043640000}"/>
    <cellStyle name="Normal 2 4 2 6 5 2 2" xfId="25538" xr:uid="{00000000-0005-0000-0000-000044640000}"/>
    <cellStyle name="Normal 2 4 2 6 5 2 2 10" xfId="25539" xr:uid="{00000000-0005-0000-0000-000045640000}"/>
    <cellStyle name="Normal 2 4 2 6 5 2 2 10 2" xfId="25540" xr:uid="{00000000-0005-0000-0000-000046640000}"/>
    <cellStyle name="Normal 2 4 2 6 5 2 2 11" xfId="25541" xr:uid="{00000000-0005-0000-0000-000047640000}"/>
    <cellStyle name="Normal 2 4 2 6 5 2 2 2" xfId="25542" xr:uid="{00000000-0005-0000-0000-000048640000}"/>
    <cellStyle name="Normal 2 4 2 6 5 2 2 2 2" xfId="25543" xr:uid="{00000000-0005-0000-0000-000049640000}"/>
    <cellStyle name="Normal 2 4 2 6 5 2 2 3" xfId="25544" xr:uid="{00000000-0005-0000-0000-00004A640000}"/>
    <cellStyle name="Normal 2 4 2 6 5 2 2 3 2" xfId="25545" xr:uid="{00000000-0005-0000-0000-00004B640000}"/>
    <cellStyle name="Normal 2 4 2 6 5 2 2 4" xfId="25546" xr:uid="{00000000-0005-0000-0000-00004C640000}"/>
    <cellStyle name="Normal 2 4 2 6 5 2 2 4 2" xfId="25547" xr:uid="{00000000-0005-0000-0000-00004D640000}"/>
    <cellStyle name="Normal 2 4 2 6 5 2 2 5" xfId="25548" xr:uid="{00000000-0005-0000-0000-00004E640000}"/>
    <cellStyle name="Normal 2 4 2 6 5 2 2 5 2" xfId="25549" xr:uid="{00000000-0005-0000-0000-00004F640000}"/>
    <cellStyle name="Normal 2 4 2 6 5 2 2 6" xfId="25550" xr:uid="{00000000-0005-0000-0000-000050640000}"/>
    <cellStyle name="Normal 2 4 2 6 5 2 2 6 2" xfId="25551" xr:uid="{00000000-0005-0000-0000-000051640000}"/>
    <cellStyle name="Normal 2 4 2 6 5 2 2 7" xfId="25552" xr:uid="{00000000-0005-0000-0000-000052640000}"/>
    <cellStyle name="Normal 2 4 2 6 5 2 2 7 2" xfId="25553" xr:uid="{00000000-0005-0000-0000-000053640000}"/>
    <cellStyle name="Normal 2 4 2 6 5 2 2 8" xfId="25554" xr:uid="{00000000-0005-0000-0000-000054640000}"/>
    <cellStyle name="Normal 2 4 2 6 5 2 2 8 2" xfId="25555" xr:uid="{00000000-0005-0000-0000-000055640000}"/>
    <cellStyle name="Normal 2 4 2 6 5 2 2 9" xfId="25556" xr:uid="{00000000-0005-0000-0000-000056640000}"/>
    <cellStyle name="Normal 2 4 2 6 5 2 2 9 2" xfId="25557" xr:uid="{00000000-0005-0000-0000-000057640000}"/>
    <cellStyle name="Normal 2 4 2 6 5 2 3" xfId="25558" xr:uid="{00000000-0005-0000-0000-000058640000}"/>
    <cellStyle name="Normal 2 4 2 6 5 2 3 2" xfId="25559" xr:uid="{00000000-0005-0000-0000-000059640000}"/>
    <cellStyle name="Normal 2 4 2 6 5 2 4" xfId="25560" xr:uid="{00000000-0005-0000-0000-00005A640000}"/>
    <cellStyle name="Normal 2 4 2 6 5 2 4 2" xfId="25561" xr:uid="{00000000-0005-0000-0000-00005B640000}"/>
    <cellStyle name="Normal 2 4 2 6 5 2 5" xfId="25562" xr:uid="{00000000-0005-0000-0000-00005C640000}"/>
    <cellStyle name="Normal 2 4 2 6 5 2 5 2" xfId="25563" xr:uid="{00000000-0005-0000-0000-00005D640000}"/>
    <cellStyle name="Normal 2 4 2 6 5 2 6" xfId="25564" xr:uid="{00000000-0005-0000-0000-00005E640000}"/>
    <cellStyle name="Normal 2 4 2 6 5 2 6 2" xfId="25565" xr:uid="{00000000-0005-0000-0000-00005F640000}"/>
    <cellStyle name="Normal 2 4 2 6 5 2 7" xfId="25566" xr:uid="{00000000-0005-0000-0000-000060640000}"/>
    <cellStyle name="Normal 2 4 2 6 5 2 7 2" xfId="25567" xr:uid="{00000000-0005-0000-0000-000061640000}"/>
    <cellStyle name="Normal 2 4 2 6 5 2 8" xfId="25568" xr:uid="{00000000-0005-0000-0000-000062640000}"/>
    <cellStyle name="Normal 2 4 2 6 5 2 8 2" xfId="25569" xr:uid="{00000000-0005-0000-0000-000063640000}"/>
    <cellStyle name="Normal 2 4 2 6 5 2 9" xfId="25570" xr:uid="{00000000-0005-0000-0000-000064640000}"/>
    <cellStyle name="Normal 2 4 2 6 5 2 9 2" xfId="25571" xr:uid="{00000000-0005-0000-0000-000065640000}"/>
    <cellStyle name="Normal 2 4 2 6 5 3" xfId="25572" xr:uid="{00000000-0005-0000-0000-000066640000}"/>
    <cellStyle name="Normal 2 4 2 6 5 3 10" xfId="25573" xr:uid="{00000000-0005-0000-0000-000067640000}"/>
    <cellStyle name="Normal 2 4 2 6 5 3 10 2" xfId="25574" xr:uid="{00000000-0005-0000-0000-000068640000}"/>
    <cellStyle name="Normal 2 4 2 6 5 3 11" xfId="25575" xr:uid="{00000000-0005-0000-0000-000069640000}"/>
    <cellStyle name="Normal 2 4 2 6 5 3 2" xfId="25576" xr:uid="{00000000-0005-0000-0000-00006A640000}"/>
    <cellStyle name="Normal 2 4 2 6 5 3 2 2" xfId="25577" xr:uid="{00000000-0005-0000-0000-00006B640000}"/>
    <cellStyle name="Normal 2 4 2 6 5 3 3" xfId="25578" xr:uid="{00000000-0005-0000-0000-00006C640000}"/>
    <cellStyle name="Normal 2 4 2 6 5 3 3 2" xfId="25579" xr:uid="{00000000-0005-0000-0000-00006D640000}"/>
    <cellStyle name="Normal 2 4 2 6 5 3 4" xfId="25580" xr:uid="{00000000-0005-0000-0000-00006E640000}"/>
    <cellStyle name="Normal 2 4 2 6 5 3 4 2" xfId="25581" xr:uid="{00000000-0005-0000-0000-00006F640000}"/>
    <cellStyle name="Normal 2 4 2 6 5 3 5" xfId="25582" xr:uid="{00000000-0005-0000-0000-000070640000}"/>
    <cellStyle name="Normal 2 4 2 6 5 3 5 2" xfId="25583" xr:uid="{00000000-0005-0000-0000-000071640000}"/>
    <cellStyle name="Normal 2 4 2 6 5 3 6" xfId="25584" xr:uid="{00000000-0005-0000-0000-000072640000}"/>
    <cellStyle name="Normal 2 4 2 6 5 3 6 2" xfId="25585" xr:uid="{00000000-0005-0000-0000-000073640000}"/>
    <cellStyle name="Normal 2 4 2 6 5 3 7" xfId="25586" xr:uid="{00000000-0005-0000-0000-000074640000}"/>
    <cellStyle name="Normal 2 4 2 6 5 3 7 2" xfId="25587" xr:uid="{00000000-0005-0000-0000-000075640000}"/>
    <cellStyle name="Normal 2 4 2 6 5 3 8" xfId="25588" xr:uid="{00000000-0005-0000-0000-000076640000}"/>
    <cellStyle name="Normal 2 4 2 6 5 3 8 2" xfId="25589" xr:uid="{00000000-0005-0000-0000-000077640000}"/>
    <cellStyle name="Normal 2 4 2 6 5 3 9" xfId="25590" xr:uid="{00000000-0005-0000-0000-000078640000}"/>
    <cellStyle name="Normal 2 4 2 6 5 3 9 2" xfId="25591" xr:uid="{00000000-0005-0000-0000-000079640000}"/>
    <cellStyle name="Normal 2 4 2 6 5 4" xfId="25592" xr:uid="{00000000-0005-0000-0000-00007A640000}"/>
    <cellStyle name="Normal 2 4 2 6 5 4 2" xfId="25593" xr:uid="{00000000-0005-0000-0000-00007B640000}"/>
    <cellStyle name="Normal 2 4 2 6 5 5" xfId="25594" xr:uid="{00000000-0005-0000-0000-00007C640000}"/>
    <cellStyle name="Normal 2 4 2 6 5 5 2" xfId="25595" xr:uid="{00000000-0005-0000-0000-00007D640000}"/>
    <cellStyle name="Normal 2 4 2 6 5 6" xfId="25596" xr:uid="{00000000-0005-0000-0000-00007E640000}"/>
    <cellStyle name="Normal 2 4 2 6 5 6 2" xfId="25597" xr:uid="{00000000-0005-0000-0000-00007F640000}"/>
    <cellStyle name="Normal 2 4 2 6 5 7" xfId="25598" xr:uid="{00000000-0005-0000-0000-000080640000}"/>
    <cellStyle name="Normal 2 4 2 6 5 7 2" xfId="25599" xr:uid="{00000000-0005-0000-0000-000081640000}"/>
    <cellStyle name="Normal 2 4 2 6 5 8" xfId="25600" xr:uid="{00000000-0005-0000-0000-000082640000}"/>
    <cellStyle name="Normal 2 4 2 6 5 8 2" xfId="25601" xr:uid="{00000000-0005-0000-0000-000083640000}"/>
    <cellStyle name="Normal 2 4 2 6 5 9" xfId="25602" xr:uid="{00000000-0005-0000-0000-000084640000}"/>
    <cellStyle name="Normal 2 4 2 6 5 9 2" xfId="25603" xr:uid="{00000000-0005-0000-0000-000085640000}"/>
    <cellStyle name="Normal 2 4 2 6 6" xfId="42051" xr:uid="{00000000-0005-0000-0000-000086640000}"/>
    <cellStyle name="Normal 2 4 2 7" xfId="25604" xr:uid="{00000000-0005-0000-0000-000087640000}"/>
    <cellStyle name="Normal 2 4 2 7 2" xfId="42052" xr:uid="{00000000-0005-0000-0000-000088640000}"/>
    <cellStyle name="Normal 2 4 2 8" xfId="25605" xr:uid="{00000000-0005-0000-0000-000089640000}"/>
    <cellStyle name="Normal 2 4 2 8 2" xfId="42053" xr:uid="{00000000-0005-0000-0000-00008A640000}"/>
    <cellStyle name="Normal 2 4 2 9" xfId="25606" xr:uid="{00000000-0005-0000-0000-00008B640000}"/>
    <cellStyle name="Normal 2 4 2 9 2" xfId="42054" xr:uid="{00000000-0005-0000-0000-00008C640000}"/>
    <cellStyle name="Normal 2 4 20" xfId="25607" xr:uid="{00000000-0005-0000-0000-00008D640000}"/>
    <cellStyle name="Normal 2 4 21" xfId="25608" xr:uid="{00000000-0005-0000-0000-00008E640000}"/>
    <cellStyle name="Normal 2 4 3" xfId="25609" xr:uid="{00000000-0005-0000-0000-00008F640000}"/>
    <cellStyle name="Normal 2 4 3 10" xfId="25610" xr:uid="{00000000-0005-0000-0000-000090640000}"/>
    <cellStyle name="Normal 2 4 3 10 2" xfId="25611" xr:uid="{00000000-0005-0000-0000-000091640000}"/>
    <cellStyle name="Normal 2 4 3 11" xfId="25612" xr:uid="{00000000-0005-0000-0000-000092640000}"/>
    <cellStyle name="Normal 2 4 3 11 2" xfId="25613" xr:uid="{00000000-0005-0000-0000-000093640000}"/>
    <cellStyle name="Normal 2 4 3 12" xfId="25614" xr:uid="{00000000-0005-0000-0000-000094640000}"/>
    <cellStyle name="Normal 2 4 3 12 2" xfId="25615" xr:uid="{00000000-0005-0000-0000-000095640000}"/>
    <cellStyle name="Normal 2 4 3 13" xfId="25616" xr:uid="{00000000-0005-0000-0000-000096640000}"/>
    <cellStyle name="Normal 2 4 3 13 2" xfId="25617" xr:uid="{00000000-0005-0000-0000-000097640000}"/>
    <cellStyle name="Normal 2 4 3 14" xfId="25618" xr:uid="{00000000-0005-0000-0000-000098640000}"/>
    <cellStyle name="Normal 2 4 3 14 2" xfId="25619" xr:uid="{00000000-0005-0000-0000-000099640000}"/>
    <cellStyle name="Normal 2 4 3 15" xfId="25620" xr:uid="{00000000-0005-0000-0000-00009A640000}"/>
    <cellStyle name="Normal 2 4 3 15 2" xfId="25621" xr:uid="{00000000-0005-0000-0000-00009B640000}"/>
    <cellStyle name="Normal 2 4 3 16" xfId="25622" xr:uid="{00000000-0005-0000-0000-00009C640000}"/>
    <cellStyle name="Normal 2 4 3 16 2" xfId="25623" xr:uid="{00000000-0005-0000-0000-00009D640000}"/>
    <cellStyle name="Normal 2 4 3 17" xfId="25624" xr:uid="{00000000-0005-0000-0000-00009E640000}"/>
    <cellStyle name="Normal 2 4 3 17 2" xfId="25625" xr:uid="{00000000-0005-0000-0000-00009F640000}"/>
    <cellStyle name="Normal 2 4 3 18" xfId="25626" xr:uid="{00000000-0005-0000-0000-0000A0640000}"/>
    <cellStyle name="Normal 2 4 3 2" xfId="25627" xr:uid="{00000000-0005-0000-0000-0000A1640000}"/>
    <cellStyle name="Normal 2 4 3 2 2" xfId="25628" xr:uid="{00000000-0005-0000-0000-0000A2640000}"/>
    <cellStyle name="Normal 2 4 3 2 2 10" xfId="25629" xr:uid="{00000000-0005-0000-0000-0000A3640000}"/>
    <cellStyle name="Normal 2 4 3 2 2 10 2" xfId="25630" xr:uid="{00000000-0005-0000-0000-0000A4640000}"/>
    <cellStyle name="Normal 2 4 3 2 2 11" xfId="25631" xr:uid="{00000000-0005-0000-0000-0000A5640000}"/>
    <cellStyle name="Normal 2 4 3 2 2 11 2" xfId="25632" xr:uid="{00000000-0005-0000-0000-0000A6640000}"/>
    <cellStyle name="Normal 2 4 3 2 2 12" xfId="25633" xr:uid="{00000000-0005-0000-0000-0000A7640000}"/>
    <cellStyle name="Normal 2 4 3 2 2 12 2" xfId="25634" xr:uid="{00000000-0005-0000-0000-0000A8640000}"/>
    <cellStyle name="Normal 2 4 3 2 2 13" xfId="25635" xr:uid="{00000000-0005-0000-0000-0000A9640000}"/>
    <cellStyle name="Normal 2 4 3 2 2 13 2" xfId="25636" xr:uid="{00000000-0005-0000-0000-0000AA640000}"/>
    <cellStyle name="Normal 2 4 3 2 2 14" xfId="25637" xr:uid="{00000000-0005-0000-0000-0000AB640000}"/>
    <cellStyle name="Normal 2 4 3 2 2 14 2" xfId="25638" xr:uid="{00000000-0005-0000-0000-0000AC640000}"/>
    <cellStyle name="Normal 2 4 3 2 2 15" xfId="25639" xr:uid="{00000000-0005-0000-0000-0000AD640000}"/>
    <cellStyle name="Normal 2 4 3 2 2 15 2" xfId="25640" xr:uid="{00000000-0005-0000-0000-0000AE640000}"/>
    <cellStyle name="Normal 2 4 3 2 2 16" xfId="25641" xr:uid="{00000000-0005-0000-0000-0000AF640000}"/>
    <cellStyle name="Normal 2 4 3 2 2 16 2" xfId="25642" xr:uid="{00000000-0005-0000-0000-0000B0640000}"/>
    <cellStyle name="Normal 2 4 3 2 2 17" xfId="25643" xr:uid="{00000000-0005-0000-0000-0000B1640000}"/>
    <cellStyle name="Normal 2 4 3 2 2 2" xfId="25644" xr:uid="{00000000-0005-0000-0000-0000B2640000}"/>
    <cellStyle name="Normal 2 4 3 2 2 2 2" xfId="42055" xr:uid="{00000000-0005-0000-0000-0000B3640000}"/>
    <cellStyle name="Normal 2 4 3 2 2 3" xfId="25645" xr:uid="{00000000-0005-0000-0000-0000B4640000}"/>
    <cellStyle name="Normal 2 4 3 2 2 3 2" xfId="42056" xr:uid="{00000000-0005-0000-0000-0000B5640000}"/>
    <cellStyle name="Normal 2 4 3 2 2 4" xfId="25646" xr:uid="{00000000-0005-0000-0000-0000B6640000}"/>
    <cellStyle name="Normal 2 4 3 2 2 4 2" xfId="42057" xr:uid="{00000000-0005-0000-0000-0000B7640000}"/>
    <cellStyle name="Normal 2 4 3 2 2 5" xfId="25647" xr:uid="{00000000-0005-0000-0000-0000B8640000}"/>
    <cellStyle name="Normal 2 4 3 2 2 5 2" xfId="42058" xr:uid="{00000000-0005-0000-0000-0000B9640000}"/>
    <cellStyle name="Normal 2 4 3 2 2 6" xfId="25648" xr:uid="{00000000-0005-0000-0000-0000BA640000}"/>
    <cellStyle name="Normal 2 4 3 2 2 6 10" xfId="25649" xr:uid="{00000000-0005-0000-0000-0000BB640000}"/>
    <cellStyle name="Normal 2 4 3 2 2 6 10 2" xfId="25650" xr:uid="{00000000-0005-0000-0000-0000BC640000}"/>
    <cellStyle name="Normal 2 4 3 2 2 6 11" xfId="25651" xr:uid="{00000000-0005-0000-0000-0000BD640000}"/>
    <cellStyle name="Normal 2 4 3 2 2 6 11 2" xfId="25652" xr:uid="{00000000-0005-0000-0000-0000BE640000}"/>
    <cellStyle name="Normal 2 4 3 2 2 6 12" xfId="25653" xr:uid="{00000000-0005-0000-0000-0000BF640000}"/>
    <cellStyle name="Normal 2 4 3 2 2 6 2" xfId="25654" xr:uid="{00000000-0005-0000-0000-0000C0640000}"/>
    <cellStyle name="Normal 2 4 3 2 2 6 2 10" xfId="25655" xr:uid="{00000000-0005-0000-0000-0000C1640000}"/>
    <cellStyle name="Normal 2 4 3 2 2 6 2 10 2" xfId="25656" xr:uid="{00000000-0005-0000-0000-0000C2640000}"/>
    <cellStyle name="Normal 2 4 3 2 2 6 2 11" xfId="25657" xr:uid="{00000000-0005-0000-0000-0000C3640000}"/>
    <cellStyle name="Normal 2 4 3 2 2 6 2 2" xfId="25658" xr:uid="{00000000-0005-0000-0000-0000C4640000}"/>
    <cellStyle name="Normal 2 4 3 2 2 6 2 2 2" xfId="25659" xr:uid="{00000000-0005-0000-0000-0000C5640000}"/>
    <cellStyle name="Normal 2 4 3 2 2 6 2 3" xfId="25660" xr:uid="{00000000-0005-0000-0000-0000C6640000}"/>
    <cellStyle name="Normal 2 4 3 2 2 6 2 3 2" xfId="25661" xr:uid="{00000000-0005-0000-0000-0000C7640000}"/>
    <cellStyle name="Normal 2 4 3 2 2 6 2 4" xfId="25662" xr:uid="{00000000-0005-0000-0000-0000C8640000}"/>
    <cellStyle name="Normal 2 4 3 2 2 6 2 4 2" xfId="25663" xr:uid="{00000000-0005-0000-0000-0000C9640000}"/>
    <cellStyle name="Normal 2 4 3 2 2 6 2 5" xfId="25664" xr:uid="{00000000-0005-0000-0000-0000CA640000}"/>
    <cellStyle name="Normal 2 4 3 2 2 6 2 5 2" xfId="25665" xr:uid="{00000000-0005-0000-0000-0000CB640000}"/>
    <cellStyle name="Normal 2 4 3 2 2 6 2 6" xfId="25666" xr:uid="{00000000-0005-0000-0000-0000CC640000}"/>
    <cellStyle name="Normal 2 4 3 2 2 6 2 6 2" xfId="25667" xr:uid="{00000000-0005-0000-0000-0000CD640000}"/>
    <cellStyle name="Normal 2 4 3 2 2 6 2 7" xfId="25668" xr:uid="{00000000-0005-0000-0000-0000CE640000}"/>
    <cellStyle name="Normal 2 4 3 2 2 6 2 7 2" xfId="25669" xr:uid="{00000000-0005-0000-0000-0000CF640000}"/>
    <cellStyle name="Normal 2 4 3 2 2 6 2 8" xfId="25670" xr:uid="{00000000-0005-0000-0000-0000D0640000}"/>
    <cellStyle name="Normal 2 4 3 2 2 6 2 8 2" xfId="25671" xr:uid="{00000000-0005-0000-0000-0000D1640000}"/>
    <cellStyle name="Normal 2 4 3 2 2 6 2 9" xfId="25672" xr:uid="{00000000-0005-0000-0000-0000D2640000}"/>
    <cellStyle name="Normal 2 4 3 2 2 6 2 9 2" xfId="25673" xr:uid="{00000000-0005-0000-0000-0000D3640000}"/>
    <cellStyle name="Normal 2 4 3 2 2 6 3" xfId="25674" xr:uid="{00000000-0005-0000-0000-0000D4640000}"/>
    <cellStyle name="Normal 2 4 3 2 2 6 3 2" xfId="25675" xr:uid="{00000000-0005-0000-0000-0000D5640000}"/>
    <cellStyle name="Normal 2 4 3 2 2 6 4" xfId="25676" xr:uid="{00000000-0005-0000-0000-0000D6640000}"/>
    <cellStyle name="Normal 2 4 3 2 2 6 4 2" xfId="25677" xr:uid="{00000000-0005-0000-0000-0000D7640000}"/>
    <cellStyle name="Normal 2 4 3 2 2 6 5" xfId="25678" xr:uid="{00000000-0005-0000-0000-0000D8640000}"/>
    <cellStyle name="Normal 2 4 3 2 2 6 5 2" xfId="25679" xr:uid="{00000000-0005-0000-0000-0000D9640000}"/>
    <cellStyle name="Normal 2 4 3 2 2 6 6" xfId="25680" xr:uid="{00000000-0005-0000-0000-0000DA640000}"/>
    <cellStyle name="Normal 2 4 3 2 2 6 6 2" xfId="25681" xr:uid="{00000000-0005-0000-0000-0000DB640000}"/>
    <cellStyle name="Normal 2 4 3 2 2 6 7" xfId="25682" xr:uid="{00000000-0005-0000-0000-0000DC640000}"/>
    <cellStyle name="Normal 2 4 3 2 2 6 7 2" xfId="25683" xr:uid="{00000000-0005-0000-0000-0000DD640000}"/>
    <cellStyle name="Normal 2 4 3 2 2 6 8" xfId="25684" xr:uid="{00000000-0005-0000-0000-0000DE640000}"/>
    <cellStyle name="Normal 2 4 3 2 2 6 8 2" xfId="25685" xr:uid="{00000000-0005-0000-0000-0000DF640000}"/>
    <cellStyle name="Normal 2 4 3 2 2 6 9" xfId="25686" xr:uid="{00000000-0005-0000-0000-0000E0640000}"/>
    <cellStyle name="Normal 2 4 3 2 2 6 9 2" xfId="25687" xr:uid="{00000000-0005-0000-0000-0000E1640000}"/>
    <cellStyle name="Normal 2 4 3 2 2 7" xfId="25688" xr:uid="{00000000-0005-0000-0000-0000E2640000}"/>
    <cellStyle name="Normal 2 4 3 2 2 7 10" xfId="25689" xr:uid="{00000000-0005-0000-0000-0000E3640000}"/>
    <cellStyle name="Normal 2 4 3 2 2 7 10 2" xfId="25690" xr:uid="{00000000-0005-0000-0000-0000E4640000}"/>
    <cellStyle name="Normal 2 4 3 2 2 7 11" xfId="25691" xr:uid="{00000000-0005-0000-0000-0000E5640000}"/>
    <cellStyle name="Normal 2 4 3 2 2 7 2" xfId="25692" xr:uid="{00000000-0005-0000-0000-0000E6640000}"/>
    <cellStyle name="Normal 2 4 3 2 2 7 2 2" xfId="25693" xr:uid="{00000000-0005-0000-0000-0000E7640000}"/>
    <cellStyle name="Normal 2 4 3 2 2 7 3" xfId="25694" xr:uid="{00000000-0005-0000-0000-0000E8640000}"/>
    <cellStyle name="Normal 2 4 3 2 2 7 3 2" xfId="25695" xr:uid="{00000000-0005-0000-0000-0000E9640000}"/>
    <cellStyle name="Normal 2 4 3 2 2 7 4" xfId="25696" xr:uid="{00000000-0005-0000-0000-0000EA640000}"/>
    <cellStyle name="Normal 2 4 3 2 2 7 4 2" xfId="25697" xr:uid="{00000000-0005-0000-0000-0000EB640000}"/>
    <cellStyle name="Normal 2 4 3 2 2 7 5" xfId="25698" xr:uid="{00000000-0005-0000-0000-0000EC640000}"/>
    <cellStyle name="Normal 2 4 3 2 2 7 5 2" xfId="25699" xr:uid="{00000000-0005-0000-0000-0000ED640000}"/>
    <cellStyle name="Normal 2 4 3 2 2 7 6" xfId="25700" xr:uid="{00000000-0005-0000-0000-0000EE640000}"/>
    <cellStyle name="Normal 2 4 3 2 2 7 6 2" xfId="25701" xr:uid="{00000000-0005-0000-0000-0000EF640000}"/>
    <cellStyle name="Normal 2 4 3 2 2 7 7" xfId="25702" xr:uid="{00000000-0005-0000-0000-0000F0640000}"/>
    <cellStyle name="Normal 2 4 3 2 2 7 7 2" xfId="25703" xr:uid="{00000000-0005-0000-0000-0000F1640000}"/>
    <cellStyle name="Normal 2 4 3 2 2 7 8" xfId="25704" xr:uid="{00000000-0005-0000-0000-0000F2640000}"/>
    <cellStyle name="Normal 2 4 3 2 2 7 8 2" xfId="25705" xr:uid="{00000000-0005-0000-0000-0000F3640000}"/>
    <cellStyle name="Normal 2 4 3 2 2 7 9" xfId="25706" xr:uid="{00000000-0005-0000-0000-0000F4640000}"/>
    <cellStyle name="Normal 2 4 3 2 2 7 9 2" xfId="25707" xr:uid="{00000000-0005-0000-0000-0000F5640000}"/>
    <cellStyle name="Normal 2 4 3 2 2 8" xfId="25708" xr:uid="{00000000-0005-0000-0000-0000F6640000}"/>
    <cellStyle name="Normal 2 4 3 2 2 8 2" xfId="25709" xr:uid="{00000000-0005-0000-0000-0000F7640000}"/>
    <cellStyle name="Normal 2 4 3 2 2 9" xfId="25710" xr:uid="{00000000-0005-0000-0000-0000F8640000}"/>
    <cellStyle name="Normal 2 4 3 2 2 9 2" xfId="25711" xr:uid="{00000000-0005-0000-0000-0000F9640000}"/>
    <cellStyle name="Normal 2 4 3 2 3" xfId="25712" xr:uid="{00000000-0005-0000-0000-0000FA640000}"/>
    <cellStyle name="Normal 2 4 3 2 3 10" xfId="25713" xr:uid="{00000000-0005-0000-0000-0000FB640000}"/>
    <cellStyle name="Normal 2 4 3 2 3 10 2" xfId="25714" xr:uid="{00000000-0005-0000-0000-0000FC640000}"/>
    <cellStyle name="Normal 2 4 3 2 3 11" xfId="25715" xr:uid="{00000000-0005-0000-0000-0000FD640000}"/>
    <cellStyle name="Normal 2 4 3 2 3 11 2" xfId="25716" xr:uid="{00000000-0005-0000-0000-0000FE640000}"/>
    <cellStyle name="Normal 2 4 3 2 3 12" xfId="25717" xr:uid="{00000000-0005-0000-0000-0000FF640000}"/>
    <cellStyle name="Normal 2 4 3 2 3 12 2" xfId="25718" xr:uid="{00000000-0005-0000-0000-000000650000}"/>
    <cellStyle name="Normal 2 4 3 2 3 13" xfId="25719" xr:uid="{00000000-0005-0000-0000-000001650000}"/>
    <cellStyle name="Normal 2 4 3 2 3 2" xfId="25720" xr:uid="{00000000-0005-0000-0000-000002650000}"/>
    <cellStyle name="Normal 2 4 3 2 3 2 10" xfId="25721" xr:uid="{00000000-0005-0000-0000-000003650000}"/>
    <cellStyle name="Normal 2 4 3 2 3 2 10 2" xfId="25722" xr:uid="{00000000-0005-0000-0000-000004650000}"/>
    <cellStyle name="Normal 2 4 3 2 3 2 11" xfId="25723" xr:uid="{00000000-0005-0000-0000-000005650000}"/>
    <cellStyle name="Normal 2 4 3 2 3 2 11 2" xfId="25724" xr:uid="{00000000-0005-0000-0000-000006650000}"/>
    <cellStyle name="Normal 2 4 3 2 3 2 12" xfId="25725" xr:uid="{00000000-0005-0000-0000-000007650000}"/>
    <cellStyle name="Normal 2 4 3 2 3 2 2" xfId="25726" xr:uid="{00000000-0005-0000-0000-000008650000}"/>
    <cellStyle name="Normal 2 4 3 2 3 2 2 10" xfId="25727" xr:uid="{00000000-0005-0000-0000-000009650000}"/>
    <cellStyle name="Normal 2 4 3 2 3 2 2 10 2" xfId="25728" xr:uid="{00000000-0005-0000-0000-00000A650000}"/>
    <cellStyle name="Normal 2 4 3 2 3 2 2 11" xfId="25729" xr:uid="{00000000-0005-0000-0000-00000B650000}"/>
    <cellStyle name="Normal 2 4 3 2 3 2 2 2" xfId="25730" xr:uid="{00000000-0005-0000-0000-00000C650000}"/>
    <cellStyle name="Normal 2 4 3 2 3 2 2 2 2" xfId="25731" xr:uid="{00000000-0005-0000-0000-00000D650000}"/>
    <cellStyle name="Normal 2 4 3 2 3 2 2 3" xfId="25732" xr:uid="{00000000-0005-0000-0000-00000E650000}"/>
    <cellStyle name="Normal 2 4 3 2 3 2 2 3 2" xfId="25733" xr:uid="{00000000-0005-0000-0000-00000F650000}"/>
    <cellStyle name="Normal 2 4 3 2 3 2 2 4" xfId="25734" xr:uid="{00000000-0005-0000-0000-000010650000}"/>
    <cellStyle name="Normal 2 4 3 2 3 2 2 4 2" xfId="25735" xr:uid="{00000000-0005-0000-0000-000011650000}"/>
    <cellStyle name="Normal 2 4 3 2 3 2 2 5" xfId="25736" xr:uid="{00000000-0005-0000-0000-000012650000}"/>
    <cellStyle name="Normal 2 4 3 2 3 2 2 5 2" xfId="25737" xr:uid="{00000000-0005-0000-0000-000013650000}"/>
    <cellStyle name="Normal 2 4 3 2 3 2 2 6" xfId="25738" xr:uid="{00000000-0005-0000-0000-000014650000}"/>
    <cellStyle name="Normal 2 4 3 2 3 2 2 6 2" xfId="25739" xr:uid="{00000000-0005-0000-0000-000015650000}"/>
    <cellStyle name="Normal 2 4 3 2 3 2 2 7" xfId="25740" xr:uid="{00000000-0005-0000-0000-000016650000}"/>
    <cellStyle name="Normal 2 4 3 2 3 2 2 7 2" xfId="25741" xr:uid="{00000000-0005-0000-0000-000017650000}"/>
    <cellStyle name="Normal 2 4 3 2 3 2 2 8" xfId="25742" xr:uid="{00000000-0005-0000-0000-000018650000}"/>
    <cellStyle name="Normal 2 4 3 2 3 2 2 8 2" xfId="25743" xr:uid="{00000000-0005-0000-0000-000019650000}"/>
    <cellStyle name="Normal 2 4 3 2 3 2 2 9" xfId="25744" xr:uid="{00000000-0005-0000-0000-00001A650000}"/>
    <cellStyle name="Normal 2 4 3 2 3 2 2 9 2" xfId="25745" xr:uid="{00000000-0005-0000-0000-00001B650000}"/>
    <cellStyle name="Normal 2 4 3 2 3 2 3" xfId="25746" xr:uid="{00000000-0005-0000-0000-00001C650000}"/>
    <cellStyle name="Normal 2 4 3 2 3 2 3 2" xfId="25747" xr:uid="{00000000-0005-0000-0000-00001D650000}"/>
    <cellStyle name="Normal 2 4 3 2 3 2 4" xfId="25748" xr:uid="{00000000-0005-0000-0000-00001E650000}"/>
    <cellStyle name="Normal 2 4 3 2 3 2 4 2" xfId="25749" xr:uid="{00000000-0005-0000-0000-00001F650000}"/>
    <cellStyle name="Normal 2 4 3 2 3 2 5" xfId="25750" xr:uid="{00000000-0005-0000-0000-000020650000}"/>
    <cellStyle name="Normal 2 4 3 2 3 2 5 2" xfId="25751" xr:uid="{00000000-0005-0000-0000-000021650000}"/>
    <cellStyle name="Normal 2 4 3 2 3 2 6" xfId="25752" xr:uid="{00000000-0005-0000-0000-000022650000}"/>
    <cellStyle name="Normal 2 4 3 2 3 2 6 2" xfId="25753" xr:uid="{00000000-0005-0000-0000-000023650000}"/>
    <cellStyle name="Normal 2 4 3 2 3 2 7" xfId="25754" xr:uid="{00000000-0005-0000-0000-000024650000}"/>
    <cellStyle name="Normal 2 4 3 2 3 2 7 2" xfId="25755" xr:uid="{00000000-0005-0000-0000-000025650000}"/>
    <cellStyle name="Normal 2 4 3 2 3 2 8" xfId="25756" xr:uid="{00000000-0005-0000-0000-000026650000}"/>
    <cellStyle name="Normal 2 4 3 2 3 2 8 2" xfId="25757" xr:uid="{00000000-0005-0000-0000-000027650000}"/>
    <cellStyle name="Normal 2 4 3 2 3 2 9" xfId="25758" xr:uid="{00000000-0005-0000-0000-000028650000}"/>
    <cellStyle name="Normal 2 4 3 2 3 2 9 2" xfId="25759" xr:uid="{00000000-0005-0000-0000-000029650000}"/>
    <cellStyle name="Normal 2 4 3 2 3 3" xfId="25760" xr:uid="{00000000-0005-0000-0000-00002A650000}"/>
    <cellStyle name="Normal 2 4 3 2 3 3 10" xfId="25761" xr:uid="{00000000-0005-0000-0000-00002B650000}"/>
    <cellStyle name="Normal 2 4 3 2 3 3 10 2" xfId="25762" xr:uid="{00000000-0005-0000-0000-00002C650000}"/>
    <cellStyle name="Normal 2 4 3 2 3 3 11" xfId="25763" xr:uid="{00000000-0005-0000-0000-00002D650000}"/>
    <cellStyle name="Normal 2 4 3 2 3 3 2" xfId="25764" xr:uid="{00000000-0005-0000-0000-00002E650000}"/>
    <cellStyle name="Normal 2 4 3 2 3 3 2 2" xfId="25765" xr:uid="{00000000-0005-0000-0000-00002F650000}"/>
    <cellStyle name="Normal 2 4 3 2 3 3 3" xfId="25766" xr:uid="{00000000-0005-0000-0000-000030650000}"/>
    <cellStyle name="Normal 2 4 3 2 3 3 3 2" xfId="25767" xr:uid="{00000000-0005-0000-0000-000031650000}"/>
    <cellStyle name="Normal 2 4 3 2 3 3 4" xfId="25768" xr:uid="{00000000-0005-0000-0000-000032650000}"/>
    <cellStyle name="Normal 2 4 3 2 3 3 4 2" xfId="25769" xr:uid="{00000000-0005-0000-0000-000033650000}"/>
    <cellStyle name="Normal 2 4 3 2 3 3 5" xfId="25770" xr:uid="{00000000-0005-0000-0000-000034650000}"/>
    <cellStyle name="Normal 2 4 3 2 3 3 5 2" xfId="25771" xr:uid="{00000000-0005-0000-0000-000035650000}"/>
    <cellStyle name="Normal 2 4 3 2 3 3 6" xfId="25772" xr:uid="{00000000-0005-0000-0000-000036650000}"/>
    <cellStyle name="Normal 2 4 3 2 3 3 6 2" xfId="25773" xr:uid="{00000000-0005-0000-0000-000037650000}"/>
    <cellStyle name="Normal 2 4 3 2 3 3 7" xfId="25774" xr:uid="{00000000-0005-0000-0000-000038650000}"/>
    <cellStyle name="Normal 2 4 3 2 3 3 7 2" xfId="25775" xr:uid="{00000000-0005-0000-0000-000039650000}"/>
    <cellStyle name="Normal 2 4 3 2 3 3 8" xfId="25776" xr:uid="{00000000-0005-0000-0000-00003A650000}"/>
    <cellStyle name="Normal 2 4 3 2 3 3 8 2" xfId="25777" xr:uid="{00000000-0005-0000-0000-00003B650000}"/>
    <cellStyle name="Normal 2 4 3 2 3 3 9" xfId="25778" xr:uid="{00000000-0005-0000-0000-00003C650000}"/>
    <cellStyle name="Normal 2 4 3 2 3 3 9 2" xfId="25779" xr:uid="{00000000-0005-0000-0000-00003D650000}"/>
    <cellStyle name="Normal 2 4 3 2 3 4" xfId="25780" xr:uid="{00000000-0005-0000-0000-00003E650000}"/>
    <cellStyle name="Normal 2 4 3 2 3 4 2" xfId="25781" xr:uid="{00000000-0005-0000-0000-00003F650000}"/>
    <cellStyle name="Normal 2 4 3 2 3 5" xfId="25782" xr:uid="{00000000-0005-0000-0000-000040650000}"/>
    <cellStyle name="Normal 2 4 3 2 3 5 2" xfId="25783" xr:uid="{00000000-0005-0000-0000-000041650000}"/>
    <cellStyle name="Normal 2 4 3 2 3 6" xfId="25784" xr:uid="{00000000-0005-0000-0000-000042650000}"/>
    <cellStyle name="Normal 2 4 3 2 3 6 2" xfId="25785" xr:uid="{00000000-0005-0000-0000-000043650000}"/>
    <cellStyle name="Normal 2 4 3 2 3 7" xfId="25786" xr:uid="{00000000-0005-0000-0000-000044650000}"/>
    <cellStyle name="Normal 2 4 3 2 3 7 2" xfId="25787" xr:uid="{00000000-0005-0000-0000-000045650000}"/>
    <cellStyle name="Normal 2 4 3 2 3 8" xfId="25788" xr:uid="{00000000-0005-0000-0000-000046650000}"/>
    <cellStyle name="Normal 2 4 3 2 3 8 2" xfId="25789" xr:uid="{00000000-0005-0000-0000-000047650000}"/>
    <cellStyle name="Normal 2 4 3 2 3 9" xfId="25790" xr:uid="{00000000-0005-0000-0000-000048650000}"/>
    <cellStyle name="Normal 2 4 3 2 3 9 2" xfId="25791" xr:uid="{00000000-0005-0000-0000-000049650000}"/>
    <cellStyle name="Normal 2 4 3 2 4" xfId="25792" xr:uid="{00000000-0005-0000-0000-00004A650000}"/>
    <cellStyle name="Normal 2 4 3 2 4 10" xfId="25793" xr:uid="{00000000-0005-0000-0000-00004B650000}"/>
    <cellStyle name="Normal 2 4 3 2 4 10 2" xfId="25794" xr:uid="{00000000-0005-0000-0000-00004C650000}"/>
    <cellStyle name="Normal 2 4 3 2 4 11" xfId="25795" xr:uid="{00000000-0005-0000-0000-00004D650000}"/>
    <cellStyle name="Normal 2 4 3 2 4 11 2" xfId="25796" xr:uid="{00000000-0005-0000-0000-00004E650000}"/>
    <cellStyle name="Normal 2 4 3 2 4 12" xfId="25797" xr:uid="{00000000-0005-0000-0000-00004F650000}"/>
    <cellStyle name="Normal 2 4 3 2 4 12 2" xfId="25798" xr:uid="{00000000-0005-0000-0000-000050650000}"/>
    <cellStyle name="Normal 2 4 3 2 4 13" xfId="25799" xr:uid="{00000000-0005-0000-0000-000051650000}"/>
    <cellStyle name="Normal 2 4 3 2 4 2" xfId="25800" xr:uid="{00000000-0005-0000-0000-000052650000}"/>
    <cellStyle name="Normal 2 4 3 2 4 2 10" xfId="25801" xr:uid="{00000000-0005-0000-0000-000053650000}"/>
    <cellStyle name="Normal 2 4 3 2 4 2 10 2" xfId="25802" xr:uid="{00000000-0005-0000-0000-000054650000}"/>
    <cellStyle name="Normal 2 4 3 2 4 2 11" xfId="25803" xr:uid="{00000000-0005-0000-0000-000055650000}"/>
    <cellStyle name="Normal 2 4 3 2 4 2 11 2" xfId="25804" xr:uid="{00000000-0005-0000-0000-000056650000}"/>
    <cellStyle name="Normal 2 4 3 2 4 2 12" xfId="25805" xr:uid="{00000000-0005-0000-0000-000057650000}"/>
    <cellStyle name="Normal 2 4 3 2 4 2 2" xfId="25806" xr:uid="{00000000-0005-0000-0000-000058650000}"/>
    <cellStyle name="Normal 2 4 3 2 4 2 2 10" xfId="25807" xr:uid="{00000000-0005-0000-0000-000059650000}"/>
    <cellStyle name="Normal 2 4 3 2 4 2 2 10 2" xfId="25808" xr:uid="{00000000-0005-0000-0000-00005A650000}"/>
    <cellStyle name="Normal 2 4 3 2 4 2 2 11" xfId="25809" xr:uid="{00000000-0005-0000-0000-00005B650000}"/>
    <cellStyle name="Normal 2 4 3 2 4 2 2 2" xfId="25810" xr:uid="{00000000-0005-0000-0000-00005C650000}"/>
    <cellStyle name="Normal 2 4 3 2 4 2 2 2 2" xfId="25811" xr:uid="{00000000-0005-0000-0000-00005D650000}"/>
    <cellStyle name="Normal 2 4 3 2 4 2 2 3" xfId="25812" xr:uid="{00000000-0005-0000-0000-00005E650000}"/>
    <cellStyle name="Normal 2 4 3 2 4 2 2 3 2" xfId="25813" xr:uid="{00000000-0005-0000-0000-00005F650000}"/>
    <cellStyle name="Normal 2 4 3 2 4 2 2 4" xfId="25814" xr:uid="{00000000-0005-0000-0000-000060650000}"/>
    <cellStyle name="Normal 2 4 3 2 4 2 2 4 2" xfId="25815" xr:uid="{00000000-0005-0000-0000-000061650000}"/>
    <cellStyle name="Normal 2 4 3 2 4 2 2 5" xfId="25816" xr:uid="{00000000-0005-0000-0000-000062650000}"/>
    <cellStyle name="Normal 2 4 3 2 4 2 2 5 2" xfId="25817" xr:uid="{00000000-0005-0000-0000-000063650000}"/>
    <cellStyle name="Normal 2 4 3 2 4 2 2 6" xfId="25818" xr:uid="{00000000-0005-0000-0000-000064650000}"/>
    <cellStyle name="Normal 2 4 3 2 4 2 2 6 2" xfId="25819" xr:uid="{00000000-0005-0000-0000-000065650000}"/>
    <cellStyle name="Normal 2 4 3 2 4 2 2 7" xfId="25820" xr:uid="{00000000-0005-0000-0000-000066650000}"/>
    <cellStyle name="Normal 2 4 3 2 4 2 2 7 2" xfId="25821" xr:uid="{00000000-0005-0000-0000-000067650000}"/>
    <cellStyle name="Normal 2 4 3 2 4 2 2 8" xfId="25822" xr:uid="{00000000-0005-0000-0000-000068650000}"/>
    <cellStyle name="Normal 2 4 3 2 4 2 2 8 2" xfId="25823" xr:uid="{00000000-0005-0000-0000-000069650000}"/>
    <cellStyle name="Normal 2 4 3 2 4 2 2 9" xfId="25824" xr:uid="{00000000-0005-0000-0000-00006A650000}"/>
    <cellStyle name="Normal 2 4 3 2 4 2 2 9 2" xfId="25825" xr:uid="{00000000-0005-0000-0000-00006B650000}"/>
    <cellStyle name="Normal 2 4 3 2 4 2 3" xfId="25826" xr:uid="{00000000-0005-0000-0000-00006C650000}"/>
    <cellStyle name="Normal 2 4 3 2 4 2 3 2" xfId="25827" xr:uid="{00000000-0005-0000-0000-00006D650000}"/>
    <cellStyle name="Normal 2 4 3 2 4 2 4" xfId="25828" xr:uid="{00000000-0005-0000-0000-00006E650000}"/>
    <cellStyle name="Normal 2 4 3 2 4 2 4 2" xfId="25829" xr:uid="{00000000-0005-0000-0000-00006F650000}"/>
    <cellStyle name="Normal 2 4 3 2 4 2 5" xfId="25830" xr:uid="{00000000-0005-0000-0000-000070650000}"/>
    <cellStyle name="Normal 2 4 3 2 4 2 5 2" xfId="25831" xr:uid="{00000000-0005-0000-0000-000071650000}"/>
    <cellStyle name="Normal 2 4 3 2 4 2 6" xfId="25832" xr:uid="{00000000-0005-0000-0000-000072650000}"/>
    <cellStyle name="Normal 2 4 3 2 4 2 6 2" xfId="25833" xr:uid="{00000000-0005-0000-0000-000073650000}"/>
    <cellStyle name="Normal 2 4 3 2 4 2 7" xfId="25834" xr:uid="{00000000-0005-0000-0000-000074650000}"/>
    <cellStyle name="Normal 2 4 3 2 4 2 7 2" xfId="25835" xr:uid="{00000000-0005-0000-0000-000075650000}"/>
    <cellStyle name="Normal 2 4 3 2 4 2 8" xfId="25836" xr:uid="{00000000-0005-0000-0000-000076650000}"/>
    <cellStyle name="Normal 2 4 3 2 4 2 8 2" xfId="25837" xr:uid="{00000000-0005-0000-0000-000077650000}"/>
    <cellStyle name="Normal 2 4 3 2 4 2 9" xfId="25838" xr:uid="{00000000-0005-0000-0000-000078650000}"/>
    <cellStyle name="Normal 2 4 3 2 4 2 9 2" xfId="25839" xr:uid="{00000000-0005-0000-0000-000079650000}"/>
    <cellStyle name="Normal 2 4 3 2 4 3" xfId="25840" xr:uid="{00000000-0005-0000-0000-00007A650000}"/>
    <cellStyle name="Normal 2 4 3 2 4 3 10" xfId="25841" xr:uid="{00000000-0005-0000-0000-00007B650000}"/>
    <cellStyle name="Normal 2 4 3 2 4 3 10 2" xfId="25842" xr:uid="{00000000-0005-0000-0000-00007C650000}"/>
    <cellStyle name="Normal 2 4 3 2 4 3 11" xfId="25843" xr:uid="{00000000-0005-0000-0000-00007D650000}"/>
    <cellStyle name="Normal 2 4 3 2 4 3 2" xfId="25844" xr:uid="{00000000-0005-0000-0000-00007E650000}"/>
    <cellStyle name="Normal 2 4 3 2 4 3 2 2" xfId="25845" xr:uid="{00000000-0005-0000-0000-00007F650000}"/>
    <cellStyle name="Normal 2 4 3 2 4 3 3" xfId="25846" xr:uid="{00000000-0005-0000-0000-000080650000}"/>
    <cellStyle name="Normal 2 4 3 2 4 3 3 2" xfId="25847" xr:uid="{00000000-0005-0000-0000-000081650000}"/>
    <cellStyle name="Normal 2 4 3 2 4 3 4" xfId="25848" xr:uid="{00000000-0005-0000-0000-000082650000}"/>
    <cellStyle name="Normal 2 4 3 2 4 3 4 2" xfId="25849" xr:uid="{00000000-0005-0000-0000-000083650000}"/>
    <cellStyle name="Normal 2 4 3 2 4 3 5" xfId="25850" xr:uid="{00000000-0005-0000-0000-000084650000}"/>
    <cellStyle name="Normal 2 4 3 2 4 3 5 2" xfId="25851" xr:uid="{00000000-0005-0000-0000-000085650000}"/>
    <cellStyle name="Normal 2 4 3 2 4 3 6" xfId="25852" xr:uid="{00000000-0005-0000-0000-000086650000}"/>
    <cellStyle name="Normal 2 4 3 2 4 3 6 2" xfId="25853" xr:uid="{00000000-0005-0000-0000-000087650000}"/>
    <cellStyle name="Normal 2 4 3 2 4 3 7" xfId="25854" xr:uid="{00000000-0005-0000-0000-000088650000}"/>
    <cellStyle name="Normal 2 4 3 2 4 3 7 2" xfId="25855" xr:uid="{00000000-0005-0000-0000-000089650000}"/>
    <cellStyle name="Normal 2 4 3 2 4 3 8" xfId="25856" xr:uid="{00000000-0005-0000-0000-00008A650000}"/>
    <cellStyle name="Normal 2 4 3 2 4 3 8 2" xfId="25857" xr:uid="{00000000-0005-0000-0000-00008B650000}"/>
    <cellStyle name="Normal 2 4 3 2 4 3 9" xfId="25858" xr:uid="{00000000-0005-0000-0000-00008C650000}"/>
    <cellStyle name="Normal 2 4 3 2 4 3 9 2" xfId="25859" xr:uid="{00000000-0005-0000-0000-00008D650000}"/>
    <cellStyle name="Normal 2 4 3 2 4 4" xfId="25860" xr:uid="{00000000-0005-0000-0000-00008E650000}"/>
    <cellStyle name="Normal 2 4 3 2 4 4 2" xfId="25861" xr:uid="{00000000-0005-0000-0000-00008F650000}"/>
    <cellStyle name="Normal 2 4 3 2 4 5" xfId="25862" xr:uid="{00000000-0005-0000-0000-000090650000}"/>
    <cellStyle name="Normal 2 4 3 2 4 5 2" xfId="25863" xr:uid="{00000000-0005-0000-0000-000091650000}"/>
    <cellStyle name="Normal 2 4 3 2 4 6" xfId="25864" xr:uid="{00000000-0005-0000-0000-000092650000}"/>
    <cellStyle name="Normal 2 4 3 2 4 6 2" xfId="25865" xr:uid="{00000000-0005-0000-0000-000093650000}"/>
    <cellStyle name="Normal 2 4 3 2 4 7" xfId="25866" xr:uid="{00000000-0005-0000-0000-000094650000}"/>
    <cellStyle name="Normal 2 4 3 2 4 7 2" xfId="25867" xr:uid="{00000000-0005-0000-0000-000095650000}"/>
    <cellStyle name="Normal 2 4 3 2 4 8" xfId="25868" xr:uid="{00000000-0005-0000-0000-000096650000}"/>
    <cellStyle name="Normal 2 4 3 2 4 8 2" xfId="25869" xr:uid="{00000000-0005-0000-0000-000097650000}"/>
    <cellStyle name="Normal 2 4 3 2 4 9" xfId="25870" xr:uid="{00000000-0005-0000-0000-000098650000}"/>
    <cellStyle name="Normal 2 4 3 2 4 9 2" xfId="25871" xr:uid="{00000000-0005-0000-0000-000099650000}"/>
    <cellStyle name="Normal 2 4 3 2 5" xfId="25872" xr:uid="{00000000-0005-0000-0000-00009A650000}"/>
    <cellStyle name="Normal 2 4 3 2 5 10" xfId="25873" xr:uid="{00000000-0005-0000-0000-00009B650000}"/>
    <cellStyle name="Normal 2 4 3 2 5 10 2" xfId="25874" xr:uid="{00000000-0005-0000-0000-00009C650000}"/>
    <cellStyle name="Normal 2 4 3 2 5 11" xfId="25875" xr:uid="{00000000-0005-0000-0000-00009D650000}"/>
    <cellStyle name="Normal 2 4 3 2 5 11 2" xfId="25876" xr:uid="{00000000-0005-0000-0000-00009E650000}"/>
    <cellStyle name="Normal 2 4 3 2 5 12" xfId="25877" xr:uid="{00000000-0005-0000-0000-00009F650000}"/>
    <cellStyle name="Normal 2 4 3 2 5 12 2" xfId="25878" xr:uid="{00000000-0005-0000-0000-0000A0650000}"/>
    <cellStyle name="Normal 2 4 3 2 5 13" xfId="25879" xr:uid="{00000000-0005-0000-0000-0000A1650000}"/>
    <cellStyle name="Normal 2 4 3 2 5 2" xfId="25880" xr:uid="{00000000-0005-0000-0000-0000A2650000}"/>
    <cellStyle name="Normal 2 4 3 2 5 2 10" xfId="25881" xr:uid="{00000000-0005-0000-0000-0000A3650000}"/>
    <cellStyle name="Normal 2 4 3 2 5 2 10 2" xfId="25882" xr:uid="{00000000-0005-0000-0000-0000A4650000}"/>
    <cellStyle name="Normal 2 4 3 2 5 2 11" xfId="25883" xr:uid="{00000000-0005-0000-0000-0000A5650000}"/>
    <cellStyle name="Normal 2 4 3 2 5 2 11 2" xfId="25884" xr:uid="{00000000-0005-0000-0000-0000A6650000}"/>
    <cellStyle name="Normal 2 4 3 2 5 2 12" xfId="25885" xr:uid="{00000000-0005-0000-0000-0000A7650000}"/>
    <cellStyle name="Normal 2 4 3 2 5 2 2" xfId="25886" xr:uid="{00000000-0005-0000-0000-0000A8650000}"/>
    <cellStyle name="Normal 2 4 3 2 5 2 2 10" xfId="25887" xr:uid="{00000000-0005-0000-0000-0000A9650000}"/>
    <cellStyle name="Normal 2 4 3 2 5 2 2 10 2" xfId="25888" xr:uid="{00000000-0005-0000-0000-0000AA650000}"/>
    <cellStyle name="Normal 2 4 3 2 5 2 2 11" xfId="25889" xr:uid="{00000000-0005-0000-0000-0000AB650000}"/>
    <cellStyle name="Normal 2 4 3 2 5 2 2 2" xfId="25890" xr:uid="{00000000-0005-0000-0000-0000AC650000}"/>
    <cellStyle name="Normal 2 4 3 2 5 2 2 2 2" xfId="25891" xr:uid="{00000000-0005-0000-0000-0000AD650000}"/>
    <cellStyle name="Normal 2 4 3 2 5 2 2 3" xfId="25892" xr:uid="{00000000-0005-0000-0000-0000AE650000}"/>
    <cellStyle name="Normal 2 4 3 2 5 2 2 3 2" xfId="25893" xr:uid="{00000000-0005-0000-0000-0000AF650000}"/>
    <cellStyle name="Normal 2 4 3 2 5 2 2 4" xfId="25894" xr:uid="{00000000-0005-0000-0000-0000B0650000}"/>
    <cellStyle name="Normal 2 4 3 2 5 2 2 4 2" xfId="25895" xr:uid="{00000000-0005-0000-0000-0000B1650000}"/>
    <cellStyle name="Normal 2 4 3 2 5 2 2 5" xfId="25896" xr:uid="{00000000-0005-0000-0000-0000B2650000}"/>
    <cellStyle name="Normal 2 4 3 2 5 2 2 5 2" xfId="25897" xr:uid="{00000000-0005-0000-0000-0000B3650000}"/>
    <cellStyle name="Normal 2 4 3 2 5 2 2 6" xfId="25898" xr:uid="{00000000-0005-0000-0000-0000B4650000}"/>
    <cellStyle name="Normal 2 4 3 2 5 2 2 6 2" xfId="25899" xr:uid="{00000000-0005-0000-0000-0000B5650000}"/>
    <cellStyle name="Normal 2 4 3 2 5 2 2 7" xfId="25900" xr:uid="{00000000-0005-0000-0000-0000B6650000}"/>
    <cellStyle name="Normal 2 4 3 2 5 2 2 7 2" xfId="25901" xr:uid="{00000000-0005-0000-0000-0000B7650000}"/>
    <cellStyle name="Normal 2 4 3 2 5 2 2 8" xfId="25902" xr:uid="{00000000-0005-0000-0000-0000B8650000}"/>
    <cellStyle name="Normal 2 4 3 2 5 2 2 8 2" xfId="25903" xr:uid="{00000000-0005-0000-0000-0000B9650000}"/>
    <cellStyle name="Normal 2 4 3 2 5 2 2 9" xfId="25904" xr:uid="{00000000-0005-0000-0000-0000BA650000}"/>
    <cellStyle name="Normal 2 4 3 2 5 2 2 9 2" xfId="25905" xr:uid="{00000000-0005-0000-0000-0000BB650000}"/>
    <cellStyle name="Normal 2 4 3 2 5 2 3" xfId="25906" xr:uid="{00000000-0005-0000-0000-0000BC650000}"/>
    <cellStyle name="Normal 2 4 3 2 5 2 3 2" xfId="25907" xr:uid="{00000000-0005-0000-0000-0000BD650000}"/>
    <cellStyle name="Normal 2 4 3 2 5 2 4" xfId="25908" xr:uid="{00000000-0005-0000-0000-0000BE650000}"/>
    <cellStyle name="Normal 2 4 3 2 5 2 4 2" xfId="25909" xr:uid="{00000000-0005-0000-0000-0000BF650000}"/>
    <cellStyle name="Normal 2 4 3 2 5 2 5" xfId="25910" xr:uid="{00000000-0005-0000-0000-0000C0650000}"/>
    <cellStyle name="Normal 2 4 3 2 5 2 5 2" xfId="25911" xr:uid="{00000000-0005-0000-0000-0000C1650000}"/>
    <cellStyle name="Normal 2 4 3 2 5 2 6" xfId="25912" xr:uid="{00000000-0005-0000-0000-0000C2650000}"/>
    <cellStyle name="Normal 2 4 3 2 5 2 6 2" xfId="25913" xr:uid="{00000000-0005-0000-0000-0000C3650000}"/>
    <cellStyle name="Normal 2 4 3 2 5 2 7" xfId="25914" xr:uid="{00000000-0005-0000-0000-0000C4650000}"/>
    <cellStyle name="Normal 2 4 3 2 5 2 7 2" xfId="25915" xr:uid="{00000000-0005-0000-0000-0000C5650000}"/>
    <cellStyle name="Normal 2 4 3 2 5 2 8" xfId="25916" xr:uid="{00000000-0005-0000-0000-0000C6650000}"/>
    <cellStyle name="Normal 2 4 3 2 5 2 8 2" xfId="25917" xr:uid="{00000000-0005-0000-0000-0000C7650000}"/>
    <cellStyle name="Normal 2 4 3 2 5 2 9" xfId="25918" xr:uid="{00000000-0005-0000-0000-0000C8650000}"/>
    <cellStyle name="Normal 2 4 3 2 5 2 9 2" xfId="25919" xr:uid="{00000000-0005-0000-0000-0000C9650000}"/>
    <cellStyle name="Normal 2 4 3 2 5 3" xfId="25920" xr:uid="{00000000-0005-0000-0000-0000CA650000}"/>
    <cellStyle name="Normal 2 4 3 2 5 3 10" xfId="25921" xr:uid="{00000000-0005-0000-0000-0000CB650000}"/>
    <cellStyle name="Normal 2 4 3 2 5 3 10 2" xfId="25922" xr:uid="{00000000-0005-0000-0000-0000CC650000}"/>
    <cellStyle name="Normal 2 4 3 2 5 3 11" xfId="25923" xr:uid="{00000000-0005-0000-0000-0000CD650000}"/>
    <cellStyle name="Normal 2 4 3 2 5 3 2" xfId="25924" xr:uid="{00000000-0005-0000-0000-0000CE650000}"/>
    <cellStyle name="Normal 2 4 3 2 5 3 2 2" xfId="25925" xr:uid="{00000000-0005-0000-0000-0000CF650000}"/>
    <cellStyle name="Normal 2 4 3 2 5 3 3" xfId="25926" xr:uid="{00000000-0005-0000-0000-0000D0650000}"/>
    <cellStyle name="Normal 2 4 3 2 5 3 3 2" xfId="25927" xr:uid="{00000000-0005-0000-0000-0000D1650000}"/>
    <cellStyle name="Normal 2 4 3 2 5 3 4" xfId="25928" xr:uid="{00000000-0005-0000-0000-0000D2650000}"/>
    <cellStyle name="Normal 2 4 3 2 5 3 4 2" xfId="25929" xr:uid="{00000000-0005-0000-0000-0000D3650000}"/>
    <cellStyle name="Normal 2 4 3 2 5 3 5" xfId="25930" xr:uid="{00000000-0005-0000-0000-0000D4650000}"/>
    <cellStyle name="Normal 2 4 3 2 5 3 5 2" xfId="25931" xr:uid="{00000000-0005-0000-0000-0000D5650000}"/>
    <cellStyle name="Normal 2 4 3 2 5 3 6" xfId="25932" xr:uid="{00000000-0005-0000-0000-0000D6650000}"/>
    <cellStyle name="Normal 2 4 3 2 5 3 6 2" xfId="25933" xr:uid="{00000000-0005-0000-0000-0000D7650000}"/>
    <cellStyle name="Normal 2 4 3 2 5 3 7" xfId="25934" xr:uid="{00000000-0005-0000-0000-0000D8650000}"/>
    <cellStyle name="Normal 2 4 3 2 5 3 7 2" xfId="25935" xr:uid="{00000000-0005-0000-0000-0000D9650000}"/>
    <cellStyle name="Normal 2 4 3 2 5 3 8" xfId="25936" xr:uid="{00000000-0005-0000-0000-0000DA650000}"/>
    <cellStyle name="Normal 2 4 3 2 5 3 8 2" xfId="25937" xr:uid="{00000000-0005-0000-0000-0000DB650000}"/>
    <cellStyle name="Normal 2 4 3 2 5 3 9" xfId="25938" xr:uid="{00000000-0005-0000-0000-0000DC650000}"/>
    <cellStyle name="Normal 2 4 3 2 5 3 9 2" xfId="25939" xr:uid="{00000000-0005-0000-0000-0000DD650000}"/>
    <cellStyle name="Normal 2 4 3 2 5 4" xfId="25940" xr:uid="{00000000-0005-0000-0000-0000DE650000}"/>
    <cellStyle name="Normal 2 4 3 2 5 4 2" xfId="25941" xr:uid="{00000000-0005-0000-0000-0000DF650000}"/>
    <cellStyle name="Normal 2 4 3 2 5 5" xfId="25942" xr:uid="{00000000-0005-0000-0000-0000E0650000}"/>
    <cellStyle name="Normal 2 4 3 2 5 5 2" xfId="25943" xr:uid="{00000000-0005-0000-0000-0000E1650000}"/>
    <cellStyle name="Normal 2 4 3 2 5 6" xfId="25944" xr:uid="{00000000-0005-0000-0000-0000E2650000}"/>
    <cellStyle name="Normal 2 4 3 2 5 6 2" xfId="25945" xr:uid="{00000000-0005-0000-0000-0000E3650000}"/>
    <cellStyle name="Normal 2 4 3 2 5 7" xfId="25946" xr:uid="{00000000-0005-0000-0000-0000E4650000}"/>
    <cellStyle name="Normal 2 4 3 2 5 7 2" xfId="25947" xr:uid="{00000000-0005-0000-0000-0000E5650000}"/>
    <cellStyle name="Normal 2 4 3 2 5 8" xfId="25948" xr:uid="{00000000-0005-0000-0000-0000E6650000}"/>
    <cellStyle name="Normal 2 4 3 2 5 8 2" xfId="25949" xr:uid="{00000000-0005-0000-0000-0000E7650000}"/>
    <cellStyle name="Normal 2 4 3 2 5 9" xfId="25950" xr:uid="{00000000-0005-0000-0000-0000E8650000}"/>
    <cellStyle name="Normal 2 4 3 2 5 9 2" xfId="25951" xr:uid="{00000000-0005-0000-0000-0000E9650000}"/>
    <cellStyle name="Normal 2 4 3 2 6" xfId="42059" xr:uid="{00000000-0005-0000-0000-0000EA650000}"/>
    <cellStyle name="Normal 2 4 3 3" xfId="25952" xr:uid="{00000000-0005-0000-0000-0000EB650000}"/>
    <cellStyle name="Normal 2 4 3 3 2" xfId="42060" xr:uid="{00000000-0005-0000-0000-0000EC650000}"/>
    <cellStyle name="Normal 2 4 3 4" xfId="25953" xr:uid="{00000000-0005-0000-0000-0000ED650000}"/>
    <cellStyle name="Normal 2 4 3 4 2" xfId="42061" xr:uid="{00000000-0005-0000-0000-0000EE650000}"/>
    <cellStyle name="Normal 2 4 3 5" xfId="25954" xr:uid="{00000000-0005-0000-0000-0000EF650000}"/>
    <cellStyle name="Normal 2 4 3 5 2" xfId="42062" xr:uid="{00000000-0005-0000-0000-0000F0650000}"/>
    <cellStyle name="Normal 2 4 3 6" xfId="25955" xr:uid="{00000000-0005-0000-0000-0000F1650000}"/>
    <cellStyle name="Normal 2 4 3 6 2" xfId="42063" xr:uid="{00000000-0005-0000-0000-0000F2650000}"/>
    <cellStyle name="Normal 2 4 3 7" xfId="25956" xr:uid="{00000000-0005-0000-0000-0000F3650000}"/>
    <cellStyle name="Normal 2 4 3 7 10" xfId="25957" xr:uid="{00000000-0005-0000-0000-0000F4650000}"/>
    <cellStyle name="Normal 2 4 3 7 10 2" xfId="25958" xr:uid="{00000000-0005-0000-0000-0000F5650000}"/>
    <cellStyle name="Normal 2 4 3 7 11" xfId="25959" xr:uid="{00000000-0005-0000-0000-0000F6650000}"/>
    <cellStyle name="Normal 2 4 3 7 11 2" xfId="25960" xr:uid="{00000000-0005-0000-0000-0000F7650000}"/>
    <cellStyle name="Normal 2 4 3 7 12" xfId="25961" xr:uid="{00000000-0005-0000-0000-0000F8650000}"/>
    <cellStyle name="Normal 2 4 3 7 2" xfId="25962" xr:uid="{00000000-0005-0000-0000-0000F9650000}"/>
    <cellStyle name="Normal 2 4 3 7 2 10" xfId="25963" xr:uid="{00000000-0005-0000-0000-0000FA650000}"/>
    <cellStyle name="Normal 2 4 3 7 2 10 2" xfId="25964" xr:uid="{00000000-0005-0000-0000-0000FB650000}"/>
    <cellStyle name="Normal 2 4 3 7 2 11" xfId="25965" xr:uid="{00000000-0005-0000-0000-0000FC650000}"/>
    <cellStyle name="Normal 2 4 3 7 2 2" xfId="25966" xr:uid="{00000000-0005-0000-0000-0000FD650000}"/>
    <cellStyle name="Normal 2 4 3 7 2 2 2" xfId="25967" xr:uid="{00000000-0005-0000-0000-0000FE650000}"/>
    <cellStyle name="Normal 2 4 3 7 2 3" xfId="25968" xr:uid="{00000000-0005-0000-0000-0000FF650000}"/>
    <cellStyle name="Normal 2 4 3 7 2 3 2" xfId="25969" xr:uid="{00000000-0005-0000-0000-000000660000}"/>
    <cellStyle name="Normal 2 4 3 7 2 4" xfId="25970" xr:uid="{00000000-0005-0000-0000-000001660000}"/>
    <cellStyle name="Normal 2 4 3 7 2 4 2" xfId="25971" xr:uid="{00000000-0005-0000-0000-000002660000}"/>
    <cellStyle name="Normal 2 4 3 7 2 5" xfId="25972" xr:uid="{00000000-0005-0000-0000-000003660000}"/>
    <cellStyle name="Normal 2 4 3 7 2 5 2" xfId="25973" xr:uid="{00000000-0005-0000-0000-000004660000}"/>
    <cellStyle name="Normal 2 4 3 7 2 6" xfId="25974" xr:uid="{00000000-0005-0000-0000-000005660000}"/>
    <cellStyle name="Normal 2 4 3 7 2 6 2" xfId="25975" xr:uid="{00000000-0005-0000-0000-000006660000}"/>
    <cellStyle name="Normal 2 4 3 7 2 7" xfId="25976" xr:uid="{00000000-0005-0000-0000-000007660000}"/>
    <cellStyle name="Normal 2 4 3 7 2 7 2" xfId="25977" xr:uid="{00000000-0005-0000-0000-000008660000}"/>
    <cellStyle name="Normal 2 4 3 7 2 8" xfId="25978" xr:uid="{00000000-0005-0000-0000-000009660000}"/>
    <cellStyle name="Normal 2 4 3 7 2 8 2" xfId="25979" xr:uid="{00000000-0005-0000-0000-00000A660000}"/>
    <cellStyle name="Normal 2 4 3 7 2 9" xfId="25980" xr:uid="{00000000-0005-0000-0000-00000B660000}"/>
    <cellStyle name="Normal 2 4 3 7 2 9 2" xfId="25981" xr:uid="{00000000-0005-0000-0000-00000C660000}"/>
    <cellStyle name="Normal 2 4 3 7 3" xfId="25982" xr:uid="{00000000-0005-0000-0000-00000D660000}"/>
    <cellStyle name="Normal 2 4 3 7 3 2" xfId="25983" xr:uid="{00000000-0005-0000-0000-00000E660000}"/>
    <cellStyle name="Normal 2 4 3 7 4" xfId="25984" xr:uid="{00000000-0005-0000-0000-00000F660000}"/>
    <cellStyle name="Normal 2 4 3 7 4 2" xfId="25985" xr:uid="{00000000-0005-0000-0000-000010660000}"/>
    <cellStyle name="Normal 2 4 3 7 5" xfId="25986" xr:uid="{00000000-0005-0000-0000-000011660000}"/>
    <cellStyle name="Normal 2 4 3 7 5 2" xfId="25987" xr:uid="{00000000-0005-0000-0000-000012660000}"/>
    <cellStyle name="Normal 2 4 3 7 6" xfId="25988" xr:uid="{00000000-0005-0000-0000-000013660000}"/>
    <cellStyle name="Normal 2 4 3 7 6 2" xfId="25989" xr:uid="{00000000-0005-0000-0000-000014660000}"/>
    <cellStyle name="Normal 2 4 3 7 7" xfId="25990" xr:uid="{00000000-0005-0000-0000-000015660000}"/>
    <cellStyle name="Normal 2 4 3 7 7 2" xfId="25991" xr:uid="{00000000-0005-0000-0000-000016660000}"/>
    <cellStyle name="Normal 2 4 3 7 8" xfId="25992" xr:uid="{00000000-0005-0000-0000-000017660000}"/>
    <cellStyle name="Normal 2 4 3 7 8 2" xfId="25993" xr:uid="{00000000-0005-0000-0000-000018660000}"/>
    <cellStyle name="Normal 2 4 3 7 9" xfId="25994" xr:uid="{00000000-0005-0000-0000-000019660000}"/>
    <cellStyle name="Normal 2 4 3 7 9 2" xfId="25995" xr:uid="{00000000-0005-0000-0000-00001A660000}"/>
    <cellStyle name="Normal 2 4 3 8" xfId="25996" xr:uid="{00000000-0005-0000-0000-00001B660000}"/>
    <cellStyle name="Normal 2 4 3 8 10" xfId="25997" xr:uid="{00000000-0005-0000-0000-00001C660000}"/>
    <cellStyle name="Normal 2 4 3 8 10 2" xfId="25998" xr:uid="{00000000-0005-0000-0000-00001D660000}"/>
    <cellStyle name="Normal 2 4 3 8 11" xfId="25999" xr:uid="{00000000-0005-0000-0000-00001E660000}"/>
    <cellStyle name="Normal 2 4 3 8 2" xfId="26000" xr:uid="{00000000-0005-0000-0000-00001F660000}"/>
    <cellStyle name="Normal 2 4 3 8 2 2" xfId="26001" xr:uid="{00000000-0005-0000-0000-000020660000}"/>
    <cellStyle name="Normal 2 4 3 8 3" xfId="26002" xr:uid="{00000000-0005-0000-0000-000021660000}"/>
    <cellStyle name="Normal 2 4 3 8 3 2" xfId="26003" xr:uid="{00000000-0005-0000-0000-000022660000}"/>
    <cellStyle name="Normal 2 4 3 8 4" xfId="26004" xr:uid="{00000000-0005-0000-0000-000023660000}"/>
    <cellStyle name="Normal 2 4 3 8 4 2" xfId="26005" xr:uid="{00000000-0005-0000-0000-000024660000}"/>
    <cellStyle name="Normal 2 4 3 8 5" xfId="26006" xr:uid="{00000000-0005-0000-0000-000025660000}"/>
    <cellStyle name="Normal 2 4 3 8 5 2" xfId="26007" xr:uid="{00000000-0005-0000-0000-000026660000}"/>
    <cellStyle name="Normal 2 4 3 8 6" xfId="26008" xr:uid="{00000000-0005-0000-0000-000027660000}"/>
    <cellStyle name="Normal 2 4 3 8 6 2" xfId="26009" xr:uid="{00000000-0005-0000-0000-000028660000}"/>
    <cellStyle name="Normal 2 4 3 8 7" xfId="26010" xr:uid="{00000000-0005-0000-0000-000029660000}"/>
    <cellStyle name="Normal 2 4 3 8 7 2" xfId="26011" xr:uid="{00000000-0005-0000-0000-00002A660000}"/>
    <cellStyle name="Normal 2 4 3 8 8" xfId="26012" xr:uid="{00000000-0005-0000-0000-00002B660000}"/>
    <cellStyle name="Normal 2 4 3 8 8 2" xfId="26013" xr:uid="{00000000-0005-0000-0000-00002C660000}"/>
    <cellStyle name="Normal 2 4 3 8 9" xfId="26014" xr:uid="{00000000-0005-0000-0000-00002D660000}"/>
    <cellStyle name="Normal 2 4 3 8 9 2" xfId="26015" xr:uid="{00000000-0005-0000-0000-00002E660000}"/>
    <cellStyle name="Normal 2 4 3 9" xfId="26016" xr:uid="{00000000-0005-0000-0000-00002F660000}"/>
    <cellStyle name="Normal 2 4 3 9 2" xfId="26017" xr:uid="{00000000-0005-0000-0000-000030660000}"/>
    <cellStyle name="Normal 2 4 4" xfId="26018" xr:uid="{00000000-0005-0000-0000-000031660000}"/>
    <cellStyle name="Normal 2 4 4 2" xfId="42064" xr:uid="{00000000-0005-0000-0000-000032660000}"/>
    <cellStyle name="Normal 2 4 5" xfId="26019" xr:uid="{00000000-0005-0000-0000-000033660000}"/>
    <cellStyle name="Normal 2 4 5 2" xfId="42065" xr:uid="{00000000-0005-0000-0000-000034660000}"/>
    <cellStyle name="Normal 2 4 6" xfId="26020" xr:uid="{00000000-0005-0000-0000-000035660000}"/>
    <cellStyle name="Normal 2 4 6 10" xfId="26021" xr:uid="{00000000-0005-0000-0000-000036660000}"/>
    <cellStyle name="Normal 2 4 6 10 2" xfId="26022" xr:uid="{00000000-0005-0000-0000-000037660000}"/>
    <cellStyle name="Normal 2 4 6 11" xfId="26023" xr:uid="{00000000-0005-0000-0000-000038660000}"/>
    <cellStyle name="Normal 2 4 6 11 2" xfId="26024" xr:uid="{00000000-0005-0000-0000-000039660000}"/>
    <cellStyle name="Normal 2 4 6 12" xfId="26025" xr:uid="{00000000-0005-0000-0000-00003A660000}"/>
    <cellStyle name="Normal 2 4 6 12 2" xfId="26026" xr:uid="{00000000-0005-0000-0000-00003B660000}"/>
    <cellStyle name="Normal 2 4 6 13" xfId="26027" xr:uid="{00000000-0005-0000-0000-00003C660000}"/>
    <cellStyle name="Normal 2 4 6 13 2" xfId="26028" xr:uid="{00000000-0005-0000-0000-00003D660000}"/>
    <cellStyle name="Normal 2 4 6 14" xfId="26029" xr:uid="{00000000-0005-0000-0000-00003E660000}"/>
    <cellStyle name="Normal 2 4 6 14 2" xfId="26030" xr:uid="{00000000-0005-0000-0000-00003F660000}"/>
    <cellStyle name="Normal 2 4 6 15" xfId="26031" xr:uid="{00000000-0005-0000-0000-000040660000}"/>
    <cellStyle name="Normal 2 4 6 15 2" xfId="26032" xr:uid="{00000000-0005-0000-0000-000041660000}"/>
    <cellStyle name="Normal 2 4 6 16" xfId="26033" xr:uid="{00000000-0005-0000-0000-000042660000}"/>
    <cellStyle name="Normal 2 4 6 16 2" xfId="26034" xr:uid="{00000000-0005-0000-0000-000043660000}"/>
    <cellStyle name="Normal 2 4 6 17" xfId="26035" xr:uid="{00000000-0005-0000-0000-000044660000}"/>
    <cellStyle name="Normal 2 4 6 2" xfId="26036" xr:uid="{00000000-0005-0000-0000-000045660000}"/>
    <cellStyle name="Normal 2 4 6 2 2" xfId="42066" xr:uid="{00000000-0005-0000-0000-000046660000}"/>
    <cellStyle name="Normal 2 4 6 3" xfId="26037" xr:uid="{00000000-0005-0000-0000-000047660000}"/>
    <cellStyle name="Normal 2 4 6 3 2" xfId="42067" xr:uid="{00000000-0005-0000-0000-000048660000}"/>
    <cellStyle name="Normal 2 4 6 4" xfId="26038" xr:uid="{00000000-0005-0000-0000-000049660000}"/>
    <cellStyle name="Normal 2 4 6 4 2" xfId="42068" xr:uid="{00000000-0005-0000-0000-00004A660000}"/>
    <cellStyle name="Normal 2 4 6 5" xfId="26039" xr:uid="{00000000-0005-0000-0000-00004B660000}"/>
    <cellStyle name="Normal 2 4 6 5 2" xfId="42069" xr:uid="{00000000-0005-0000-0000-00004C660000}"/>
    <cellStyle name="Normal 2 4 6 6" xfId="26040" xr:uid="{00000000-0005-0000-0000-00004D660000}"/>
    <cellStyle name="Normal 2 4 6 6 10" xfId="26041" xr:uid="{00000000-0005-0000-0000-00004E660000}"/>
    <cellStyle name="Normal 2 4 6 6 10 2" xfId="26042" xr:uid="{00000000-0005-0000-0000-00004F660000}"/>
    <cellStyle name="Normal 2 4 6 6 11" xfId="26043" xr:uid="{00000000-0005-0000-0000-000050660000}"/>
    <cellStyle name="Normal 2 4 6 6 11 2" xfId="26044" xr:uid="{00000000-0005-0000-0000-000051660000}"/>
    <cellStyle name="Normal 2 4 6 6 12" xfId="26045" xr:uid="{00000000-0005-0000-0000-000052660000}"/>
    <cellStyle name="Normal 2 4 6 6 2" xfId="26046" xr:uid="{00000000-0005-0000-0000-000053660000}"/>
    <cellStyle name="Normal 2 4 6 6 2 10" xfId="26047" xr:uid="{00000000-0005-0000-0000-000054660000}"/>
    <cellStyle name="Normal 2 4 6 6 2 10 2" xfId="26048" xr:uid="{00000000-0005-0000-0000-000055660000}"/>
    <cellStyle name="Normal 2 4 6 6 2 11" xfId="26049" xr:uid="{00000000-0005-0000-0000-000056660000}"/>
    <cellStyle name="Normal 2 4 6 6 2 2" xfId="26050" xr:uid="{00000000-0005-0000-0000-000057660000}"/>
    <cellStyle name="Normal 2 4 6 6 2 2 2" xfId="26051" xr:uid="{00000000-0005-0000-0000-000058660000}"/>
    <cellStyle name="Normal 2 4 6 6 2 3" xfId="26052" xr:uid="{00000000-0005-0000-0000-000059660000}"/>
    <cellStyle name="Normal 2 4 6 6 2 3 2" xfId="26053" xr:uid="{00000000-0005-0000-0000-00005A660000}"/>
    <cellStyle name="Normal 2 4 6 6 2 4" xfId="26054" xr:uid="{00000000-0005-0000-0000-00005B660000}"/>
    <cellStyle name="Normal 2 4 6 6 2 4 2" xfId="26055" xr:uid="{00000000-0005-0000-0000-00005C660000}"/>
    <cellStyle name="Normal 2 4 6 6 2 5" xfId="26056" xr:uid="{00000000-0005-0000-0000-00005D660000}"/>
    <cellStyle name="Normal 2 4 6 6 2 5 2" xfId="26057" xr:uid="{00000000-0005-0000-0000-00005E660000}"/>
    <cellStyle name="Normal 2 4 6 6 2 6" xfId="26058" xr:uid="{00000000-0005-0000-0000-00005F660000}"/>
    <cellStyle name="Normal 2 4 6 6 2 6 2" xfId="26059" xr:uid="{00000000-0005-0000-0000-000060660000}"/>
    <cellStyle name="Normal 2 4 6 6 2 7" xfId="26060" xr:uid="{00000000-0005-0000-0000-000061660000}"/>
    <cellStyle name="Normal 2 4 6 6 2 7 2" xfId="26061" xr:uid="{00000000-0005-0000-0000-000062660000}"/>
    <cellStyle name="Normal 2 4 6 6 2 8" xfId="26062" xr:uid="{00000000-0005-0000-0000-000063660000}"/>
    <cellStyle name="Normal 2 4 6 6 2 8 2" xfId="26063" xr:uid="{00000000-0005-0000-0000-000064660000}"/>
    <cellStyle name="Normal 2 4 6 6 2 9" xfId="26064" xr:uid="{00000000-0005-0000-0000-000065660000}"/>
    <cellStyle name="Normal 2 4 6 6 2 9 2" xfId="26065" xr:uid="{00000000-0005-0000-0000-000066660000}"/>
    <cellStyle name="Normal 2 4 6 6 3" xfId="26066" xr:uid="{00000000-0005-0000-0000-000067660000}"/>
    <cellStyle name="Normal 2 4 6 6 3 2" xfId="26067" xr:uid="{00000000-0005-0000-0000-000068660000}"/>
    <cellStyle name="Normal 2 4 6 6 4" xfId="26068" xr:uid="{00000000-0005-0000-0000-000069660000}"/>
    <cellStyle name="Normal 2 4 6 6 4 2" xfId="26069" xr:uid="{00000000-0005-0000-0000-00006A660000}"/>
    <cellStyle name="Normal 2 4 6 6 5" xfId="26070" xr:uid="{00000000-0005-0000-0000-00006B660000}"/>
    <cellStyle name="Normal 2 4 6 6 5 2" xfId="26071" xr:uid="{00000000-0005-0000-0000-00006C660000}"/>
    <cellStyle name="Normal 2 4 6 6 6" xfId="26072" xr:uid="{00000000-0005-0000-0000-00006D660000}"/>
    <cellStyle name="Normal 2 4 6 6 6 2" xfId="26073" xr:uid="{00000000-0005-0000-0000-00006E660000}"/>
    <cellStyle name="Normal 2 4 6 6 7" xfId="26074" xr:uid="{00000000-0005-0000-0000-00006F660000}"/>
    <cellStyle name="Normal 2 4 6 6 7 2" xfId="26075" xr:uid="{00000000-0005-0000-0000-000070660000}"/>
    <cellStyle name="Normal 2 4 6 6 8" xfId="26076" xr:uid="{00000000-0005-0000-0000-000071660000}"/>
    <cellStyle name="Normal 2 4 6 6 8 2" xfId="26077" xr:uid="{00000000-0005-0000-0000-000072660000}"/>
    <cellStyle name="Normal 2 4 6 6 9" xfId="26078" xr:uid="{00000000-0005-0000-0000-000073660000}"/>
    <cellStyle name="Normal 2 4 6 6 9 2" xfId="26079" xr:uid="{00000000-0005-0000-0000-000074660000}"/>
    <cellStyle name="Normal 2 4 6 7" xfId="26080" xr:uid="{00000000-0005-0000-0000-000075660000}"/>
    <cellStyle name="Normal 2 4 6 7 10" xfId="26081" xr:uid="{00000000-0005-0000-0000-000076660000}"/>
    <cellStyle name="Normal 2 4 6 7 10 2" xfId="26082" xr:uid="{00000000-0005-0000-0000-000077660000}"/>
    <cellStyle name="Normal 2 4 6 7 11" xfId="26083" xr:uid="{00000000-0005-0000-0000-000078660000}"/>
    <cellStyle name="Normal 2 4 6 7 2" xfId="26084" xr:uid="{00000000-0005-0000-0000-000079660000}"/>
    <cellStyle name="Normal 2 4 6 7 2 2" xfId="26085" xr:uid="{00000000-0005-0000-0000-00007A660000}"/>
    <cellStyle name="Normal 2 4 6 7 3" xfId="26086" xr:uid="{00000000-0005-0000-0000-00007B660000}"/>
    <cellStyle name="Normal 2 4 6 7 3 2" xfId="26087" xr:uid="{00000000-0005-0000-0000-00007C660000}"/>
    <cellStyle name="Normal 2 4 6 7 4" xfId="26088" xr:uid="{00000000-0005-0000-0000-00007D660000}"/>
    <cellStyle name="Normal 2 4 6 7 4 2" xfId="26089" xr:uid="{00000000-0005-0000-0000-00007E660000}"/>
    <cellStyle name="Normal 2 4 6 7 5" xfId="26090" xr:uid="{00000000-0005-0000-0000-00007F660000}"/>
    <cellStyle name="Normal 2 4 6 7 5 2" xfId="26091" xr:uid="{00000000-0005-0000-0000-000080660000}"/>
    <cellStyle name="Normal 2 4 6 7 6" xfId="26092" xr:uid="{00000000-0005-0000-0000-000081660000}"/>
    <cellStyle name="Normal 2 4 6 7 6 2" xfId="26093" xr:uid="{00000000-0005-0000-0000-000082660000}"/>
    <cellStyle name="Normal 2 4 6 7 7" xfId="26094" xr:uid="{00000000-0005-0000-0000-000083660000}"/>
    <cellStyle name="Normal 2 4 6 7 7 2" xfId="26095" xr:uid="{00000000-0005-0000-0000-000084660000}"/>
    <cellStyle name="Normal 2 4 6 7 8" xfId="26096" xr:uid="{00000000-0005-0000-0000-000085660000}"/>
    <cellStyle name="Normal 2 4 6 7 8 2" xfId="26097" xr:uid="{00000000-0005-0000-0000-000086660000}"/>
    <cellStyle name="Normal 2 4 6 7 9" xfId="26098" xr:uid="{00000000-0005-0000-0000-000087660000}"/>
    <cellStyle name="Normal 2 4 6 7 9 2" xfId="26099" xr:uid="{00000000-0005-0000-0000-000088660000}"/>
    <cellStyle name="Normal 2 4 6 8" xfId="26100" xr:uid="{00000000-0005-0000-0000-000089660000}"/>
    <cellStyle name="Normal 2 4 6 8 2" xfId="26101" xr:uid="{00000000-0005-0000-0000-00008A660000}"/>
    <cellStyle name="Normal 2 4 6 9" xfId="26102" xr:uid="{00000000-0005-0000-0000-00008B660000}"/>
    <cellStyle name="Normal 2 4 6 9 2" xfId="26103" xr:uid="{00000000-0005-0000-0000-00008C660000}"/>
    <cellStyle name="Normal 2 4 7" xfId="26104" xr:uid="{00000000-0005-0000-0000-00008D660000}"/>
    <cellStyle name="Normal 2 4 7 10" xfId="26105" xr:uid="{00000000-0005-0000-0000-00008E660000}"/>
    <cellStyle name="Normal 2 4 7 10 2" xfId="26106" xr:uid="{00000000-0005-0000-0000-00008F660000}"/>
    <cellStyle name="Normal 2 4 7 11" xfId="26107" xr:uid="{00000000-0005-0000-0000-000090660000}"/>
    <cellStyle name="Normal 2 4 7 11 2" xfId="26108" xr:uid="{00000000-0005-0000-0000-000091660000}"/>
    <cellStyle name="Normal 2 4 7 12" xfId="26109" xr:uid="{00000000-0005-0000-0000-000092660000}"/>
    <cellStyle name="Normal 2 4 7 12 2" xfId="26110" xr:uid="{00000000-0005-0000-0000-000093660000}"/>
    <cellStyle name="Normal 2 4 7 13" xfId="26111" xr:uid="{00000000-0005-0000-0000-000094660000}"/>
    <cellStyle name="Normal 2 4 7 2" xfId="26112" xr:uid="{00000000-0005-0000-0000-000095660000}"/>
    <cellStyle name="Normal 2 4 7 2 10" xfId="26113" xr:uid="{00000000-0005-0000-0000-000096660000}"/>
    <cellStyle name="Normal 2 4 7 2 10 2" xfId="26114" xr:uid="{00000000-0005-0000-0000-000097660000}"/>
    <cellStyle name="Normal 2 4 7 2 11" xfId="26115" xr:uid="{00000000-0005-0000-0000-000098660000}"/>
    <cellStyle name="Normal 2 4 7 2 11 2" xfId="26116" xr:uid="{00000000-0005-0000-0000-000099660000}"/>
    <cellStyle name="Normal 2 4 7 2 12" xfId="26117" xr:uid="{00000000-0005-0000-0000-00009A660000}"/>
    <cellStyle name="Normal 2 4 7 2 2" xfId="26118" xr:uid="{00000000-0005-0000-0000-00009B660000}"/>
    <cellStyle name="Normal 2 4 7 2 2 10" xfId="26119" xr:uid="{00000000-0005-0000-0000-00009C660000}"/>
    <cellStyle name="Normal 2 4 7 2 2 10 2" xfId="26120" xr:uid="{00000000-0005-0000-0000-00009D660000}"/>
    <cellStyle name="Normal 2 4 7 2 2 11" xfId="26121" xr:uid="{00000000-0005-0000-0000-00009E660000}"/>
    <cellStyle name="Normal 2 4 7 2 2 2" xfId="26122" xr:uid="{00000000-0005-0000-0000-00009F660000}"/>
    <cellStyle name="Normal 2 4 7 2 2 2 2" xfId="26123" xr:uid="{00000000-0005-0000-0000-0000A0660000}"/>
    <cellStyle name="Normal 2 4 7 2 2 3" xfId="26124" xr:uid="{00000000-0005-0000-0000-0000A1660000}"/>
    <cellStyle name="Normal 2 4 7 2 2 3 2" xfId="26125" xr:uid="{00000000-0005-0000-0000-0000A2660000}"/>
    <cellStyle name="Normal 2 4 7 2 2 4" xfId="26126" xr:uid="{00000000-0005-0000-0000-0000A3660000}"/>
    <cellStyle name="Normal 2 4 7 2 2 4 2" xfId="26127" xr:uid="{00000000-0005-0000-0000-0000A4660000}"/>
    <cellStyle name="Normal 2 4 7 2 2 5" xfId="26128" xr:uid="{00000000-0005-0000-0000-0000A5660000}"/>
    <cellStyle name="Normal 2 4 7 2 2 5 2" xfId="26129" xr:uid="{00000000-0005-0000-0000-0000A6660000}"/>
    <cellStyle name="Normal 2 4 7 2 2 6" xfId="26130" xr:uid="{00000000-0005-0000-0000-0000A7660000}"/>
    <cellStyle name="Normal 2 4 7 2 2 6 2" xfId="26131" xr:uid="{00000000-0005-0000-0000-0000A8660000}"/>
    <cellStyle name="Normal 2 4 7 2 2 7" xfId="26132" xr:uid="{00000000-0005-0000-0000-0000A9660000}"/>
    <cellStyle name="Normal 2 4 7 2 2 7 2" xfId="26133" xr:uid="{00000000-0005-0000-0000-0000AA660000}"/>
    <cellStyle name="Normal 2 4 7 2 2 8" xfId="26134" xr:uid="{00000000-0005-0000-0000-0000AB660000}"/>
    <cellStyle name="Normal 2 4 7 2 2 8 2" xfId="26135" xr:uid="{00000000-0005-0000-0000-0000AC660000}"/>
    <cellStyle name="Normal 2 4 7 2 2 9" xfId="26136" xr:uid="{00000000-0005-0000-0000-0000AD660000}"/>
    <cellStyle name="Normal 2 4 7 2 2 9 2" xfId="26137" xr:uid="{00000000-0005-0000-0000-0000AE660000}"/>
    <cellStyle name="Normal 2 4 7 2 3" xfId="26138" xr:uid="{00000000-0005-0000-0000-0000AF660000}"/>
    <cellStyle name="Normal 2 4 7 2 3 2" xfId="26139" xr:uid="{00000000-0005-0000-0000-0000B0660000}"/>
    <cellStyle name="Normal 2 4 7 2 4" xfId="26140" xr:uid="{00000000-0005-0000-0000-0000B1660000}"/>
    <cellStyle name="Normal 2 4 7 2 4 2" xfId="26141" xr:uid="{00000000-0005-0000-0000-0000B2660000}"/>
    <cellStyle name="Normal 2 4 7 2 5" xfId="26142" xr:uid="{00000000-0005-0000-0000-0000B3660000}"/>
    <cellStyle name="Normal 2 4 7 2 5 2" xfId="26143" xr:uid="{00000000-0005-0000-0000-0000B4660000}"/>
    <cellStyle name="Normal 2 4 7 2 6" xfId="26144" xr:uid="{00000000-0005-0000-0000-0000B5660000}"/>
    <cellStyle name="Normal 2 4 7 2 6 2" xfId="26145" xr:uid="{00000000-0005-0000-0000-0000B6660000}"/>
    <cellStyle name="Normal 2 4 7 2 7" xfId="26146" xr:uid="{00000000-0005-0000-0000-0000B7660000}"/>
    <cellStyle name="Normal 2 4 7 2 7 2" xfId="26147" xr:uid="{00000000-0005-0000-0000-0000B8660000}"/>
    <cellStyle name="Normal 2 4 7 2 8" xfId="26148" xr:uid="{00000000-0005-0000-0000-0000B9660000}"/>
    <cellStyle name="Normal 2 4 7 2 8 2" xfId="26149" xr:uid="{00000000-0005-0000-0000-0000BA660000}"/>
    <cellStyle name="Normal 2 4 7 2 9" xfId="26150" xr:uid="{00000000-0005-0000-0000-0000BB660000}"/>
    <cellStyle name="Normal 2 4 7 2 9 2" xfId="26151" xr:uid="{00000000-0005-0000-0000-0000BC660000}"/>
    <cellStyle name="Normal 2 4 7 3" xfId="26152" xr:uid="{00000000-0005-0000-0000-0000BD660000}"/>
    <cellStyle name="Normal 2 4 7 3 10" xfId="26153" xr:uid="{00000000-0005-0000-0000-0000BE660000}"/>
    <cellStyle name="Normal 2 4 7 3 10 2" xfId="26154" xr:uid="{00000000-0005-0000-0000-0000BF660000}"/>
    <cellStyle name="Normal 2 4 7 3 11" xfId="26155" xr:uid="{00000000-0005-0000-0000-0000C0660000}"/>
    <cellStyle name="Normal 2 4 7 3 2" xfId="26156" xr:uid="{00000000-0005-0000-0000-0000C1660000}"/>
    <cellStyle name="Normal 2 4 7 3 2 2" xfId="26157" xr:uid="{00000000-0005-0000-0000-0000C2660000}"/>
    <cellStyle name="Normal 2 4 7 3 3" xfId="26158" xr:uid="{00000000-0005-0000-0000-0000C3660000}"/>
    <cellStyle name="Normal 2 4 7 3 3 2" xfId="26159" xr:uid="{00000000-0005-0000-0000-0000C4660000}"/>
    <cellStyle name="Normal 2 4 7 3 4" xfId="26160" xr:uid="{00000000-0005-0000-0000-0000C5660000}"/>
    <cellStyle name="Normal 2 4 7 3 4 2" xfId="26161" xr:uid="{00000000-0005-0000-0000-0000C6660000}"/>
    <cellStyle name="Normal 2 4 7 3 5" xfId="26162" xr:uid="{00000000-0005-0000-0000-0000C7660000}"/>
    <cellStyle name="Normal 2 4 7 3 5 2" xfId="26163" xr:uid="{00000000-0005-0000-0000-0000C8660000}"/>
    <cellStyle name="Normal 2 4 7 3 6" xfId="26164" xr:uid="{00000000-0005-0000-0000-0000C9660000}"/>
    <cellStyle name="Normal 2 4 7 3 6 2" xfId="26165" xr:uid="{00000000-0005-0000-0000-0000CA660000}"/>
    <cellStyle name="Normal 2 4 7 3 7" xfId="26166" xr:uid="{00000000-0005-0000-0000-0000CB660000}"/>
    <cellStyle name="Normal 2 4 7 3 7 2" xfId="26167" xr:uid="{00000000-0005-0000-0000-0000CC660000}"/>
    <cellStyle name="Normal 2 4 7 3 8" xfId="26168" xr:uid="{00000000-0005-0000-0000-0000CD660000}"/>
    <cellStyle name="Normal 2 4 7 3 8 2" xfId="26169" xr:uid="{00000000-0005-0000-0000-0000CE660000}"/>
    <cellStyle name="Normal 2 4 7 3 9" xfId="26170" xr:uid="{00000000-0005-0000-0000-0000CF660000}"/>
    <cellStyle name="Normal 2 4 7 3 9 2" xfId="26171" xr:uid="{00000000-0005-0000-0000-0000D0660000}"/>
    <cellStyle name="Normal 2 4 7 4" xfId="26172" xr:uid="{00000000-0005-0000-0000-0000D1660000}"/>
    <cellStyle name="Normal 2 4 7 4 2" xfId="26173" xr:uid="{00000000-0005-0000-0000-0000D2660000}"/>
    <cellStyle name="Normal 2 4 7 5" xfId="26174" xr:uid="{00000000-0005-0000-0000-0000D3660000}"/>
    <cellStyle name="Normal 2 4 7 5 2" xfId="26175" xr:uid="{00000000-0005-0000-0000-0000D4660000}"/>
    <cellStyle name="Normal 2 4 7 6" xfId="26176" xr:uid="{00000000-0005-0000-0000-0000D5660000}"/>
    <cellStyle name="Normal 2 4 7 6 2" xfId="26177" xr:uid="{00000000-0005-0000-0000-0000D6660000}"/>
    <cellStyle name="Normal 2 4 7 7" xfId="26178" xr:uid="{00000000-0005-0000-0000-0000D7660000}"/>
    <cellStyle name="Normal 2 4 7 7 2" xfId="26179" xr:uid="{00000000-0005-0000-0000-0000D8660000}"/>
    <cellStyle name="Normal 2 4 7 8" xfId="26180" xr:uid="{00000000-0005-0000-0000-0000D9660000}"/>
    <cellStyle name="Normal 2 4 7 8 2" xfId="26181" xr:uid="{00000000-0005-0000-0000-0000DA660000}"/>
    <cellStyle name="Normal 2 4 7 9" xfId="26182" xr:uid="{00000000-0005-0000-0000-0000DB660000}"/>
    <cellStyle name="Normal 2 4 7 9 2" xfId="26183" xr:uid="{00000000-0005-0000-0000-0000DC660000}"/>
    <cellStyle name="Normal 2 4 8" xfId="26184" xr:uid="{00000000-0005-0000-0000-0000DD660000}"/>
    <cellStyle name="Normal 2 4 8 10" xfId="26185" xr:uid="{00000000-0005-0000-0000-0000DE660000}"/>
    <cellStyle name="Normal 2 4 8 10 2" xfId="26186" xr:uid="{00000000-0005-0000-0000-0000DF660000}"/>
    <cellStyle name="Normal 2 4 8 11" xfId="26187" xr:uid="{00000000-0005-0000-0000-0000E0660000}"/>
    <cellStyle name="Normal 2 4 8 11 2" xfId="26188" xr:uid="{00000000-0005-0000-0000-0000E1660000}"/>
    <cellStyle name="Normal 2 4 8 12" xfId="26189" xr:uid="{00000000-0005-0000-0000-0000E2660000}"/>
    <cellStyle name="Normal 2 4 8 12 2" xfId="26190" xr:uid="{00000000-0005-0000-0000-0000E3660000}"/>
    <cellStyle name="Normal 2 4 8 13" xfId="26191" xr:uid="{00000000-0005-0000-0000-0000E4660000}"/>
    <cellStyle name="Normal 2 4 8 2" xfId="26192" xr:uid="{00000000-0005-0000-0000-0000E5660000}"/>
    <cellStyle name="Normal 2 4 8 2 10" xfId="26193" xr:uid="{00000000-0005-0000-0000-0000E6660000}"/>
    <cellStyle name="Normal 2 4 8 2 10 2" xfId="26194" xr:uid="{00000000-0005-0000-0000-0000E7660000}"/>
    <cellStyle name="Normal 2 4 8 2 11" xfId="26195" xr:uid="{00000000-0005-0000-0000-0000E8660000}"/>
    <cellStyle name="Normal 2 4 8 2 11 2" xfId="26196" xr:uid="{00000000-0005-0000-0000-0000E9660000}"/>
    <cellStyle name="Normal 2 4 8 2 12" xfId="26197" xr:uid="{00000000-0005-0000-0000-0000EA660000}"/>
    <cellStyle name="Normal 2 4 8 2 2" xfId="26198" xr:uid="{00000000-0005-0000-0000-0000EB660000}"/>
    <cellStyle name="Normal 2 4 8 2 2 10" xfId="26199" xr:uid="{00000000-0005-0000-0000-0000EC660000}"/>
    <cellStyle name="Normal 2 4 8 2 2 10 2" xfId="26200" xr:uid="{00000000-0005-0000-0000-0000ED660000}"/>
    <cellStyle name="Normal 2 4 8 2 2 11" xfId="26201" xr:uid="{00000000-0005-0000-0000-0000EE660000}"/>
    <cellStyle name="Normal 2 4 8 2 2 2" xfId="26202" xr:uid="{00000000-0005-0000-0000-0000EF660000}"/>
    <cellStyle name="Normal 2 4 8 2 2 2 2" xfId="26203" xr:uid="{00000000-0005-0000-0000-0000F0660000}"/>
    <cellStyle name="Normal 2 4 8 2 2 3" xfId="26204" xr:uid="{00000000-0005-0000-0000-0000F1660000}"/>
    <cellStyle name="Normal 2 4 8 2 2 3 2" xfId="26205" xr:uid="{00000000-0005-0000-0000-0000F2660000}"/>
    <cellStyle name="Normal 2 4 8 2 2 4" xfId="26206" xr:uid="{00000000-0005-0000-0000-0000F3660000}"/>
    <cellStyle name="Normal 2 4 8 2 2 4 2" xfId="26207" xr:uid="{00000000-0005-0000-0000-0000F4660000}"/>
    <cellStyle name="Normal 2 4 8 2 2 5" xfId="26208" xr:uid="{00000000-0005-0000-0000-0000F5660000}"/>
    <cellStyle name="Normal 2 4 8 2 2 5 2" xfId="26209" xr:uid="{00000000-0005-0000-0000-0000F6660000}"/>
    <cellStyle name="Normal 2 4 8 2 2 6" xfId="26210" xr:uid="{00000000-0005-0000-0000-0000F7660000}"/>
    <cellStyle name="Normal 2 4 8 2 2 6 2" xfId="26211" xr:uid="{00000000-0005-0000-0000-0000F8660000}"/>
    <cellStyle name="Normal 2 4 8 2 2 7" xfId="26212" xr:uid="{00000000-0005-0000-0000-0000F9660000}"/>
    <cellStyle name="Normal 2 4 8 2 2 7 2" xfId="26213" xr:uid="{00000000-0005-0000-0000-0000FA660000}"/>
    <cellStyle name="Normal 2 4 8 2 2 8" xfId="26214" xr:uid="{00000000-0005-0000-0000-0000FB660000}"/>
    <cellStyle name="Normal 2 4 8 2 2 8 2" xfId="26215" xr:uid="{00000000-0005-0000-0000-0000FC660000}"/>
    <cellStyle name="Normal 2 4 8 2 2 9" xfId="26216" xr:uid="{00000000-0005-0000-0000-0000FD660000}"/>
    <cellStyle name="Normal 2 4 8 2 2 9 2" xfId="26217" xr:uid="{00000000-0005-0000-0000-0000FE660000}"/>
    <cellStyle name="Normal 2 4 8 2 3" xfId="26218" xr:uid="{00000000-0005-0000-0000-0000FF660000}"/>
    <cellStyle name="Normal 2 4 8 2 3 2" xfId="26219" xr:uid="{00000000-0005-0000-0000-000000670000}"/>
    <cellStyle name="Normal 2 4 8 2 4" xfId="26220" xr:uid="{00000000-0005-0000-0000-000001670000}"/>
    <cellStyle name="Normal 2 4 8 2 4 2" xfId="26221" xr:uid="{00000000-0005-0000-0000-000002670000}"/>
    <cellStyle name="Normal 2 4 8 2 5" xfId="26222" xr:uid="{00000000-0005-0000-0000-000003670000}"/>
    <cellStyle name="Normal 2 4 8 2 5 2" xfId="26223" xr:uid="{00000000-0005-0000-0000-000004670000}"/>
    <cellStyle name="Normal 2 4 8 2 6" xfId="26224" xr:uid="{00000000-0005-0000-0000-000005670000}"/>
    <cellStyle name="Normal 2 4 8 2 6 2" xfId="26225" xr:uid="{00000000-0005-0000-0000-000006670000}"/>
    <cellStyle name="Normal 2 4 8 2 7" xfId="26226" xr:uid="{00000000-0005-0000-0000-000007670000}"/>
    <cellStyle name="Normal 2 4 8 2 7 2" xfId="26227" xr:uid="{00000000-0005-0000-0000-000008670000}"/>
    <cellStyle name="Normal 2 4 8 2 8" xfId="26228" xr:uid="{00000000-0005-0000-0000-000009670000}"/>
    <cellStyle name="Normal 2 4 8 2 8 2" xfId="26229" xr:uid="{00000000-0005-0000-0000-00000A670000}"/>
    <cellStyle name="Normal 2 4 8 2 9" xfId="26230" xr:uid="{00000000-0005-0000-0000-00000B670000}"/>
    <cellStyle name="Normal 2 4 8 2 9 2" xfId="26231" xr:uid="{00000000-0005-0000-0000-00000C670000}"/>
    <cellStyle name="Normal 2 4 8 3" xfId="26232" xr:uid="{00000000-0005-0000-0000-00000D670000}"/>
    <cellStyle name="Normal 2 4 8 3 10" xfId="26233" xr:uid="{00000000-0005-0000-0000-00000E670000}"/>
    <cellStyle name="Normal 2 4 8 3 10 2" xfId="26234" xr:uid="{00000000-0005-0000-0000-00000F670000}"/>
    <cellStyle name="Normal 2 4 8 3 11" xfId="26235" xr:uid="{00000000-0005-0000-0000-000010670000}"/>
    <cellStyle name="Normal 2 4 8 3 2" xfId="26236" xr:uid="{00000000-0005-0000-0000-000011670000}"/>
    <cellStyle name="Normal 2 4 8 3 2 2" xfId="26237" xr:uid="{00000000-0005-0000-0000-000012670000}"/>
    <cellStyle name="Normal 2 4 8 3 3" xfId="26238" xr:uid="{00000000-0005-0000-0000-000013670000}"/>
    <cellStyle name="Normal 2 4 8 3 3 2" xfId="26239" xr:uid="{00000000-0005-0000-0000-000014670000}"/>
    <cellStyle name="Normal 2 4 8 3 4" xfId="26240" xr:uid="{00000000-0005-0000-0000-000015670000}"/>
    <cellStyle name="Normal 2 4 8 3 4 2" xfId="26241" xr:uid="{00000000-0005-0000-0000-000016670000}"/>
    <cellStyle name="Normal 2 4 8 3 5" xfId="26242" xr:uid="{00000000-0005-0000-0000-000017670000}"/>
    <cellStyle name="Normal 2 4 8 3 5 2" xfId="26243" xr:uid="{00000000-0005-0000-0000-000018670000}"/>
    <cellStyle name="Normal 2 4 8 3 6" xfId="26244" xr:uid="{00000000-0005-0000-0000-000019670000}"/>
    <cellStyle name="Normal 2 4 8 3 6 2" xfId="26245" xr:uid="{00000000-0005-0000-0000-00001A670000}"/>
    <cellStyle name="Normal 2 4 8 3 7" xfId="26246" xr:uid="{00000000-0005-0000-0000-00001B670000}"/>
    <cellStyle name="Normal 2 4 8 3 7 2" xfId="26247" xr:uid="{00000000-0005-0000-0000-00001C670000}"/>
    <cellStyle name="Normal 2 4 8 3 8" xfId="26248" xr:uid="{00000000-0005-0000-0000-00001D670000}"/>
    <cellStyle name="Normal 2 4 8 3 8 2" xfId="26249" xr:uid="{00000000-0005-0000-0000-00001E670000}"/>
    <cellStyle name="Normal 2 4 8 3 9" xfId="26250" xr:uid="{00000000-0005-0000-0000-00001F670000}"/>
    <cellStyle name="Normal 2 4 8 3 9 2" xfId="26251" xr:uid="{00000000-0005-0000-0000-000020670000}"/>
    <cellStyle name="Normal 2 4 8 4" xfId="26252" xr:uid="{00000000-0005-0000-0000-000021670000}"/>
    <cellStyle name="Normal 2 4 8 4 2" xfId="26253" xr:uid="{00000000-0005-0000-0000-000022670000}"/>
    <cellStyle name="Normal 2 4 8 5" xfId="26254" xr:uid="{00000000-0005-0000-0000-000023670000}"/>
    <cellStyle name="Normal 2 4 8 5 2" xfId="26255" xr:uid="{00000000-0005-0000-0000-000024670000}"/>
    <cellStyle name="Normal 2 4 8 6" xfId="26256" xr:uid="{00000000-0005-0000-0000-000025670000}"/>
    <cellStyle name="Normal 2 4 8 6 2" xfId="26257" xr:uid="{00000000-0005-0000-0000-000026670000}"/>
    <cellStyle name="Normal 2 4 8 7" xfId="26258" xr:uid="{00000000-0005-0000-0000-000027670000}"/>
    <cellStyle name="Normal 2 4 8 7 2" xfId="26259" xr:uid="{00000000-0005-0000-0000-000028670000}"/>
    <cellStyle name="Normal 2 4 8 8" xfId="26260" xr:uid="{00000000-0005-0000-0000-000029670000}"/>
    <cellStyle name="Normal 2 4 8 8 2" xfId="26261" xr:uid="{00000000-0005-0000-0000-00002A670000}"/>
    <cellStyle name="Normal 2 4 8 9" xfId="26262" xr:uid="{00000000-0005-0000-0000-00002B670000}"/>
    <cellStyle name="Normal 2 4 8 9 2" xfId="26263" xr:uid="{00000000-0005-0000-0000-00002C670000}"/>
    <cellStyle name="Normal 2 4 9" xfId="26264" xr:uid="{00000000-0005-0000-0000-00002D670000}"/>
    <cellStyle name="Normal 2 4 9 10" xfId="26265" xr:uid="{00000000-0005-0000-0000-00002E670000}"/>
    <cellStyle name="Normal 2 4 9 10 2" xfId="26266" xr:uid="{00000000-0005-0000-0000-00002F670000}"/>
    <cellStyle name="Normal 2 4 9 11" xfId="26267" xr:uid="{00000000-0005-0000-0000-000030670000}"/>
    <cellStyle name="Normal 2 4 9 11 2" xfId="26268" xr:uid="{00000000-0005-0000-0000-000031670000}"/>
    <cellStyle name="Normal 2 4 9 12" xfId="26269" xr:uid="{00000000-0005-0000-0000-000032670000}"/>
    <cellStyle name="Normal 2 4 9 12 2" xfId="26270" xr:uid="{00000000-0005-0000-0000-000033670000}"/>
    <cellStyle name="Normal 2 4 9 13" xfId="26271" xr:uid="{00000000-0005-0000-0000-000034670000}"/>
    <cellStyle name="Normal 2 4 9 2" xfId="26272" xr:uid="{00000000-0005-0000-0000-000035670000}"/>
    <cellStyle name="Normal 2 4 9 2 10" xfId="26273" xr:uid="{00000000-0005-0000-0000-000036670000}"/>
    <cellStyle name="Normal 2 4 9 2 10 2" xfId="26274" xr:uid="{00000000-0005-0000-0000-000037670000}"/>
    <cellStyle name="Normal 2 4 9 2 11" xfId="26275" xr:uid="{00000000-0005-0000-0000-000038670000}"/>
    <cellStyle name="Normal 2 4 9 2 11 2" xfId="26276" xr:uid="{00000000-0005-0000-0000-000039670000}"/>
    <cellStyle name="Normal 2 4 9 2 12" xfId="26277" xr:uid="{00000000-0005-0000-0000-00003A670000}"/>
    <cellStyle name="Normal 2 4 9 2 2" xfId="26278" xr:uid="{00000000-0005-0000-0000-00003B670000}"/>
    <cellStyle name="Normal 2 4 9 2 2 10" xfId="26279" xr:uid="{00000000-0005-0000-0000-00003C670000}"/>
    <cellStyle name="Normal 2 4 9 2 2 10 2" xfId="26280" xr:uid="{00000000-0005-0000-0000-00003D670000}"/>
    <cellStyle name="Normal 2 4 9 2 2 11" xfId="26281" xr:uid="{00000000-0005-0000-0000-00003E670000}"/>
    <cellStyle name="Normal 2 4 9 2 2 2" xfId="26282" xr:uid="{00000000-0005-0000-0000-00003F670000}"/>
    <cellStyle name="Normal 2 4 9 2 2 2 2" xfId="26283" xr:uid="{00000000-0005-0000-0000-000040670000}"/>
    <cellStyle name="Normal 2 4 9 2 2 3" xfId="26284" xr:uid="{00000000-0005-0000-0000-000041670000}"/>
    <cellStyle name="Normal 2 4 9 2 2 3 2" xfId="26285" xr:uid="{00000000-0005-0000-0000-000042670000}"/>
    <cellStyle name="Normal 2 4 9 2 2 4" xfId="26286" xr:uid="{00000000-0005-0000-0000-000043670000}"/>
    <cellStyle name="Normal 2 4 9 2 2 4 2" xfId="26287" xr:uid="{00000000-0005-0000-0000-000044670000}"/>
    <cellStyle name="Normal 2 4 9 2 2 5" xfId="26288" xr:uid="{00000000-0005-0000-0000-000045670000}"/>
    <cellStyle name="Normal 2 4 9 2 2 5 2" xfId="26289" xr:uid="{00000000-0005-0000-0000-000046670000}"/>
    <cellStyle name="Normal 2 4 9 2 2 6" xfId="26290" xr:uid="{00000000-0005-0000-0000-000047670000}"/>
    <cellStyle name="Normal 2 4 9 2 2 6 2" xfId="26291" xr:uid="{00000000-0005-0000-0000-000048670000}"/>
    <cellStyle name="Normal 2 4 9 2 2 7" xfId="26292" xr:uid="{00000000-0005-0000-0000-000049670000}"/>
    <cellStyle name="Normal 2 4 9 2 2 7 2" xfId="26293" xr:uid="{00000000-0005-0000-0000-00004A670000}"/>
    <cellStyle name="Normal 2 4 9 2 2 8" xfId="26294" xr:uid="{00000000-0005-0000-0000-00004B670000}"/>
    <cellStyle name="Normal 2 4 9 2 2 8 2" xfId="26295" xr:uid="{00000000-0005-0000-0000-00004C670000}"/>
    <cellStyle name="Normal 2 4 9 2 2 9" xfId="26296" xr:uid="{00000000-0005-0000-0000-00004D670000}"/>
    <cellStyle name="Normal 2 4 9 2 2 9 2" xfId="26297" xr:uid="{00000000-0005-0000-0000-00004E670000}"/>
    <cellStyle name="Normal 2 4 9 2 3" xfId="26298" xr:uid="{00000000-0005-0000-0000-00004F670000}"/>
    <cellStyle name="Normal 2 4 9 2 3 2" xfId="26299" xr:uid="{00000000-0005-0000-0000-000050670000}"/>
    <cellStyle name="Normal 2 4 9 2 4" xfId="26300" xr:uid="{00000000-0005-0000-0000-000051670000}"/>
    <cellStyle name="Normal 2 4 9 2 4 2" xfId="26301" xr:uid="{00000000-0005-0000-0000-000052670000}"/>
    <cellStyle name="Normal 2 4 9 2 5" xfId="26302" xr:uid="{00000000-0005-0000-0000-000053670000}"/>
    <cellStyle name="Normal 2 4 9 2 5 2" xfId="26303" xr:uid="{00000000-0005-0000-0000-000054670000}"/>
    <cellStyle name="Normal 2 4 9 2 6" xfId="26304" xr:uid="{00000000-0005-0000-0000-000055670000}"/>
    <cellStyle name="Normal 2 4 9 2 6 2" xfId="26305" xr:uid="{00000000-0005-0000-0000-000056670000}"/>
    <cellStyle name="Normal 2 4 9 2 7" xfId="26306" xr:uid="{00000000-0005-0000-0000-000057670000}"/>
    <cellStyle name="Normal 2 4 9 2 7 2" xfId="26307" xr:uid="{00000000-0005-0000-0000-000058670000}"/>
    <cellStyle name="Normal 2 4 9 2 8" xfId="26308" xr:uid="{00000000-0005-0000-0000-000059670000}"/>
    <cellStyle name="Normal 2 4 9 2 8 2" xfId="26309" xr:uid="{00000000-0005-0000-0000-00005A670000}"/>
    <cellStyle name="Normal 2 4 9 2 9" xfId="26310" xr:uid="{00000000-0005-0000-0000-00005B670000}"/>
    <cellStyle name="Normal 2 4 9 2 9 2" xfId="26311" xr:uid="{00000000-0005-0000-0000-00005C670000}"/>
    <cellStyle name="Normal 2 4 9 3" xfId="26312" xr:uid="{00000000-0005-0000-0000-00005D670000}"/>
    <cellStyle name="Normal 2 4 9 3 10" xfId="26313" xr:uid="{00000000-0005-0000-0000-00005E670000}"/>
    <cellStyle name="Normal 2 4 9 3 10 2" xfId="26314" xr:uid="{00000000-0005-0000-0000-00005F670000}"/>
    <cellStyle name="Normal 2 4 9 3 11" xfId="26315" xr:uid="{00000000-0005-0000-0000-000060670000}"/>
    <cellStyle name="Normal 2 4 9 3 2" xfId="26316" xr:uid="{00000000-0005-0000-0000-000061670000}"/>
    <cellStyle name="Normal 2 4 9 3 2 2" xfId="26317" xr:uid="{00000000-0005-0000-0000-000062670000}"/>
    <cellStyle name="Normal 2 4 9 3 3" xfId="26318" xr:uid="{00000000-0005-0000-0000-000063670000}"/>
    <cellStyle name="Normal 2 4 9 3 3 2" xfId="26319" xr:uid="{00000000-0005-0000-0000-000064670000}"/>
    <cellStyle name="Normal 2 4 9 3 4" xfId="26320" xr:uid="{00000000-0005-0000-0000-000065670000}"/>
    <cellStyle name="Normal 2 4 9 3 4 2" xfId="26321" xr:uid="{00000000-0005-0000-0000-000066670000}"/>
    <cellStyle name="Normal 2 4 9 3 5" xfId="26322" xr:uid="{00000000-0005-0000-0000-000067670000}"/>
    <cellStyle name="Normal 2 4 9 3 5 2" xfId="26323" xr:uid="{00000000-0005-0000-0000-000068670000}"/>
    <cellStyle name="Normal 2 4 9 3 6" xfId="26324" xr:uid="{00000000-0005-0000-0000-000069670000}"/>
    <cellStyle name="Normal 2 4 9 3 6 2" xfId="26325" xr:uid="{00000000-0005-0000-0000-00006A670000}"/>
    <cellStyle name="Normal 2 4 9 3 7" xfId="26326" xr:uid="{00000000-0005-0000-0000-00006B670000}"/>
    <cellStyle name="Normal 2 4 9 3 7 2" xfId="26327" xr:uid="{00000000-0005-0000-0000-00006C670000}"/>
    <cellStyle name="Normal 2 4 9 3 8" xfId="26328" xr:uid="{00000000-0005-0000-0000-00006D670000}"/>
    <cellStyle name="Normal 2 4 9 3 8 2" xfId="26329" xr:uid="{00000000-0005-0000-0000-00006E670000}"/>
    <cellStyle name="Normal 2 4 9 3 9" xfId="26330" xr:uid="{00000000-0005-0000-0000-00006F670000}"/>
    <cellStyle name="Normal 2 4 9 3 9 2" xfId="26331" xr:uid="{00000000-0005-0000-0000-000070670000}"/>
    <cellStyle name="Normal 2 4 9 4" xfId="26332" xr:uid="{00000000-0005-0000-0000-000071670000}"/>
    <cellStyle name="Normal 2 4 9 4 2" xfId="26333" xr:uid="{00000000-0005-0000-0000-000072670000}"/>
    <cellStyle name="Normal 2 4 9 5" xfId="26334" xr:uid="{00000000-0005-0000-0000-000073670000}"/>
    <cellStyle name="Normal 2 4 9 5 2" xfId="26335" xr:uid="{00000000-0005-0000-0000-000074670000}"/>
    <cellStyle name="Normal 2 4 9 6" xfId="26336" xr:uid="{00000000-0005-0000-0000-000075670000}"/>
    <cellStyle name="Normal 2 4 9 6 2" xfId="26337" xr:uid="{00000000-0005-0000-0000-000076670000}"/>
    <cellStyle name="Normal 2 4 9 7" xfId="26338" xr:uid="{00000000-0005-0000-0000-000077670000}"/>
    <cellStyle name="Normal 2 4 9 7 2" xfId="26339" xr:uid="{00000000-0005-0000-0000-000078670000}"/>
    <cellStyle name="Normal 2 4 9 8" xfId="26340" xr:uid="{00000000-0005-0000-0000-000079670000}"/>
    <cellStyle name="Normal 2 4 9 8 2" xfId="26341" xr:uid="{00000000-0005-0000-0000-00007A670000}"/>
    <cellStyle name="Normal 2 4 9 9" xfId="26342" xr:uid="{00000000-0005-0000-0000-00007B670000}"/>
    <cellStyle name="Normal 2 4 9 9 2" xfId="26343" xr:uid="{00000000-0005-0000-0000-00007C670000}"/>
    <cellStyle name="Normal 2 5" xfId="226" xr:uid="{00000000-0005-0000-0000-00007D670000}"/>
    <cellStyle name="Normal 2 5 2" xfId="26344" xr:uid="{00000000-0005-0000-0000-00007E670000}"/>
    <cellStyle name="Normal 2 5 2 10" xfId="26345" xr:uid="{00000000-0005-0000-0000-00007F670000}"/>
    <cellStyle name="Normal 2 5 2 10 2" xfId="26346" xr:uid="{00000000-0005-0000-0000-000080670000}"/>
    <cellStyle name="Normal 2 5 2 11" xfId="26347" xr:uid="{00000000-0005-0000-0000-000081670000}"/>
    <cellStyle name="Normal 2 5 2 11 2" xfId="26348" xr:uid="{00000000-0005-0000-0000-000082670000}"/>
    <cellStyle name="Normal 2 5 2 12" xfId="26349" xr:uid="{00000000-0005-0000-0000-000083670000}"/>
    <cellStyle name="Normal 2 5 2 12 2" xfId="26350" xr:uid="{00000000-0005-0000-0000-000084670000}"/>
    <cellStyle name="Normal 2 5 2 13" xfId="26351" xr:uid="{00000000-0005-0000-0000-000085670000}"/>
    <cellStyle name="Normal 2 5 2 2" xfId="26352" xr:uid="{00000000-0005-0000-0000-000086670000}"/>
    <cellStyle name="Normal 2 5 2 2 10" xfId="26353" xr:uid="{00000000-0005-0000-0000-000087670000}"/>
    <cellStyle name="Normal 2 5 2 2 10 2" xfId="26354" xr:uid="{00000000-0005-0000-0000-000088670000}"/>
    <cellStyle name="Normal 2 5 2 2 11" xfId="26355" xr:uid="{00000000-0005-0000-0000-000089670000}"/>
    <cellStyle name="Normal 2 5 2 2 11 2" xfId="26356" xr:uid="{00000000-0005-0000-0000-00008A670000}"/>
    <cellStyle name="Normal 2 5 2 2 12" xfId="26357" xr:uid="{00000000-0005-0000-0000-00008B670000}"/>
    <cellStyle name="Normal 2 5 2 2 2" xfId="26358" xr:uid="{00000000-0005-0000-0000-00008C670000}"/>
    <cellStyle name="Normal 2 5 2 2 2 10" xfId="26359" xr:uid="{00000000-0005-0000-0000-00008D670000}"/>
    <cellStyle name="Normal 2 5 2 2 2 10 2" xfId="26360" xr:uid="{00000000-0005-0000-0000-00008E670000}"/>
    <cellStyle name="Normal 2 5 2 2 2 11" xfId="26361" xr:uid="{00000000-0005-0000-0000-00008F670000}"/>
    <cellStyle name="Normal 2 5 2 2 2 2" xfId="26362" xr:uid="{00000000-0005-0000-0000-000090670000}"/>
    <cellStyle name="Normal 2 5 2 2 2 2 2" xfId="26363" xr:uid="{00000000-0005-0000-0000-000091670000}"/>
    <cellStyle name="Normal 2 5 2 2 2 3" xfId="26364" xr:uid="{00000000-0005-0000-0000-000092670000}"/>
    <cellStyle name="Normal 2 5 2 2 2 3 2" xfId="26365" xr:uid="{00000000-0005-0000-0000-000093670000}"/>
    <cellStyle name="Normal 2 5 2 2 2 4" xfId="26366" xr:uid="{00000000-0005-0000-0000-000094670000}"/>
    <cellStyle name="Normal 2 5 2 2 2 4 2" xfId="26367" xr:uid="{00000000-0005-0000-0000-000095670000}"/>
    <cellStyle name="Normal 2 5 2 2 2 5" xfId="26368" xr:uid="{00000000-0005-0000-0000-000096670000}"/>
    <cellStyle name="Normal 2 5 2 2 2 5 2" xfId="26369" xr:uid="{00000000-0005-0000-0000-000097670000}"/>
    <cellStyle name="Normal 2 5 2 2 2 6" xfId="26370" xr:uid="{00000000-0005-0000-0000-000098670000}"/>
    <cellStyle name="Normal 2 5 2 2 2 6 2" xfId="26371" xr:uid="{00000000-0005-0000-0000-000099670000}"/>
    <cellStyle name="Normal 2 5 2 2 2 7" xfId="26372" xr:uid="{00000000-0005-0000-0000-00009A670000}"/>
    <cellStyle name="Normal 2 5 2 2 2 7 2" xfId="26373" xr:uid="{00000000-0005-0000-0000-00009B670000}"/>
    <cellStyle name="Normal 2 5 2 2 2 8" xfId="26374" xr:uid="{00000000-0005-0000-0000-00009C670000}"/>
    <cellStyle name="Normal 2 5 2 2 2 8 2" xfId="26375" xr:uid="{00000000-0005-0000-0000-00009D670000}"/>
    <cellStyle name="Normal 2 5 2 2 2 9" xfId="26376" xr:uid="{00000000-0005-0000-0000-00009E670000}"/>
    <cellStyle name="Normal 2 5 2 2 2 9 2" xfId="26377" xr:uid="{00000000-0005-0000-0000-00009F670000}"/>
    <cellStyle name="Normal 2 5 2 2 3" xfId="26378" xr:uid="{00000000-0005-0000-0000-0000A0670000}"/>
    <cellStyle name="Normal 2 5 2 2 3 2" xfId="26379" xr:uid="{00000000-0005-0000-0000-0000A1670000}"/>
    <cellStyle name="Normal 2 5 2 2 4" xfId="26380" xr:uid="{00000000-0005-0000-0000-0000A2670000}"/>
    <cellStyle name="Normal 2 5 2 2 4 2" xfId="26381" xr:uid="{00000000-0005-0000-0000-0000A3670000}"/>
    <cellStyle name="Normal 2 5 2 2 5" xfId="26382" xr:uid="{00000000-0005-0000-0000-0000A4670000}"/>
    <cellStyle name="Normal 2 5 2 2 5 2" xfId="26383" xr:uid="{00000000-0005-0000-0000-0000A5670000}"/>
    <cellStyle name="Normal 2 5 2 2 6" xfId="26384" xr:uid="{00000000-0005-0000-0000-0000A6670000}"/>
    <cellStyle name="Normal 2 5 2 2 6 2" xfId="26385" xr:uid="{00000000-0005-0000-0000-0000A7670000}"/>
    <cellStyle name="Normal 2 5 2 2 7" xfId="26386" xr:uid="{00000000-0005-0000-0000-0000A8670000}"/>
    <cellStyle name="Normal 2 5 2 2 7 2" xfId="26387" xr:uid="{00000000-0005-0000-0000-0000A9670000}"/>
    <cellStyle name="Normal 2 5 2 2 8" xfId="26388" xr:uid="{00000000-0005-0000-0000-0000AA670000}"/>
    <cellStyle name="Normal 2 5 2 2 8 2" xfId="26389" xr:uid="{00000000-0005-0000-0000-0000AB670000}"/>
    <cellStyle name="Normal 2 5 2 2 9" xfId="26390" xr:uid="{00000000-0005-0000-0000-0000AC670000}"/>
    <cellStyle name="Normal 2 5 2 2 9 2" xfId="26391" xr:uid="{00000000-0005-0000-0000-0000AD670000}"/>
    <cellStyle name="Normal 2 5 2 3" xfId="26392" xr:uid="{00000000-0005-0000-0000-0000AE670000}"/>
    <cellStyle name="Normal 2 5 2 3 10" xfId="26393" xr:uid="{00000000-0005-0000-0000-0000AF670000}"/>
    <cellStyle name="Normal 2 5 2 3 10 2" xfId="26394" xr:uid="{00000000-0005-0000-0000-0000B0670000}"/>
    <cellStyle name="Normal 2 5 2 3 11" xfId="26395" xr:uid="{00000000-0005-0000-0000-0000B1670000}"/>
    <cellStyle name="Normal 2 5 2 3 2" xfId="26396" xr:uid="{00000000-0005-0000-0000-0000B2670000}"/>
    <cellStyle name="Normal 2 5 2 3 2 2" xfId="26397" xr:uid="{00000000-0005-0000-0000-0000B3670000}"/>
    <cellStyle name="Normal 2 5 2 3 3" xfId="26398" xr:uid="{00000000-0005-0000-0000-0000B4670000}"/>
    <cellStyle name="Normal 2 5 2 3 3 2" xfId="26399" xr:uid="{00000000-0005-0000-0000-0000B5670000}"/>
    <cellStyle name="Normal 2 5 2 3 4" xfId="26400" xr:uid="{00000000-0005-0000-0000-0000B6670000}"/>
    <cellStyle name="Normal 2 5 2 3 4 2" xfId="26401" xr:uid="{00000000-0005-0000-0000-0000B7670000}"/>
    <cellStyle name="Normal 2 5 2 3 5" xfId="26402" xr:uid="{00000000-0005-0000-0000-0000B8670000}"/>
    <cellStyle name="Normal 2 5 2 3 5 2" xfId="26403" xr:uid="{00000000-0005-0000-0000-0000B9670000}"/>
    <cellStyle name="Normal 2 5 2 3 6" xfId="26404" xr:uid="{00000000-0005-0000-0000-0000BA670000}"/>
    <cellStyle name="Normal 2 5 2 3 6 2" xfId="26405" xr:uid="{00000000-0005-0000-0000-0000BB670000}"/>
    <cellStyle name="Normal 2 5 2 3 7" xfId="26406" xr:uid="{00000000-0005-0000-0000-0000BC670000}"/>
    <cellStyle name="Normal 2 5 2 3 7 2" xfId="26407" xr:uid="{00000000-0005-0000-0000-0000BD670000}"/>
    <cellStyle name="Normal 2 5 2 3 8" xfId="26408" xr:uid="{00000000-0005-0000-0000-0000BE670000}"/>
    <cellStyle name="Normal 2 5 2 3 8 2" xfId="26409" xr:uid="{00000000-0005-0000-0000-0000BF670000}"/>
    <cellStyle name="Normal 2 5 2 3 9" xfId="26410" xr:uid="{00000000-0005-0000-0000-0000C0670000}"/>
    <cellStyle name="Normal 2 5 2 3 9 2" xfId="26411" xr:uid="{00000000-0005-0000-0000-0000C1670000}"/>
    <cellStyle name="Normal 2 5 2 4" xfId="26412" xr:uid="{00000000-0005-0000-0000-0000C2670000}"/>
    <cellStyle name="Normal 2 5 2 4 2" xfId="26413" xr:uid="{00000000-0005-0000-0000-0000C3670000}"/>
    <cellStyle name="Normal 2 5 2 5" xfId="26414" xr:uid="{00000000-0005-0000-0000-0000C4670000}"/>
    <cellStyle name="Normal 2 5 2 5 2" xfId="26415" xr:uid="{00000000-0005-0000-0000-0000C5670000}"/>
    <cellStyle name="Normal 2 5 2 6" xfId="26416" xr:uid="{00000000-0005-0000-0000-0000C6670000}"/>
    <cellStyle name="Normal 2 5 2 6 2" xfId="26417" xr:uid="{00000000-0005-0000-0000-0000C7670000}"/>
    <cellStyle name="Normal 2 5 2 7" xfId="26418" xr:uid="{00000000-0005-0000-0000-0000C8670000}"/>
    <cellStyle name="Normal 2 5 2 7 2" xfId="26419" xr:uid="{00000000-0005-0000-0000-0000C9670000}"/>
    <cellStyle name="Normal 2 5 2 8" xfId="26420" xr:uid="{00000000-0005-0000-0000-0000CA670000}"/>
    <cellStyle name="Normal 2 5 2 8 2" xfId="26421" xr:uid="{00000000-0005-0000-0000-0000CB670000}"/>
    <cellStyle name="Normal 2 5 2 9" xfId="26422" xr:uid="{00000000-0005-0000-0000-0000CC670000}"/>
    <cellStyle name="Normal 2 5 2 9 2" xfId="26423" xr:uid="{00000000-0005-0000-0000-0000CD670000}"/>
    <cellStyle name="Normal 2 5 3" xfId="42070" xr:uid="{00000000-0005-0000-0000-0000CE670000}"/>
    <cellStyle name="Normal 2 6" xfId="44" xr:uid="{00000000-0005-0000-0000-0000CF670000}"/>
    <cellStyle name="Normal 2 6 2" xfId="26425" xr:uid="{00000000-0005-0000-0000-0000D0670000}"/>
    <cellStyle name="Normal 2 6 2 10" xfId="26426" xr:uid="{00000000-0005-0000-0000-0000D1670000}"/>
    <cellStyle name="Normal 2 6 2 10 2" xfId="26427" xr:uid="{00000000-0005-0000-0000-0000D2670000}"/>
    <cellStyle name="Normal 2 6 2 11" xfId="26428" xr:uid="{00000000-0005-0000-0000-0000D3670000}"/>
    <cellStyle name="Normal 2 6 2 11 2" xfId="26429" xr:uid="{00000000-0005-0000-0000-0000D4670000}"/>
    <cellStyle name="Normal 2 6 2 12" xfId="26430" xr:uid="{00000000-0005-0000-0000-0000D5670000}"/>
    <cellStyle name="Normal 2 6 2 12 2" xfId="26431" xr:uid="{00000000-0005-0000-0000-0000D6670000}"/>
    <cellStyle name="Normal 2 6 2 13" xfId="26432" xr:uid="{00000000-0005-0000-0000-0000D7670000}"/>
    <cellStyle name="Normal 2 6 2 2" xfId="26433" xr:uid="{00000000-0005-0000-0000-0000D8670000}"/>
    <cellStyle name="Normal 2 6 2 2 10" xfId="26434" xr:uid="{00000000-0005-0000-0000-0000D9670000}"/>
    <cellStyle name="Normal 2 6 2 2 10 2" xfId="26435" xr:uid="{00000000-0005-0000-0000-0000DA670000}"/>
    <cellStyle name="Normal 2 6 2 2 11" xfId="26436" xr:uid="{00000000-0005-0000-0000-0000DB670000}"/>
    <cellStyle name="Normal 2 6 2 2 11 2" xfId="26437" xr:uid="{00000000-0005-0000-0000-0000DC670000}"/>
    <cellStyle name="Normal 2 6 2 2 12" xfId="26438" xr:uid="{00000000-0005-0000-0000-0000DD670000}"/>
    <cellStyle name="Normal 2 6 2 2 2" xfId="26439" xr:uid="{00000000-0005-0000-0000-0000DE670000}"/>
    <cellStyle name="Normal 2 6 2 2 2 10" xfId="26440" xr:uid="{00000000-0005-0000-0000-0000DF670000}"/>
    <cellStyle name="Normal 2 6 2 2 2 10 2" xfId="26441" xr:uid="{00000000-0005-0000-0000-0000E0670000}"/>
    <cellStyle name="Normal 2 6 2 2 2 11" xfId="26442" xr:uid="{00000000-0005-0000-0000-0000E1670000}"/>
    <cellStyle name="Normal 2 6 2 2 2 2" xfId="26443" xr:uid="{00000000-0005-0000-0000-0000E2670000}"/>
    <cellStyle name="Normal 2 6 2 2 2 2 2" xfId="26444" xr:uid="{00000000-0005-0000-0000-0000E3670000}"/>
    <cellStyle name="Normal 2 6 2 2 2 3" xfId="26445" xr:uid="{00000000-0005-0000-0000-0000E4670000}"/>
    <cellStyle name="Normal 2 6 2 2 2 3 2" xfId="26446" xr:uid="{00000000-0005-0000-0000-0000E5670000}"/>
    <cellStyle name="Normal 2 6 2 2 2 4" xfId="26447" xr:uid="{00000000-0005-0000-0000-0000E6670000}"/>
    <cellStyle name="Normal 2 6 2 2 2 4 2" xfId="26448" xr:uid="{00000000-0005-0000-0000-0000E7670000}"/>
    <cellStyle name="Normal 2 6 2 2 2 5" xfId="26449" xr:uid="{00000000-0005-0000-0000-0000E8670000}"/>
    <cellStyle name="Normal 2 6 2 2 2 5 2" xfId="26450" xr:uid="{00000000-0005-0000-0000-0000E9670000}"/>
    <cellStyle name="Normal 2 6 2 2 2 6" xfId="26451" xr:uid="{00000000-0005-0000-0000-0000EA670000}"/>
    <cellStyle name="Normal 2 6 2 2 2 6 2" xfId="26452" xr:uid="{00000000-0005-0000-0000-0000EB670000}"/>
    <cellStyle name="Normal 2 6 2 2 2 7" xfId="26453" xr:uid="{00000000-0005-0000-0000-0000EC670000}"/>
    <cellStyle name="Normal 2 6 2 2 2 7 2" xfId="26454" xr:uid="{00000000-0005-0000-0000-0000ED670000}"/>
    <cellStyle name="Normal 2 6 2 2 2 8" xfId="26455" xr:uid="{00000000-0005-0000-0000-0000EE670000}"/>
    <cellStyle name="Normal 2 6 2 2 2 8 2" xfId="26456" xr:uid="{00000000-0005-0000-0000-0000EF670000}"/>
    <cellStyle name="Normal 2 6 2 2 2 9" xfId="26457" xr:uid="{00000000-0005-0000-0000-0000F0670000}"/>
    <cellStyle name="Normal 2 6 2 2 2 9 2" xfId="26458" xr:uid="{00000000-0005-0000-0000-0000F1670000}"/>
    <cellStyle name="Normal 2 6 2 2 3" xfId="26459" xr:uid="{00000000-0005-0000-0000-0000F2670000}"/>
    <cellStyle name="Normal 2 6 2 2 3 2" xfId="26460" xr:uid="{00000000-0005-0000-0000-0000F3670000}"/>
    <cellStyle name="Normal 2 6 2 2 4" xfId="26461" xr:uid="{00000000-0005-0000-0000-0000F4670000}"/>
    <cellStyle name="Normal 2 6 2 2 4 2" xfId="26462" xr:uid="{00000000-0005-0000-0000-0000F5670000}"/>
    <cellStyle name="Normal 2 6 2 2 5" xfId="26463" xr:uid="{00000000-0005-0000-0000-0000F6670000}"/>
    <cellStyle name="Normal 2 6 2 2 5 2" xfId="26464" xr:uid="{00000000-0005-0000-0000-0000F7670000}"/>
    <cellStyle name="Normal 2 6 2 2 6" xfId="26465" xr:uid="{00000000-0005-0000-0000-0000F8670000}"/>
    <cellStyle name="Normal 2 6 2 2 6 2" xfId="26466" xr:uid="{00000000-0005-0000-0000-0000F9670000}"/>
    <cellStyle name="Normal 2 6 2 2 7" xfId="26467" xr:uid="{00000000-0005-0000-0000-0000FA670000}"/>
    <cellStyle name="Normal 2 6 2 2 7 2" xfId="26468" xr:uid="{00000000-0005-0000-0000-0000FB670000}"/>
    <cellStyle name="Normal 2 6 2 2 8" xfId="26469" xr:uid="{00000000-0005-0000-0000-0000FC670000}"/>
    <cellStyle name="Normal 2 6 2 2 8 2" xfId="26470" xr:uid="{00000000-0005-0000-0000-0000FD670000}"/>
    <cellStyle name="Normal 2 6 2 2 9" xfId="26471" xr:uid="{00000000-0005-0000-0000-0000FE670000}"/>
    <cellStyle name="Normal 2 6 2 2 9 2" xfId="26472" xr:uid="{00000000-0005-0000-0000-0000FF670000}"/>
    <cellStyle name="Normal 2 6 2 3" xfId="26473" xr:uid="{00000000-0005-0000-0000-000000680000}"/>
    <cellStyle name="Normal 2 6 2 3 10" xfId="26474" xr:uid="{00000000-0005-0000-0000-000001680000}"/>
    <cellStyle name="Normal 2 6 2 3 10 2" xfId="26475" xr:uid="{00000000-0005-0000-0000-000002680000}"/>
    <cellStyle name="Normal 2 6 2 3 11" xfId="26476" xr:uid="{00000000-0005-0000-0000-000003680000}"/>
    <cellStyle name="Normal 2 6 2 3 2" xfId="26477" xr:uid="{00000000-0005-0000-0000-000004680000}"/>
    <cellStyle name="Normal 2 6 2 3 2 2" xfId="26478" xr:uid="{00000000-0005-0000-0000-000005680000}"/>
    <cellStyle name="Normal 2 6 2 3 3" xfId="26479" xr:uid="{00000000-0005-0000-0000-000006680000}"/>
    <cellStyle name="Normal 2 6 2 3 3 2" xfId="26480" xr:uid="{00000000-0005-0000-0000-000007680000}"/>
    <cellStyle name="Normal 2 6 2 3 4" xfId="26481" xr:uid="{00000000-0005-0000-0000-000008680000}"/>
    <cellStyle name="Normal 2 6 2 3 4 2" xfId="26482" xr:uid="{00000000-0005-0000-0000-000009680000}"/>
    <cellStyle name="Normal 2 6 2 3 5" xfId="26483" xr:uid="{00000000-0005-0000-0000-00000A680000}"/>
    <cellStyle name="Normal 2 6 2 3 5 2" xfId="26484" xr:uid="{00000000-0005-0000-0000-00000B680000}"/>
    <cellStyle name="Normal 2 6 2 3 6" xfId="26485" xr:uid="{00000000-0005-0000-0000-00000C680000}"/>
    <cellStyle name="Normal 2 6 2 3 6 2" xfId="26486" xr:uid="{00000000-0005-0000-0000-00000D680000}"/>
    <cellStyle name="Normal 2 6 2 3 7" xfId="26487" xr:uid="{00000000-0005-0000-0000-00000E680000}"/>
    <cellStyle name="Normal 2 6 2 3 7 2" xfId="26488" xr:uid="{00000000-0005-0000-0000-00000F680000}"/>
    <cellStyle name="Normal 2 6 2 3 8" xfId="26489" xr:uid="{00000000-0005-0000-0000-000010680000}"/>
    <cellStyle name="Normal 2 6 2 3 8 2" xfId="26490" xr:uid="{00000000-0005-0000-0000-000011680000}"/>
    <cellStyle name="Normal 2 6 2 3 9" xfId="26491" xr:uid="{00000000-0005-0000-0000-000012680000}"/>
    <cellStyle name="Normal 2 6 2 3 9 2" xfId="26492" xr:uid="{00000000-0005-0000-0000-000013680000}"/>
    <cellStyle name="Normal 2 6 2 4" xfId="26493" xr:uid="{00000000-0005-0000-0000-000014680000}"/>
    <cellStyle name="Normal 2 6 2 4 2" xfId="26494" xr:uid="{00000000-0005-0000-0000-000015680000}"/>
    <cellStyle name="Normal 2 6 2 5" xfId="26495" xr:uid="{00000000-0005-0000-0000-000016680000}"/>
    <cellStyle name="Normal 2 6 2 5 2" xfId="26496" xr:uid="{00000000-0005-0000-0000-000017680000}"/>
    <cellStyle name="Normal 2 6 2 6" xfId="26497" xr:uid="{00000000-0005-0000-0000-000018680000}"/>
    <cellStyle name="Normal 2 6 2 6 2" xfId="26498" xr:uid="{00000000-0005-0000-0000-000019680000}"/>
    <cellStyle name="Normal 2 6 2 7" xfId="26499" xr:uid="{00000000-0005-0000-0000-00001A680000}"/>
    <cellStyle name="Normal 2 6 2 7 2" xfId="26500" xr:uid="{00000000-0005-0000-0000-00001B680000}"/>
    <cellStyle name="Normal 2 6 2 8" xfId="26501" xr:uid="{00000000-0005-0000-0000-00001C680000}"/>
    <cellStyle name="Normal 2 6 2 8 2" xfId="26502" xr:uid="{00000000-0005-0000-0000-00001D680000}"/>
    <cellStyle name="Normal 2 6 2 9" xfId="26503" xr:uid="{00000000-0005-0000-0000-00001E680000}"/>
    <cellStyle name="Normal 2 6 2 9 2" xfId="26504" xr:uid="{00000000-0005-0000-0000-00001F680000}"/>
    <cellStyle name="Normal 2 6 3" xfId="42071" xr:uid="{00000000-0005-0000-0000-000020680000}"/>
    <cellStyle name="Normal 2 6 4" xfId="26424" xr:uid="{00000000-0005-0000-0000-000021680000}"/>
    <cellStyle name="Normal 2 7" xfId="367" xr:uid="{00000000-0005-0000-0000-000022680000}"/>
    <cellStyle name="Normal 2 7 10" xfId="26506" xr:uid="{00000000-0005-0000-0000-000023680000}"/>
    <cellStyle name="Normal 2 7 10 2" xfId="26507" xr:uid="{00000000-0005-0000-0000-000024680000}"/>
    <cellStyle name="Normal 2 7 11" xfId="26508" xr:uid="{00000000-0005-0000-0000-000025680000}"/>
    <cellStyle name="Normal 2 7 11 2" xfId="26509" xr:uid="{00000000-0005-0000-0000-000026680000}"/>
    <cellStyle name="Normal 2 7 12" xfId="26510" xr:uid="{00000000-0005-0000-0000-000027680000}"/>
    <cellStyle name="Normal 2 7 12 2" xfId="26511" xr:uid="{00000000-0005-0000-0000-000028680000}"/>
    <cellStyle name="Normal 2 7 13" xfId="26512" xr:uid="{00000000-0005-0000-0000-000029680000}"/>
    <cellStyle name="Normal 2 7 14" xfId="26505" xr:uid="{00000000-0005-0000-0000-00002A680000}"/>
    <cellStyle name="Normal 2 7 2" xfId="26513" xr:uid="{00000000-0005-0000-0000-00002B680000}"/>
    <cellStyle name="Normal 2 7 2 10" xfId="26514" xr:uid="{00000000-0005-0000-0000-00002C680000}"/>
    <cellStyle name="Normal 2 7 2 10 2" xfId="26515" xr:uid="{00000000-0005-0000-0000-00002D680000}"/>
    <cellStyle name="Normal 2 7 2 11" xfId="26516" xr:uid="{00000000-0005-0000-0000-00002E680000}"/>
    <cellStyle name="Normal 2 7 2 11 2" xfId="26517" xr:uid="{00000000-0005-0000-0000-00002F680000}"/>
    <cellStyle name="Normal 2 7 2 12" xfId="26518" xr:uid="{00000000-0005-0000-0000-000030680000}"/>
    <cellStyle name="Normal 2 7 2 2" xfId="26519" xr:uid="{00000000-0005-0000-0000-000031680000}"/>
    <cellStyle name="Normal 2 7 2 2 10" xfId="26520" xr:uid="{00000000-0005-0000-0000-000032680000}"/>
    <cellStyle name="Normal 2 7 2 2 10 2" xfId="26521" xr:uid="{00000000-0005-0000-0000-000033680000}"/>
    <cellStyle name="Normal 2 7 2 2 11" xfId="26522" xr:uid="{00000000-0005-0000-0000-000034680000}"/>
    <cellStyle name="Normal 2 7 2 2 2" xfId="26523" xr:uid="{00000000-0005-0000-0000-000035680000}"/>
    <cellStyle name="Normal 2 7 2 2 2 2" xfId="26524" xr:uid="{00000000-0005-0000-0000-000036680000}"/>
    <cellStyle name="Normal 2 7 2 2 3" xfId="26525" xr:uid="{00000000-0005-0000-0000-000037680000}"/>
    <cellStyle name="Normal 2 7 2 2 3 2" xfId="26526" xr:uid="{00000000-0005-0000-0000-000038680000}"/>
    <cellStyle name="Normal 2 7 2 2 4" xfId="26527" xr:uid="{00000000-0005-0000-0000-000039680000}"/>
    <cellStyle name="Normal 2 7 2 2 4 2" xfId="26528" xr:uid="{00000000-0005-0000-0000-00003A680000}"/>
    <cellStyle name="Normal 2 7 2 2 5" xfId="26529" xr:uid="{00000000-0005-0000-0000-00003B680000}"/>
    <cellStyle name="Normal 2 7 2 2 5 2" xfId="26530" xr:uid="{00000000-0005-0000-0000-00003C680000}"/>
    <cellStyle name="Normal 2 7 2 2 6" xfId="26531" xr:uid="{00000000-0005-0000-0000-00003D680000}"/>
    <cellStyle name="Normal 2 7 2 2 6 2" xfId="26532" xr:uid="{00000000-0005-0000-0000-00003E680000}"/>
    <cellStyle name="Normal 2 7 2 2 7" xfId="26533" xr:uid="{00000000-0005-0000-0000-00003F680000}"/>
    <cellStyle name="Normal 2 7 2 2 7 2" xfId="26534" xr:uid="{00000000-0005-0000-0000-000040680000}"/>
    <cellStyle name="Normal 2 7 2 2 8" xfId="26535" xr:uid="{00000000-0005-0000-0000-000041680000}"/>
    <cellStyle name="Normal 2 7 2 2 8 2" xfId="26536" xr:uid="{00000000-0005-0000-0000-000042680000}"/>
    <cellStyle name="Normal 2 7 2 2 9" xfId="26537" xr:uid="{00000000-0005-0000-0000-000043680000}"/>
    <cellStyle name="Normal 2 7 2 2 9 2" xfId="26538" xr:uid="{00000000-0005-0000-0000-000044680000}"/>
    <cellStyle name="Normal 2 7 2 3" xfId="26539" xr:uid="{00000000-0005-0000-0000-000045680000}"/>
    <cellStyle name="Normal 2 7 2 3 2" xfId="26540" xr:uid="{00000000-0005-0000-0000-000046680000}"/>
    <cellStyle name="Normal 2 7 2 4" xfId="26541" xr:uid="{00000000-0005-0000-0000-000047680000}"/>
    <cellStyle name="Normal 2 7 2 4 2" xfId="26542" xr:uid="{00000000-0005-0000-0000-000048680000}"/>
    <cellStyle name="Normal 2 7 2 5" xfId="26543" xr:uid="{00000000-0005-0000-0000-000049680000}"/>
    <cellStyle name="Normal 2 7 2 5 2" xfId="26544" xr:uid="{00000000-0005-0000-0000-00004A680000}"/>
    <cellStyle name="Normal 2 7 2 6" xfId="26545" xr:uid="{00000000-0005-0000-0000-00004B680000}"/>
    <cellStyle name="Normal 2 7 2 6 2" xfId="26546" xr:uid="{00000000-0005-0000-0000-00004C680000}"/>
    <cellStyle name="Normal 2 7 2 7" xfId="26547" xr:uid="{00000000-0005-0000-0000-00004D680000}"/>
    <cellStyle name="Normal 2 7 2 7 2" xfId="26548" xr:uid="{00000000-0005-0000-0000-00004E680000}"/>
    <cellStyle name="Normal 2 7 2 8" xfId="26549" xr:uid="{00000000-0005-0000-0000-00004F680000}"/>
    <cellStyle name="Normal 2 7 2 8 2" xfId="26550" xr:uid="{00000000-0005-0000-0000-000050680000}"/>
    <cellStyle name="Normal 2 7 2 9" xfId="26551" xr:uid="{00000000-0005-0000-0000-000051680000}"/>
    <cellStyle name="Normal 2 7 2 9 2" xfId="26552" xr:uid="{00000000-0005-0000-0000-000052680000}"/>
    <cellStyle name="Normal 2 7 3" xfId="26553" xr:uid="{00000000-0005-0000-0000-000053680000}"/>
    <cellStyle name="Normal 2 7 3 10" xfId="26554" xr:uid="{00000000-0005-0000-0000-000054680000}"/>
    <cellStyle name="Normal 2 7 3 10 2" xfId="26555" xr:uid="{00000000-0005-0000-0000-000055680000}"/>
    <cellStyle name="Normal 2 7 3 11" xfId="26556" xr:uid="{00000000-0005-0000-0000-000056680000}"/>
    <cellStyle name="Normal 2 7 3 2" xfId="26557" xr:uid="{00000000-0005-0000-0000-000057680000}"/>
    <cellStyle name="Normal 2 7 3 2 2" xfId="26558" xr:uid="{00000000-0005-0000-0000-000058680000}"/>
    <cellStyle name="Normal 2 7 3 3" xfId="26559" xr:uid="{00000000-0005-0000-0000-000059680000}"/>
    <cellStyle name="Normal 2 7 3 3 2" xfId="26560" xr:uid="{00000000-0005-0000-0000-00005A680000}"/>
    <cellStyle name="Normal 2 7 3 4" xfId="26561" xr:uid="{00000000-0005-0000-0000-00005B680000}"/>
    <cellStyle name="Normal 2 7 3 4 2" xfId="26562" xr:uid="{00000000-0005-0000-0000-00005C680000}"/>
    <cellStyle name="Normal 2 7 3 5" xfId="26563" xr:uid="{00000000-0005-0000-0000-00005D680000}"/>
    <cellStyle name="Normal 2 7 3 5 2" xfId="26564" xr:uid="{00000000-0005-0000-0000-00005E680000}"/>
    <cellStyle name="Normal 2 7 3 6" xfId="26565" xr:uid="{00000000-0005-0000-0000-00005F680000}"/>
    <cellStyle name="Normal 2 7 3 6 2" xfId="26566" xr:uid="{00000000-0005-0000-0000-000060680000}"/>
    <cellStyle name="Normal 2 7 3 7" xfId="26567" xr:uid="{00000000-0005-0000-0000-000061680000}"/>
    <cellStyle name="Normal 2 7 3 7 2" xfId="26568" xr:uid="{00000000-0005-0000-0000-000062680000}"/>
    <cellStyle name="Normal 2 7 3 8" xfId="26569" xr:uid="{00000000-0005-0000-0000-000063680000}"/>
    <cellStyle name="Normal 2 7 3 8 2" xfId="26570" xr:uid="{00000000-0005-0000-0000-000064680000}"/>
    <cellStyle name="Normal 2 7 3 9" xfId="26571" xr:uid="{00000000-0005-0000-0000-000065680000}"/>
    <cellStyle name="Normal 2 7 3 9 2" xfId="26572" xr:uid="{00000000-0005-0000-0000-000066680000}"/>
    <cellStyle name="Normal 2 7 4" xfId="26573" xr:uid="{00000000-0005-0000-0000-000067680000}"/>
    <cellStyle name="Normal 2 7 4 2" xfId="26574" xr:uid="{00000000-0005-0000-0000-000068680000}"/>
    <cellStyle name="Normal 2 7 5" xfId="26575" xr:uid="{00000000-0005-0000-0000-000069680000}"/>
    <cellStyle name="Normal 2 7 5 2" xfId="26576" xr:uid="{00000000-0005-0000-0000-00006A680000}"/>
    <cellStyle name="Normal 2 7 6" xfId="26577" xr:uid="{00000000-0005-0000-0000-00006B680000}"/>
    <cellStyle name="Normal 2 7 6 2" xfId="26578" xr:uid="{00000000-0005-0000-0000-00006C680000}"/>
    <cellStyle name="Normal 2 7 7" xfId="26579" xr:uid="{00000000-0005-0000-0000-00006D680000}"/>
    <cellStyle name="Normal 2 7 7 2" xfId="26580" xr:uid="{00000000-0005-0000-0000-00006E680000}"/>
    <cellStyle name="Normal 2 7 8" xfId="26581" xr:uid="{00000000-0005-0000-0000-00006F680000}"/>
    <cellStyle name="Normal 2 7 8 2" xfId="26582" xr:uid="{00000000-0005-0000-0000-000070680000}"/>
    <cellStyle name="Normal 2 7 9" xfId="26583" xr:uid="{00000000-0005-0000-0000-000071680000}"/>
    <cellStyle name="Normal 2 7 9 2" xfId="26584" xr:uid="{00000000-0005-0000-0000-000072680000}"/>
    <cellStyle name="Normal 2 8" xfId="26585" xr:uid="{00000000-0005-0000-0000-000073680000}"/>
    <cellStyle name="Normal 2 8 10" xfId="26586" xr:uid="{00000000-0005-0000-0000-000074680000}"/>
    <cellStyle name="Normal 2 8 10 2" xfId="26587" xr:uid="{00000000-0005-0000-0000-000075680000}"/>
    <cellStyle name="Normal 2 8 11" xfId="26588" xr:uid="{00000000-0005-0000-0000-000076680000}"/>
    <cellStyle name="Normal 2 8 11 2" xfId="26589" xr:uid="{00000000-0005-0000-0000-000077680000}"/>
    <cellStyle name="Normal 2 8 12" xfId="26590" xr:uid="{00000000-0005-0000-0000-000078680000}"/>
    <cellStyle name="Normal 2 8 12 2" xfId="26591" xr:uid="{00000000-0005-0000-0000-000079680000}"/>
    <cellStyle name="Normal 2 8 13" xfId="26592" xr:uid="{00000000-0005-0000-0000-00007A680000}"/>
    <cellStyle name="Normal 2 8 2" xfId="26593" xr:uid="{00000000-0005-0000-0000-00007B680000}"/>
    <cellStyle name="Normal 2 8 2 10" xfId="26594" xr:uid="{00000000-0005-0000-0000-00007C680000}"/>
    <cellStyle name="Normal 2 8 2 10 2" xfId="26595" xr:uid="{00000000-0005-0000-0000-00007D680000}"/>
    <cellStyle name="Normal 2 8 2 11" xfId="26596" xr:uid="{00000000-0005-0000-0000-00007E680000}"/>
    <cellStyle name="Normal 2 8 2 11 2" xfId="26597" xr:uid="{00000000-0005-0000-0000-00007F680000}"/>
    <cellStyle name="Normal 2 8 2 12" xfId="26598" xr:uid="{00000000-0005-0000-0000-000080680000}"/>
    <cellStyle name="Normal 2 8 2 2" xfId="26599" xr:uid="{00000000-0005-0000-0000-000081680000}"/>
    <cellStyle name="Normal 2 8 2 2 10" xfId="26600" xr:uid="{00000000-0005-0000-0000-000082680000}"/>
    <cellStyle name="Normal 2 8 2 2 10 2" xfId="26601" xr:uid="{00000000-0005-0000-0000-000083680000}"/>
    <cellStyle name="Normal 2 8 2 2 11" xfId="26602" xr:uid="{00000000-0005-0000-0000-000084680000}"/>
    <cellStyle name="Normal 2 8 2 2 2" xfId="26603" xr:uid="{00000000-0005-0000-0000-000085680000}"/>
    <cellStyle name="Normal 2 8 2 2 2 2" xfId="26604" xr:uid="{00000000-0005-0000-0000-000086680000}"/>
    <cellStyle name="Normal 2 8 2 2 3" xfId="26605" xr:uid="{00000000-0005-0000-0000-000087680000}"/>
    <cellStyle name="Normal 2 8 2 2 3 2" xfId="26606" xr:uid="{00000000-0005-0000-0000-000088680000}"/>
    <cellStyle name="Normal 2 8 2 2 4" xfId="26607" xr:uid="{00000000-0005-0000-0000-000089680000}"/>
    <cellStyle name="Normal 2 8 2 2 4 2" xfId="26608" xr:uid="{00000000-0005-0000-0000-00008A680000}"/>
    <cellStyle name="Normal 2 8 2 2 5" xfId="26609" xr:uid="{00000000-0005-0000-0000-00008B680000}"/>
    <cellStyle name="Normal 2 8 2 2 5 2" xfId="26610" xr:uid="{00000000-0005-0000-0000-00008C680000}"/>
    <cellStyle name="Normal 2 8 2 2 6" xfId="26611" xr:uid="{00000000-0005-0000-0000-00008D680000}"/>
    <cellStyle name="Normal 2 8 2 2 6 2" xfId="26612" xr:uid="{00000000-0005-0000-0000-00008E680000}"/>
    <cellStyle name="Normal 2 8 2 2 7" xfId="26613" xr:uid="{00000000-0005-0000-0000-00008F680000}"/>
    <cellStyle name="Normal 2 8 2 2 7 2" xfId="26614" xr:uid="{00000000-0005-0000-0000-000090680000}"/>
    <cellStyle name="Normal 2 8 2 2 8" xfId="26615" xr:uid="{00000000-0005-0000-0000-000091680000}"/>
    <cellStyle name="Normal 2 8 2 2 8 2" xfId="26616" xr:uid="{00000000-0005-0000-0000-000092680000}"/>
    <cellStyle name="Normal 2 8 2 2 9" xfId="26617" xr:uid="{00000000-0005-0000-0000-000093680000}"/>
    <cellStyle name="Normal 2 8 2 2 9 2" xfId="26618" xr:uid="{00000000-0005-0000-0000-000094680000}"/>
    <cellStyle name="Normal 2 8 2 3" xfId="26619" xr:uid="{00000000-0005-0000-0000-000095680000}"/>
    <cellStyle name="Normal 2 8 2 3 2" xfId="26620" xr:uid="{00000000-0005-0000-0000-000096680000}"/>
    <cellStyle name="Normal 2 8 2 4" xfId="26621" xr:uid="{00000000-0005-0000-0000-000097680000}"/>
    <cellStyle name="Normal 2 8 2 4 2" xfId="26622" xr:uid="{00000000-0005-0000-0000-000098680000}"/>
    <cellStyle name="Normal 2 8 2 5" xfId="26623" xr:uid="{00000000-0005-0000-0000-000099680000}"/>
    <cellStyle name="Normal 2 8 2 5 2" xfId="26624" xr:uid="{00000000-0005-0000-0000-00009A680000}"/>
    <cellStyle name="Normal 2 8 2 6" xfId="26625" xr:uid="{00000000-0005-0000-0000-00009B680000}"/>
    <cellStyle name="Normal 2 8 2 6 2" xfId="26626" xr:uid="{00000000-0005-0000-0000-00009C680000}"/>
    <cellStyle name="Normal 2 8 2 7" xfId="26627" xr:uid="{00000000-0005-0000-0000-00009D680000}"/>
    <cellStyle name="Normal 2 8 2 7 2" xfId="26628" xr:uid="{00000000-0005-0000-0000-00009E680000}"/>
    <cellStyle name="Normal 2 8 2 8" xfId="26629" xr:uid="{00000000-0005-0000-0000-00009F680000}"/>
    <cellStyle name="Normal 2 8 2 8 2" xfId="26630" xr:uid="{00000000-0005-0000-0000-0000A0680000}"/>
    <cellStyle name="Normal 2 8 2 9" xfId="26631" xr:uid="{00000000-0005-0000-0000-0000A1680000}"/>
    <cellStyle name="Normal 2 8 2 9 2" xfId="26632" xr:uid="{00000000-0005-0000-0000-0000A2680000}"/>
    <cellStyle name="Normal 2 8 3" xfId="26633" xr:uid="{00000000-0005-0000-0000-0000A3680000}"/>
    <cellStyle name="Normal 2 8 3 10" xfId="26634" xr:uid="{00000000-0005-0000-0000-0000A4680000}"/>
    <cellStyle name="Normal 2 8 3 10 2" xfId="26635" xr:uid="{00000000-0005-0000-0000-0000A5680000}"/>
    <cellStyle name="Normal 2 8 3 11" xfId="26636" xr:uid="{00000000-0005-0000-0000-0000A6680000}"/>
    <cellStyle name="Normal 2 8 3 2" xfId="26637" xr:uid="{00000000-0005-0000-0000-0000A7680000}"/>
    <cellStyle name="Normal 2 8 3 2 2" xfId="26638" xr:uid="{00000000-0005-0000-0000-0000A8680000}"/>
    <cellStyle name="Normal 2 8 3 3" xfId="26639" xr:uid="{00000000-0005-0000-0000-0000A9680000}"/>
    <cellStyle name="Normal 2 8 3 3 2" xfId="26640" xr:uid="{00000000-0005-0000-0000-0000AA680000}"/>
    <cellStyle name="Normal 2 8 3 4" xfId="26641" xr:uid="{00000000-0005-0000-0000-0000AB680000}"/>
    <cellStyle name="Normal 2 8 3 4 2" xfId="26642" xr:uid="{00000000-0005-0000-0000-0000AC680000}"/>
    <cellStyle name="Normal 2 8 3 5" xfId="26643" xr:uid="{00000000-0005-0000-0000-0000AD680000}"/>
    <cellStyle name="Normal 2 8 3 5 2" xfId="26644" xr:uid="{00000000-0005-0000-0000-0000AE680000}"/>
    <cellStyle name="Normal 2 8 3 6" xfId="26645" xr:uid="{00000000-0005-0000-0000-0000AF680000}"/>
    <cellStyle name="Normal 2 8 3 6 2" xfId="26646" xr:uid="{00000000-0005-0000-0000-0000B0680000}"/>
    <cellStyle name="Normal 2 8 3 7" xfId="26647" xr:uid="{00000000-0005-0000-0000-0000B1680000}"/>
    <cellStyle name="Normal 2 8 3 7 2" xfId="26648" xr:uid="{00000000-0005-0000-0000-0000B2680000}"/>
    <cellStyle name="Normal 2 8 3 8" xfId="26649" xr:uid="{00000000-0005-0000-0000-0000B3680000}"/>
    <cellStyle name="Normal 2 8 3 8 2" xfId="26650" xr:uid="{00000000-0005-0000-0000-0000B4680000}"/>
    <cellStyle name="Normal 2 8 3 9" xfId="26651" xr:uid="{00000000-0005-0000-0000-0000B5680000}"/>
    <cellStyle name="Normal 2 8 3 9 2" xfId="26652" xr:uid="{00000000-0005-0000-0000-0000B6680000}"/>
    <cellStyle name="Normal 2 8 4" xfId="26653" xr:uid="{00000000-0005-0000-0000-0000B7680000}"/>
    <cellStyle name="Normal 2 8 4 2" xfId="26654" xr:uid="{00000000-0005-0000-0000-0000B8680000}"/>
    <cellStyle name="Normal 2 8 5" xfId="26655" xr:uid="{00000000-0005-0000-0000-0000B9680000}"/>
    <cellStyle name="Normal 2 8 5 2" xfId="26656" xr:uid="{00000000-0005-0000-0000-0000BA680000}"/>
    <cellStyle name="Normal 2 8 6" xfId="26657" xr:uid="{00000000-0005-0000-0000-0000BB680000}"/>
    <cellStyle name="Normal 2 8 6 2" xfId="26658" xr:uid="{00000000-0005-0000-0000-0000BC680000}"/>
    <cellStyle name="Normal 2 8 7" xfId="26659" xr:uid="{00000000-0005-0000-0000-0000BD680000}"/>
    <cellStyle name="Normal 2 8 7 2" xfId="26660" xr:uid="{00000000-0005-0000-0000-0000BE680000}"/>
    <cellStyle name="Normal 2 8 8" xfId="26661" xr:uid="{00000000-0005-0000-0000-0000BF680000}"/>
    <cellStyle name="Normal 2 8 8 2" xfId="26662" xr:uid="{00000000-0005-0000-0000-0000C0680000}"/>
    <cellStyle name="Normal 2 8 9" xfId="26663" xr:uid="{00000000-0005-0000-0000-0000C1680000}"/>
    <cellStyle name="Normal 2 8 9 2" xfId="26664" xr:uid="{00000000-0005-0000-0000-0000C2680000}"/>
    <cellStyle name="Normal 2 9" xfId="26665" xr:uid="{00000000-0005-0000-0000-0000C3680000}"/>
    <cellStyle name="Normal 2 9 10" xfId="26666" xr:uid="{00000000-0005-0000-0000-0000C4680000}"/>
    <cellStyle name="Normal 2 9 10 2" xfId="26667" xr:uid="{00000000-0005-0000-0000-0000C5680000}"/>
    <cellStyle name="Normal 2 9 11" xfId="26668" xr:uid="{00000000-0005-0000-0000-0000C6680000}"/>
    <cellStyle name="Normal 2 9 11 2" xfId="26669" xr:uid="{00000000-0005-0000-0000-0000C7680000}"/>
    <cellStyle name="Normal 2 9 12" xfId="26670" xr:uid="{00000000-0005-0000-0000-0000C8680000}"/>
    <cellStyle name="Normal 2 9 12 2" xfId="26671" xr:uid="{00000000-0005-0000-0000-0000C9680000}"/>
    <cellStyle name="Normal 2 9 13" xfId="26672" xr:uid="{00000000-0005-0000-0000-0000CA680000}"/>
    <cellStyle name="Normal 2 9 2" xfId="26673" xr:uid="{00000000-0005-0000-0000-0000CB680000}"/>
    <cellStyle name="Normal 2 9 2 10" xfId="26674" xr:uid="{00000000-0005-0000-0000-0000CC680000}"/>
    <cellStyle name="Normal 2 9 2 10 2" xfId="26675" xr:uid="{00000000-0005-0000-0000-0000CD680000}"/>
    <cellStyle name="Normal 2 9 2 11" xfId="26676" xr:uid="{00000000-0005-0000-0000-0000CE680000}"/>
    <cellStyle name="Normal 2 9 2 11 2" xfId="26677" xr:uid="{00000000-0005-0000-0000-0000CF680000}"/>
    <cellStyle name="Normal 2 9 2 12" xfId="26678" xr:uid="{00000000-0005-0000-0000-0000D0680000}"/>
    <cellStyle name="Normal 2 9 2 2" xfId="26679" xr:uid="{00000000-0005-0000-0000-0000D1680000}"/>
    <cellStyle name="Normal 2 9 2 2 10" xfId="26680" xr:uid="{00000000-0005-0000-0000-0000D2680000}"/>
    <cellStyle name="Normal 2 9 2 2 10 2" xfId="26681" xr:uid="{00000000-0005-0000-0000-0000D3680000}"/>
    <cellStyle name="Normal 2 9 2 2 11" xfId="26682" xr:uid="{00000000-0005-0000-0000-0000D4680000}"/>
    <cellStyle name="Normal 2 9 2 2 2" xfId="26683" xr:uid="{00000000-0005-0000-0000-0000D5680000}"/>
    <cellStyle name="Normal 2 9 2 2 2 2" xfId="26684" xr:uid="{00000000-0005-0000-0000-0000D6680000}"/>
    <cellStyle name="Normal 2 9 2 2 3" xfId="26685" xr:uid="{00000000-0005-0000-0000-0000D7680000}"/>
    <cellStyle name="Normal 2 9 2 2 3 2" xfId="26686" xr:uid="{00000000-0005-0000-0000-0000D8680000}"/>
    <cellStyle name="Normal 2 9 2 2 4" xfId="26687" xr:uid="{00000000-0005-0000-0000-0000D9680000}"/>
    <cellStyle name="Normal 2 9 2 2 4 2" xfId="26688" xr:uid="{00000000-0005-0000-0000-0000DA680000}"/>
    <cellStyle name="Normal 2 9 2 2 5" xfId="26689" xr:uid="{00000000-0005-0000-0000-0000DB680000}"/>
    <cellStyle name="Normal 2 9 2 2 5 2" xfId="26690" xr:uid="{00000000-0005-0000-0000-0000DC680000}"/>
    <cellStyle name="Normal 2 9 2 2 6" xfId="26691" xr:uid="{00000000-0005-0000-0000-0000DD680000}"/>
    <cellStyle name="Normal 2 9 2 2 6 2" xfId="26692" xr:uid="{00000000-0005-0000-0000-0000DE680000}"/>
    <cellStyle name="Normal 2 9 2 2 7" xfId="26693" xr:uid="{00000000-0005-0000-0000-0000DF680000}"/>
    <cellStyle name="Normal 2 9 2 2 7 2" xfId="26694" xr:uid="{00000000-0005-0000-0000-0000E0680000}"/>
    <cellStyle name="Normal 2 9 2 2 8" xfId="26695" xr:uid="{00000000-0005-0000-0000-0000E1680000}"/>
    <cellStyle name="Normal 2 9 2 2 8 2" xfId="26696" xr:uid="{00000000-0005-0000-0000-0000E2680000}"/>
    <cellStyle name="Normal 2 9 2 2 9" xfId="26697" xr:uid="{00000000-0005-0000-0000-0000E3680000}"/>
    <cellStyle name="Normal 2 9 2 2 9 2" xfId="26698" xr:uid="{00000000-0005-0000-0000-0000E4680000}"/>
    <cellStyle name="Normal 2 9 2 3" xfId="26699" xr:uid="{00000000-0005-0000-0000-0000E5680000}"/>
    <cellStyle name="Normal 2 9 2 3 2" xfId="26700" xr:uid="{00000000-0005-0000-0000-0000E6680000}"/>
    <cellStyle name="Normal 2 9 2 4" xfId="26701" xr:uid="{00000000-0005-0000-0000-0000E7680000}"/>
    <cellStyle name="Normal 2 9 2 4 2" xfId="26702" xr:uid="{00000000-0005-0000-0000-0000E8680000}"/>
    <cellStyle name="Normal 2 9 2 5" xfId="26703" xr:uid="{00000000-0005-0000-0000-0000E9680000}"/>
    <cellStyle name="Normal 2 9 2 5 2" xfId="26704" xr:uid="{00000000-0005-0000-0000-0000EA680000}"/>
    <cellStyle name="Normal 2 9 2 6" xfId="26705" xr:uid="{00000000-0005-0000-0000-0000EB680000}"/>
    <cellStyle name="Normal 2 9 2 6 2" xfId="26706" xr:uid="{00000000-0005-0000-0000-0000EC680000}"/>
    <cellStyle name="Normal 2 9 2 7" xfId="26707" xr:uid="{00000000-0005-0000-0000-0000ED680000}"/>
    <cellStyle name="Normal 2 9 2 7 2" xfId="26708" xr:uid="{00000000-0005-0000-0000-0000EE680000}"/>
    <cellStyle name="Normal 2 9 2 8" xfId="26709" xr:uid="{00000000-0005-0000-0000-0000EF680000}"/>
    <cellStyle name="Normal 2 9 2 8 2" xfId="26710" xr:uid="{00000000-0005-0000-0000-0000F0680000}"/>
    <cellStyle name="Normal 2 9 2 9" xfId="26711" xr:uid="{00000000-0005-0000-0000-0000F1680000}"/>
    <cellStyle name="Normal 2 9 2 9 2" xfId="26712" xr:uid="{00000000-0005-0000-0000-0000F2680000}"/>
    <cellStyle name="Normal 2 9 3" xfId="26713" xr:uid="{00000000-0005-0000-0000-0000F3680000}"/>
    <cellStyle name="Normal 2 9 3 10" xfId="26714" xr:uid="{00000000-0005-0000-0000-0000F4680000}"/>
    <cellStyle name="Normal 2 9 3 10 2" xfId="26715" xr:uid="{00000000-0005-0000-0000-0000F5680000}"/>
    <cellStyle name="Normal 2 9 3 11" xfId="26716" xr:uid="{00000000-0005-0000-0000-0000F6680000}"/>
    <cellStyle name="Normal 2 9 3 2" xfId="26717" xr:uid="{00000000-0005-0000-0000-0000F7680000}"/>
    <cellStyle name="Normal 2 9 3 2 2" xfId="26718" xr:uid="{00000000-0005-0000-0000-0000F8680000}"/>
    <cellStyle name="Normal 2 9 3 3" xfId="26719" xr:uid="{00000000-0005-0000-0000-0000F9680000}"/>
    <cellStyle name="Normal 2 9 3 3 2" xfId="26720" xr:uid="{00000000-0005-0000-0000-0000FA680000}"/>
    <cellStyle name="Normal 2 9 3 4" xfId="26721" xr:uid="{00000000-0005-0000-0000-0000FB680000}"/>
    <cellStyle name="Normal 2 9 3 4 2" xfId="26722" xr:uid="{00000000-0005-0000-0000-0000FC680000}"/>
    <cellStyle name="Normal 2 9 3 5" xfId="26723" xr:uid="{00000000-0005-0000-0000-0000FD680000}"/>
    <cellStyle name="Normal 2 9 3 5 2" xfId="26724" xr:uid="{00000000-0005-0000-0000-0000FE680000}"/>
    <cellStyle name="Normal 2 9 3 6" xfId="26725" xr:uid="{00000000-0005-0000-0000-0000FF680000}"/>
    <cellStyle name="Normal 2 9 3 6 2" xfId="26726" xr:uid="{00000000-0005-0000-0000-000000690000}"/>
    <cellStyle name="Normal 2 9 3 7" xfId="26727" xr:uid="{00000000-0005-0000-0000-000001690000}"/>
    <cellStyle name="Normal 2 9 3 7 2" xfId="26728" xr:uid="{00000000-0005-0000-0000-000002690000}"/>
    <cellStyle name="Normal 2 9 3 8" xfId="26729" xr:uid="{00000000-0005-0000-0000-000003690000}"/>
    <cellStyle name="Normal 2 9 3 8 2" xfId="26730" xr:uid="{00000000-0005-0000-0000-000004690000}"/>
    <cellStyle name="Normal 2 9 3 9" xfId="26731" xr:uid="{00000000-0005-0000-0000-000005690000}"/>
    <cellStyle name="Normal 2 9 3 9 2" xfId="26732" xr:uid="{00000000-0005-0000-0000-000006690000}"/>
    <cellStyle name="Normal 2 9 4" xfId="26733" xr:uid="{00000000-0005-0000-0000-000007690000}"/>
    <cellStyle name="Normal 2 9 4 2" xfId="26734" xr:uid="{00000000-0005-0000-0000-000008690000}"/>
    <cellStyle name="Normal 2 9 5" xfId="26735" xr:uid="{00000000-0005-0000-0000-000009690000}"/>
    <cellStyle name="Normal 2 9 5 2" xfId="26736" xr:uid="{00000000-0005-0000-0000-00000A690000}"/>
    <cellStyle name="Normal 2 9 6" xfId="26737" xr:uid="{00000000-0005-0000-0000-00000B690000}"/>
    <cellStyle name="Normal 2 9 6 2" xfId="26738" xr:uid="{00000000-0005-0000-0000-00000C690000}"/>
    <cellStyle name="Normal 2 9 7" xfId="26739" xr:uid="{00000000-0005-0000-0000-00000D690000}"/>
    <cellStyle name="Normal 2 9 7 2" xfId="26740" xr:uid="{00000000-0005-0000-0000-00000E690000}"/>
    <cellStyle name="Normal 2 9 8" xfId="26741" xr:uid="{00000000-0005-0000-0000-00000F690000}"/>
    <cellStyle name="Normal 2 9 8 2" xfId="26742" xr:uid="{00000000-0005-0000-0000-000010690000}"/>
    <cellStyle name="Normal 2 9 9" xfId="26743" xr:uid="{00000000-0005-0000-0000-000011690000}"/>
    <cellStyle name="Normal 2 9 9 2" xfId="26744" xr:uid="{00000000-0005-0000-0000-000012690000}"/>
    <cellStyle name="Normal 20" xfId="231" xr:uid="{00000000-0005-0000-0000-000013690000}"/>
    <cellStyle name="Normal 20 10" xfId="26745" xr:uid="{00000000-0005-0000-0000-000014690000}"/>
    <cellStyle name="Normal 20 11" xfId="26746" xr:uid="{00000000-0005-0000-0000-000015690000}"/>
    <cellStyle name="Normal 20 12" xfId="26747" xr:uid="{00000000-0005-0000-0000-000016690000}"/>
    <cellStyle name="Normal 20 13" xfId="26748" xr:uid="{00000000-0005-0000-0000-000017690000}"/>
    <cellStyle name="Normal 20 14" xfId="26749" xr:uid="{00000000-0005-0000-0000-000018690000}"/>
    <cellStyle name="Normal 20 15" xfId="26750" xr:uid="{00000000-0005-0000-0000-000019690000}"/>
    <cellStyle name="Normal 20 16" xfId="26751" xr:uid="{00000000-0005-0000-0000-00001A690000}"/>
    <cellStyle name="Normal 20 17" xfId="26752" xr:uid="{00000000-0005-0000-0000-00001B690000}"/>
    <cellStyle name="Normal 20 18" xfId="42072" xr:uid="{00000000-0005-0000-0000-00001C690000}"/>
    <cellStyle name="Normal 20 2" xfId="232" xr:uid="{00000000-0005-0000-0000-00001D690000}"/>
    <cellStyle name="Normal 20 2 10" xfId="26753" xr:uid="{00000000-0005-0000-0000-00001E690000}"/>
    <cellStyle name="Normal 20 2 11" xfId="26754" xr:uid="{00000000-0005-0000-0000-00001F690000}"/>
    <cellStyle name="Normal 20 2 12" xfId="26755" xr:uid="{00000000-0005-0000-0000-000020690000}"/>
    <cellStyle name="Normal 20 2 13" xfId="26756" xr:uid="{00000000-0005-0000-0000-000021690000}"/>
    <cellStyle name="Normal 20 2 14" xfId="26757" xr:uid="{00000000-0005-0000-0000-000022690000}"/>
    <cellStyle name="Normal 20 2 2" xfId="26758" xr:uid="{00000000-0005-0000-0000-000023690000}"/>
    <cellStyle name="Normal 20 2 3" xfId="26759" xr:uid="{00000000-0005-0000-0000-000024690000}"/>
    <cellStyle name="Normal 20 2 4" xfId="26760" xr:uid="{00000000-0005-0000-0000-000025690000}"/>
    <cellStyle name="Normal 20 2 5" xfId="26761" xr:uid="{00000000-0005-0000-0000-000026690000}"/>
    <cellStyle name="Normal 20 2 6" xfId="26762" xr:uid="{00000000-0005-0000-0000-000027690000}"/>
    <cellStyle name="Normal 20 2 7" xfId="26763" xr:uid="{00000000-0005-0000-0000-000028690000}"/>
    <cellStyle name="Normal 20 2 8" xfId="26764" xr:uid="{00000000-0005-0000-0000-000029690000}"/>
    <cellStyle name="Normal 20 2 9" xfId="26765" xr:uid="{00000000-0005-0000-0000-00002A690000}"/>
    <cellStyle name="Normal 20 3" xfId="26766" xr:uid="{00000000-0005-0000-0000-00002B690000}"/>
    <cellStyle name="Normal 20 4" xfId="26767" xr:uid="{00000000-0005-0000-0000-00002C690000}"/>
    <cellStyle name="Normal 20 4 10" xfId="26768" xr:uid="{00000000-0005-0000-0000-00002D690000}"/>
    <cellStyle name="Normal 20 4 10 2" xfId="26769" xr:uid="{00000000-0005-0000-0000-00002E690000}"/>
    <cellStyle name="Normal 20 4 11" xfId="26770" xr:uid="{00000000-0005-0000-0000-00002F690000}"/>
    <cellStyle name="Normal 20 4 11 2" xfId="26771" xr:uid="{00000000-0005-0000-0000-000030690000}"/>
    <cellStyle name="Normal 20 4 12" xfId="26772" xr:uid="{00000000-0005-0000-0000-000031690000}"/>
    <cellStyle name="Normal 20 4 12 2" xfId="26773" xr:uid="{00000000-0005-0000-0000-000032690000}"/>
    <cellStyle name="Normal 20 4 13" xfId="26774" xr:uid="{00000000-0005-0000-0000-000033690000}"/>
    <cellStyle name="Normal 20 4 2" xfId="26775" xr:uid="{00000000-0005-0000-0000-000034690000}"/>
    <cellStyle name="Normal 20 4 2 10" xfId="26776" xr:uid="{00000000-0005-0000-0000-000035690000}"/>
    <cellStyle name="Normal 20 4 2 10 2" xfId="26777" xr:uid="{00000000-0005-0000-0000-000036690000}"/>
    <cellStyle name="Normal 20 4 2 11" xfId="26778" xr:uid="{00000000-0005-0000-0000-000037690000}"/>
    <cellStyle name="Normal 20 4 2 11 2" xfId="26779" xr:uid="{00000000-0005-0000-0000-000038690000}"/>
    <cellStyle name="Normal 20 4 2 12" xfId="26780" xr:uid="{00000000-0005-0000-0000-000039690000}"/>
    <cellStyle name="Normal 20 4 2 2" xfId="26781" xr:uid="{00000000-0005-0000-0000-00003A690000}"/>
    <cellStyle name="Normal 20 4 2 2 10" xfId="26782" xr:uid="{00000000-0005-0000-0000-00003B690000}"/>
    <cellStyle name="Normal 20 4 2 2 10 2" xfId="26783" xr:uid="{00000000-0005-0000-0000-00003C690000}"/>
    <cellStyle name="Normal 20 4 2 2 11" xfId="26784" xr:uid="{00000000-0005-0000-0000-00003D690000}"/>
    <cellStyle name="Normal 20 4 2 2 2" xfId="26785" xr:uid="{00000000-0005-0000-0000-00003E690000}"/>
    <cellStyle name="Normal 20 4 2 2 2 2" xfId="26786" xr:uid="{00000000-0005-0000-0000-00003F690000}"/>
    <cellStyle name="Normal 20 4 2 2 3" xfId="26787" xr:uid="{00000000-0005-0000-0000-000040690000}"/>
    <cellStyle name="Normal 20 4 2 2 3 2" xfId="26788" xr:uid="{00000000-0005-0000-0000-000041690000}"/>
    <cellStyle name="Normal 20 4 2 2 4" xfId="26789" xr:uid="{00000000-0005-0000-0000-000042690000}"/>
    <cellStyle name="Normal 20 4 2 2 4 2" xfId="26790" xr:uid="{00000000-0005-0000-0000-000043690000}"/>
    <cellStyle name="Normal 20 4 2 2 5" xfId="26791" xr:uid="{00000000-0005-0000-0000-000044690000}"/>
    <cellStyle name="Normal 20 4 2 2 5 2" xfId="26792" xr:uid="{00000000-0005-0000-0000-000045690000}"/>
    <cellStyle name="Normal 20 4 2 2 6" xfId="26793" xr:uid="{00000000-0005-0000-0000-000046690000}"/>
    <cellStyle name="Normal 20 4 2 2 6 2" xfId="26794" xr:uid="{00000000-0005-0000-0000-000047690000}"/>
    <cellStyle name="Normal 20 4 2 2 7" xfId="26795" xr:uid="{00000000-0005-0000-0000-000048690000}"/>
    <cellStyle name="Normal 20 4 2 2 7 2" xfId="26796" xr:uid="{00000000-0005-0000-0000-000049690000}"/>
    <cellStyle name="Normal 20 4 2 2 8" xfId="26797" xr:uid="{00000000-0005-0000-0000-00004A690000}"/>
    <cellStyle name="Normal 20 4 2 2 8 2" xfId="26798" xr:uid="{00000000-0005-0000-0000-00004B690000}"/>
    <cellStyle name="Normal 20 4 2 2 9" xfId="26799" xr:uid="{00000000-0005-0000-0000-00004C690000}"/>
    <cellStyle name="Normal 20 4 2 2 9 2" xfId="26800" xr:uid="{00000000-0005-0000-0000-00004D690000}"/>
    <cellStyle name="Normal 20 4 2 3" xfId="26801" xr:uid="{00000000-0005-0000-0000-00004E690000}"/>
    <cellStyle name="Normal 20 4 2 3 2" xfId="26802" xr:uid="{00000000-0005-0000-0000-00004F690000}"/>
    <cellStyle name="Normal 20 4 2 4" xfId="26803" xr:uid="{00000000-0005-0000-0000-000050690000}"/>
    <cellStyle name="Normal 20 4 2 4 2" xfId="26804" xr:uid="{00000000-0005-0000-0000-000051690000}"/>
    <cellStyle name="Normal 20 4 2 5" xfId="26805" xr:uid="{00000000-0005-0000-0000-000052690000}"/>
    <cellStyle name="Normal 20 4 2 5 2" xfId="26806" xr:uid="{00000000-0005-0000-0000-000053690000}"/>
    <cellStyle name="Normal 20 4 2 6" xfId="26807" xr:uid="{00000000-0005-0000-0000-000054690000}"/>
    <cellStyle name="Normal 20 4 2 6 2" xfId="26808" xr:uid="{00000000-0005-0000-0000-000055690000}"/>
    <cellStyle name="Normal 20 4 2 7" xfId="26809" xr:uid="{00000000-0005-0000-0000-000056690000}"/>
    <cellStyle name="Normal 20 4 2 7 2" xfId="26810" xr:uid="{00000000-0005-0000-0000-000057690000}"/>
    <cellStyle name="Normal 20 4 2 8" xfId="26811" xr:uid="{00000000-0005-0000-0000-000058690000}"/>
    <cellStyle name="Normal 20 4 2 8 2" xfId="26812" xr:uid="{00000000-0005-0000-0000-000059690000}"/>
    <cellStyle name="Normal 20 4 2 9" xfId="26813" xr:uid="{00000000-0005-0000-0000-00005A690000}"/>
    <cellStyle name="Normal 20 4 2 9 2" xfId="26814" xr:uid="{00000000-0005-0000-0000-00005B690000}"/>
    <cellStyle name="Normal 20 4 3" xfId="26815" xr:uid="{00000000-0005-0000-0000-00005C690000}"/>
    <cellStyle name="Normal 20 4 3 10" xfId="26816" xr:uid="{00000000-0005-0000-0000-00005D690000}"/>
    <cellStyle name="Normal 20 4 3 10 2" xfId="26817" xr:uid="{00000000-0005-0000-0000-00005E690000}"/>
    <cellStyle name="Normal 20 4 3 11" xfId="26818" xr:uid="{00000000-0005-0000-0000-00005F690000}"/>
    <cellStyle name="Normal 20 4 3 2" xfId="26819" xr:uid="{00000000-0005-0000-0000-000060690000}"/>
    <cellStyle name="Normal 20 4 3 2 2" xfId="26820" xr:uid="{00000000-0005-0000-0000-000061690000}"/>
    <cellStyle name="Normal 20 4 3 3" xfId="26821" xr:uid="{00000000-0005-0000-0000-000062690000}"/>
    <cellStyle name="Normal 20 4 3 3 2" xfId="26822" xr:uid="{00000000-0005-0000-0000-000063690000}"/>
    <cellStyle name="Normal 20 4 3 4" xfId="26823" xr:uid="{00000000-0005-0000-0000-000064690000}"/>
    <cellStyle name="Normal 20 4 3 4 2" xfId="26824" xr:uid="{00000000-0005-0000-0000-000065690000}"/>
    <cellStyle name="Normal 20 4 3 5" xfId="26825" xr:uid="{00000000-0005-0000-0000-000066690000}"/>
    <cellStyle name="Normal 20 4 3 5 2" xfId="26826" xr:uid="{00000000-0005-0000-0000-000067690000}"/>
    <cellStyle name="Normal 20 4 3 6" xfId="26827" xr:uid="{00000000-0005-0000-0000-000068690000}"/>
    <cellStyle name="Normal 20 4 3 6 2" xfId="26828" xr:uid="{00000000-0005-0000-0000-000069690000}"/>
    <cellStyle name="Normal 20 4 3 7" xfId="26829" xr:uid="{00000000-0005-0000-0000-00006A690000}"/>
    <cellStyle name="Normal 20 4 3 7 2" xfId="26830" xr:uid="{00000000-0005-0000-0000-00006B690000}"/>
    <cellStyle name="Normal 20 4 3 8" xfId="26831" xr:uid="{00000000-0005-0000-0000-00006C690000}"/>
    <cellStyle name="Normal 20 4 3 8 2" xfId="26832" xr:uid="{00000000-0005-0000-0000-00006D690000}"/>
    <cellStyle name="Normal 20 4 3 9" xfId="26833" xr:uid="{00000000-0005-0000-0000-00006E690000}"/>
    <cellStyle name="Normal 20 4 3 9 2" xfId="26834" xr:uid="{00000000-0005-0000-0000-00006F690000}"/>
    <cellStyle name="Normal 20 4 4" xfId="26835" xr:uid="{00000000-0005-0000-0000-000070690000}"/>
    <cellStyle name="Normal 20 4 4 2" xfId="26836" xr:uid="{00000000-0005-0000-0000-000071690000}"/>
    <cellStyle name="Normal 20 4 5" xfId="26837" xr:uid="{00000000-0005-0000-0000-000072690000}"/>
    <cellStyle name="Normal 20 4 5 2" xfId="26838" xr:uid="{00000000-0005-0000-0000-000073690000}"/>
    <cellStyle name="Normal 20 4 6" xfId="26839" xr:uid="{00000000-0005-0000-0000-000074690000}"/>
    <cellStyle name="Normal 20 4 6 2" xfId="26840" xr:uid="{00000000-0005-0000-0000-000075690000}"/>
    <cellStyle name="Normal 20 4 7" xfId="26841" xr:uid="{00000000-0005-0000-0000-000076690000}"/>
    <cellStyle name="Normal 20 4 7 2" xfId="26842" xr:uid="{00000000-0005-0000-0000-000077690000}"/>
    <cellStyle name="Normal 20 4 8" xfId="26843" xr:uid="{00000000-0005-0000-0000-000078690000}"/>
    <cellStyle name="Normal 20 4 8 2" xfId="26844" xr:uid="{00000000-0005-0000-0000-000079690000}"/>
    <cellStyle name="Normal 20 4 9" xfId="26845" xr:uid="{00000000-0005-0000-0000-00007A690000}"/>
    <cellStyle name="Normal 20 4 9 2" xfId="26846" xr:uid="{00000000-0005-0000-0000-00007B690000}"/>
    <cellStyle name="Normal 20 5" xfId="26847" xr:uid="{00000000-0005-0000-0000-00007C690000}"/>
    <cellStyle name="Normal 20 6" xfId="26848" xr:uid="{00000000-0005-0000-0000-00007D690000}"/>
    <cellStyle name="Normal 20 7" xfId="26849" xr:uid="{00000000-0005-0000-0000-00007E690000}"/>
    <cellStyle name="Normal 20 8" xfId="26850" xr:uid="{00000000-0005-0000-0000-00007F690000}"/>
    <cellStyle name="Normal 20 9" xfId="26851" xr:uid="{00000000-0005-0000-0000-000080690000}"/>
    <cellStyle name="Normal 21" xfId="233" xr:uid="{00000000-0005-0000-0000-000081690000}"/>
    <cellStyle name="Normal 21 10" xfId="26852" xr:uid="{00000000-0005-0000-0000-000082690000}"/>
    <cellStyle name="Normal 21 11" xfId="26853" xr:uid="{00000000-0005-0000-0000-000083690000}"/>
    <cellStyle name="Normal 21 12" xfId="26854" xr:uid="{00000000-0005-0000-0000-000084690000}"/>
    <cellStyle name="Normal 21 13" xfId="26855" xr:uid="{00000000-0005-0000-0000-000085690000}"/>
    <cellStyle name="Normal 21 14" xfId="26856" xr:uid="{00000000-0005-0000-0000-000086690000}"/>
    <cellStyle name="Normal 21 15" xfId="26857" xr:uid="{00000000-0005-0000-0000-000087690000}"/>
    <cellStyle name="Normal 21 2" xfId="26858" xr:uid="{00000000-0005-0000-0000-000088690000}"/>
    <cellStyle name="Normal 21 3" xfId="26859" xr:uid="{00000000-0005-0000-0000-000089690000}"/>
    <cellStyle name="Normal 21 4" xfId="26860" xr:uid="{00000000-0005-0000-0000-00008A690000}"/>
    <cellStyle name="Normal 21 5" xfId="26861" xr:uid="{00000000-0005-0000-0000-00008B690000}"/>
    <cellStyle name="Normal 21 6" xfId="26862" xr:uid="{00000000-0005-0000-0000-00008C690000}"/>
    <cellStyle name="Normal 21 7" xfId="26863" xr:uid="{00000000-0005-0000-0000-00008D690000}"/>
    <cellStyle name="Normal 21 8" xfId="26864" xr:uid="{00000000-0005-0000-0000-00008E690000}"/>
    <cellStyle name="Normal 21 9" xfId="26865" xr:uid="{00000000-0005-0000-0000-00008F690000}"/>
    <cellStyle name="Normal 22" xfId="349" xr:uid="{00000000-0005-0000-0000-000090690000}"/>
    <cellStyle name="Normal 22 10" xfId="26867" xr:uid="{00000000-0005-0000-0000-000091690000}"/>
    <cellStyle name="Normal 22 10 2" xfId="26868" xr:uid="{00000000-0005-0000-0000-000092690000}"/>
    <cellStyle name="Normal 22 11" xfId="26869" xr:uid="{00000000-0005-0000-0000-000093690000}"/>
    <cellStyle name="Normal 22 11 2" xfId="26870" xr:uid="{00000000-0005-0000-0000-000094690000}"/>
    <cellStyle name="Normal 22 12" xfId="26871" xr:uid="{00000000-0005-0000-0000-000095690000}"/>
    <cellStyle name="Normal 22 12 2" xfId="26872" xr:uid="{00000000-0005-0000-0000-000096690000}"/>
    <cellStyle name="Normal 22 13" xfId="26873" xr:uid="{00000000-0005-0000-0000-000097690000}"/>
    <cellStyle name="Normal 22 14" xfId="42073" xr:uid="{00000000-0005-0000-0000-000098690000}"/>
    <cellStyle name="Normal 22 15" xfId="26866" xr:uid="{00000000-0005-0000-0000-000099690000}"/>
    <cellStyle name="Normal 22 2" xfId="26874" xr:uid="{00000000-0005-0000-0000-00009A690000}"/>
    <cellStyle name="Normal 22 2 10" xfId="26875" xr:uid="{00000000-0005-0000-0000-00009B690000}"/>
    <cellStyle name="Normal 22 2 10 2" xfId="26876" xr:uid="{00000000-0005-0000-0000-00009C690000}"/>
    <cellStyle name="Normal 22 2 11" xfId="26877" xr:uid="{00000000-0005-0000-0000-00009D690000}"/>
    <cellStyle name="Normal 22 2 11 2" xfId="26878" xr:uid="{00000000-0005-0000-0000-00009E690000}"/>
    <cellStyle name="Normal 22 2 12" xfId="26879" xr:uid="{00000000-0005-0000-0000-00009F690000}"/>
    <cellStyle name="Normal 22 2 13" xfId="42074" xr:uid="{00000000-0005-0000-0000-0000A0690000}"/>
    <cellStyle name="Normal 22 2 2" xfId="26880" xr:uid="{00000000-0005-0000-0000-0000A1690000}"/>
    <cellStyle name="Normal 22 2 2 10" xfId="26881" xr:uid="{00000000-0005-0000-0000-0000A2690000}"/>
    <cellStyle name="Normal 22 2 2 10 2" xfId="26882" xr:uid="{00000000-0005-0000-0000-0000A3690000}"/>
    <cellStyle name="Normal 22 2 2 11" xfId="26883" xr:uid="{00000000-0005-0000-0000-0000A4690000}"/>
    <cellStyle name="Normal 22 2 2 2" xfId="26884" xr:uid="{00000000-0005-0000-0000-0000A5690000}"/>
    <cellStyle name="Normal 22 2 2 2 2" xfId="26885" xr:uid="{00000000-0005-0000-0000-0000A6690000}"/>
    <cellStyle name="Normal 22 2 2 3" xfId="26886" xr:uid="{00000000-0005-0000-0000-0000A7690000}"/>
    <cellStyle name="Normal 22 2 2 3 2" xfId="26887" xr:uid="{00000000-0005-0000-0000-0000A8690000}"/>
    <cellStyle name="Normal 22 2 2 4" xfId="26888" xr:uid="{00000000-0005-0000-0000-0000A9690000}"/>
    <cellStyle name="Normal 22 2 2 4 2" xfId="26889" xr:uid="{00000000-0005-0000-0000-0000AA690000}"/>
    <cellStyle name="Normal 22 2 2 5" xfId="26890" xr:uid="{00000000-0005-0000-0000-0000AB690000}"/>
    <cellStyle name="Normal 22 2 2 5 2" xfId="26891" xr:uid="{00000000-0005-0000-0000-0000AC690000}"/>
    <cellStyle name="Normal 22 2 2 6" xfId="26892" xr:uid="{00000000-0005-0000-0000-0000AD690000}"/>
    <cellStyle name="Normal 22 2 2 6 2" xfId="26893" xr:uid="{00000000-0005-0000-0000-0000AE690000}"/>
    <cellStyle name="Normal 22 2 2 7" xfId="26894" xr:uid="{00000000-0005-0000-0000-0000AF690000}"/>
    <cellStyle name="Normal 22 2 2 7 2" xfId="26895" xr:uid="{00000000-0005-0000-0000-0000B0690000}"/>
    <cellStyle name="Normal 22 2 2 8" xfId="26896" xr:uid="{00000000-0005-0000-0000-0000B1690000}"/>
    <cellStyle name="Normal 22 2 2 8 2" xfId="26897" xr:uid="{00000000-0005-0000-0000-0000B2690000}"/>
    <cellStyle name="Normal 22 2 2 9" xfId="26898" xr:uid="{00000000-0005-0000-0000-0000B3690000}"/>
    <cellStyle name="Normal 22 2 2 9 2" xfId="26899" xr:uid="{00000000-0005-0000-0000-0000B4690000}"/>
    <cellStyle name="Normal 22 2 3" xfId="26900" xr:uid="{00000000-0005-0000-0000-0000B5690000}"/>
    <cellStyle name="Normal 22 2 3 2" xfId="26901" xr:uid="{00000000-0005-0000-0000-0000B6690000}"/>
    <cellStyle name="Normal 22 2 4" xfId="26902" xr:uid="{00000000-0005-0000-0000-0000B7690000}"/>
    <cellStyle name="Normal 22 2 4 2" xfId="26903" xr:uid="{00000000-0005-0000-0000-0000B8690000}"/>
    <cellStyle name="Normal 22 2 5" xfId="26904" xr:uid="{00000000-0005-0000-0000-0000B9690000}"/>
    <cellStyle name="Normal 22 2 5 2" xfId="26905" xr:uid="{00000000-0005-0000-0000-0000BA690000}"/>
    <cellStyle name="Normal 22 2 6" xfId="26906" xr:uid="{00000000-0005-0000-0000-0000BB690000}"/>
    <cellStyle name="Normal 22 2 6 2" xfId="26907" xr:uid="{00000000-0005-0000-0000-0000BC690000}"/>
    <cellStyle name="Normal 22 2 7" xfId="26908" xr:uid="{00000000-0005-0000-0000-0000BD690000}"/>
    <cellStyle name="Normal 22 2 7 2" xfId="26909" xr:uid="{00000000-0005-0000-0000-0000BE690000}"/>
    <cellStyle name="Normal 22 2 8" xfId="26910" xr:uid="{00000000-0005-0000-0000-0000BF690000}"/>
    <cellStyle name="Normal 22 2 8 2" xfId="26911" xr:uid="{00000000-0005-0000-0000-0000C0690000}"/>
    <cellStyle name="Normal 22 2 9" xfId="26912" xr:uid="{00000000-0005-0000-0000-0000C1690000}"/>
    <cellStyle name="Normal 22 2 9 2" xfId="26913" xr:uid="{00000000-0005-0000-0000-0000C2690000}"/>
    <cellStyle name="Normal 22 3" xfId="26914" xr:uid="{00000000-0005-0000-0000-0000C3690000}"/>
    <cellStyle name="Normal 22 3 10" xfId="26915" xr:uid="{00000000-0005-0000-0000-0000C4690000}"/>
    <cellStyle name="Normal 22 3 10 2" xfId="26916" xr:uid="{00000000-0005-0000-0000-0000C5690000}"/>
    <cellStyle name="Normal 22 3 11" xfId="26917" xr:uid="{00000000-0005-0000-0000-0000C6690000}"/>
    <cellStyle name="Normal 22 3 2" xfId="26918" xr:uid="{00000000-0005-0000-0000-0000C7690000}"/>
    <cellStyle name="Normal 22 3 2 2" xfId="26919" xr:uid="{00000000-0005-0000-0000-0000C8690000}"/>
    <cellStyle name="Normal 22 3 3" xfId="26920" xr:uid="{00000000-0005-0000-0000-0000C9690000}"/>
    <cellStyle name="Normal 22 3 3 2" xfId="26921" xr:uid="{00000000-0005-0000-0000-0000CA690000}"/>
    <cellStyle name="Normal 22 3 4" xfId="26922" xr:uid="{00000000-0005-0000-0000-0000CB690000}"/>
    <cellStyle name="Normal 22 3 4 2" xfId="26923" xr:uid="{00000000-0005-0000-0000-0000CC690000}"/>
    <cellStyle name="Normal 22 3 5" xfId="26924" xr:uid="{00000000-0005-0000-0000-0000CD690000}"/>
    <cellStyle name="Normal 22 3 5 2" xfId="26925" xr:uid="{00000000-0005-0000-0000-0000CE690000}"/>
    <cellStyle name="Normal 22 3 6" xfId="26926" xr:uid="{00000000-0005-0000-0000-0000CF690000}"/>
    <cellStyle name="Normal 22 3 6 2" xfId="26927" xr:uid="{00000000-0005-0000-0000-0000D0690000}"/>
    <cellStyle name="Normal 22 3 7" xfId="26928" xr:uid="{00000000-0005-0000-0000-0000D1690000}"/>
    <cellStyle name="Normal 22 3 7 2" xfId="26929" xr:uid="{00000000-0005-0000-0000-0000D2690000}"/>
    <cellStyle name="Normal 22 3 8" xfId="26930" xr:uid="{00000000-0005-0000-0000-0000D3690000}"/>
    <cellStyle name="Normal 22 3 8 2" xfId="26931" xr:uid="{00000000-0005-0000-0000-0000D4690000}"/>
    <cellStyle name="Normal 22 3 9" xfId="26932" xr:uid="{00000000-0005-0000-0000-0000D5690000}"/>
    <cellStyle name="Normal 22 3 9 2" xfId="26933" xr:uid="{00000000-0005-0000-0000-0000D6690000}"/>
    <cellStyle name="Normal 22 4" xfId="26934" xr:uid="{00000000-0005-0000-0000-0000D7690000}"/>
    <cellStyle name="Normal 22 4 2" xfId="26935" xr:uid="{00000000-0005-0000-0000-0000D8690000}"/>
    <cellStyle name="Normal 22 5" xfId="26936" xr:uid="{00000000-0005-0000-0000-0000D9690000}"/>
    <cellStyle name="Normal 22 5 2" xfId="26937" xr:uid="{00000000-0005-0000-0000-0000DA690000}"/>
    <cellStyle name="Normal 22 6" xfId="26938" xr:uid="{00000000-0005-0000-0000-0000DB690000}"/>
    <cellStyle name="Normal 22 6 2" xfId="26939" xr:uid="{00000000-0005-0000-0000-0000DC690000}"/>
    <cellStyle name="Normal 22 7" xfId="26940" xr:uid="{00000000-0005-0000-0000-0000DD690000}"/>
    <cellStyle name="Normal 22 7 2" xfId="26941" xr:uid="{00000000-0005-0000-0000-0000DE690000}"/>
    <cellStyle name="Normal 22 8" xfId="26942" xr:uid="{00000000-0005-0000-0000-0000DF690000}"/>
    <cellStyle name="Normal 22 8 2" xfId="26943" xr:uid="{00000000-0005-0000-0000-0000E0690000}"/>
    <cellStyle name="Normal 22 9" xfId="26944" xr:uid="{00000000-0005-0000-0000-0000E1690000}"/>
    <cellStyle name="Normal 22 9 2" xfId="26945" xr:uid="{00000000-0005-0000-0000-0000E2690000}"/>
    <cellStyle name="Normal 23" xfId="350" xr:uid="{00000000-0005-0000-0000-0000E3690000}"/>
    <cellStyle name="Normal 23 10" xfId="26947" xr:uid="{00000000-0005-0000-0000-0000E4690000}"/>
    <cellStyle name="Normal 23 10 2" xfId="26948" xr:uid="{00000000-0005-0000-0000-0000E5690000}"/>
    <cellStyle name="Normal 23 11" xfId="26949" xr:uid="{00000000-0005-0000-0000-0000E6690000}"/>
    <cellStyle name="Normal 23 11 2" xfId="26950" xr:uid="{00000000-0005-0000-0000-0000E7690000}"/>
    <cellStyle name="Normal 23 12" xfId="26951" xr:uid="{00000000-0005-0000-0000-0000E8690000}"/>
    <cellStyle name="Normal 23 12 2" xfId="26952" xr:uid="{00000000-0005-0000-0000-0000E9690000}"/>
    <cellStyle name="Normal 23 13" xfId="26953" xr:uid="{00000000-0005-0000-0000-0000EA690000}"/>
    <cellStyle name="Normal 23 14" xfId="42075" xr:uid="{00000000-0005-0000-0000-0000EB690000}"/>
    <cellStyle name="Normal 23 15" xfId="26946" xr:uid="{00000000-0005-0000-0000-0000EC690000}"/>
    <cellStyle name="Normal 23 2" xfId="26954" xr:uid="{00000000-0005-0000-0000-0000ED690000}"/>
    <cellStyle name="Normal 23 2 10" xfId="26955" xr:uid="{00000000-0005-0000-0000-0000EE690000}"/>
    <cellStyle name="Normal 23 2 10 2" xfId="26956" xr:uid="{00000000-0005-0000-0000-0000EF690000}"/>
    <cellStyle name="Normal 23 2 11" xfId="26957" xr:uid="{00000000-0005-0000-0000-0000F0690000}"/>
    <cellStyle name="Normal 23 2 11 2" xfId="26958" xr:uid="{00000000-0005-0000-0000-0000F1690000}"/>
    <cellStyle name="Normal 23 2 12" xfId="26959" xr:uid="{00000000-0005-0000-0000-0000F2690000}"/>
    <cellStyle name="Normal 23 2 13" xfId="42076" xr:uid="{00000000-0005-0000-0000-0000F3690000}"/>
    <cellStyle name="Normal 23 2 2" xfId="26960" xr:uid="{00000000-0005-0000-0000-0000F4690000}"/>
    <cellStyle name="Normal 23 2 2 10" xfId="26961" xr:uid="{00000000-0005-0000-0000-0000F5690000}"/>
    <cellStyle name="Normal 23 2 2 10 2" xfId="26962" xr:uid="{00000000-0005-0000-0000-0000F6690000}"/>
    <cellStyle name="Normal 23 2 2 11" xfId="26963" xr:uid="{00000000-0005-0000-0000-0000F7690000}"/>
    <cellStyle name="Normal 23 2 2 2" xfId="26964" xr:uid="{00000000-0005-0000-0000-0000F8690000}"/>
    <cellStyle name="Normal 23 2 2 2 2" xfId="26965" xr:uid="{00000000-0005-0000-0000-0000F9690000}"/>
    <cellStyle name="Normal 23 2 2 3" xfId="26966" xr:uid="{00000000-0005-0000-0000-0000FA690000}"/>
    <cellStyle name="Normal 23 2 2 3 2" xfId="26967" xr:uid="{00000000-0005-0000-0000-0000FB690000}"/>
    <cellStyle name="Normal 23 2 2 4" xfId="26968" xr:uid="{00000000-0005-0000-0000-0000FC690000}"/>
    <cellStyle name="Normal 23 2 2 4 2" xfId="26969" xr:uid="{00000000-0005-0000-0000-0000FD690000}"/>
    <cellStyle name="Normal 23 2 2 5" xfId="26970" xr:uid="{00000000-0005-0000-0000-0000FE690000}"/>
    <cellStyle name="Normal 23 2 2 5 2" xfId="26971" xr:uid="{00000000-0005-0000-0000-0000FF690000}"/>
    <cellStyle name="Normal 23 2 2 6" xfId="26972" xr:uid="{00000000-0005-0000-0000-0000006A0000}"/>
    <cellStyle name="Normal 23 2 2 6 2" xfId="26973" xr:uid="{00000000-0005-0000-0000-0000016A0000}"/>
    <cellStyle name="Normal 23 2 2 7" xfId="26974" xr:uid="{00000000-0005-0000-0000-0000026A0000}"/>
    <cellStyle name="Normal 23 2 2 7 2" xfId="26975" xr:uid="{00000000-0005-0000-0000-0000036A0000}"/>
    <cellStyle name="Normal 23 2 2 8" xfId="26976" xr:uid="{00000000-0005-0000-0000-0000046A0000}"/>
    <cellStyle name="Normal 23 2 2 8 2" xfId="26977" xr:uid="{00000000-0005-0000-0000-0000056A0000}"/>
    <cellStyle name="Normal 23 2 2 9" xfId="26978" xr:uid="{00000000-0005-0000-0000-0000066A0000}"/>
    <cellStyle name="Normal 23 2 2 9 2" xfId="26979" xr:uid="{00000000-0005-0000-0000-0000076A0000}"/>
    <cellStyle name="Normal 23 2 3" xfId="26980" xr:uid="{00000000-0005-0000-0000-0000086A0000}"/>
    <cellStyle name="Normal 23 2 3 2" xfId="26981" xr:uid="{00000000-0005-0000-0000-0000096A0000}"/>
    <cellStyle name="Normal 23 2 4" xfId="26982" xr:uid="{00000000-0005-0000-0000-00000A6A0000}"/>
    <cellStyle name="Normal 23 2 4 2" xfId="26983" xr:uid="{00000000-0005-0000-0000-00000B6A0000}"/>
    <cellStyle name="Normal 23 2 5" xfId="26984" xr:uid="{00000000-0005-0000-0000-00000C6A0000}"/>
    <cellStyle name="Normal 23 2 5 2" xfId="26985" xr:uid="{00000000-0005-0000-0000-00000D6A0000}"/>
    <cellStyle name="Normal 23 2 6" xfId="26986" xr:uid="{00000000-0005-0000-0000-00000E6A0000}"/>
    <cellStyle name="Normal 23 2 6 2" xfId="26987" xr:uid="{00000000-0005-0000-0000-00000F6A0000}"/>
    <cellStyle name="Normal 23 2 7" xfId="26988" xr:uid="{00000000-0005-0000-0000-0000106A0000}"/>
    <cellStyle name="Normal 23 2 7 2" xfId="26989" xr:uid="{00000000-0005-0000-0000-0000116A0000}"/>
    <cellStyle name="Normal 23 2 8" xfId="26990" xr:uid="{00000000-0005-0000-0000-0000126A0000}"/>
    <cellStyle name="Normal 23 2 8 2" xfId="26991" xr:uid="{00000000-0005-0000-0000-0000136A0000}"/>
    <cellStyle name="Normal 23 2 9" xfId="26992" xr:uid="{00000000-0005-0000-0000-0000146A0000}"/>
    <cellStyle name="Normal 23 2 9 2" xfId="26993" xr:uid="{00000000-0005-0000-0000-0000156A0000}"/>
    <cellStyle name="Normal 23 3" xfId="26994" xr:uid="{00000000-0005-0000-0000-0000166A0000}"/>
    <cellStyle name="Normal 23 3 10" xfId="26995" xr:uid="{00000000-0005-0000-0000-0000176A0000}"/>
    <cellStyle name="Normal 23 3 10 2" xfId="26996" xr:uid="{00000000-0005-0000-0000-0000186A0000}"/>
    <cellStyle name="Normal 23 3 11" xfId="26997" xr:uid="{00000000-0005-0000-0000-0000196A0000}"/>
    <cellStyle name="Normal 23 3 2" xfId="26998" xr:uid="{00000000-0005-0000-0000-00001A6A0000}"/>
    <cellStyle name="Normal 23 3 2 2" xfId="26999" xr:uid="{00000000-0005-0000-0000-00001B6A0000}"/>
    <cellStyle name="Normal 23 3 3" xfId="27000" xr:uid="{00000000-0005-0000-0000-00001C6A0000}"/>
    <cellStyle name="Normal 23 3 3 2" xfId="27001" xr:uid="{00000000-0005-0000-0000-00001D6A0000}"/>
    <cellStyle name="Normal 23 3 4" xfId="27002" xr:uid="{00000000-0005-0000-0000-00001E6A0000}"/>
    <cellStyle name="Normal 23 3 4 2" xfId="27003" xr:uid="{00000000-0005-0000-0000-00001F6A0000}"/>
    <cellStyle name="Normal 23 3 5" xfId="27004" xr:uid="{00000000-0005-0000-0000-0000206A0000}"/>
    <cellStyle name="Normal 23 3 5 2" xfId="27005" xr:uid="{00000000-0005-0000-0000-0000216A0000}"/>
    <cellStyle name="Normal 23 3 6" xfId="27006" xr:uid="{00000000-0005-0000-0000-0000226A0000}"/>
    <cellStyle name="Normal 23 3 6 2" xfId="27007" xr:uid="{00000000-0005-0000-0000-0000236A0000}"/>
    <cellStyle name="Normal 23 3 7" xfId="27008" xr:uid="{00000000-0005-0000-0000-0000246A0000}"/>
    <cellStyle name="Normal 23 3 7 2" xfId="27009" xr:uid="{00000000-0005-0000-0000-0000256A0000}"/>
    <cellStyle name="Normal 23 3 8" xfId="27010" xr:uid="{00000000-0005-0000-0000-0000266A0000}"/>
    <cellStyle name="Normal 23 3 8 2" xfId="27011" xr:uid="{00000000-0005-0000-0000-0000276A0000}"/>
    <cellStyle name="Normal 23 3 9" xfId="27012" xr:uid="{00000000-0005-0000-0000-0000286A0000}"/>
    <cellStyle name="Normal 23 3 9 2" xfId="27013" xr:uid="{00000000-0005-0000-0000-0000296A0000}"/>
    <cellStyle name="Normal 23 4" xfId="27014" xr:uid="{00000000-0005-0000-0000-00002A6A0000}"/>
    <cellStyle name="Normal 23 4 2" xfId="27015" xr:uid="{00000000-0005-0000-0000-00002B6A0000}"/>
    <cellStyle name="Normal 23 5" xfId="27016" xr:uid="{00000000-0005-0000-0000-00002C6A0000}"/>
    <cellStyle name="Normal 23 5 2" xfId="27017" xr:uid="{00000000-0005-0000-0000-00002D6A0000}"/>
    <cellStyle name="Normal 23 6" xfId="27018" xr:uid="{00000000-0005-0000-0000-00002E6A0000}"/>
    <cellStyle name="Normal 23 6 2" xfId="27019" xr:uid="{00000000-0005-0000-0000-00002F6A0000}"/>
    <cellStyle name="Normal 23 7" xfId="27020" xr:uid="{00000000-0005-0000-0000-0000306A0000}"/>
    <cellStyle name="Normal 23 7 2" xfId="27021" xr:uid="{00000000-0005-0000-0000-0000316A0000}"/>
    <cellStyle name="Normal 23 8" xfId="27022" xr:uid="{00000000-0005-0000-0000-0000326A0000}"/>
    <cellStyle name="Normal 23 8 2" xfId="27023" xr:uid="{00000000-0005-0000-0000-0000336A0000}"/>
    <cellStyle name="Normal 23 9" xfId="27024" xr:uid="{00000000-0005-0000-0000-0000346A0000}"/>
    <cellStyle name="Normal 23 9 2" xfId="27025" xr:uid="{00000000-0005-0000-0000-0000356A0000}"/>
    <cellStyle name="Normal 24" xfId="234" xr:uid="{00000000-0005-0000-0000-0000366A0000}"/>
    <cellStyle name="Normal 24 10" xfId="27026" xr:uid="{00000000-0005-0000-0000-0000376A0000}"/>
    <cellStyle name="Normal 24 11" xfId="27027" xr:uid="{00000000-0005-0000-0000-0000386A0000}"/>
    <cellStyle name="Normal 24 12" xfId="27028" xr:uid="{00000000-0005-0000-0000-0000396A0000}"/>
    <cellStyle name="Normal 24 13" xfId="27029" xr:uid="{00000000-0005-0000-0000-00003A6A0000}"/>
    <cellStyle name="Normal 24 14" xfId="27030" xr:uid="{00000000-0005-0000-0000-00003B6A0000}"/>
    <cellStyle name="Normal 24 2" xfId="27031" xr:uid="{00000000-0005-0000-0000-00003C6A0000}"/>
    <cellStyle name="Normal 24 3" xfId="27032" xr:uid="{00000000-0005-0000-0000-00003D6A0000}"/>
    <cellStyle name="Normal 24 4" xfId="27033" xr:uid="{00000000-0005-0000-0000-00003E6A0000}"/>
    <cellStyle name="Normal 24 5" xfId="27034" xr:uid="{00000000-0005-0000-0000-00003F6A0000}"/>
    <cellStyle name="Normal 24 6" xfId="27035" xr:uid="{00000000-0005-0000-0000-0000406A0000}"/>
    <cellStyle name="Normal 24 7" xfId="27036" xr:uid="{00000000-0005-0000-0000-0000416A0000}"/>
    <cellStyle name="Normal 24 8" xfId="27037" xr:uid="{00000000-0005-0000-0000-0000426A0000}"/>
    <cellStyle name="Normal 24 9" xfId="27038" xr:uid="{00000000-0005-0000-0000-0000436A0000}"/>
    <cellStyle name="Normal 25" xfId="351" xr:uid="{00000000-0005-0000-0000-0000446A0000}"/>
    <cellStyle name="Normal 25 10" xfId="27040" xr:uid="{00000000-0005-0000-0000-0000456A0000}"/>
    <cellStyle name="Normal 25 10 2" xfId="27041" xr:uid="{00000000-0005-0000-0000-0000466A0000}"/>
    <cellStyle name="Normal 25 11" xfId="27042" xr:uid="{00000000-0005-0000-0000-0000476A0000}"/>
    <cellStyle name="Normal 25 11 2" xfId="27043" xr:uid="{00000000-0005-0000-0000-0000486A0000}"/>
    <cellStyle name="Normal 25 12" xfId="27044" xr:uid="{00000000-0005-0000-0000-0000496A0000}"/>
    <cellStyle name="Normal 25 12 2" xfId="27045" xr:uid="{00000000-0005-0000-0000-00004A6A0000}"/>
    <cellStyle name="Normal 25 13" xfId="27046" xr:uid="{00000000-0005-0000-0000-00004B6A0000}"/>
    <cellStyle name="Normal 25 14" xfId="42077" xr:uid="{00000000-0005-0000-0000-00004C6A0000}"/>
    <cellStyle name="Normal 25 15" xfId="27039" xr:uid="{00000000-0005-0000-0000-00004D6A0000}"/>
    <cellStyle name="Normal 25 2" xfId="27047" xr:uid="{00000000-0005-0000-0000-00004E6A0000}"/>
    <cellStyle name="Normal 25 2 10" xfId="27048" xr:uid="{00000000-0005-0000-0000-00004F6A0000}"/>
    <cellStyle name="Normal 25 2 10 2" xfId="27049" xr:uid="{00000000-0005-0000-0000-0000506A0000}"/>
    <cellStyle name="Normal 25 2 11" xfId="27050" xr:uid="{00000000-0005-0000-0000-0000516A0000}"/>
    <cellStyle name="Normal 25 2 11 2" xfId="27051" xr:uid="{00000000-0005-0000-0000-0000526A0000}"/>
    <cellStyle name="Normal 25 2 12" xfId="27052" xr:uid="{00000000-0005-0000-0000-0000536A0000}"/>
    <cellStyle name="Normal 25 2 13" xfId="42078" xr:uid="{00000000-0005-0000-0000-0000546A0000}"/>
    <cellStyle name="Normal 25 2 2" xfId="27053" xr:uid="{00000000-0005-0000-0000-0000556A0000}"/>
    <cellStyle name="Normal 25 2 2 10" xfId="27054" xr:uid="{00000000-0005-0000-0000-0000566A0000}"/>
    <cellStyle name="Normal 25 2 2 10 2" xfId="27055" xr:uid="{00000000-0005-0000-0000-0000576A0000}"/>
    <cellStyle name="Normal 25 2 2 11" xfId="27056" xr:uid="{00000000-0005-0000-0000-0000586A0000}"/>
    <cellStyle name="Normal 25 2 2 2" xfId="27057" xr:uid="{00000000-0005-0000-0000-0000596A0000}"/>
    <cellStyle name="Normal 25 2 2 2 2" xfId="27058" xr:uid="{00000000-0005-0000-0000-00005A6A0000}"/>
    <cellStyle name="Normal 25 2 2 3" xfId="27059" xr:uid="{00000000-0005-0000-0000-00005B6A0000}"/>
    <cellStyle name="Normal 25 2 2 3 2" xfId="27060" xr:uid="{00000000-0005-0000-0000-00005C6A0000}"/>
    <cellStyle name="Normal 25 2 2 4" xfId="27061" xr:uid="{00000000-0005-0000-0000-00005D6A0000}"/>
    <cellStyle name="Normal 25 2 2 4 2" xfId="27062" xr:uid="{00000000-0005-0000-0000-00005E6A0000}"/>
    <cellStyle name="Normal 25 2 2 5" xfId="27063" xr:uid="{00000000-0005-0000-0000-00005F6A0000}"/>
    <cellStyle name="Normal 25 2 2 5 2" xfId="27064" xr:uid="{00000000-0005-0000-0000-0000606A0000}"/>
    <cellStyle name="Normal 25 2 2 6" xfId="27065" xr:uid="{00000000-0005-0000-0000-0000616A0000}"/>
    <cellStyle name="Normal 25 2 2 6 2" xfId="27066" xr:uid="{00000000-0005-0000-0000-0000626A0000}"/>
    <cellStyle name="Normal 25 2 2 7" xfId="27067" xr:uid="{00000000-0005-0000-0000-0000636A0000}"/>
    <cellStyle name="Normal 25 2 2 7 2" xfId="27068" xr:uid="{00000000-0005-0000-0000-0000646A0000}"/>
    <cellStyle name="Normal 25 2 2 8" xfId="27069" xr:uid="{00000000-0005-0000-0000-0000656A0000}"/>
    <cellStyle name="Normal 25 2 2 8 2" xfId="27070" xr:uid="{00000000-0005-0000-0000-0000666A0000}"/>
    <cellStyle name="Normal 25 2 2 9" xfId="27071" xr:uid="{00000000-0005-0000-0000-0000676A0000}"/>
    <cellStyle name="Normal 25 2 2 9 2" xfId="27072" xr:uid="{00000000-0005-0000-0000-0000686A0000}"/>
    <cellStyle name="Normal 25 2 3" xfId="27073" xr:uid="{00000000-0005-0000-0000-0000696A0000}"/>
    <cellStyle name="Normal 25 2 3 2" xfId="27074" xr:uid="{00000000-0005-0000-0000-00006A6A0000}"/>
    <cellStyle name="Normal 25 2 4" xfId="27075" xr:uid="{00000000-0005-0000-0000-00006B6A0000}"/>
    <cellStyle name="Normal 25 2 4 2" xfId="27076" xr:uid="{00000000-0005-0000-0000-00006C6A0000}"/>
    <cellStyle name="Normal 25 2 5" xfId="27077" xr:uid="{00000000-0005-0000-0000-00006D6A0000}"/>
    <cellStyle name="Normal 25 2 5 2" xfId="27078" xr:uid="{00000000-0005-0000-0000-00006E6A0000}"/>
    <cellStyle name="Normal 25 2 6" xfId="27079" xr:uid="{00000000-0005-0000-0000-00006F6A0000}"/>
    <cellStyle name="Normal 25 2 6 2" xfId="27080" xr:uid="{00000000-0005-0000-0000-0000706A0000}"/>
    <cellStyle name="Normal 25 2 7" xfId="27081" xr:uid="{00000000-0005-0000-0000-0000716A0000}"/>
    <cellStyle name="Normal 25 2 7 2" xfId="27082" xr:uid="{00000000-0005-0000-0000-0000726A0000}"/>
    <cellStyle name="Normal 25 2 8" xfId="27083" xr:uid="{00000000-0005-0000-0000-0000736A0000}"/>
    <cellStyle name="Normal 25 2 8 2" xfId="27084" xr:uid="{00000000-0005-0000-0000-0000746A0000}"/>
    <cellStyle name="Normal 25 2 9" xfId="27085" xr:uid="{00000000-0005-0000-0000-0000756A0000}"/>
    <cellStyle name="Normal 25 2 9 2" xfId="27086" xr:uid="{00000000-0005-0000-0000-0000766A0000}"/>
    <cellStyle name="Normal 25 3" xfId="27087" xr:uid="{00000000-0005-0000-0000-0000776A0000}"/>
    <cellStyle name="Normal 25 3 10" xfId="27088" xr:uid="{00000000-0005-0000-0000-0000786A0000}"/>
    <cellStyle name="Normal 25 3 10 2" xfId="27089" xr:uid="{00000000-0005-0000-0000-0000796A0000}"/>
    <cellStyle name="Normal 25 3 11" xfId="27090" xr:uid="{00000000-0005-0000-0000-00007A6A0000}"/>
    <cellStyle name="Normal 25 3 2" xfId="27091" xr:uid="{00000000-0005-0000-0000-00007B6A0000}"/>
    <cellStyle name="Normal 25 3 2 2" xfId="27092" xr:uid="{00000000-0005-0000-0000-00007C6A0000}"/>
    <cellStyle name="Normal 25 3 3" xfId="27093" xr:uid="{00000000-0005-0000-0000-00007D6A0000}"/>
    <cellStyle name="Normal 25 3 3 2" xfId="27094" xr:uid="{00000000-0005-0000-0000-00007E6A0000}"/>
    <cellStyle name="Normal 25 3 4" xfId="27095" xr:uid="{00000000-0005-0000-0000-00007F6A0000}"/>
    <cellStyle name="Normal 25 3 4 2" xfId="27096" xr:uid="{00000000-0005-0000-0000-0000806A0000}"/>
    <cellStyle name="Normal 25 3 5" xfId="27097" xr:uid="{00000000-0005-0000-0000-0000816A0000}"/>
    <cellStyle name="Normal 25 3 5 2" xfId="27098" xr:uid="{00000000-0005-0000-0000-0000826A0000}"/>
    <cellStyle name="Normal 25 3 6" xfId="27099" xr:uid="{00000000-0005-0000-0000-0000836A0000}"/>
    <cellStyle name="Normal 25 3 6 2" xfId="27100" xr:uid="{00000000-0005-0000-0000-0000846A0000}"/>
    <cellStyle name="Normal 25 3 7" xfId="27101" xr:uid="{00000000-0005-0000-0000-0000856A0000}"/>
    <cellStyle name="Normal 25 3 7 2" xfId="27102" xr:uid="{00000000-0005-0000-0000-0000866A0000}"/>
    <cellStyle name="Normal 25 3 8" xfId="27103" xr:uid="{00000000-0005-0000-0000-0000876A0000}"/>
    <cellStyle name="Normal 25 3 8 2" xfId="27104" xr:uid="{00000000-0005-0000-0000-0000886A0000}"/>
    <cellStyle name="Normal 25 3 9" xfId="27105" xr:uid="{00000000-0005-0000-0000-0000896A0000}"/>
    <cellStyle name="Normal 25 3 9 2" xfId="27106" xr:uid="{00000000-0005-0000-0000-00008A6A0000}"/>
    <cellStyle name="Normal 25 4" xfId="27107" xr:uid="{00000000-0005-0000-0000-00008B6A0000}"/>
    <cellStyle name="Normal 25 4 2" xfId="27108" xr:uid="{00000000-0005-0000-0000-00008C6A0000}"/>
    <cellStyle name="Normal 25 5" xfId="27109" xr:uid="{00000000-0005-0000-0000-00008D6A0000}"/>
    <cellStyle name="Normal 25 5 2" xfId="27110" xr:uid="{00000000-0005-0000-0000-00008E6A0000}"/>
    <cellStyle name="Normal 25 6" xfId="27111" xr:uid="{00000000-0005-0000-0000-00008F6A0000}"/>
    <cellStyle name="Normal 25 6 2" xfId="27112" xr:uid="{00000000-0005-0000-0000-0000906A0000}"/>
    <cellStyle name="Normal 25 7" xfId="27113" xr:uid="{00000000-0005-0000-0000-0000916A0000}"/>
    <cellStyle name="Normal 25 7 2" xfId="27114" xr:uid="{00000000-0005-0000-0000-0000926A0000}"/>
    <cellStyle name="Normal 25 8" xfId="27115" xr:uid="{00000000-0005-0000-0000-0000936A0000}"/>
    <cellStyle name="Normal 25 8 2" xfId="27116" xr:uid="{00000000-0005-0000-0000-0000946A0000}"/>
    <cellStyle name="Normal 25 9" xfId="27117" xr:uid="{00000000-0005-0000-0000-0000956A0000}"/>
    <cellStyle name="Normal 25 9 2" xfId="27118" xr:uid="{00000000-0005-0000-0000-0000966A0000}"/>
    <cellStyle name="Normal 26" xfId="352" xr:uid="{00000000-0005-0000-0000-0000976A0000}"/>
    <cellStyle name="Normal 26 10" xfId="27120" xr:uid="{00000000-0005-0000-0000-0000986A0000}"/>
    <cellStyle name="Normal 26 10 2" xfId="27121" xr:uid="{00000000-0005-0000-0000-0000996A0000}"/>
    <cellStyle name="Normal 26 11" xfId="27122" xr:uid="{00000000-0005-0000-0000-00009A6A0000}"/>
    <cellStyle name="Normal 26 11 2" xfId="27123" xr:uid="{00000000-0005-0000-0000-00009B6A0000}"/>
    <cellStyle name="Normal 26 12" xfId="27124" xr:uid="{00000000-0005-0000-0000-00009C6A0000}"/>
    <cellStyle name="Normal 26 12 2" xfId="27125" xr:uid="{00000000-0005-0000-0000-00009D6A0000}"/>
    <cellStyle name="Normal 26 13" xfId="27126" xr:uid="{00000000-0005-0000-0000-00009E6A0000}"/>
    <cellStyle name="Normal 26 14" xfId="42079" xr:uid="{00000000-0005-0000-0000-00009F6A0000}"/>
    <cellStyle name="Normal 26 15" xfId="27119" xr:uid="{00000000-0005-0000-0000-0000A06A0000}"/>
    <cellStyle name="Normal 26 2" xfId="27127" xr:uid="{00000000-0005-0000-0000-0000A16A0000}"/>
    <cellStyle name="Normal 26 2 10" xfId="27128" xr:uid="{00000000-0005-0000-0000-0000A26A0000}"/>
    <cellStyle name="Normal 26 2 10 2" xfId="27129" xr:uid="{00000000-0005-0000-0000-0000A36A0000}"/>
    <cellStyle name="Normal 26 2 11" xfId="27130" xr:uid="{00000000-0005-0000-0000-0000A46A0000}"/>
    <cellStyle name="Normal 26 2 11 2" xfId="27131" xr:uid="{00000000-0005-0000-0000-0000A56A0000}"/>
    <cellStyle name="Normal 26 2 12" xfId="27132" xr:uid="{00000000-0005-0000-0000-0000A66A0000}"/>
    <cellStyle name="Normal 26 2 13" xfId="42080" xr:uid="{00000000-0005-0000-0000-0000A76A0000}"/>
    <cellStyle name="Normal 26 2 2" xfId="27133" xr:uid="{00000000-0005-0000-0000-0000A86A0000}"/>
    <cellStyle name="Normal 26 2 2 10" xfId="27134" xr:uid="{00000000-0005-0000-0000-0000A96A0000}"/>
    <cellStyle name="Normal 26 2 2 10 2" xfId="27135" xr:uid="{00000000-0005-0000-0000-0000AA6A0000}"/>
    <cellStyle name="Normal 26 2 2 11" xfId="27136" xr:uid="{00000000-0005-0000-0000-0000AB6A0000}"/>
    <cellStyle name="Normal 26 2 2 2" xfId="27137" xr:uid="{00000000-0005-0000-0000-0000AC6A0000}"/>
    <cellStyle name="Normal 26 2 2 2 2" xfId="27138" xr:uid="{00000000-0005-0000-0000-0000AD6A0000}"/>
    <cellStyle name="Normal 26 2 2 3" xfId="27139" xr:uid="{00000000-0005-0000-0000-0000AE6A0000}"/>
    <cellStyle name="Normal 26 2 2 3 2" xfId="27140" xr:uid="{00000000-0005-0000-0000-0000AF6A0000}"/>
    <cellStyle name="Normal 26 2 2 4" xfId="27141" xr:uid="{00000000-0005-0000-0000-0000B06A0000}"/>
    <cellStyle name="Normal 26 2 2 4 2" xfId="27142" xr:uid="{00000000-0005-0000-0000-0000B16A0000}"/>
    <cellStyle name="Normal 26 2 2 5" xfId="27143" xr:uid="{00000000-0005-0000-0000-0000B26A0000}"/>
    <cellStyle name="Normal 26 2 2 5 2" xfId="27144" xr:uid="{00000000-0005-0000-0000-0000B36A0000}"/>
    <cellStyle name="Normal 26 2 2 6" xfId="27145" xr:uid="{00000000-0005-0000-0000-0000B46A0000}"/>
    <cellStyle name="Normal 26 2 2 6 2" xfId="27146" xr:uid="{00000000-0005-0000-0000-0000B56A0000}"/>
    <cellStyle name="Normal 26 2 2 7" xfId="27147" xr:uid="{00000000-0005-0000-0000-0000B66A0000}"/>
    <cellStyle name="Normal 26 2 2 7 2" xfId="27148" xr:uid="{00000000-0005-0000-0000-0000B76A0000}"/>
    <cellStyle name="Normal 26 2 2 8" xfId="27149" xr:uid="{00000000-0005-0000-0000-0000B86A0000}"/>
    <cellStyle name="Normal 26 2 2 8 2" xfId="27150" xr:uid="{00000000-0005-0000-0000-0000B96A0000}"/>
    <cellStyle name="Normal 26 2 2 9" xfId="27151" xr:uid="{00000000-0005-0000-0000-0000BA6A0000}"/>
    <cellStyle name="Normal 26 2 2 9 2" xfId="27152" xr:uid="{00000000-0005-0000-0000-0000BB6A0000}"/>
    <cellStyle name="Normal 26 2 3" xfId="27153" xr:uid="{00000000-0005-0000-0000-0000BC6A0000}"/>
    <cellStyle name="Normal 26 2 3 2" xfId="27154" xr:uid="{00000000-0005-0000-0000-0000BD6A0000}"/>
    <cellStyle name="Normal 26 2 4" xfId="27155" xr:uid="{00000000-0005-0000-0000-0000BE6A0000}"/>
    <cellStyle name="Normal 26 2 4 2" xfId="27156" xr:uid="{00000000-0005-0000-0000-0000BF6A0000}"/>
    <cellStyle name="Normal 26 2 5" xfId="27157" xr:uid="{00000000-0005-0000-0000-0000C06A0000}"/>
    <cellStyle name="Normal 26 2 5 2" xfId="27158" xr:uid="{00000000-0005-0000-0000-0000C16A0000}"/>
    <cellStyle name="Normal 26 2 6" xfId="27159" xr:uid="{00000000-0005-0000-0000-0000C26A0000}"/>
    <cellStyle name="Normal 26 2 6 2" xfId="27160" xr:uid="{00000000-0005-0000-0000-0000C36A0000}"/>
    <cellStyle name="Normal 26 2 7" xfId="27161" xr:uid="{00000000-0005-0000-0000-0000C46A0000}"/>
    <cellStyle name="Normal 26 2 7 2" xfId="27162" xr:uid="{00000000-0005-0000-0000-0000C56A0000}"/>
    <cellStyle name="Normal 26 2 8" xfId="27163" xr:uid="{00000000-0005-0000-0000-0000C66A0000}"/>
    <cellStyle name="Normal 26 2 8 2" xfId="27164" xr:uid="{00000000-0005-0000-0000-0000C76A0000}"/>
    <cellStyle name="Normal 26 2 9" xfId="27165" xr:uid="{00000000-0005-0000-0000-0000C86A0000}"/>
    <cellStyle name="Normal 26 2 9 2" xfId="27166" xr:uid="{00000000-0005-0000-0000-0000C96A0000}"/>
    <cellStyle name="Normal 26 3" xfId="27167" xr:uid="{00000000-0005-0000-0000-0000CA6A0000}"/>
    <cellStyle name="Normal 26 3 10" xfId="27168" xr:uid="{00000000-0005-0000-0000-0000CB6A0000}"/>
    <cellStyle name="Normal 26 3 10 2" xfId="27169" xr:uid="{00000000-0005-0000-0000-0000CC6A0000}"/>
    <cellStyle name="Normal 26 3 11" xfId="27170" xr:uid="{00000000-0005-0000-0000-0000CD6A0000}"/>
    <cellStyle name="Normal 26 3 2" xfId="27171" xr:uid="{00000000-0005-0000-0000-0000CE6A0000}"/>
    <cellStyle name="Normal 26 3 2 2" xfId="27172" xr:uid="{00000000-0005-0000-0000-0000CF6A0000}"/>
    <cellStyle name="Normal 26 3 3" xfId="27173" xr:uid="{00000000-0005-0000-0000-0000D06A0000}"/>
    <cellStyle name="Normal 26 3 3 2" xfId="27174" xr:uid="{00000000-0005-0000-0000-0000D16A0000}"/>
    <cellStyle name="Normal 26 3 4" xfId="27175" xr:uid="{00000000-0005-0000-0000-0000D26A0000}"/>
    <cellStyle name="Normal 26 3 4 2" xfId="27176" xr:uid="{00000000-0005-0000-0000-0000D36A0000}"/>
    <cellStyle name="Normal 26 3 5" xfId="27177" xr:uid="{00000000-0005-0000-0000-0000D46A0000}"/>
    <cellStyle name="Normal 26 3 5 2" xfId="27178" xr:uid="{00000000-0005-0000-0000-0000D56A0000}"/>
    <cellStyle name="Normal 26 3 6" xfId="27179" xr:uid="{00000000-0005-0000-0000-0000D66A0000}"/>
    <cellStyle name="Normal 26 3 6 2" xfId="27180" xr:uid="{00000000-0005-0000-0000-0000D76A0000}"/>
    <cellStyle name="Normal 26 3 7" xfId="27181" xr:uid="{00000000-0005-0000-0000-0000D86A0000}"/>
    <cellStyle name="Normal 26 3 7 2" xfId="27182" xr:uid="{00000000-0005-0000-0000-0000D96A0000}"/>
    <cellStyle name="Normal 26 3 8" xfId="27183" xr:uid="{00000000-0005-0000-0000-0000DA6A0000}"/>
    <cellStyle name="Normal 26 3 8 2" xfId="27184" xr:uid="{00000000-0005-0000-0000-0000DB6A0000}"/>
    <cellStyle name="Normal 26 3 9" xfId="27185" xr:uid="{00000000-0005-0000-0000-0000DC6A0000}"/>
    <cellStyle name="Normal 26 3 9 2" xfId="27186" xr:uid="{00000000-0005-0000-0000-0000DD6A0000}"/>
    <cellStyle name="Normal 26 4" xfId="27187" xr:uid="{00000000-0005-0000-0000-0000DE6A0000}"/>
    <cellStyle name="Normal 26 4 2" xfId="27188" xr:uid="{00000000-0005-0000-0000-0000DF6A0000}"/>
    <cellStyle name="Normal 26 5" xfId="27189" xr:uid="{00000000-0005-0000-0000-0000E06A0000}"/>
    <cellStyle name="Normal 26 5 2" xfId="27190" xr:uid="{00000000-0005-0000-0000-0000E16A0000}"/>
    <cellStyle name="Normal 26 6" xfId="27191" xr:uid="{00000000-0005-0000-0000-0000E26A0000}"/>
    <cellStyle name="Normal 26 6 2" xfId="27192" xr:uid="{00000000-0005-0000-0000-0000E36A0000}"/>
    <cellStyle name="Normal 26 7" xfId="27193" xr:uid="{00000000-0005-0000-0000-0000E46A0000}"/>
    <cellStyle name="Normal 26 7 2" xfId="27194" xr:uid="{00000000-0005-0000-0000-0000E56A0000}"/>
    <cellStyle name="Normal 26 8" xfId="27195" xr:uid="{00000000-0005-0000-0000-0000E66A0000}"/>
    <cellStyle name="Normal 26 8 2" xfId="27196" xr:uid="{00000000-0005-0000-0000-0000E76A0000}"/>
    <cellStyle name="Normal 26 9" xfId="27197" xr:uid="{00000000-0005-0000-0000-0000E86A0000}"/>
    <cellStyle name="Normal 26 9 2" xfId="27198" xr:uid="{00000000-0005-0000-0000-0000E96A0000}"/>
    <cellStyle name="Normal 27" xfId="353" xr:uid="{00000000-0005-0000-0000-0000EA6A0000}"/>
    <cellStyle name="Normal 27 10" xfId="27200" xr:uid="{00000000-0005-0000-0000-0000EB6A0000}"/>
    <cellStyle name="Normal 27 10 2" xfId="27201" xr:uid="{00000000-0005-0000-0000-0000EC6A0000}"/>
    <cellStyle name="Normal 27 11" xfId="27202" xr:uid="{00000000-0005-0000-0000-0000ED6A0000}"/>
    <cellStyle name="Normal 27 11 2" xfId="27203" xr:uid="{00000000-0005-0000-0000-0000EE6A0000}"/>
    <cellStyle name="Normal 27 12" xfId="27204" xr:uid="{00000000-0005-0000-0000-0000EF6A0000}"/>
    <cellStyle name="Normal 27 12 2" xfId="27205" xr:uid="{00000000-0005-0000-0000-0000F06A0000}"/>
    <cellStyle name="Normal 27 13" xfId="27206" xr:uid="{00000000-0005-0000-0000-0000F16A0000}"/>
    <cellStyle name="Normal 27 14" xfId="42081" xr:uid="{00000000-0005-0000-0000-0000F26A0000}"/>
    <cellStyle name="Normal 27 15" xfId="27199" xr:uid="{00000000-0005-0000-0000-0000F36A0000}"/>
    <cellStyle name="Normal 27 2" xfId="27207" xr:uid="{00000000-0005-0000-0000-0000F46A0000}"/>
    <cellStyle name="Normal 27 2 10" xfId="27208" xr:uid="{00000000-0005-0000-0000-0000F56A0000}"/>
    <cellStyle name="Normal 27 2 10 2" xfId="27209" xr:uid="{00000000-0005-0000-0000-0000F66A0000}"/>
    <cellStyle name="Normal 27 2 11" xfId="27210" xr:uid="{00000000-0005-0000-0000-0000F76A0000}"/>
    <cellStyle name="Normal 27 2 11 2" xfId="27211" xr:uid="{00000000-0005-0000-0000-0000F86A0000}"/>
    <cellStyle name="Normal 27 2 12" xfId="27212" xr:uid="{00000000-0005-0000-0000-0000F96A0000}"/>
    <cellStyle name="Normal 27 2 13" xfId="42082" xr:uid="{00000000-0005-0000-0000-0000FA6A0000}"/>
    <cellStyle name="Normal 27 2 2" xfId="27213" xr:uid="{00000000-0005-0000-0000-0000FB6A0000}"/>
    <cellStyle name="Normal 27 2 2 10" xfId="27214" xr:uid="{00000000-0005-0000-0000-0000FC6A0000}"/>
    <cellStyle name="Normal 27 2 2 10 2" xfId="27215" xr:uid="{00000000-0005-0000-0000-0000FD6A0000}"/>
    <cellStyle name="Normal 27 2 2 11" xfId="27216" xr:uid="{00000000-0005-0000-0000-0000FE6A0000}"/>
    <cellStyle name="Normal 27 2 2 2" xfId="27217" xr:uid="{00000000-0005-0000-0000-0000FF6A0000}"/>
    <cellStyle name="Normal 27 2 2 2 2" xfId="27218" xr:uid="{00000000-0005-0000-0000-0000006B0000}"/>
    <cellStyle name="Normal 27 2 2 3" xfId="27219" xr:uid="{00000000-0005-0000-0000-0000016B0000}"/>
    <cellStyle name="Normal 27 2 2 3 2" xfId="27220" xr:uid="{00000000-0005-0000-0000-0000026B0000}"/>
    <cellStyle name="Normal 27 2 2 4" xfId="27221" xr:uid="{00000000-0005-0000-0000-0000036B0000}"/>
    <cellStyle name="Normal 27 2 2 4 2" xfId="27222" xr:uid="{00000000-0005-0000-0000-0000046B0000}"/>
    <cellStyle name="Normal 27 2 2 5" xfId="27223" xr:uid="{00000000-0005-0000-0000-0000056B0000}"/>
    <cellStyle name="Normal 27 2 2 5 2" xfId="27224" xr:uid="{00000000-0005-0000-0000-0000066B0000}"/>
    <cellStyle name="Normal 27 2 2 6" xfId="27225" xr:uid="{00000000-0005-0000-0000-0000076B0000}"/>
    <cellStyle name="Normal 27 2 2 6 2" xfId="27226" xr:uid="{00000000-0005-0000-0000-0000086B0000}"/>
    <cellStyle name="Normal 27 2 2 7" xfId="27227" xr:uid="{00000000-0005-0000-0000-0000096B0000}"/>
    <cellStyle name="Normal 27 2 2 7 2" xfId="27228" xr:uid="{00000000-0005-0000-0000-00000A6B0000}"/>
    <cellStyle name="Normal 27 2 2 8" xfId="27229" xr:uid="{00000000-0005-0000-0000-00000B6B0000}"/>
    <cellStyle name="Normal 27 2 2 8 2" xfId="27230" xr:uid="{00000000-0005-0000-0000-00000C6B0000}"/>
    <cellStyle name="Normal 27 2 2 9" xfId="27231" xr:uid="{00000000-0005-0000-0000-00000D6B0000}"/>
    <cellStyle name="Normal 27 2 2 9 2" xfId="27232" xr:uid="{00000000-0005-0000-0000-00000E6B0000}"/>
    <cellStyle name="Normal 27 2 3" xfId="27233" xr:uid="{00000000-0005-0000-0000-00000F6B0000}"/>
    <cellStyle name="Normal 27 2 3 2" xfId="27234" xr:uid="{00000000-0005-0000-0000-0000106B0000}"/>
    <cellStyle name="Normal 27 2 4" xfId="27235" xr:uid="{00000000-0005-0000-0000-0000116B0000}"/>
    <cellStyle name="Normal 27 2 4 2" xfId="27236" xr:uid="{00000000-0005-0000-0000-0000126B0000}"/>
    <cellStyle name="Normal 27 2 5" xfId="27237" xr:uid="{00000000-0005-0000-0000-0000136B0000}"/>
    <cellStyle name="Normal 27 2 5 2" xfId="27238" xr:uid="{00000000-0005-0000-0000-0000146B0000}"/>
    <cellStyle name="Normal 27 2 6" xfId="27239" xr:uid="{00000000-0005-0000-0000-0000156B0000}"/>
    <cellStyle name="Normal 27 2 6 2" xfId="27240" xr:uid="{00000000-0005-0000-0000-0000166B0000}"/>
    <cellStyle name="Normal 27 2 7" xfId="27241" xr:uid="{00000000-0005-0000-0000-0000176B0000}"/>
    <cellStyle name="Normal 27 2 7 2" xfId="27242" xr:uid="{00000000-0005-0000-0000-0000186B0000}"/>
    <cellStyle name="Normal 27 2 8" xfId="27243" xr:uid="{00000000-0005-0000-0000-0000196B0000}"/>
    <cellStyle name="Normal 27 2 8 2" xfId="27244" xr:uid="{00000000-0005-0000-0000-00001A6B0000}"/>
    <cellStyle name="Normal 27 2 9" xfId="27245" xr:uid="{00000000-0005-0000-0000-00001B6B0000}"/>
    <cellStyle name="Normal 27 2 9 2" xfId="27246" xr:uid="{00000000-0005-0000-0000-00001C6B0000}"/>
    <cellStyle name="Normal 27 3" xfId="27247" xr:uid="{00000000-0005-0000-0000-00001D6B0000}"/>
    <cellStyle name="Normal 27 3 10" xfId="27248" xr:uid="{00000000-0005-0000-0000-00001E6B0000}"/>
    <cellStyle name="Normal 27 3 10 2" xfId="27249" xr:uid="{00000000-0005-0000-0000-00001F6B0000}"/>
    <cellStyle name="Normal 27 3 11" xfId="27250" xr:uid="{00000000-0005-0000-0000-0000206B0000}"/>
    <cellStyle name="Normal 27 3 2" xfId="27251" xr:uid="{00000000-0005-0000-0000-0000216B0000}"/>
    <cellStyle name="Normal 27 3 2 2" xfId="27252" xr:uid="{00000000-0005-0000-0000-0000226B0000}"/>
    <cellStyle name="Normal 27 3 3" xfId="27253" xr:uid="{00000000-0005-0000-0000-0000236B0000}"/>
    <cellStyle name="Normal 27 3 3 2" xfId="27254" xr:uid="{00000000-0005-0000-0000-0000246B0000}"/>
    <cellStyle name="Normal 27 3 4" xfId="27255" xr:uid="{00000000-0005-0000-0000-0000256B0000}"/>
    <cellStyle name="Normal 27 3 4 2" xfId="27256" xr:uid="{00000000-0005-0000-0000-0000266B0000}"/>
    <cellStyle name="Normal 27 3 5" xfId="27257" xr:uid="{00000000-0005-0000-0000-0000276B0000}"/>
    <cellStyle name="Normal 27 3 5 2" xfId="27258" xr:uid="{00000000-0005-0000-0000-0000286B0000}"/>
    <cellStyle name="Normal 27 3 6" xfId="27259" xr:uid="{00000000-0005-0000-0000-0000296B0000}"/>
    <cellStyle name="Normal 27 3 6 2" xfId="27260" xr:uid="{00000000-0005-0000-0000-00002A6B0000}"/>
    <cellStyle name="Normal 27 3 7" xfId="27261" xr:uid="{00000000-0005-0000-0000-00002B6B0000}"/>
    <cellStyle name="Normal 27 3 7 2" xfId="27262" xr:uid="{00000000-0005-0000-0000-00002C6B0000}"/>
    <cellStyle name="Normal 27 3 8" xfId="27263" xr:uid="{00000000-0005-0000-0000-00002D6B0000}"/>
    <cellStyle name="Normal 27 3 8 2" xfId="27264" xr:uid="{00000000-0005-0000-0000-00002E6B0000}"/>
    <cellStyle name="Normal 27 3 9" xfId="27265" xr:uid="{00000000-0005-0000-0000-00002F6B0000}"/>
    <cellStyle name="Normal 27 3 9 2" xfId="27266" xr:uid="{00000000-0005-0000-0000-0000306B0000}"/>
    <cellStyle name="Normal 27 4" xfId="27267" xr:uid="{00000000-0005-0000-0000-0000316B0000}"/>
    <cellStyle name="Normal 27 4 2" xfId="27268" xr:uid="{00000000-0005-0000-0000-0000326B0000}"/>
    <cellStyle name="Normal 27 5" xfId="27269" xr:uid="{00000000-0005-0000-0000-0000336B0000}"/>
    <cellStyle name="Normal 27 5 2" xfId="27270" xr:uid="{00000000-0005-0000-0000-0000346B0000}"/>
    <cellStyle name="Normal 27 6" xfId="27271" xr:uid="{00000000-0005-0000-0000-0000356B0000}"/>
    <cellStyle name="Normal 27 6 2" xfId="27272" xr:uid="{00000000-0005-0000-0000-0000366B0000}"/>
    <cellStyle name="Normal 27 7" xfId="27273" xr:uid="{00000000-0005-0000-0000-0000376B0000}"/>
    <cellStyle name="Normal 27 7 2" xfId="27274" xr:uid="{00000000-0005-0000-0000-0000386B0000}"/>
    <cellStyle name="Normal 27 8" xfId="27275" xr:uid="{00000000-0005-0000-0000-0000396B0000}"/>
    <cellStyle name="Normal 27 8 2" xfId="27276" xr:uid="{00000000-0005-0000-0000-00003A6B0000}"/>
    <cellStyle name="Normal 27 9" xfId="27277" xr:uid="{00000000-0005-0000-0000-00003B6B0000}"/>
    <cellStyle name="Normal 27 9 2" xfId="27278" xr:uid="{00000000-0005-0000-0000-00003C6B0000}"/>
    <cellStyle name="Normal 28" xfId="354" xr:uid="{00000000-0005-0000-0000-00003D6B0000}"/>
    <cellStyle name="Normal 28 10" xfId="27280" xr:uid="{00000000-0005-0000-0000-00003E6B0000}"/>
    <cellStyle name="Normal 28 10 2" xfId="27281" xr:uid="{00000000-0005-0000-0000-00003F6B0000}"/>
    <cellStyle name="Normal 28 11" xfId="27282" xr:uid="{00000000-0005-0000-0000-0000406B0000}"/>
    <cellStyle name="Normal 28 11 2" xfId="27283" xr:uid="{00000000-0005-0000-0000-0000416B0000}"/>
    <cellStyle name="Normal 28 12" xfId="27284" xr:uid="{00000000-0005-0000-0000-0000426B0000}"/>
    <cellStyle name="Normal 28 12 2" xfId="27285" xr:uid="{00000000-0005-0000-0000-0000436B0000}"/>
    <cellStyle name="Normal 28 13" xfId="27286" xr:uid="{00000000-0005-0000-0000-0000446B0000}"/>
    <cellStyle name="Normal 28 14" xfId="42083" xr:uid="{00000000-0005-0000-0000-0000456B0000}"/>
    <cellStyle name="Normal 28 15" xfId="27279" xr:uid="{00000000-0005-0000-0000-0000466B0000}"/>
    <cellStyle name="Normal 28 2" xfId="27287" xr:uid="{00000000-0005-0000-0000-0000476B0000}"/>
    <cellStyle name="Normal 28 2 10" xfId="27288" xr:uid="{00000000-0005-0000-0000-0000486B0000}"/>
    <cellStyle name="Normal 28 2 10 2" xfId="27289" xr:uid="{00000000-0005-0000-0000-0000496B0000}"/>
    <cellStyle name="Normal 28 2 11" xfId="27290" xr:uid="{00000000-0005-0000-0000-00004A6B0000}"/>
    <cellStyle name="Normal 28 2 11 2" xfId="27291" xr:uid="{00000000-0005-0000-0000-00004B6B0000}"/>
    <cellStyle name="Normal 28 2 12" xfId="27292" xr:uid="{00000000-0005-0000-0000-00004C6B0000}"/>
    <cellStyle name="Normal 28 2 13" xfId="42084" xr:uid="{00000000-0005-0000-0000-00004D6B0000}"/>
    <cellStyle name="Normal 28 2 2" xfId="27293" xr:uid="{00000000-0005-0000-0000-00004E6B0000}"/>
    <cellStyle name="Normal 28 2 2 10" xfId="27294" xr:uid="{00000000-0005-0000-0000-00004F6B0000}"/>
    <cellStyle name="Normal 28 2 2 10 2" xfId="27295" xr:uid="{00000000-0005-0000-0000-0000506B0000}"/>
    <cellStyle name="Normal 28 2 2 11" xfId="27296" xr:uid="{00000000-0005-0000-0000-0000516B0000}"/>
    <cellStyle name="Normal 28 2 2 2" xfId="27297" xr:uid="{00000000-0005-0000-0000-0000526B0000}"/>
    <cellStyle name="Normal 28 2 2 2 2" xfId="27298" xr:uid="{00000000-0005-0000-0000-0000536B0000}"/>
    <cellStyle name="Normal 28 2 2 3" xfId="27299" xr:uid="{00000000-0005-0000-0000-0000546B0000}"/>
    <cellStyle name="Normal 28 2 2 3 2" xfId="27300" xr:uid="{00000000-0005-0000-0000-0000556B0000}"/>
    <cellStyle name="Normal 28 2 2 4" xfId="27301" xr:uid="{00000000-0005-0000-0000-0000566B0000}"/>
    <cellStyle name="Normal 28 2 2 4 2" xfId="27302" xr:uid="{00000000-0005-0000-0000-0000576B0000}"/>
    <cellStyle name="Normal 28 2 2 5" xfId="27303" xr:uid="{00000000-0005-0000-0000-0000586B0000}"/>
    <cellStyle name="Normal 28 2 2 5 2" xfId="27304" xr:uid="{00000000-0005-0000-0000-0000596B0000}"/>
    <cellStyle name="Normal 28 2 2 6" xfId="27305" xr:uid="{00000000-0005-0000-0000-00005A6B0000}"/>
    <cellStyle name="Normal 28 2 2 6 2" xfId="27306" xr:uid="{00000000-0005-0000-0000-00005B6B0000}"/>
    <cellStyle name="Normal 28 2 2 7" xfId="27307" xr:uid="{00000000-0005-0000-0000-00005C6B0000}"/>
    <cellStyle name="Normal 28 2 2 7 2" xfId="27308" xr:uid="{00000000-0005-0000-0000-00005D6B0000}"/>
    <cellStyle name="Normal 28 2 2 8" xfId="27309" xr:uid="{00000000-0005-0000-0000-00005E6B0000}"/>
    <cellStyle name="Normal 28 2 2 8 2" xfId="27310" xr:uid="{00000000-0005-0000-0000-00005F6B0000}"/>
    <cellStyle name="Normal 28 2 2 9" xfId="27311" xr:uid="{00000000-0005-0000-0000-0000606B0000}"/>
    <cellStyle name="Normal 28 2 2 9 2" xfId="27312" xr:uid="{00000000-0005-0000-0000-0000616B0000}"/>
    <cellStyle name="Normal 28 2 3" xfId="27313" xr:uid="{00000000-0005-0000-0000-0000626B0000}"/>
    <cellStyle name="Normal 28 2 3 2" xfId="27314" xr:uid="{00000000-0005-0000-0000-0000636B0000}"/>
    <cellStyle name="Normal 28 2 4" xfId="27315" xr:uid="{00000000-0005-0000-0000-0000646B0000}"/>
    <cellStyle name="Normal 28 2 4 2" xfId="27316" xr:uid="{00000000-0005-0000-0000-0000656B0000}"/>
    <cellStyle name="Normal 28 2 5" xfId="27317" xr:uid="{00000000-0005-0000-0000-0000666B0000}"/>
    <cellStyle name="Normal 28 2 5 2" xfId="27318" xr:uid="{00000000-0005-0000-0000-0000676B0000}"/>
    <cellStyle name="Normal 28 2 6" xfId="27319" xr:uid="{00000000-0005-0000-0000-0000686B0000}"/>
    <cellStyle name="Normal 28 2 6 2" xfId="27320" xr:uid="{00000000-0005-0000-0000-0000696B0000}"/>
    <cellStyle name="Normal 28 2 7" xfId="27321" xr:uid="{00000000-0005-0000-0000-00006A6B0000}"/>
    <cellStyle name="Normal 28 2 7 2" xfId="27322" xr:uid="{00000000-0005-0000-0000-00006B6B0000}"/>
    <cellStyle name="Normal 28 2 8" xfId="27323" xr:uid="{00000000-0005-0000-0000-00006C6B0000}"/>
    <cellStyle name="Normal 28 2 8 2" xfId="27324" xr:uid="{00000000-0005-0000-0000-00006D6B0000}"/>
    <cellStyle name="Normal 28 2 9" xfId="27325" xr:uid="{00000000-0005-0000-0000-00006E6B0000}"/>
    <cellStyle name="Normal 28 2 9 2" xfId="27326" xr:uid="{00000000-0005-0000-0000-00006F6B0000}"/>
    <cellStyle name="Normal 28 3" xfId="27327" xr:uid="{00000000-0005-0000-0000-0000706B0000}"/>
    <cellStyle name="Normal 28 3 10" xfId="27328" xr:uid="{00000000-0005-0000-0000-0000716B0000}"/>
    <cellStyle name="Normal 28 3 10 2" xfId="27329" xr:uid="{00000000-0005-0000-0000-0000726B0000}"/>
    <cellStyle name="Normal 28 3 11" xfId="27330" xr:uid="{00000000-0005-0000-0000-0000736B0000}"/>
    <cellStyle name="Normal 28 3 2" xfId="27331" xr:uid="{00000000-0005-0000-0000-0000746B0000}"/>
    <cellStyle name="Normal 28 3 2 2" xfId="27332" xr:uid="{00000000-0005-0000-0000-0000756B0000}"/>
    <cellStyle name="Normal 28 3 3" xfId="27333" xr:uid="{00000000-0005-0000-0000-0000766B0000}"/>
    <cellStyle name="Normal 28 3 3 2" xfId="27334" xr:uid="{00000000-0005-0000-0000-0000776B0000}"/>
    <cellStyle name="Normal 28 3 4" xfId="27335" xr:uid="{00000000-0005-0000-0000-0000786B0000}"/>
    <cellStyle name="Normal 28 3 4 2" xfId="27336" xr:uid="{00000000-0005-0000-0000-0000796B0000}"/>
    <cellStyle name="Normal 28 3 5" xfId="27337" xr:uid="{00000000-0005-0000-0000-00007A6B0000}"/>
    <cellStyle name="Normal 28 3 5 2" xfId="27338" xr:uid="{00000000-0005-0000-0000-00007B6B0000}"/>
    <cellStyle name="Normal 28 3 6" xfId="27339" xr:uid="{00000000-0005-0000-0000-00007C6B0000}"/>
    <cellStyle name="Normal 28 3 6 2" xfId="27340" xr:uid="{00000000-0005-0000-0000-00007D6B0000}"/>
    <cellStyle name="Normal 28 3 7" xfId="27341" xr:uid="{00000000-0005-0000-0000-00007E6B0000}"/>
    <cellStyle name="Normal 28 3 7 2" xfId="27342" xr:uid="{00000000-0005-0000-0000-00007F6B0000}"/>
    <cellStyle name="Normal 28 3 8" xfId="27343" xr:uid="{00000000-0005-0000-0000-0000806B0000}"/>
    <cellStyle name="Normal 28 3 8 2" xfId="27344" xr:uid="{00000000-0005-0000-0000-0000816B0000}"/>
    <cellStyle name="Normal 28 3 9" xfId="27345" xr:uid="{00000000-0005-0000-0000-0000826B0000}"/>
    <cellStyle name="Normal 28 3 9 2" xfId="27346" xr:uid="{00000000-0005-0000-0000-0000836B0000}"/>
    <cellStyle name="Normal 28 4" xfId="27347" xr:uid="{00000000-0005-0000-0000-0000846B0000}"/>
    <cellStyle name="Normal 28 4 2" xfId="27348" xr:uid="{00000000-0005-0000-0000-0000856B0000}"/>
    <cellStyle name="Normal 28 5" xfId="27349" xr:uid="{00000000-0005-0000-0000-0000866B0000}"/>
    <cellStyle name="Normal 28 5 2" xfId="27350" xr:uid="{00000000-0005-0000-0000-0000876B0000}"/>
    <cellStyle name="Normal 28 6" xfId="27351" xr:uid="{00000000-0005-0000-0000-0000886B0000}"/>
    <cellStyle name="Normal 28 6 2" xfId="27352" xr:uid="{00000000-0005-0000-0000-0000896B0000}"/>
    <cellStyle name="Normal 28 7" xfId="27353" xr:uid="{00000000-0005-0000-0000-00008A6B0000}"/>
    <cellStyle name="Normal 28 7 2" xfId="27354" xr:uid="{00000000-0005-0000-0000-00008B6B0000}"/>
    <cellStyle name="Normal 28 8" xfId="27355" xr:uid="{00000000-0005-0000-0000-00008C6B0000}"/>
    <cellStyle name="Normal 28 8 2" xfId="27356" xr:uid="{00000000-0005-0000-0000-00008D6B0000}"/>
    <cellStyle name="Normal 28 9" xfId="27357" xr:uid="{00000000-0005-0000-0000-00008E6B0000}"/>
    <cellStyle name="Normal 28 9 2" xfId="27358" xr:uid="{00000000-0005-0000-0000-00008F6B0000}"/>
    <cellStyle name="Normal 29" xfId="355" xr:uid="{00000000-0005-0000-0000-0000906B0000}"/>
    <cellStyle name="Normal 29 10" xfId="27360" xr:uid="{00000000-0005-0000-0000-0000916B0000}"/>
    <cellStyle name="Normal 29 10 2" xfId="27361" xr:uid="{00000000-0005-0000-0000-0000926B0000}"/>
    <cellStyle name="Normal 29 11" xfId="27362" xr:uid="{00000000-0005-0000-0000-0000936B0000}"/>
    <cellStyle name="Normal 29 11 2" xfId="27363" xr:uid="{00000000-0005-0000-0000-0000946B0000}"/>
    <cellStyle name="Normal 29 12" xfId="27364" xr:uid="{00000000-0005-0000-0000-0000956B0000}"/>
    <cellStyle name="Normal 29 12 2" xfId="27365" xr:uid="{00000000-0005-0000-0000-0000966B0000}"/>
    <cellStyle name="Normal 29 13" xfId="27366" xr:uid="{00000000-0005-0000-0000-0000976B0000}"/>
    <cellStyle name="Normal 29 14" xfId="42085" xr:uid="{00000000-0005-0000-0000-0000986B0000}"/>
    <cellStyle name="Normal 29 15" xfId="27359" xr:uid="{00000000-0005-0000-0000-0000996B0000}"/>
    <cellStyle name="Normal 29 2" xfId="27367" xr:uid="{00000000-0005-0000-0000-00009A6B0000}"/>
    <cellStyle name="Normal 29 2 10" xfId="27368" xr:uid="{00000000-0005-0000-0000-00009B6B0000}"/>
    <cellStyle name="Normal 29 2 10 2" xfId="27369" xr:uid="{00000000-0005-0000-0000-00009C6B0000}"/>
    <cellStyle name="Normal 29 2 11" xfId="27370" xr:uid="{00000000-0005-0000-0000-00009D6B0000}"/>
    <cellStyle name="Normal 29 2 11 2" xfId="27371" xr:uid="{00000000-0005-0000-0000-00009E6B0000}"/>
    <cellStyle name="Normal 29 2 12" xfId="27372" xr:uid="{00000000-0005-0000-0000-00009F6B0000}"/>
    <cellStyle name="Normal 29 2 13" xfId="42086" xr:uid="{00000000-0005-0000-0000-0000A06B0000}"/>
    <cellStyle name="Normal 29 2 2" xfId="27373" xr:uid="{00000000-0005-0000-0000-0000A16B0000}"/>
    <cellStyle name="Normal 29 2 2 10" xfId="27374" xr:uid="{00000000-0005-0000-0000-0000A26B0000}"/>
    <cellStyle name="Normal 29 2 2 10 2" xfId="27375" xr:uid="{00000000-0005-0000-0000-0000A36B0000}"/>
    <cellStyle name="Normal 29 2 2 11" xfId="27376" xr:uid="{00000000-0005-0000-0000-0000A46B0000}"/>
    <cellStyle name="Normal 29 2 2 2" xfId="27377" xr:uid="{00000000-0005-0000-0000-0000A56B0000}"/>
    <cellStyle name="Normal 29 2 2 2 2" xfId="27378" xr:uid="{00000000-0005-0000-0000-0000A66B0000}"/>
    <cellStyle name="Normal 29 2 2 3" xfId="27379" xr:uid="{00000000-0005-0000-0000-0000A76B0000}"/>
    <cellStyle name="Normal 29 2 2 3 2" xfId="27380" xr:uid="{00000000-0005-0000-0000-0000A86B0000}"/>
    <cellStyle name="Normal 29 2 2 4" xfId="27381" xr:uid="{00000000-0005-0000-0000-0000A96B0000}"/>
    <cellStyle name="Normal 29 2 2 4 2" xfId="27382" xr:uid="{00000000-0005-0000-0000-0000AA6B0000}"/>
    <cellStyle name="Normal 29 2 2 5" xfId="27383" xr:uid="{00000000-0005-0000-0000-0000AB6B0000}"/>
    <cellStyle name="Normal 29 2 2 5 2" xfId="27384" xr:uid="{00000000-0005-0000-0000-0000AC6B0000}"/>
    <cellStyle name="Normal 29 2 2 6" xfId="27385" xr:uid="{00000000-0005-0000-0000-0000AD6B0000}"/>
    <cellStyle name="Normal 29 2 2 6 2" xfId="27386" xr:uid="{00000000-0005-0000-0000-0000AE6B0000}"/>
    <cellStyle name="Normal 29 2 2 7" xfId="27387" xr:uid="{00000000-0005-0000-0000-0000AF6B0000}"/>
    <cellStyle name="Normal 29 2 2 7 2" xfId="27388" xr:uid="{00000000-0005-0000-0000-0000B06B0000}"/>
    <cellStyle name="Normal 29 2 2 8" xfId="27389" xr:uid="{00000000-0005-0000-0000-0000B16B0000}"/>
    <cellStyle name="Normal 29 2 2 8 2" xfId="27390" xr:uid="{00000000-0005-0000-0000-0000B26B0000}"/>
    <cellStyle name="Normal 29 2 2 9" xfId="27391" xr:uid="{00000000-0005-0000-0000-0000B36B0000}"/>
    <cellStyle name="Normal 29 2 2 9 2" xfId="27392" xr:uid="{00000000-0005-0000-0000-0000B46B0000}"/>
    <cellStyle name="Normal 29 2 3" xfId="27393" xr:uid="{00000000-0005-0000-0000-0000B56B0000}"/>
    <cellStyle name="Normal 29 2 3 2" xfId="27394" xr:uid="{00000000-0005-0000-0000-0000B66B0000}"/>
    <cellStyle name="Normal 29 2 4" xfId="27395" xr:uid="{00000000-0005-0000-0000-0000B76B0000}"/>
    <cellStyle name="Normal 29 2 4 2" xfId="27396" xr:uid="{00000000-0005-0000-0000-0000B86B0000}"/>
    <cellStyle name="Normal 29 2 5" xfId="27397" xr:uid="{00000000-0005-0000-0000-0000B96B0000}"/>
    <cellStyle name="Normal 29 2 5 2" xfId="27398" xr:uid="{00000000-0005-0000-0000-0000BA6B0000}"/>
    <cellStyle name="Normal 29 2 6" xfId="27399" xr:uid="{00000000-0005-0000-0000-0000BB6B0000}"/>
    <cellStyle name="Normal 29 2 6 2" xfId="27400" xr:uid="{00000000-0005-0000-0000-0000BC6B0000}"/>
    <cellStyle name="Normal 29 2 7" xfId="27401" xr:uid="{00000000-0005-0000-0000-0000BD6B0000}"/>
    <cellStyle name="Normal 29 2 7 2" xfId="27402" xr:uid="{00000000-0005-0000-0000-0000BE6B0000}"/>
    <cellStyle name="Normal 29 2 8" xfId="27403" xr:uid="{00000000-0005-0000-0000-0000BF6B0000}"/>
    <cellStyle name="Normal 29 2 8 2" xfId="27404" xr:uid="{00000000-0005-0000-0000-0000C06B0000}"/>
    <cellStyle name="Normal 29 2 9" xfId="27405" xr:uid="{00000000-0005-0000-0000-0000C16B0000}"/>
    <cellStyle name="Normal 29 2 9 2" xfId="27406" xr:uid="{00000000-0005-0000-0000-0000C26B0000}"/>
    <cellStyle name="Normal 29 3" xfId="27407" xr:uid="{00000000-0005-0000-0000-0000C36B0000}"/>
    <cellStyle name="Normal 29 3 10" xfId="27408" xr:uid="{00000000-0005-0000-0000-0000C46B0000}"/>
    <cellStyle name="Normal 29 3 10 2" xfId="27409" xr:uid="{00000000-0005-0000-0000-0000C56B0000}"/>
    <cellStyle name="Normal 29 3 11" xfId="27410" xr:uid="{00000000-0005-0000-0000-0000C66B0000}"/>
    <cellStyle name="Normal 29 3 2" xfId="27411" xr:uid="{00000000-0005-0000-0000-0000C76B0000}"/>
    <cellStyle name="Normal 29 3 2 2" xfId="27412" xr:uid="{00000000-0005-0000-0000-0000C86B0000}"/>
    <cellStyle name="Normal 29 3 3" xfId="27413" xr:uid="{00000000-0005-0000-0000-0000C96B0000}"/>
    <cellStyle name="Normal 29 3 3 2" xfId="27414" xr:uid="{00000000-0005-0000-0000-0000CA6B0000}"/>
    <cellStyle name="Normal 29 3 4" xfId="27415" xr:uid="{00000000-0005-0000-0000-0000CB6B0000}"/>
    <cellStyle name="Normal 29 3 4 2" xfId="27416" xr:uid="{00000000-0005-0000-0000-0000CC6B0000}"/>
    <cellStyle name="Normal 29 3 5" xfId="27417" xr:uid="{00000000-0005-0000-0000-0000CD6B0000}"/>
    <cellStyle name="Normal 29 3 5 2" xfId="27418" xr:uid="{00000000-0005-0000-0000-0000CE6B0000}"/>
    <cellStyle name="Normal 29 3 6" xfId="27419" xr:uid="{00000000-0005-0000-0000-0000CF6B0000}"/>
    <cellStyle name="Normal 29 3 6 2" xfId="27420" xr:uid="{00000000-0005-0000-0000-0000D06B0000}"/>
    <cellStyle name="Normal 29 3 7" xfId="27421" xr:uid="{00000000-0005-0000-0000-0000D16B0000}"/>
    <cellStyle name="Normal 29 3 7 2" xfId="27422" xr:uid="{00000000-0005-0000-0000-0000D26B0000}"/>
    <cellStyle name="Normal 29 3 8" xfId="27423" xr:uid="{00000000-0005-0000-0000-0000D36B0000}"/>
    <cellStyle name="Normal 29 3 8 2" xfId="27424" xr:uid="{00000000-0005-0000-0000-0000D46B0000}"/>
    <cellStyle name="Normal 29 3 9" xfId="27425" xr:uid="{00000000-0005-0000-0000-0000D56B0000}"/>
    <cellStyle name="Normal 29 3 9 2" xfId="27426" xr:uid="{00000000-0005-0000-0000-0000D66B0000}"/>
    <cellStyle name="Normal 29 4" xfId="27427" xr:uid="{00000000-0005-0000-0000-0000D76B0000}"/>
    <cellStyle name="Normal 29 4 2" xfId="27428" xr:uid="{00000000-0005-0000-0000-0000D86B0000}"/>
    <cellStyle name="Normal 29 5" xfId="27429" xr:uid="{00000000-0005-0000-0000-0000D96B0000}"/>
    <cellStyle name="Normal 29 5 2" xfId="27430" xr:uid="{00000000-0005-0000-0000-0000DA6B0000}"/>
    <cellStyle name="Normal 29 6" xfId="27431" xr:uid="{00000000-0005-0000-0000-0000DB6B0000}"/>
    <cellStyle name="Normal 29 6 2" xfId="27432" xr:uid="{00000000-0005-0000-0000-0000DC6B0000}"/>
    <cellStyle name="Normal 29 7" xfId="27433" xr:uid="{00000000-0005-0000-0000-0000DD6B0000}"/>
    <cellStyle name="Normal 29 7 2" xfId="27434" xr:uid="{00000000-0005-0000-0000-0000DE6B0000}"/>
    <cellStyle name="Normal 29 8" xfId="27435" xr:uid="{00000000-0005-0000-0000-0000DF6B0000}"/>
    <cellStyle name="Normal 29 8 2" xfId="27436" xr:uid="{00000000-0005-0000-0000-0000E06B0000}"/>
    <cellStyle name="Normal 29 9" xfId="27437" xr:uid="{00000000-0005-0000-0000-0000E16B0000}"/>
    <cellStyle name="Normal 29 9 2" xfId="27438" xr:uid="{00000000-0005-0000-0000-0000E26B0000}"/>
    <cellStyle name="Normal 3" xfId="3" xr:uid="{00000000-0005-0000-0000-0000E36B0000}"/>
    <cellStyle name="Normal 3 2" xfId="9" xr:uid="{00000000-0005-0000-0000-0000E46B0000}"/>
    <cellStyle name="Normal 3 2 10" xfId="27439" xr:uid="{00000000-0005-0000-0000-0000E56B0000}"/>
    <cellStyle name="Normal 3 2 11" xfId="27440" xr:uid="{00000000-0005-0000-0000-0000E66B0000}"/>
    <cellStyle name="Normal 3 2 12" xfId="27441" xr:uid="{00000000-0005-0000-0000-0000E76B0000}"/>
    <cellStyle name="Normal 3 2 13" xfId="27442" xr:uid="{00000000-0005-0000-0000-0000E86B0000}"/>
    <cellStyle name="Normal 3 2 14" xfId="27443" xr:uid="{00000000-0005-0000-0000-0000E96B0000}"/>
    <cellStyle name="Normal 3 2 15" xfId="235" xr:uid="{00000000-0005-0000-0000-0000EA6B0000}"/>
    <cellStyle name="Normal 3 2 2" xfId="27444" xr:uid="{00000000-0005-0000-0000-0000EB6B0000}"/>
    <cellStyle name="Normal 3 2 3" xfId="27445" xr:uid="{00000000-0005-0000-0000-0000EC6B0000}"/>
    <cellStyle name="Normal 3 2 4" xfId="27446" xr:uid="{00000000-0005-0000-0000-0000ED6B0000}"/>
    <cellStyle name="Normal 3 2 5" xfId="27447" xr:uid="{00000000-0005-0000-0000-0000EE6B0000}"/>
    <cellStyle name="Normal 3 2 6" xfId="27448" xr:uid="{00000000-0005-0000-0000-0000EF6B0000}"/>
    <cellStyle name="Normal 3 2 7" xfId="27449" xr:uid="{00000000-0005-0000-0000-0000F06B0000}"/>
    <cellStyle name="Normal 3 2 8" xfId="27450" xr:uid="{00000000-0005-0000-0000-0000F16B0000}"/>
    <cellStyle name="Normal 3 2 9" xfId="27451" xr:uid="{00000000-0005-0000-0000-0000F26B0000}"/>
    <cellStyle name="Normal 3 3" xfId="16" xr:uid="{00000000-0005-0000-0000-0000F36B0000}"/>
    <cellStyle name="Normal 3 3 2" xfId="42087" xr:uid="{00000000-0005-0000-0000-0000F46B0000}"/>
    <cellStyle name="Normal 3 4" xfId="21" xr:uid="{00000000-0005-0000-0000-0000F56B0000}"/>
    <cellStyle name="Normal 3 4 2" xfId="42088" xr:uid="{00000000-0005-0000-0000-0000F66B0000}"/>
    <cellStyle name="Normal 3 4 3" xfId="27452" xr:uid="{00000000-0005-0000-0000-0000F76B0000}"/>
    <cellStyle name="Normal 3 4 4" xfId="46" xr:uid="{00000000-0005-0000-0000-0000F86B0000}"/>
    <cellStyle name="Normal 3 5" xfId="27453" xr:uid="{00000000-0005-0000-0000-0000F96B0000}"/>
    <cellStyle name="Normal 3 5 2" xfId="42089" xr:uid="{00000000-0005-0000-0000-0000FA6B0000}"/>
    <cellStyle name="Normal 3 6" xfId="27454" xr:uid="{00000000-0005-0000-0000-0000FB6B0000}"/>
    <cellStyle name="Normal 3 6 2" xfId="42090" xr:uid="{00000000-0005-0000-0000-0000FC6B0000}"/>
    <cellStyle name="Normal 3 7" xfId="27455" xr:uid="{00000000-0005-0000-0000-0000FD6B0000}"/>
    <cellStyle name="Normal 3 7 2" xfId="42091" xr:uid="{00000000-0005-0000-0000-0000FE6B0000}"/>
    <cellStyle name="Normal 3 8" xfId="27456" xr:uid="{00000000-0005-0000-0000-0000FF6B0000}"/>
    <cellStyle name="Normal 3 8 2" xfId="42092" xr:uid="{00000000-0005-0000-0000-0000006C0000}"/>
    <cellStyle name="Normal 3 9" xfId="42093" xr:uid="{00000000-0005-0000-0000-0000016C0000}"/>
    <cellStyle name="Normal 30" xfId="356" xr:uid="{00000000-0005-0000-0000-0000026C0000}"/>
    <cellStyle name="Normal 30 10" xfId="27458" xr:uid="{00000000-0005-0000-0000-0000036C0000}"/>
    <cellStyle name="Normal 30 10 2" xfId="27459" xr:uid="{00000000-0005-0000-0000-0000046C0000}"/>
    <cellStyle name="Normal 30 11" xfId="27460" xr:uid="{00000000-0005-0000-0000-0000056C0000}"/>
    <cellStyle name="Normal 30 11 2" xfId="27461" xr:uid="{00000000-0005-0000-0000-0000066C0000}"/>
    <cellStyle name="Normal 30 12" xfId="27462" xr:uid="{00000000-0005-0000-0000-0000076C0000}"/>
    <cellStyle name="Normal 30 12 2" xfId="27463" xr:uid="{00000000-0005-0000-0000-0000086C0000}"/>
    <cellStyle name="Normal 30 13" xfId="27464" xr:uid="{00000000-0005-0000-0000-0000096C0000}"/>
    <cellStyle name="Normal 30 14" xfId="42094" xr:uid="{00000000-0005-0000-0000-00000A6C0000}"/>
    <cellStyle name="Normal 30 15" xfId="27457" xr:uid="{00000000-0005-0000-0000-00000B6C0000}"/>
    <cellStyle name="Normal 30 2" xfId="27465" xr:uid="{00000000-0005-0000-0000-00000C6C0000}"/>
    <cellStyle name="Normal 30 2 10" xfId="27466" xr:uid="{00000000-0005-0000-0000-00000D6C0000}"/>
    <cellStyle name="Normal 30 2 10 2" xfId="27467" xr:uid="{00000000-0005-0000-0000-00000E6C0000}"/>
    <cellStyle name="Normal 30 2 11" xfId="27468" xr:uid="{00000000-0005-0000-0000-00000F6C0000}"/>
    <cellStyle name="Normal 30 2 11 2" xfId="27469" xr:uid="{00000000-0005-0000-0000-0000106C0000}"/>
    <cellStyle name="Normal 30 2 12" xfId="27470" xr:uid="{00000000-0005-0000-0000-0000116C0000}"/>
    <cellStyle name="Normal 30 2 13" xfId="42095" xr:uid="{00000000-0005-0000-0000-0000126C0000}"/>
    <cellStyle name="Normal 30 2 2" xfId="27471" xr:uid="{00000000-0005-0000-0000-0000136C0000}"/>
    <cellStyle name="Normal 30 2 2 10" xfId="27472" xr:uid="{00000000-0005-0000-0000-0000146C0000}"/>
    <cellStyle name="Normal 30 2 2 10 2" xfId="27473" xr:uid="{00000000-0005-0000-0000-0000156C0000}"/>
    <cellStyle name="Normal 30 2 2 11" xfId="27474" xr:uid="{00000000-0005-0000-0000-0000166C0000}"/>
    <cellStyle name="Normal 30 2 2 2" xfId="27475" xr:uid="{00000000-0005-0000-0000-0000176C0000}"/>
    <cellStyle name="Normal 30 2 2 2 2" xfId="27476" xr:uid="{00000000-0005-0000-0000-0000186C0000}"/>
    <cellStyle name="Normal 30 2 2 3" xfId="27477" xr:uid="{00000000-0005-0000-0000-0000196C0000}"/>
    <cellStyle name="Normal 30 2 2 3 2" xfId="27478" xr:uid="{00000000-0005-0000-0000-00001A6C0000}"/>
    <cellStyle name="Normal 30 2 2 4" xfId="27479" xr:uid="{00000000-0005-0000-0000-00001B6C0000}"/>
    <cellStyle name="Normal 30 2 2 4 2" xfId="27480" xr:uid="{00000000-0005-0000-0000-00001C6C0000}"/>
    <cellStyle name="Normal 30 2 2 5" xfId="27481" xr:uid="{00000000-0005-0000-0000-00001D6C0000}"/>
    <cellStyle name="Normal 30 2 2 5 2" xfId="27482" xr:uid="{00000000-0005-0000-0000-00001E6C0000}"/>
    <cellStyle name="Normal 30 2 2 6" xfId="27483" xr:uid="{00000000-0005-0000-0000-00001F6C0000}"/>
    <cellStyle name="Normal 30 2 2 6 2" xfId="27484" xr:uid="{00000000-0005-0000-0000-0000206C0000}"/>
    <cellStyle name="Normal 30 2 2 7" xfId="27485" xr:uid="{00000000-0005-0000-0000-0000216C0000}"/>
    <cellStyle name="Normal 30 2 2 7 2" xfId="27486" xr:uid="{00000000-0005-0000-0000-0000226C0000}"/>
    <cellStyle name="Normal 30 2 2 8" xfId="27487" xr:uid="{00000000-0005-0000-0000-0000236C0000}"/>
    <cellStyle name="Normal 30 2 2 8 2" xfId="27488" xr:uid="{00000000-0005-0000-0000-0000246C0000}"/>
    <cellStyle name="Normal 30 2 2 9" xfId="27489" xr:uid="{00000000-0005-0000-0000-0000256C0000}"/>
    <cellStyle name="Normal 30 2 2 9 2" xfId="27490" xr:uid="{00000000-0005-0000-0000-0000266C0000}"/>
    <cellStyle name="Normal 30 2 3" xfId="27491" xr:uid="{00000000-0005-0000-0000-0000276C0000}"/>
    <cellStyle name="Normal 30 2 3 2" xfId="27492" xr:uid="{00000000-0005-0000-0000-0000286C0000}"/>
    <cellStyle name="Normal 30 2 4" xfId="27493" xr:uid="{00000000-0005-0000-0000-0000296C0000}"/>
    <cellStyle name="Normal 30 2 4 2" xfId="27494" xr:uid="{00000000-0005-0000-0000-00002A6C0000}"/>
    <cellStyle name="Normal 30 2 5" xfId="27495" xr:uid="{00000000-0005-0000-0000-00002B6C0000}"/>
    <cellStyle name="Normal 30 2 5 2" xfId="27496" xr:uid="{00000000-0005-0000-0000-00002C6C0000}"/>
    <cellStyle name="Normal 30 2 6" xfId="27497" xr:uid="{00000000-0005-0000-0000-00002D6C0000}"/>
    <cellStyle name="Normal 30 2 6 2" xfId="27498" xr:uid="{00000000-0005-0000-0000-00002E6C0000}"/>
    <cellStyle name="Normal 30 2 7" xfId="27499" xr:uid="{00000000-0005-0000-0000-00002F6C0000}"/>
    <cellStyle name="Normal 30 2 7 2" xfId="27500" xr:uid="{00000000-0005-0000-0000-0000306C0000}"/>
    <cellStyle name="Normal 30 2 8" xfId="27501" xr:uid="{00000000-0005-0000-0000-0000316C0000}"/>
    <cellStyle name="Normal 30 2 8 2" xfId="27502" xr:uid="{00000000-0005-0000-0000-0000326C0000}"/>
    <cellStyle name="Normal 30 2 9" xfId="27503" xr:uid="{00000000-0005-0000-0000-0000336C0000}"/>
    <cellStyle name="Normal 30 2 9 2" xfId="27504" xr:uid="{00000000-0005-0000-0000-0000346C0000}"/>
    <cellStyle name="Normal 30 3" xfId="27505" xr:uid="{00000000-0005-0000-0000-0000356C0000}"/>
    <cellStyle name="Normal 30 3 10" xfId="27506" xr:uid="{00000000-0005-0000-0000-0000366C0000}"/>
    <cellStyle name="Normal 30 3 10 2" xfId="27507" xr:uid="{00000000-0005-0000-0000-0000376C0000}"/>
    <cellStyle name="Normal 30 3 11" xfId="27508" xr:uid="{00000000-0005-0000-0000-0000386C0000}"/>
    <cellStyle name="Normal 30 3 2" xfId="27509" xr:uid="{00000000-0005-0000-0000-0000396C0000}"/>
    <cellStyle name="Normal 30 3 2 2" xfId="27510" xr:uid="{00000000-0005-0000-0000-00003A6C0000}"/>
    <cellStyle name="Normal 30 3 3" xfId="27511" xr:uid="{00000000-0005-0000-0000-00003B6C0000}"/>
    <cellStyle name="Normal 30 3 3 2" xfId="27512" xr:uid="{00000000-0005-0000-0000-00003C6C0000}"/>
    <cellStyle name="Normal 30 3 4" xfId="27513" xr:uid="{00000000-0005-0000-0000-00003D6C0000}"/>
    <cellStyle name="Normal 30 3 4 2" xfId="27514" xr:uid="{00000000-0005-0000-0000-00003E6C0000}"/>
    <cellStyle name="Normal 30 3 5" xfId="27515" xr:uid="{00000000-0005-0000-0000-00003F6C0000}"/>
    <cellStyle name="Normal 30 3 5 2" xfId="27516" xr:uid="{00000000-0005-0000-0000-0000406C0000}"/>
    <cellStyle name="Normal 30 3 6" xfId="27517" xr:uid="{00000000-0005-0000-0000-0000416C0000}"/>
    <cellStyle name="Normal 30 3 6 2" xfId="27518" xr:uid="{00000000-0005-0000-0000-0000426C0000}"/>
    <cellStyle name="Normal 30 3 7" xfId="27519" xr:uid="{00000000-0005-0000-0000-0000436C0000}"/>
    <cellStyle name="Normal 30 3 7 2" xfId="27520" xr:uid="{00000000-0005-0000-0000-0000446C0000}"/>
    <cellStyle name="Normal 30 3 8" xfId="27521" xr:uid="{00000000-0005-0000-0000-0000456C0000}"/>
    <cellStyle name="Normal 30 3 8 2" xfId="27522" xr:uid="{00000000-0005-0000-0000-0000466C0000}"/>
    <cellStyle name="Normal 30 3 9" xfId="27523" xr:uid="{00000000-0005-0000-0000-0000476C0000}"/>
    <cellStyle name="Normal 30 3 9 2" xfId="27524" xr:uid="{00000000-0005-0000-0000-0000486C0000}"/>
    <cellStyle name="Normal 30 4" xfId="27525" xr:uid="{00000000-0005-0000-0000-0000496C0000}"/>
    <cellStyle name="Normal 30 4 2" xfId="27526" xr:uid="{00000000-0005-0000-0000-00004A6C0000}"/>
    <cellStyle name="Normal 30 5" xfId="27527" xr:uid="{00000000-0005-0000-0000-00004B6C0000}"/>
    <cellStyle name="Normal 30 5 2" xfId="27528" xr:uid="{00000000-0005-0000-0000-00004C6C0000}"/>
    <cellStyle name="Normal 30 6" xfId="27529" xr:uid="{00000000-0005-0000-0000-00004D6C0000}"/>
    <cellStyle name="Normal 30 6 2" xfId="27530" xr:uid="{00000000-0005-0000-0000-00004E6C0000}"/>
    <cellStyle name="Normal 30 7" xfId="27531" xr:uid="{00000000-0005-0000-0000-00004F6C0000}"/>
    <cellStyle name="Normal 30 7 2" xfId="27532" xr:uid="{00000000-0005-0000-0000-0000506C0000}"/>
    <cellStyle name="Normal 30 8" xfId="27533" xr:uid="{00000000-0005-0000-0000-0000516C0000}"/>
    <cellStyle name="Normal 30 8 2" xfId="27534" xr:uid="{00000000-0005-0000-0000-0000526C0000}"/>
    <cellStyle name="Normal 30 9" xfId="27535" xr:uid="{00000000-0005-0000-0000-0000536C0000}"/>
    <cellStyle name="Normal 30 9 2" xfId="27536" xr:uid="{00000000-0005-0000-0000-0000546C0000}"/>
    <cellStyle name="Normal 31" xfId="357" xr:uid="{00000000-0005-0000-0000-0000556C0000}"/>
    <cellStyle name="Normal 31 10" xfId="27538" xr:uid="{00000000-0005-0000-0000-0000566C0000}"/>
    <cellStyle name="Normal 31 10 2" xfId="27539" xr:uid="{00000000-0005-0000-0000-0000576C0000}"/>
    <cellStyle name="Normal 31 11" xfId="27540" xr:uid="{00000000-0005-0000-0000-0000586C0000}"/>
    <cellStyle name="Normal 31 11 2" xfId="27541" xr:uid="{00000000-0005-0000-0000-0000596C0000}"/>
    <cellStyle name="Normal 31 12" xfId="27542" xr:uid="{00000000-0005-0000-0000-00005A6C0000}"/>
    <cellStyle name="Normal 31 12 2" xfId="27543" xr:uid="{00000000-0005-0000-0000-00005B6C0000}"/>
    <cellStyle name="Normal 31 13" xfId="27544" xr:uid="{00000000-0005-0000-0000-00005C6C0000}"/>
    <cellStyle name="Normal 31 14" xfId="42096" xr:uid="{00000000-0005-0000-0000-00005D6C0000}"/>
    <cellStyle name="Normal 31 15" xfId="27537" xr:uid="{00000000-0005-0000-0000-00005E6C0000}"/>
    <cellStyle name="Normal 31 2" xfId="27545" xr:uid="{00000000-0005-0000-0000-00005F6C0000}"/>
    <cellStyle name="Normal 31 2 10" xfId="27546" xr:uid="{00000000-0005-0000-0000-0000606C0000}"/>
    <cellStyle name="Normal 31 2 10 2" xfId="27547" xr:uid="{00000000-0005-0000-0000-0000616C0000}"/>
    <cellStyle name="Normal 31 2 11" xfId="27548" xr:uid="{00000000-0005-0000-0000-0000626C0000}"/>
    <cellStyle name="Normal 31 2 11 2" xfId="27549" xr:uid="{00000000-0005-0000-0000-0000636C0000}"/>
    <cellStyle name="Normal 31 2 12" xfId="27550" xr:uid="{00000000-0005-0000-0000-0000646C0000}"/>
    <cellStyle name="Normal 31 2 13" xfId="42097" xr:uid="{00000000-0005-0000-0000-0000656C0000}"/>
    <cellStyle name="Normal 31 2 2" xfId="27551" xr:uid="{00000000-0005-0000-0000-0000666C0000}"/>
    <cellStyle name="Normal 31 2 2 10" xfId="27552" xr:uid="{00000000-0005-0000-0000-0000676C0000}"/>
    <cellStyle name="Normal 31 2 2 10 2" xfId="27553" xr:uid="{00000000-0005-0000-0000-0000686C0000}"/>
    <cellStyle name="Normal 31 2 2 11" xfId="27554" xr:uid="{00000000-0005-0000-0000-0000696C0000}"/>
    <cellStyle name="Normal 31 2 2 2" xfId="27555" xr:uid="{00000000-0005-0000-0000-00006A6C0000}"/>
    <cellStyle name="Normal 31 2 2 2 2" xfId="27556" xr:uid="{00000000-0005-0000-0000-00006B6C0000}"/>
    <cellStyle name="Normal 31 2 2 3" xfId="27557" xr:uid="{00000000-0005-0000-0000-00006C6C0000}"/>
    <cellStyle name="Normal 31 2 2 3 2" xfId="27558" xr:uid="{00000000-0005-0000-0000-00006D6C0000}"/>
    <cellStyle name="Normal 31 2 2 4" xfId="27559" xr:uid="{00000000-0005-0000-0000-00006E6C0000}"/>
    <cellStyle name="Normal 31 2 2 4 2" xfId="27560" xr:uid="{00000000-0005-0000-0000-00006F6C0000}"/>
    <cellStyle name="Normal 31 2 2 5" xfId="27561" xr:uid="{00000000-0005-0000-0000-0000706C0000}"/>
    <cellStyle name="Normal 31 2 2 5 2" xfId="27562" xr:uid="{00000000-0005-0000-0000-0000716C0000}"/>
    <cellStyle name="Normal 31 2 2 6" xfId="27563" xr:uid="{00000000-0005-0000-0000-0000726C0000}"/>
    <cellStyle name="Normal 31 2 2 6 2" xfId="27564" xr:uid="{00000000-0005-0000-0000-0000736C0000}"/>
    <cellStyle name="Normal 31 2 2 7" xfId="27565" xr:uid="{00000000-0005-0000-0000-0000746C0000}"/>
    <cellStyle name="Normal 31 2 2 7 2" xfId="27566" xr:uid="{00000000-0005-0000-0000-0000756C0000}"/>
    <cellStyle name="Normal 31 2 2 8" xfId="27567" xr:uid="{00000000-0005-0000-0000-0000766C0000}"/>
    <cellStyle name="Normal 31 2 2 8 2" xfId="27568" xr:uid="{00000000-0005-0000-0000-0000776C0000}"/>
    <cellStyle name="Normal 31 2 2 9" xfId="27569" xr:uid="{00000000-0005-0000-0000-0000786C0000}"/>
    <cellStyle name="Normal 31 2 2 9 2" xfId="27570" xr:uid="{00000000-0005-0000-0000-0000796C0000}"/>
    <cellStyle name="Normal 31 2 3" xfId="27571" xr:uid="{00000000-0005-0000-0000-00007A6C0000}"/>
    <cellStyle name="Normal 31 2 3 2" xfId="27572" xr:uid="{00000000-0005-0000-0000-00007B6C0000}"/>
    <cellStyle name="Normal 31 2 4" xfId="27573" xr:uid="{00000000-0005-0000-0000-00007C6C0000}"/>
    <cellStyle name="Normal 31 2 4 2" xfId="27574" xr:uid="{00000000-0005-0000-0000-00007D6C0000}"/>
    <cellStyle name="Normal 31 2 5" xfId="27575" xr:uid="{00000000-0005-0000-0000-00007E6C0000}"/>
    <cellStyle name="Normal 31 2 5 2" xfId="27576" xr:uid="{00000000-0005-0000-0000-00007F6C0000}"/>
    <cellStyle name="Normal 31 2 6" xfId="27577" xr:uid="{00000000-0005-0000-0000-0000806C0000}"/>
    <cellStyle name="Normal 31 2 6 2" xfId="27578" xr:uid="{00000000-0005-0000-0000-0000816C0000}"/>
    <cellStyle name="Normal 31 2 7" xfId="27579" xr:uid="{00000000-0005-0000-0000-0000826C0000}"/>
    <cellStyle name="Normal 31 2 7 2" xfId="27580" xr:uid="{00000000-0005-0000-0000-0000836C0000}"/>
    <cellStyle name="Normal 31 2 8" xfId="27581" xr:uid="{00000000-0005-0000-0000-0000846C0000}"/>
    <cellStyle name="Normal 31 2 8 2" xfId="27582" xr:uid="{00000000-0005-0000-0000-0000856C0000}"/>
    <cellStyle name="Normal 31 2 9" xfId="27583" xr:uid="{00000000-0005-0000-0000-0000866C0000}"/>
    <cellStyle name="Normal 31 2 9 2" xfId="27584" xr:uid="{00000000-0005-0000-0000-0000876C0000}"/>
    <cellStyle name="Normal 31 3" xfId="27585" xr:uid="{00000000-0005-0000-0000-0000886C0000}"/>
    <cellStyle name="Normal 31 3 10" xfId="27586" xr:uid="{00000000-0005-0000-0000-0000896C0000}"/>
    <cellStyle name="Normal 31 3 10 2" xfId="27587" xr:uid="{00000000-0005-0000-0000-00008A6C0000}"/>
    <cellStyle name="Normal 31 3 11" xfId="27588" xr:uid="{00000000-0005-0000-0000-00008B6C0000}"/>
    <cellStyle name="Normal 31 3 2" xfId="27589" xr:uid="{00000000-0005-0000-0000-00008C6C0000}"/>
    <cellStyle name="Normal 31 3 2 2" xfId="27590" xr:uid="{00000000-0005-0000-0000-00008D6C0000}"/>
    <cellStyle name="Normal 31 3 3" xfId="27591" xr:uid="{00000000-0005-0000-0000-00008E6C0000}"/>
    <cellStyle name="Normal 31 3 3 2" xfId="27592" xr:uid="{00000000-0005-0000-0000-00008F6C0000}"/>
    <cellStyle name="Normal 31 3 4" xfId="27593" xr:uid="{00000000-0005-0000-0000-0000906C0000}"/>
    <cellStyle name="Normal 31 3 4 2" xfId="27594" xr:uid="{00000000-0005-0000-0000-0000916C0000}"/>
    <cellStyle name="Normal 31 3 5" xfId="27595" xr:uid="{00000000-0005-0000-0000-0000926C0000}"/>
    <cellStyle name="Normal 31 3 5 2" xfId="27596" xr:uid="{00000000-0005-0000-0000-0000936C0000}"/>
    <cellStyle name="Normal 31 3 6" xfId="27597" xr:uid="{00000000-0005-0000-0000-0000946C0000}"/>
    <cellStyle name="Normal 31 3 6 2" xfId="27598" xr:uid="{00000000-0005-0000-0000-0000956C0000}"/>
    <cellStyle name="Normal 31 3 7" xfId="27599" xr:uid="{00000000-0005-0000-0000-0000966C0000}"/>
    <cellStyle name="Normal 31 3 7 2" xfId="27600" xr:uid="{00000000-0005-0000-0000-0000976C0000}"/>
    <cellStyle name="Normal 31 3 8" xfId="27601" xr:uid="{00000000-0005-0000-0000-0000986C0000}"/>
    <cellStyle name="Normal 31 3 8 2" xfId="27602" xr:uid="{00000000-0005-0000-0000-0000996C0000}"/>
    <cellStyle name="Normal 31 3 9" xfId="27603" xr:uid="{00000000-0005-0000-0000-00009A6C0000}"/>
    <cellStyle name="Normal 31 3 9 2" xfId="27604" xr:uid="{00000000-0005-0000-0000-00009B6C0000}"/>
    <cellStyle name="Normal 31 4" xfId="27605" xr:uid="{00000000-0005-0000-0000-00009C6C0000}"/>
    <cellStyle name="Normal 31 4 2" xfId="27606" xr:uid="{00000000-0005-0000-0000-00009D6C0000}"/>
    <cellStyle name="Normal 31 5" xfId="27607" xr:uid="{00000000-0005-0000-0000-00009E6C0000}"/>
    <cellStyle name="Normal 31 5 2" xfId="27608" xr:uid="{00000000-0005-0000-0000-00009F6C0000}"/>
    <cellStyle name="Normal 31 6" xfId="27609" xr:uid="{00000000-0005-0000-0000-0000A06C0000}"/>
    <cellStyle name="Normal 31 6 2" xfId="27610" xr:uid="{00000000-0005-0000-0000-0000A16C0000}"/>
    <cellStyle name="Normal 31 7" xfId="27611" xr:uid="{00000000-0005-0000-0000-0000A26C0000}"/>
    <cellStyle name="Normal 31 7 2" xfId="27612" xr:uid="{00000000-0005-0000-0000-0000A36C0000}"/>
    <cellStyle name="Normal 31 8" xfId="27613" xr:uid="{00000000-0005-0000-0000-0000A46C0000}"/>
    <cellStyle name="Normal 31 8 2" xfId="27614" xr:uid="{00000000-0005-0000-0000-0000A56C0000}"/>
    <cellStyle name="Normal 31 9" xfId="27615" xr:uid="{00000000-0005-0000-0000-0000A66C0000}"/>
    <cellStyle name="Normal 31 9 2" xfId="27616" xr:uid="{00000000-0005-0000-0000-0000A76C0000}"/>
    <cellStyle name="Normal 32" xfId="358" xr:uid="{00000000-0005-0000-0000-0000A86C0000}"/>
    <cellStyle name="Normal 32 10" xfId="27618" xr:uid="{00000000-0005-0000-0000-0000A96C0000}"/>
    <cellStyle name="Normal 32 10 2" xfId="27619" xr:uid="{00000000-0005-0000-0000-0000AA6C0000}"/>
    <cellStyle name="Normal 32 11" xfId="27620" xr:uid="{00000000-0005-0000-0000-0000AB6C0000}"/>
    <cellStyle name="Normal 32 11 2" xfId="27621" xr:uid="{00000000-0005-0000-0000-0000AC6C0000}"/>
    <cellStyle name="Normal 32 12" xfId="27622" xr:uid="{00000000-0005-0000-0000-0000AD6C0000}"/>
    <cellStyle name="Normal 32 12 2" xfId="27623" xr:uid="{00000000-0005-0000-0000-0000AE6C0000}"/>
    <cellStyle name="Normal 32 13" xfId="27624" xr:uid="{00000000-0005-0000-0000-0000AF6C0000}"/>
    <cellStyle name="Normal 32 14" xfId="42098" xr:uid="{00000000-0005-0000-0000-0000B06C0000}"/>
    <cellStyle name="Normal 32 15" xfId="27617" xr:uid="{00000000-0005-0000-0000-0000B16C0000}"/>
    <cellStyle name="Normal 32 2" xfId="27625" xr:uid="{00000000-0005-0000-0000-0000B26C0000}"/>
    <cellStyle name="Normal 32 2 10" xfId="27626" xr:uid="{00000000-0005-0000-0000-0000B36C0000}"/>
    <cellStyle name="Normal 32 2 10 2" xfId="27627" xr:uid="{00000000-0005-0000-0000-0000B46C0000}"/>
    <cellStyle name="Normal 32 2 11" xfId="27628" xr:uid="{00000000-0005-0000-0000-0000B56C0000}"/>
    <cellStyle name="Normal 32 2 11 2" xfId="27629" xr:uid="{00000000-0005-0000-0000-0000B66C0000}"/>
    <cellStyle name="Normal 32 2 12" xfId="27630" xr:uid="{00000000-0005-0000-0000-0000B76C0000}"/>
    <cellStyle name="Normal 32 2 13" xfId="42099" xr:uid="{00000000-0005-0000-0000-0000B86C0000}"/>
    <cellStyle name="Normal 32 2 2" xfId="27631" xr:uid="{00000000-0005-0000-0000-0000B96C0000}"/>
    <cellStyle name="Normal 32 2 2 10" xfId="27632" xr:uid="{00000000-0005-0000-0000-0000BA6C0000}"/>
    <cellStyle name="Normal 32 2 2 10 2" xfId="27633" xr:uid="{00000000-0005-0000-0000-0000BB6C0000}"/>
    <cellStyle name="Normal 32 2 2 11" xfId="27634" xr:uid="{00000000-0005-0000-0000-0000BC6C0000}"/>
    <cellStyle name="Normal 32 2 2 2" xfId="27635" xr:uid="{00000000-0005-0000-0000-0000BD6C0000}"/>
    <cellStyle name="Normal 32 2 2 2 2" xfId="27636" xr:uid="{00000000-0005-0000-0000-0000BE6C0000}"/>
    <cellStyle name="Normal 32 2 2 3" xfId="27637" xr:uid="{00000000-0005-0000-0000-0000BF6C0000}"/>
    <cellStyle name="Normal 32 2 2 3 2" xfId="27638" xr:uid="{00000000-0005-0000-0000-0000C06C0000}"/>
    <cellStyle name="Normal 32 2 2 4" xfId="27639" xr:uid="{00000000-0005-0000-0000-0000C16C0000}"/>
    <cellStyle name="Normal 32 2 2 4 2" xfId="27640" xr:uid="{00000000-0005-0000-0000-0000C26C0000}"/>
    <cellStyle name="Normal 32 2 2 5" xfId="27641" xr:uid="{00000000-0005-0000-0000-0000C36C0000}"/>
    <cellStyle name="Normal 32 2 2 5 2" xfId="27642" xr:uid="{00000000-0005-0000-0000-0000C46C0000}"/>
    <cellStyle name="Normal 32 2 2 6" xfId="27643" xr:uid="{00000000-0005-0000-0000-0000C56C0000}"/>
    <cellStyle name="Normal 32 2 2 6 2" xfId="27644" xr:uid="{00000000-0005-0000-0000-0000C66C0000}"/>
    <cellStyle name="Normal 32 2 2 7" xfId="27645" xr:uid="{00000000-0005-0000-0000-0000C76C0000}"/>
    <cellStyle name="Normal 32 2 2 7 2" xfId="27646" xr:uid="{00000000-0005-0000-0000-0000C86C0000}"/>
    <cellStyle name="Normal 32 2 2 8" xfId="27647" xr:uid="{00000000-0005-0000-0000-0000C96C0000}"/>
    <cellStyle name="Normal 32 2 2 8 2" xfId="27648" xr:uid="{00000000-0005-0000-0000-0000CA6C0000}"/>
    <cellStyle name="Normal 32 2 2 9" xfId="27649" xr:uid="{00000000-0005-0000-0000-0000CB6C0000}"/>
    <cellStyle name="Normal 32 2 2 9 2" xfId="27650" xr:uid="{00000000-0005-0000-0000-0000CC6C0000}"/>
    <cellStyle name="Normal 32 2 3" xfId="27651" xr:uid="{00000000-0005-0000-0000-0000CD6C0000}"/>
    <cellStyle name="Normal 32 2 3 2" xfId="27652" xr:uid="{00000000-0005-0000-0000-0000CE6C0000}"/>
    <cellStyle name="Normal 32 2 4" xfId="27653" xr:uid="{00000000-0005-0000-0000-0000CF6C0000}"/>
    <cellStyle name="Normal 32 2 4 2" xfId="27654" xr:uid="{00000000-0005-0000-0000-0000D06C0000}"/>
    <cellStyle name="Normal 32 2 5" xfId="27655" xr:uid="{00000000-0005-0000-0000-0000D16C0000}"/>
    <cellStyle name="Normal 32 2 5 2" xfId="27656" xr:uid="{00000000-0005-0000-0000-0000D26C0000}"/>
    <cellStyle name="Normal 32 2 6" xfId="27657" xr:uid="{00000000-0005-0000-0000-0000D36C0000}"/>
    <cellStyle name="Normal 32 2 6 2" xfId="27658" xr:uid="{00000000-0005-0000-0000-0000D46C0000}"/>
    <cellStyle name="Normal 32 2 7" xfId="27659" xr:uid="{00000000-0005-0000-0000-0000D56C0000}"/>
    <cellStyle name="Normal 32 2 7 2" xfId="27660" xr:uid="{00000000-0005-0000-0000-0000D66C0000}"/>
    <cellStyle name="Normal 32 2 8" xfId="27661" xr:uid="{00000000-0005-0000-0000-0000D76C0000}"/>
    <cellStyle name="Normal 32 2 8 2" xfId="27662" xr:uid="{00000000-0005-0000-0000-0000D86C0000}"/>
    <cellStyle name="Normal 32 2 9" xfId="27663" xr:uid="{00000000-0005-0000-0000-0000D96C0000}"/>
    <cellStyle name="Normal 32 2 9 2" xfId="27664" xr:uid="{00000000-0005-0000-0000-0000DA6C0000}"/>
    <cellStyle name="Normal 32 3" xfId="27665" xr:uid="{00000000-0005-0000-0000-0000DB6C0000}"/>
    <cellStyle name="Normal 32 3 10" xfId="27666" xr:uid="{00000000-0005-0000-0000-0000DC6C0000}"/>
    <cellStyle name="Normal 32 3 10 2" xfId="27667" xr:uid="{00000000-0005-0000-0000-0000DD6C0000}"/>
    <cellStyle name="Normal 32 3 11" xfId="27668" xr:uid="{00000000-0005-0000-0000-0000DE6C0000}"/>
    <cellStyle name="Normal 32 3 2" xfId="27669" xr:uid="{00000000-0005-0000-0000-0000DF6C0000}"/>
    <cellStyle name="Normal 32 3 2 2" xfId="27670" xr:uid="{00000000-0005-0000-0000-0000E06C0000}"/>
    <cellStyle name="Normal 32 3 3" xfId="27671" xr:uid="{00000000-0005-0000-0000-0000E16C0000}"/>
    <cellStyle name="Normal 32 3 3 2" xfId="27672" xr:uid="{00000000-0005-0000-0000-0000E26C0000}"/>
    <cellStyle name="Normal 32 3 4" xfId="27673" xr:uid="{00000000-0005-0000-0000-0000E36C0000}"/>
    <cellStyle name="Normal 32 3 4 2" xfId="27674" xr:uid="{00000000-0005-0000-0000-0000E46C0000}"/>
    <cellStyle name="Normal 32 3 5" xfId="27675" xr:uid="{00000000-0005-0000-0000-0000E56C0000}"/>
    <cellStyle name="Normal 32 3 5 2" xfId="27676" xr:uid="{00000000-0005-0000-0000-0000E66C0000}"/>
    <cellStyle name="Normal 32 3 6" xfId="27677" xr:uid="{00000000-0005-0000-0000-0000E76C0000}"/>
    <cellStyle name="Normal 32 3 6 2" xfId="27678" xr:uid="{00000000-0005-0000-0000-0000E86C0000}"/>
    <cellStyle name="Normal 32 3 7" xfId="27679" xr:uid="{00000000-0005-0000-0000-0000E96C0000}"/>
    <cellStyle name="Normal 32 3 7 2" xfId="27680" xr:uid="{00000000-0005-0000-0000-0000EA6C0000}"/>
    <cellStyle name="Normal 32 3 8" xfId="27681" xr:uid="{00000000-0005-0000-0000-0000EB6C0000}"/>
    <cellStyle name="Normal 32 3 8 2" xfId="27682" xr:uid="{00000000-0005-0000-0000-0000EC6C0000}"/>
    <cellStyle name="Normal 32 3 9" xfId="27683" xr:uid="{00000000-0005-0000-0000-0000ED6C0000}"/>
    <cellStyle name="Normal 32 3 9 2" xfId="27684" xr:uid="{00000000-0005-0000-0000-0000EE6C0000}"/>
    <cellStyle name="Normal 32 4" xfId="27685" xr:uid="{00000000-0005-0000-0000-0000EF6C0000}"/>
    <cellStyle name="Normal 32 4 2" xfId="27686" xr:uid="{00000000-0005-0000-0000-0000F06C0000}"/>
    <cellStyle name="Normal 32 5" xfId="27687" xr:uid="{00000000-0005-0000-0000-0000F16C0000}"/>
    <cellStyle name="Normal 32 5 2" xfId="27688" xr:uid="{00000000-0005-0000-0000-0000F26C0000}"/>
    <cellStyle name="Normal 32 6" xfId="27689" xr:uid="{00000000-0005-0000-0000-0000F36C0000}"/>
    <cellStyle name="Normal 32 6 2" xfId="27690" xr:uid="{00000000-0005-0000-0000-0000F46C0000}"/>
    <cellStyle name="Normal 32 7" xfId="27691" xr:uid="{00000000-0005-0000-0000-0000F56C0000}"/>
    <cellStyle name="Normal 32 7 2" xfId="27692" xr:uid="{00000000-0005-0000-0000-0000F66C0000}"/>
    <cellStyle name="Normal 32 8" xfId="27693" xr:uid="{00000000-0005-0000-0000-0000F76C0000}"/>
    <cellStyle name="Normal 32 8 2" xfId="27694" xr:uid="{00000000-0005-0000-0000-0000F86C0000}"/>
    <cellStyle name="Normal 32 9" xfId="27695" xr:uid="{00000000-0005-0000-0000-0000F96C0000}"/>
    <cellStyle name="Normal 32 9 2" xfId="27696" xr:uid="{00000000-0005-0000-0000-0000FA6C0000}"/>
    <cellStyle name="Normal 33" xfId="359" xr:uid="{00000000-0005-0000-0000-0000FB6C0000}"/>
    <cellStyle name="Normal 33 10" xfId="27698" xr:uid="{00000000-0005-0000-0000-0000FC6C0000}"/>
    <cellStyle name="Normal 33 10 2" xfId="27699" xr:uid="{00000000-0005-0000-0000-0000FD6C0000}"/>
    <cellStyle name="Normal 33 11" xfId="27700" xr:uid="{00000000-0005-0000-0000-0000FE6C0000}"/>
    <cellStyle name="Normal 33 11 2" xfId="27701" xr:uid="{00000000-0005-0000-0000-0000FF6C0000}"/>
    <cellStyle name="Normal 33 12" xfId="27702" xr:uid="{00000000-0005-0000-0000-0000006D0000}"/>
    <cellStyle name="Normal 33 13" xfId="42100" xr:uid="{00000000-0005-0000-0000-0000016D0000}"/>
    <cellStyle name="Normal 33 14" xfId="27697" xr:uid="{00000000-0005-0000-0000-0000026D0000}"/>
    <cellStyle name="Normal 33 2" xfId="27703" xr:uid="{00000000-0005-0000-0000-0000036D0000}"/>
    <cellStyle name="Normal 33 2 10" xfId="27704" xr:uid="{00000000-0005-0000-0000-0000046D0000}"/>
    <cellStyle name="Normal 33 2 10 2" xfId="27705" xr:uid="{00000000-0005-0000-0000-0000056D0000}"/>
    <cellStyle name="Normal 33 2 11" xfId="27706" xr:uid="{00000000-0005-0000-0000-0000066D0000}"/>
    <cellStyle name="Normal 33 2 12" xfId="42101" xr:uid="{00000000-0005-0000-0000-0000076D0000}"/>
    <cellStyle name="Normal 33 2 2" xfId="27707" xr:uid="{00000000-0005-0000-0000-0000086D0000}"/>
    <cellStyle name="Normal 33 2 2 2" xfId="27708" xr:uid="{00000000-0005-0000-0000-0000096D0000}"/>
    <cellStyle name="Normal 33 2 3" xfId="27709" xr:uid="{00000000-0005-0000-0000-00000A6D0000}"/>
    <cellStyle name="Normal 33 2 3 2" xfId="27710" xr:uid="{00000000-0005-0000-0000-00000B6D0000}"/>
    <cellStyle name="Normal 33 2 4" xfId="27711" xr:uid="{00000000-0005-0000-0000-00000C6D0000}"/>
    <cellStyle name="Normal 33 2 4 2" xfId="27712" xr:uid="{00000000-0005-0000-0000-00000D6D0000}"/>
    <cellStyle name="Normal 33 2 5" xfId="27713" xr:uid="{00000000-0005-0000-0000-00000E6D0000}"/>
    <cellStyle name="Normal 33 2 5 2" xfId="27714" xr:uid="{00000000-0005-0000-0000-00000F6D0000}"/>
    <cellStyle name="Normal 33 2 6" xfId="27715" xr:uid="{00000000-0005-0000-0000-0000106D0000}"/>
    <cellStyle name="Normal 33 2 6 2" xfId="27716" xr:uid="{00000000-0005-0000-0000-0000116D0000}"/>
    <cellStyle name="Normal 33 2 7" xfId="27717" xr:uid="{00000000-0005-0000-0000-0000126D0000}"/>
    <cellStyle name="Normal 33 2 7 2" xfId="27718" xr:uid="{00000000-0005-0000-0000-0000136D0000}"/>
    <cellStyle name="Normal 33 2 8" xfId="27719" xr:uid="{00000000-0005-0000-0000-0000146D0000}"/>
    <cellStyle name="Normal 33 2 8 2" xfId="27720" xr:uid="{00000000-0005-0000-0000-0000156D0000}"/>
    <cellStyle name="Normal 33 2 9" xfId="27721" xr:uid="{00000000-0005-0000-0000-0000166D0000}"/>
    <cellStyle name="Normal 33 2 9 2" xfId="27722" xr:uid="{00000000-0005-0000-0000-0000176D0000}"/>
    <cellStyle name="Normal 33 3" xfId="27723" xr:uid="{00000000-0005-0000-0000-0000186D0000}"/>
    <cellStyle name="Normal 33 3 2" xfId="27724" xr:uid="{00000000-0005-0000-0000-0000196D0000}"/>
    <cellStyle name="Normal 33 4" xfId="27725" xr:uid="{00000000-0005-0000-0000-00001A6D0000}"/>
    <cellStyle name="Normal 33 4 2" xfId="27726" xr:uid="{00000000-0005-0000-0000-00001B6D0000}"/>
    <cellStyle name="Normal 33 5" xfId="27727" xr:uid="{00000000-0005-0000-0000-00001C6D0000}"/>
    <cellStyle name="Normal 33 5 2" xfId="27728" xr:uid="{00000000-0005-0000-0000-00001D6D0000}"/>
    <cellStyle name="Normal 33 6" xfId="27729" xr:uid="{00000000-0005-0000-0000-00001E6D0000}"/>
    <cellStyle name="Normal 33 6 2" xfId="27730" xr:uid="{00000000-0005-0000-0000-00001F6D0000}"/>
    <cellStyle name="Normal 33 7" xfId="27731" xr:uid="{00000000-0005-0000-0000-0000206D0000}"/>
    <cellStyle name="Normal 33 7 2" xfId="27732" xr:uid="{00000000-0005-0000-0000-0000216D0000}"/>
    <cellStyle name="Normal 33 8" xfId="27733" xr:uid="{00000000-0005-0000-0000-0000226D0000}"/>
    <cellStyle name="Normal 33 8 2" xfId="27734" xr:uid="{00000000-0005-0000-0000-0000236D0000}"/>
    <cellStyle name="Normal 33 9" xfId="27735" xr:uid="{00000000-0005-0000-0000-0000246D0000}"/>
    <cellStyle name="Normal 33 9 2" xfId="27736" xr:uid="{00000000-0005-0000-0000-0000256D0000}"/>
    <cellStyle name="Normal 34" xfId="360" xr:uid="{00000000-0005-0000-0000-0000266D0000}"/>
    <cellStyle name="Normal 34 2" xfId="42102" xr:uid="{00000000-0005-0000-0000-0000276D0000}"/>
    <cellStyle name="Normal 34 3" xfId="27737" xr:uid="{00000000-0005-0000-0000-0000286D0000}"/>
    <cellStyle name="Normal 35" xfId="361" xr:uid="{00000000-0005-0000-0000-0000296D0000}"/>
    <cellStyle name="Normal 35 10" xfId="27739" xr:uid="{00000000-0005-0000-0000-00002A6D0000}"/>
    <cellStyle name="Normal 35 10 2" xfId="27740" xr:uid="{00000000-0005-0000-0000-00002B6D0000}"/>
    <cellStyle name="Normal 35 11" xfId="27741" xr:uid="{00000000-0005-0000-0000-00002C6D0000}"/>
    <cellStyle name="Normal 35 12" xfId="27738" xr:uid="{00000000-0005-0000-0000-00002D6D0000}"/>
    <cellStyle name="Normal 35 2" xfId="27742" xr:uid="{00000000-0005-0000-0000-00002E6D0000}"/>
    <cellStyle name="Normal 35 2 2" xfId="27743" xr:uid="{00000000-0005-0000-0000-00002F6D0000}"/>
    <cellStyle name="Normal 35 2 3" xfId="42103" xr:uid="{00000000-0005-0000-0000-0000306D0000}"/>
    <cellStyle name="Normal 35 3" xfId="27744" xr:uid="{00000000-0005-0000-0000-0000316D0000}"/>
    <cellStyle name="Normal 35 3 2" xfId="27745" xr:uid="{00000000-0005-0000-0000-0000326D0000}"/>
    <cellStyle name="Normal 35 4" xfId="27746" xr:uid="{00000000-0005-0000-0000-0000336D0000}"/>
    <cellStyle name="Normal 35 4 2" xfId="27747" xr:uid="{00000000-0005-0000-0000-0000346D0000}"/>
    <cellStyle name="Normal 35 5" xfId="27748" xr:uid="{00000000-0005-0000-0000-0000356D0000}"/>
    <cellStyle name="Normal 35 5 2" xfId="27749" xr:uid="{00000000-0005-0000-0000-0000366D0000}"/>
    <cellStyle name="Normal 35 6" xfId="27750" xr:uid="{00000000-0005-0000-0000-0000376D0000}"/>
    <cellStyle name="Normal 35 6 2" xfId="27751" xr:uid="{00000000-0005-0000-0000-0000386D0000}"/>
    <cellStyle name="Normal 35 7" xfId="27752" xr:uid="{00000000-0005-0000-0000-0000396D0000}"/>
    <cellStyle name="Normal 35 7 2" xfId="27753" xr:uid="{00000000-0005-0000-0000-00003A6D0000}"/>
    <cellStyle name="Normal 35 8" xfId="27754" xr:uid="{00000000-0005-0000-0000-00003B6D0000}"/>
    <cellStyle name="Normal 35 8 2" xfId="27755" xr:uid="{00000000-0005-0000-0000-00003C6D0000}"/>
    <cellStyle name="Normal 35 9" xfId="27756" xr:uid="{00000000-0005-0000-0000-00003D6D0000}"/>
    <cellStyle name="Normal 35 9 2" xfId="27757" xr:uid="{00000000-0005-0000-0000-00003E6D0000}"/>
    <cellStyle name="Normal 36" xfId="362" xr:uid="{00000000-0005-0000-0000-00003F6D0000}"/>
    <cellStyle name="Normal 36 10" xfId="27759" xr:uid="{00000000-0005-0000-0000-0000406D0000}"/>
    <cellStyle name="Normal 36 11" xfId="27760" xr:uid="{00000000-0005-0000-0000-0000416D0000}"/>
    <cellStyle name="Normal 36 12" xfId="27761" xr:uid="{00000000-0005-0000-0000-0000426D0000}"/>
    <cellStyle name="Normal 36 13" xfId="27758" xr:uid="{00000000-0005-0000-0000-0000436D0000}"/>
    <cellStyle name="Normal 36 2" xfId="27762" xr:uid="{00000000-0005-0000-0000-0000446D0000}"/>
    <cellStyle name="Normal 36 3" xfId="27763" xr:uid="{00000000-0005-0000-0000-0000456D0000}"/>
    <cellStyle name="Normal 36 4" xfId="27764" xr:uid="{00000000-0005-0000-0000-0000466D0000}"/>
    <cellStyle name="Normal 36 5" xfId="27765" xr:uid="{00000000-0005-0000-0000-0000476D0000}"/>
    <cellStyle name="Normal 36 6" xfId="27766" xr:uid="{00000000-0005-0000-0000-0000486D0000}"/>
    <cellStyle name="Normal 36 7" xfId="27767" xr:uid="{00000000-0005-0000-0000-0000496D0000}"/>
    <cellStyle name="Normal 36 8" xfId="27768" xr:uid="{00000000-0005-0000-0000-00004A6D0000}"/>
    <cellStyle name="Normal 36 9" xfId="27769" xr:uid="{00000000-0005-0000-0000-00004B6D0000}"/>
    <cellStyle name="Normal 37" xfId="363" xr:uid="{00000000-0005-0000-0000-00004C6D0000}"/>
    <cellStyle name="Normal 37 10" xfId="27771" xr:uid="{00000000-0005-0000-0000-00004D6D0000}"/>
    <cellStyle name="Normal 37 10 2" xfId="27772" xr:uid="{00000000-0005-0000-0000-00004E6D0000}"/>
    <cellStyle name="Normal 37 11" xfId="27773" xr:uid="{00000000-0005-0000-0000-00004F6D0000}"/>
    <cellStyle name="Normal 37 12" xfId="42104" xr:uid="{00000000-0005-0000-0000-0000506D0000}"/>
    <cellStyle name="Normal 37 13" xfId="27770" xr:uid="{00000000-0005-0000-0000-0000516D0000}"/>
    <cellStyle name="Normal 37 2" xfId="27774" xr:uid="{00000000-0005-0000-0000-0000526D0000}"/>
    <cellStyle name="Normal 37 2 2" xfId="27775" xr:uid="{00000000-0005-0000-0000-0000536D0000}"/>
    <cellStyle name="Normal 37 3" xfId="27776" xr:uid="{00000000-0005-0000-0000-0000546D0000}"/>
    <cellStyle name="Normal 37 3 2" xfId="27777" xr:uid="{00000000-0005-0000-0000-0000556D0000}"/>
    <cellStyle name="Normal 37 4" xfId="27778" xr:uid="{00000000-0005-0000-0000-0000566D0000}"/>
    <cellStyle name="Normal 37 4 2" xfId="27779" xr:uid="{00000000-0005-0000-0000-0000576D0000}"/>
    <cellStyle name="Normal 37 5" xfId="27780" xr:uid="{00000000-0005-0000-0000-0000586D0000}"/>
    <cellStyle name="Normal 37 5 2" xfId="27781" xr:uid="{00000000-0005-0000-0000-0000596D0000}"/>
    <cellStyle name="Normal 37 6" xfId="27782" xr:uid="{00000000-0005-0000-0000-00005A6D0000}"/>
    <cellStyle name="Normal 37 6 2" xfId="27783" xr:uid="{00000000-0005-0000-0000-00005B6D0000}"/>
    <cellStyle name="Normal 37 7" xfId="27784" xr:uid="{00000000-0005-0000-0000-00005C6D0000}"/>
    <cellStyle name="Normal 37 7 2" xfId="27785" xr:uid="{00000000-0005-0000-0000-00005D6D0000}"/>
    <cellStyle name="Normal 37 8" xfId="27786" xr:uid="{00000000-0005-0000-0000-00005E6D0000}"/>
    <cellStyle name="Normal 37 8 2" xfId="27787" xr:uid="{00000000-0005-0000-0000-00005F6D0000}"/>
    <cellStyle name="Normal 37 9" xfId="27788" xr:uid="{00000000-0005-0000-0000-0000606D0000}"/>
    <cellStyle name="Normal 37 9 2" xfId="27789" xr:uid="{00000000-0005-0000-0000-0000616D0000}"/>
    <cellStyle name="Normal 38" xfId="364" xr:uid="{00000000-0005-0000-0000-0000626D0000}"/>
    <cellStyle name="Normal 38 10" xfId="27791" xr:uid="{00000000-0005-0000-0000-0000636D0000}"/>
    <cellStyle name="Normal 38 10 2" xfId="27792" xr:uid="{00000000-0005-0000-0000-0000646D0000}"/>
    <cellStyle name="Normal 38 11" xfId="27793" xr:uid="{00000000-0005-0000-0000-0000656D0000}"/>
    <cellStyle name="Normal 38 12" xfId="42105" xr:uid="{00000000-0005-0000-0000-0000666D0000}"/>
    <cellStyle name="Normal 38 13" xfId="27790" xr:uid="{00000000-0005-0000-0000-0000676D0000}"/>
    <cellStyle name="Normal 38 2" xfId="27794" xr:uid="{00000000-0005-0000-0000-0000686D0000}"/>
    <cellStyle name="Normal 38 2 2" xfId="27795" xr:uid="{00000000-0005-0000-0000-0000696D0000}"/>
    <cellStyle name="Normal 38 3" xfId="27796" xr:uid="{00000000-0005-0000-0000-00006A6D0000}"/>
    <cellStyle name="Normal 38 3 2" xfId="27797" xr:uid="{00000000-0005-0000-0000-00006B6D0000}"/>
    <cellStyle name="Normal 38 4" xfId="27798" xr:uid="{00000000-0005-0000-0000-00006C6D0000}"/>
    <cellStyle name="Normal 38 4 2" xfId="27799" xr:uid="{00000000-0005-0000-0000-00006D6D0000}"/>
    <cellStyle name="Normal 38 5" xfId="27800" xr:uid="{00000000-0005-0000-0000-00006E6D0000}"/>
    <cellStyle name="Normal 38 5 2" xfId="27801" xr:uid="{00000000-0005-0000-0000-00006F6D0000}"/>
    <cellStyle name="Normal 38 6" xfId="27802" xr:uid="{00000000-0005-0000-0000-0000706D0000}"/>
    <cellStyle name="Normal 38 6 2" xfId="27803" xr:uid="{00000000-0005-0000-0000-0000716D0000}"/>
    <cellStyle name="Normal 38 7" xfId="27804" xr:uid="{00000000-0005-0000-0000-0000726D0000}"/>
    <cellStyle name="Normal 38 7 2" xfId="27805" xr:uid="{00000000-0005-0000-0000-0000736D0000}"/>
    <cellStyle name="Normal 38 8" xfId="27806" xr:uid="{00000000-0005-0000-0000-0000746D0000}"/>
    <cellStyle name="Normal 38 8 2" xfId="27807" xr:uid="{00000000-0005-0000-0000-0000756D0000}"/>
    <cellStyle name="Normal 38 9" xfId="27808" xr:uid="{00000000-0005-0000-0000-0000766D0000}"/>
    <cellStyle name="Normal 38 9 2" xfId="27809" xr:uid="{00000000-0005-0000-0000-0000776D0000}"/>
    <cellStyle name="Normal 39" xfId="27810" xr:uid="{00000000-0005-0000-0000-0000786D0000}"/>
    <cellStyle name="Normal 39 2" xfId="27811" xr:uid="{00000000-0005-0000-0000-0000796D0000}"/>
    <cellStyle name="Normal 4" xfId="5" xr:uid="{00000000-0005-0000-0000-00007A6D0000}"/>
    <cellStyle name="Normal 4 10" xfId="27812" xr:uid="{00000000-0005-0000-0000-00007B6D0000}"/>
    <cellStyle name="Normal 4 10 2" xfId="27813" xr:uid="{00000000-0005-0000-0000-00007C6D0000}"/>
    <cellStyle name="Normal 4 11" xfId="27814" xr:uid="{00000000-0005-0000-0000-00007D6D0000}"/>
    <cellStyle name="Normal 4 11 2" xfId="27815" xr:uid="{00000000-0005-0000-0000-00007E6D0000}"/>
    <cellStyle name="Normal 4 12" xfId="27816" xr:uid="{00000000-0005-0000-0000-00007F6D0000}"/>
    <cellStyle name="Normal 4 12 2" xfId="27817" xr:uid="{00000000-0005-0000-0000-0000806D0000}"/>
    <cellStyle name="Normal 4 13" xfId="27818" xr:uid="{00000000-0005-0000-0000-0000816D0000}"/>
    <cellStyle name="Normal 4 13 2" xfId="27819" xr:uid="{00000000-0005-0000-0000-0000826D0000}"/>
    <cellStyle name="Normal 4 14" xfId="27820" xr:uid="{00000000-0005-0000-0000-0000836D0000}"/>
    <cellStyle name="Normal 4 14 2" xfId="27821" xr:uid="{00000000-0005-0000-0000-0000846D0000}"/>
    <cellStyle name="Normal 4 15" xfId="27822" xr:uid="{00000000-0005-0000-0000-0000856D0000}"/>
    <cellStyle name="Normal 4 15 2" xfId="27823" xr:uid="{00000000-0005-0000-0000-0000866D0000}"/>
    <cellStyle name="Normal 4 16" xfId="27824" xr:uid="{00000000-0005-0000-0000-0000876D0000}"/>
    <cellStyle name="Normal 4 16 2" xfId="27825" xr:uid="{00000000-0005-0000-0000-0000886D0000}"/>
    <cellStyle name="Normal 4 17" xfId="27826" xr:uid="{00000000-0005-0000-0000-0000896D0000}"/>
    <cellStyle name="Normal 4 17 2" xfId="27827" xr:uid="{00000000-0005-0000-0000-00008A6D0000}"/>
    <cellStyle name="Normal 4 18" xfId="27828" xr:uid="{00000000-0005-0000-0000-00008B6D0000}"/>
    <cellStyle name="Normal 4 18 2" xfId="27829" xr:uid="{00000000-0005-0000-0000-00008C6D0000}"/>
    <cellStyle name="Normal 4 19" xfId="27830" xr:uid="{00000000-0005-0000-0000-00008D6D0000}"/>
    <cellStyle name="Normal 4 2" xfId="11" xr:uid="{00000000-0005-0000-0000-00008E6D0000}"/>
    <cellStyle name="Normal 4 2 10" xfId="27831" xr:uid="{00000000-0005-0000-0000-00008F6D0000}"/>
    <cellStyle name="Normal 4 2 10 2" xfId="27832" xr:uid="{00000000-0005-0000-0000-0000906D0000}"/>
    <cellStyle name="Normal 4 2 11" xfId="27833" xr:uid="{00000000-0005-0000-0000-0000916D0000}"/>
    <cellStyle name="Normal 4 2 11 2" xfId="27834" xr:uid="{00000000-0005-0000-0000-0000926D0000}"/>
    <cellStyle name="Normal 4 2 12" xfId="27835" xr:uid="{00000000-0005-0000-0000-0000936D0000}"/>
    <cellStyle name="Normal 4 2 12 2" xfId="27836" xr:uid="{00000000-0005-0000-0000-0000946D0000}"/>
    <cellStyle name="Normal 4 2 13" xfId="27837" xr:uid="{00000000-0005-0000-0000-0000956D0000}"/>
    <cellStyle name="Normal 4 2 13 2" xfId="27838" xr:uid="{00000000-0005-0000-0000-0000966D0000}"/>
    <cellStyle name="Normal 4 2 14" xfId="27839" xr:uid="{00000000-0005-0000-0000-0000976D0000}"/>
    <cellStyle name="Normal 4 2 14 2" xfId="27840" xr:uid="{00000000-0005-0000-0000-0000986D0000}"/>
    <cellStyle name="Normal 4 2 15" xfId="27841" xr:uid="{00000000-0005-0000-0000-0000996D0000}"/>
    <cellStyle name="Normal 4 2 15 2" xfId="27842" xr:uid="{00000000-0005-0000-0000-00009A6D0000}"/>
    <cellStyle name="Normal 4 2 16" xfId="27843" xr:uid="{00000000-0005-0000-0000-00009B6D0000}"/>
    <cellStyle name="Normal 4 2 16 2" xfId="27844" xr:uid="{00000000-0005-0000-0000-00009C6D0000}"/>
    <cellStyle name="Normal 4 2 17" xfId="27845" xr:uid="{00000000-0005-0000-0000-00009D6D0000}"/>
    <cellStyle name="Normal 4 2 18" xfId="27846" xr:uid="{00000000-0005-0000-0000-00009E6D0000}"/>
    <cellStyle name="Normal 4 2 19" xfId="27847" xr:uid="{00000000-0005-0000-0000-00009F6D0000}"/>
    <cellStyle name="Normal 4 2 2" xfId="27848" xr:uid="{00000000-0005-0000-0000-0000A06D0000}"/>
    <cellStyle name="Normal 4 2 2 10" xfId="27849" xr:uid="{00000000-0005-0000-0000-0000A16D0000}"/>
    <cellStyle name="Normal 4 2 2 10 2" xfId="27850" xr:uid="{00000000-0005-0000-0000-0000A26D0000}"/>
    <cellStyle name="Normal 4 2 2 11" xfId="27851" xr:uid="{00000000-0005-0000-0000-0000A36D0000}"/>
    <cellStyle name="Normal 4 2 2 11 2" xfId="27852" xr:uid="{00000000-0005-0000-0000-0000A46D0000}"/>
    <cellStyle name="Normal 4 2 2 12" xfId="27853" xr:uid="{00000000-0005-0000-0000-0000A56D0000}"/>
    <cellStyle name="Normal 4 2 2 12 2" xfId="27854" xr:uid="{00000000-0005-0000-0000-0000A66D0000}"/>
    <cellStyle name="Normal 4 2 2 13" xfId="27855" xr:uid="{00000000-0005-0000-0000-0000A76D0000}"/>
    <cellStyle name="Normal 4 2 2 2" xfId="27856" xr:uid="{00000000-0005-0000-0000-0000A86D0000}"/>
    <cellStyle name="Normal 4 2 2 2 10" xfId="27857" xr:uid="{00000000-0005-0000-0000-0000A96D0000}"/>
    <cellStyle name="Normal 4 2 2 2 10 2" xfId="27858" xr:uid="{00000000-0005-0000-0000-0000AA6D0000}"/>
    <cellStyle name="Normal 4 2 2 2 11" xfId="27859" xr:uid="{00000000-0005-0000-0000-0000AB6D0000}"/>
    <cellStyle name="Normal 4 2 2 2 11 2" xfId="27860" xr:uid="{00000000-0005-0000-0000-0000AC6D0000}"/>
    <cellStyle name="Normal 4 2 2 2 12" xfId="27861" xr:uid="{00000000-0005-0000-0000-0000AD6D0000}"/>
    <cellStyle name="Normal 4 2 2 2 2" xfId="27862" xr:uid="{00000000-0005-0000-0000-0000AE6D0000}"/>
    <cellStyle name="Normal 4 2 2 2 2 10" xfId="27863" xr:uid="{00000000-0005-0000-0000-0000AF6D0000}"/>
    <cellStyle name="Normal 4 2 2 2 2 10 2" xfId="27864" xr:uid="{00000000-0005-0000-0000-0000B06D0000}"/>
    <cellStyle name="Normal 4 2 2 2 2 11" xfId="27865" xr:uid="{00000000-0005-0000-0000-0000B16D0000}"/>
    <cellStyle name="Normal 4 2 2 2 2 2" xfId="27866" xr:uid="{00000000-0005-0000-0000-0000B26D0000}"/>
    <cellStyle name="Normal 4 2 2 2 2 2 2" xfId="27867" xr:uid="{00000000-0005-0000-0000-0000B36D0000}"/>
    <cellStyle name="Normal 4 2 2 2 2 3" xfId="27868" xr:uid="{00000000-0005-0000-0000-0000B46D0000}"/>
    <cellStyle name="Normal 4 2 2 2 2 3 2" xfId="27869" xr:uid="{00000000-0005-0000-0000-0000B56D0000}"/>
    <cellStyle name="Normal 4 2 2 2 2 4" xfId="27870" xr:uid="{00000000-0005-0000-0000-0000B66D0000}"/>
    <cellStyle name="Normal 4 2 2 2 2 4 2" xfId="27871" xr:uid="{00000000-0005-0000-0000-0000B76D0000}"/>
    <cellStyle name="Normal 4 2 2 2 2 5" xfId="27872" xr:uid="{00000000-0005-0000-0000-0000B86D0000}"/>
    <cellStyle name="Normal 4 2 2 2 2 5 2" xfId="27873" xr:uid="{00000000-0005-0000-0000-0000B96D0000}"/>
    <cellStyle name="Normal 4 2 2 2 2 6" xfId="27874" xr:uid="{00000000-0005-0000-0000-0000BA6D0000}"/>
    <cellStyle name="Normal 4 2 2 2 2 6 2" xfId="27875" xr:uid="{00000000-0005-0000-0000-0000BB6D0000}"/>
    <cellStyle name="Normal 4 2 2 2 2 7" xfId="27876" xr:uid="{00000000-0005-0000-0000-0000BC6D0000}"/>
    <cellStyle name="Normal 4 2 2 2 2 7 2" xfId="27877" xr:uid="{00000000-0005-0000-0000-0000BD6D0000}"/>
    <cellStyle name="Normal 4 2 2 2 2 8" xfId="27878" xr:uid="{00000000-0005-0000-0000-0000BE6D0000}"/>
    <cellStyle name="Normal 4 2 2 2 2 8 2" xfId="27879" xr:uid="{00000000-0005-0000-0000-0000BF6D0000}"/>
    <cellStyle name="Normal 4 2 2 2 2 9" xfId="27880" xr:uid="{00000000-0005-0000-0000-0000C06D0000}"/>
    <cellStyle name="Normal 4 2 2 2 2 9 2" xfId="27881" xr:uid="{00000000-0005-0000-0000-0000C16D0000}"/>
    <cellStyle name="Normal 4 2 2 2 3" xfId="27882" xr:uid="{00000000-0005-0000-0000-0000C26D0000}"/>
    <cellStyle name="Normal 4 2 2 2 3 2" xfId="27883" xr:uid="{00000000-0005-0000-0000-0000C36D0000}"/>
    <cellStyle name="Normal 4 2 2 2 4" xfId="27884" xr:uid="{00000000-0005-0000-0000-0000C46D0000}"/>
    <cellStyle name="Normal 4 2 2 2 4 2" xfId="27885" xr:uid="{00000000-0005-0000-0000-0000C56D0000}"/>
    <cellStyle name="Normal 4 2 2 2 5" xfId="27886" xr:uid="{00000000-0005-0000-0000-0000C66D0000}"/>
    <cellStyle name="Normal 4 2 2 2 5 2" xfId="27887" xr:uid="{00000000-0005-0000-0000-0000C76D0000}"/>
    <cellStyle name="Normal 4 2 2 2 6" xfId="27888" xr:uid="{00000000-0005-0000-0000-0000C86D0000}"/>
    <cellStyle name="Normal 4 2 2 2 6 2" xfId="27889" xr:uid="{00000000-0005-0000-0000-0000C96D0000}"/>
    <cellStyle name="Normal 4 2 2 2 7" xfId="27890" xr:uid="{00000000-0005-0000-0000-0000CA6D0000}"/>
    <cellStyle name="Normal 4 2 2 2 7 2" xfId="27891" xr:uid="{00000000-0005-0000-0000-0000CB6D0000}"/>
    <cellStyle name="Normal 4 2 2 2 8" xfId="27892" xr:uid="{00000000-0005-0000-0000-0000CC6D0000}"/>
    <cellStyle name="Normal 4 2 2 2 8 2" xfId="27893" xr:uid="{00000000-0005-0000-0000-0000CD6D0000}"/>
    <cellStyle name="Normal 4 2 2 2 9" xfId="27894" xr:uid="{00000000-0005-0000-0000-0000CE6D0000}"/>
    <cellStyle name="Normal 4 2 2 2 9 2" xfId="27895" xr:uid="{00000000-0005-0000-0000-0000CF6D0000}"/>
    <cellStyle name="Normal 4 2 2 3" xfId="27896" xr:uid="{00000000-0005-0000-0000-0000D06D0000}"/>
    <cellStyle name="Normal 4 2 2 3 10" xfId="27897" xr:uid="{00000000-0005-0000-0000-0000D16D0000}"/>
    <cellStyle name="Normal 4 2 2 3 10 2" xfId="27898" xr:uid="{00000000-0005-0000-0000-0000D26D0000}"/>
    <cellStyle name="Normal 4 2 2 3 11" xfId="27899" xr:uid="{00000000-0005-0000-0000-0000D36D0000}"/>
    <cellStyle name="Normal 4 2 2 3 2" xfId="27900" xr:uid="{00000000-0005-0000-0000-0000D46D0000}"/>
    <cellStyle name="Normal 4 2 2 3 2 2" xfId="27901" xr:uid="{00000000-0005-0000-0000-0000D56D0000}"/>
    <cellStyle name="Normal 4 2 2 3 3" xfId="27902" xr:uid="{00000000-0005-0000-0000-0000D66D0000}"/>
    <cellStyle name="Normal 4 2 2 3 3 2" xfId="27903" xr:uid="{00000000-0005-0000-0000-0000D76D0000}"/>
    <cellStyle name="Normal 4 2 2 3 4" xfId="27904" xr:uid="{00000000-0005-0000-0000-0000D86D0000}"/>
    <cellStyle name="Normal 4 2 2 3 4 2" xfId="27905" xr:uid="{00000000-0005-0000-0000-0000D96D0000}"/>
    <cellStyle name="Normal 4 2 2 3 5" xfId="27906" xr:uid="{00000000-0005-0000-0000-0000DA6D0000}"/>
    <cellStyle name="Normal 4 2 2 3 5 2" xfId="27907" xr:uid="{00000000-0005-0000-0000-0000DB6D0000}"/>
    <cellStyle name="Normal 4 2 2 3 6" xfId="27908" xr:uid="{00000000-0005-0000-0000-0000DC6D0000}"/>
    <cellStyle name="Normal 4 2 2 3 6 2" xfId="27909" xr:uid="{00000000-0005-0000-0000-0000DD6D0000}"/>
    <cellStyle name="Normal 4 2 2 3 7" xfId="27910" xr:uid="{00000000-0005-0000-0000-0000DE6D0000}"/>
    <cellStyle name="Normal 4 2 2 3 7 2" xfId="27911" xr:uid="{00000000-0005-0000-0000-0000DF6D0000}"/>
    <cellStyle name="Normal 4 2 2 3 8" xfId="27912" xr:uid="{00000000-0005-0000-0000-0000E06D0000}"/>
    <cellStyle name="Normal 4 2 2 3 8 2" xfId="27913" xr:uid="{00000000-0005-0000-0000-0000E16D0000}"/>
    <cellStyle name="Normal 4 2 2 3 9" xfId="27914" xr:uid="{00000000-0005-0000-0000-0000E26D0000}"/>
    <cellStyle name="Normal 4 2 2 3 9 2" xfId="27915" xr:uid="{00000000-0005-0000-0000-0000E36D0000}"/>
    <cellStyle name="Normal 4 2 2 4" xfId="27916" xr:uid="{00000000-0005-0000-0000-0000E46D0000}"/>
    <cellStyle name="Normal 4 2 2 4 2" xfId="27917" xr:uid="{00000000-0005-0000-0000-0000E56D0000}"/>
    <cellStyle name="Normal 4 2 2 5" xfId="27918" xr:uid="{00000000-0005-0000-0000-0000E66D0000}"/>
    <cellStyle name="Normal 4 2 2 5 2" xfId="27919" xr:uid="{00000000-0005-0000-0000-0000E76D0000}"/>
    <cellStyle name="Normal 4 2 2 6" xfId="27920" xr:uid="{00000000-0005-0000-0000-0000E86D0000}"/>
    <cellStyle name="Normal 4 2 2 6 2" xfId="27921" xr:uid="{00000000-0005-0000-0000-0000E96D0000}"/>
    <cellStyle name="Normal 4 2 2 7" xfId="27922" xr:uid="{00000000-0005-0000-0000-0000EA6D0000}"/>
    <cellStyle name="Normal 4 2 2 7 2" xfId="27923" xr:uid="{00000000-0005-0000-0000-0000EB6D0000}"/>
    <cellStyle name="Normal 4 2 2 8" xfId="27924" xr:uid="{00000000-0005-0000-0000-0000EC6D0000}"/>
    <cellStyle name="Normal 4 2 2 8 2" xfId="27925" xr:uid="{00000000-0005-0000-0000-0000ED6D0000}"/>
    <cellStyle name="Normal 4 2 2 9" xfId="27926" xr:uid="{00000000-0005-0000-0000-0000EE6D0000}"/>
    <cellStyle name="Normal 4 2 2 9 2" xfId="27927" xr:uid="{00000000-0005-0000-0000-0000EF6D0000}"/>
    <cellStyle name="Normal 4 2 20" xfId="42106" xr:uid="{00000000-0005-0000-0000-0000F06D0000}"/>
    <cellStyle name="Normal 4 2 3" xfId="27928" xr:uid="{00000000-0005-0000-0000-0000F16D0000}"/>
    <cellStyle name="Normal 4 2 3 10" xfId="27929" xr:uid="{00000000-0005-0000-0000-0000F26D0000}"/>
    <cellStyle name="Normal 4 2 3 10 2" xfId="27930" xr:uid="{00000000-0005-0000-0000-0000F36D0000}"/>
    <cellStyle name="Normal 4 2 3 11" xfId="27931" xr:uid="{00000000-0005-0000-0000-0000F46D0000}"/>
    <cellStyle name="Normal 4 2 3 11 2" xfId="27932" xr:uid="{00000000-0005-0000-0000-0000F56D0000}"/>
    <cellStyle name="Normal 4 2 3 12" xfId="27933" xr:uid="{00000000-0005-0000-0000-0000F66D0000}"/>
    <cellStyle name="Normal 4 2 3 12 2" xfId="27934" xr:uid="{00000000-0005-0000-0000-0000F76D0000}"/>
    <cellStyle name="Normal 4 2 3 13" xfId="27935" xr:uid="{00000000-0005-0000-0000-0000F86D0000}"/>
    <cellStyle name="Normal 4 2 3 2" xfId="27936" xr:uid="{00000000-0005-0000-0000-0000F96D0000}"/>
    <cellStyle name="Normal 4 2 3 2 10" xfId="27937" xr:uid="{00000000-0005-0000-0000-0000FA6D0000}"/>
    <cellStyle name="Normal 4 2 3 2 10 2" xfId="27938" xr:uid="{00000000-0005-0000-0000-0000FB6D0000}"/>
    <cellStyle name="Normal 4 2 3 2 11" xfId="27939" xr:uid="{00000000-0005-0000-0000-0000FC6D0000}"/>
    <cellStyle name="Normal 4 2 3 2 11 2" xfId="27940" xr:uid="{00000000-0005-0000-0000-0000FD6D0000}"/>
    <cellStyle name="Normal 4 2 3 2 12" xfId="27941" xr:uid="{00000000-0005-0000-0000-0000FE6D0000}"/>
    <cellStyle name="Normal 4 2 3 2 2" xfId="27942" xr:uid="{00000000-0005-0000-0000-0000FF6D0000}"/>
    <cellStyle name="Normal 4 2 3 2 2 10" xfId="27943" xr:uid="{00000000-0005-0000-0000-0000006E0000}"/>
    <cellStyle name="Normal 4 2 3 2 2 10 2" xfId="27944" xr:uid="{00000000-0005-0000-0000-0000016E0000}"/>
    <cellStyle name="Normal 4 2 3 2 2 11" xfId="27945" xr:uid="{00000000-0005-0000-0000-0000026E0000}"/>
    <cellStyle name="Normal 4 2 3 2 2 2" xfId="27946" xr:uid="{00000000-0005-0000-0000-0000036E0000}"/>
    <cellStyle name="Normal 4 2 3 2 2 2 2" xfId="27947" xr:uid="{00000000-0005-0000-0000-0000046E0000}"/>
    <cellStyle name="Normal 4 2 3 2 2 3" xfId="27948" xr:uid="{00000000-0005-0000-0000-0000056E0000}"/>
    <cellStyle name="Normal 4 2 3 2 2 3 2" xfId="27949" xr:uid="{00000000-0005-0000-0000-0000066E0000}"/>
    <cellStyle name="Normal 4 2 3 2 2 4" xfId="27950" xr:uid="{00000000-0005-0000-0000-0000076E0000}"/>
    <cellStyle name="Normal 4 2 3 2 2 4 2" xfId="27951" xr:uid="{00000000-0005-0000-0000-0000086E0000}"/>
    <cellStyle name="Normal 4 2 3 2 2 5" xfId="27952" xr:uid="{00000000-0005-0000-0000-0000096E0000}"/>
    <cellStyle name="Normal 4 2 3 2 2 5 2" xfId="27953" xr:uid="{00000000-0005-0000-0000-00000A6E0000}"/>
    <cellStyle name="Normal 4 2 3 2 2 6" xfId="27954" xr:uid="{00000000-0005-0000-0000-00000B6E0000}"/>
    <cellStyle name="Normal 4 2 3 2 2 6 2" xfId="27955" xr:uid="{00000000-0005-0000-0000-00000C6E0000}"/>
    <cellStyle name="Normal 4 2 3 2 2 7" xfId="27956" xr:uid="{00000000-0005-0000-0000-00000D6E0000}"/>
    <cellStyle name="Normal 4 2 3 2 2 7 2" xfId="27957" xr:uid="{00000000-0005-0000-0000-00000E6E0000}"/>
    <cellStyle name="Normal 4 2 3 2 2 8" xfId="27958" xr:uid="{00000000-0005-0000-0000-00000F6E0000}"/>
    <cellStyle name="Normal 4 2 3 2 2 8 2" xfId="27959" xr:uid="{00000000-0005-0000-0000-0000106E0000}"/>
    <cellStyle name="Normal 4 2 3 2 2 9" xfId="27960" xr:uid="{00000000-0005-0000-0000-0000116E0000}"/>
    <cellStyle name="Normal 4 2 3 2 2 9 2" xfId="27961" xr:uid="{00000000-0005-0000-0000-0000126E0000}"/>
    <cellStyle name="Normal 4 2 3 2 3" xfId="27962" xr:uid="{00000000-0005-0000-0000-0000136E0000}"/>
    <cellStyle name="Normal 4 2 3 2 3 2" xfId="27963" xr:uid="{00000000-0005-0000-0000-0000146E0000}"/>
    <cellStyle name="Normal 4 2 3 2 4" xfId="27964" xr:uid="{00000000-0005-0000-0000-0000156E0000}"/>
    <cellStyle name="Normal 4 2 3 2 4 2" xfId="27965" xr:uid="{00000000-0005-0000-0000-0000166E0000}"/>
    <cellStyle name="Normal 4 2 3 2 5" xfId="27966" xr:uid="{00000000-0005-0000-0000-0000176E0000}"/>
    <cellStyle name="Normal 4 2 3 2 5 2" xfId="27967" xr:uid="{00000000-0005-0000-0000-0000186E0000}"/>
    <cellStyle name="Normal 4 2 3 2 6" xfId="27968" xr:uid="{00000000-0005-0000-0000-0000196E0000}"/>
    <cellStyle name="Normal 4 2 3 2 6 2" xfId="27969" xr:uid="{00000000-0005-0000-0000-00001A6E0000}"/>
    <cellStyle name="Normal 4 2 3 2 7" xfId="27970" xr:uid="{00000000-0005-0000-0000-00001B6E0000}"/>
    <cellStyle name="Normal 4 2 3 2 7 2" xfId="27971" xr:uid="{00000000-0005-0000-0000-00001C6E0000}"/>
    <cellStyle name="Normal 4 2 3 2 8" xfId="27972" xr:uid="{00000000-0005-0000-0000-00001D6E0000}"/>
    <cellStyle name="Normal 4 2 3 2 8 2" xfId="27973" xr:uid="{00000000-0005-0000-0000-00001E6E0000}"/>
    <cellStyle name="Normal 4 2 3 2 9" xfId="27974" xr:uid="{00000000-0005-0000-0000-00001F6E0000}"/>
    <cellStyle name="Normal 4 2 3 2 9 2" xfId="27975" xr:uid="{00000000-0005-0000-0000-0000206E0000}"/>
    <cellStyle name="Normal 4 2 3 3" xfId="27976" xr:uid="{00000000-0005-0000-0000-0000216E0000}"/>
    <cellStyle name="Normal 4 2 3 3 10" xfId="27977" xr:uid="{00000000-0005-0000-0000-0000226E0000}"/>
    <cellStyle name="Normal 4 2 3 3 10 2" xfId="27978" xr:uid="{00000000-0005-0000-0000-0000236E0000}"/>
    <cellStyle name="Normal 4 2 3 3 11" xfId="27979" xr:uid="{00000000-0005-0000-0000-0000246E0000}"/>
    <cellStyle name="Normal 4 2 3 3 2" xfId="27980" xr:uid="{00000000-0005-0000-0000-0000256E0000}"/>
    <cellStyle name="Normal 4 2 3 3 2 2" xfId="27981" xr:uid="{00000000-0005-0000-0000-0000266E0000}"/>
    <cellStyle name="Normal 4 2 3 3 3" xfId="27982" xr:uid="{00000000-0005-0000-0000-0000276E0000}"/>
    <cellStyle name="Normal 4 2 3 3 3 2" xfId="27983" xr:uid="{00000000-0005-0000-0000-0000286E0000}"/>
    <cellStyle name="Normal 4 2 3 3 4" xfId="27984" xr:uid="{00000000-0005-0000-0000-0000296E0000}"/>
    <cellStyle name="Normal 4 2 3 3 4 2" xfId="27985" xr:uid="{00000000-0005-0000-0000-00002A6E0000}"/>
    <cellStyle name="Normal 4 2 3 3 5" xfId="27986" xr:uid="{00000000-0005-0000-0000-00002B6E0000}"/>
    <cellStyle name="Normal 4 2 3 3 5 2" xfId="27987" xr:uid="{00000000-0005-0000-0000-00002C6E0000}"/>
    <cellStyle name="Normal 4 2 3 3 6" xfId="27988" xr:uid="{00000000-0005-0000-0000-00002D6E0000}"/>
    <cellStyle name="Normal 4 2 3 3 6 2" xfId="27989" xr:uid="{00000000-0005-0000-0000-00002E6E0000}"/>
    <cellStyle name="Normal 4 2 3 3 7" xfId="27990" xr:uid="{00000000-0005-0000-0000-00002F6E0000}"/>
    <cellStyle name="Normal 4 2 3 3 7 2" xfId="27991" xr:uid="{00000000-0005-0000-0000-0000306E0000}"/>
    <cellStyle name="Normal 4 2 3 3 8" xfId="27992" xr:uid="{00000000-0005-0000-0000-0000316E0000}"/>
    <cellStyle name="Normal 4 2 3 3 8 2" xfId="27993" xr:uid="{00000000-0005-0000-0000-0000326E0000}"/>
    <cellStyle name="Normal 4 2 3 3 9" xfId="27994" xr:uid="{00000000-0005-0000-0000-0000336E0000}"/>
    <cellStyle name="Normal 4 2 3 3 9 2" xfId="27995" xr:uid="{00000000-0005-0000-0000-0000346E0000}"/>
    <cellStyle name="Normal 4 2 3 4" xfId="27996" xr:uid="{00000000-0005-0000-0000-0000356E0000}"/>
    <cellStyle name="Normal 4 2 3 4 2" xfId="27997" xr:uid="{00000000-0005-0000-0000-0000366E0000}"/>
    <cellStyle name="Normal 4 2 3 5" xfId="27998" xr:uid="{00000000-0005-0000-0000-0000376E0000}"/>
    <cellStyle name="Normal 4 2 3 5 2" xfId="27999" xr:uid="{00000000-0005-0000-0000-0000386E0000}"/>
    <cellStyle name="Normal 4 2 3 6" xfId="28000" xr:uid="{00000000-0005-0000-0000-0000396E0000}"/>
    <cellStyle name="Normal 4 2 3 6 2" xfId="28001" xr:uid="{00000000-0005-0000-0000-00003A6E0000}"/>
    <cellStyle name="Normal 4 2 3 7" xfId="28002" xr:uid="{00000000-0005-0000-0000-00003B6E0000}"/>
    <cellStyle name="Normal 4 2 3 7 2" xfId="28003" xr:uid="{00000000-0005-0000-0000-00003C6E0000}"/>
    <cellStyle name="Normal 4 2 3 8" xfId="28004" xr:uid="{00000000-0005-0000-0000-00003D6E0000}"/>
    <cellStyle name="Normal 4 2 3 8 2" xfId="28005" xr:uid="{00000000-0005-0000-0000-00003E6E0000}"/>
    <cellStyle name="Normal 4 2 3 9" xfId="28006" xr:uid="{00000000-0005-0000-0000-00003F6E0000}"/>
    <cellStyle name="Normal 4 2 3 9 2" xfId="28007" xr:uid="{00000000-0005-0000-0000-0000406E0000}"/>
    <cellStyle name="Normal 4 2 4" xfId="28008" xr:uid="{00000000-0005-0000-0000-0000416E0000}"/>
    <cellStyle name="Normal 4 2 4 10" xfId="28009" xr:uid="{00000000-0005-0000-0000-0000426E0000}"/>
    <cellStyle name="Normal 4 2 4 10 2" xfId="28010" xr:uid="{00000000-0005-0000-0000-0000436E0000}"/>
    <cellStyle name="Normal 4 2 4 11" xfId="28011" xr:uid="{00000000-0005-0000-0000-0000446E0000}"/>
    <cellStyle name="Normal 4 2 4 11 2" xfId="28012" xr:uid="{00000000-0005-0000-0000-0000456E0000}"/>
    <cellStyle name="Normal 4 2 4 12" xfId="28013" xr:uid="{00000000-0005-0000-0000-0000466E0000}"/>
    <cellStyle name="Normal 4 2 4 12 2" xfId="28014" xr:uid="{00000000-0005-0000-0000-0000476E0000}"/>
    <cellStyle name="Normal 4 2 4 13" xfId="28015" xr:uid="{00000000-0005-0000-0000-0000486E0000}"/>
    <cellStyle name="Normal 4 2 4 2" xfId="28016" xr:uid="{00000000-0005-0000-0000-0000496E0000}"/>
    <cellStyle name="Normal 4 2 4 2 10" xfId="28017" xr:uid="{00000000-0005-0000-0000-00004A6E0000}"/>
    <cellStyle name="Normal 4 2 4 2 10 2" xfId="28018" xr:uid="{00000000-0005-0000-0000-00004B6E0000}"/>
    <cellStyle name="Normal 4 2 4 2 11" xfId="28019" xr:uid="{00000000-0005-0000-0000-00004C6E0000}"/>
    <cellStyle name="Normal 4 2 4 2 11 2" xfId="28020" xr:uid="{00000000-0005-0000-0000-00004D6E0000}"/>
    <cellStyle name="Normal 4 2 4 2 12" xfId="28021" xr:uid="{00000000-0005-0000-0000-00004E6E0000}"/>
    <cellStyle name="Normal 4 2 4 2 2" xfId="28022" xr:uid="{00000000-0005-0000-0000-00004F6E0000}"/>
    <cellStyle name="Normal 4 2 4 2 2 10" xfId="28023" xr:uid="{00000000-0005-0000-0000-0000506E0000}"/>
    <cellStyle name="Normal 4 2 4 2 2 10 2" xfId="28024" xr:uid="{00000000-0005-0000-0000-0000516E0000}"/>
    <cellStyle name="Normal 4 2 4 2 2 11" xfId="28025" xr:uid="{00000000-0005-0000-0000-0000526E0000}"/>
    <cellStyle name="Normal 4 2 4 2 2 2" xfId="28026" xr:uid="{00000000-0005-0000-0000-0000536E0000}"/>
    <cellStyle name="Normal 4 2 4 2 2 2 2" xfId="28027" xr:uid="{00000000-0005-0000-0000-0000546E0000}"/>
    <cellStyle name="Normal 4 2 4 2 2 3" xfId="28028" xr:uid="{00000000-0005-0000-0000-0000556E0000}"/>
    <cellStyle name="Normal 4 2 4 2 2 3 2" xfId="28029" xr:uid="{00000000-0005-0000-0000-0000566E0000}"/>
    <cellStyle name="Normal 4 2 4 2 2 4" xfId="28030" xr:uid="{00000000-0005-0000-0000-0000576E0000}"/>
    <cellStyle name="Normal 4 2 4 2 2 4 2" xfId="28031" xr:uid="{00000000-0005-0000-0000-0000586E0000}"/>
    <cellStyle name="Normal 4 2 4 2 2 5" xfId="28032" xr:uid="{00000000-0005-0000-0000-0000596E0000}"/>
    <cellStyle name="Normal 4 2 4 2 2 5 2" xfId="28033" xr:uid="{00000000-0005-0000-0000-00005A6E0000}"/>
    <cellStyle name="Normal 4 2 4 2 2 6" xfId="28034" xr:uid="{00000000-0005-0000-0000-00005B6E0000}"/>
    <cellStyle name="Normal 4 2 4 2 2 6 2" xfId="28035" xr:uid="{00000000-0005-0000-0000-00005C6E0000}"/>
    <cellStyle name="Normal 4 2 4 2 2 7" xfId="28036" xr:uid="{00000000-0005-0000-0000-00005D6E0000}"/>
    <cellStyle name="Normal 4 2 4 2 2 7 2" xfId="28037" xr:uid="{00000000-0005-0000-0000-00005E6E0000}"/>
    <cellStyle name="Normal 4 2 4 2 2 8" xfId="28038" xr:uid="{00000000-0005-0000-0000-00005F6E0000}"/>
    <cellStyle name="Normal 4 2 4 2 2 8 2" xfId="28039" xr:uid="{00000000-0005-0000-0000-0000606E0000}"/>
    <cellStyle name="Normal 4 2 4 2 2 9" xfId="28040" xr:uid="{00000000-0005-0000-0000-0000616E0000}"/>
    <cellStyle name="Normal 4 2 4 2 2 9 2" xfId="28041" xr:uid="{00000000-0005-0000-0000-0000626E0000}"/>
    <cellStyle name="Normal 4 2 4 2 3" xfId="28042" xr:uid="{00000000-0005-0000-0000-0000636E0000}"/>
    <cellStyle name="Normal 4 2 4 2 3 2" xfId="28043" xr:uid="{00000000-0005-0000-0000-0000646E0000}"/>
    <cellStyle name="Normal 4 2 4 2 4" xfId="28044" xr:uid="{00000000-0005-0000-0000-0000656E0000}"/>
    <cellStyle name="Normal 4 2 4 2 4 2" xfId="28045" xr:uid="{00000000-0005-0000-0000-0000666E0000}"/>
    <cellStyle name="Normal 4 2 4 2 5" xfId="28046" xr:uid="{00000000-0005-0000-0000-0000676E0000}"/>
    <cellStyle name="Normal 4 2 4 2 5 2" xfId="28047" xr:uid="{00000000-0005-0000-0000-0000686E0000}"/>
    <cellStyle name="Normal 4 2 4 2 6" xfId="28048" xr:uid="{00000000-0005-0000-0000-0000696E0000}"/>
    <cellStyle name="Normal 4 2 4 2 6 2" xfId="28049" xr:uid="{00000000-0005-0000-0000-00006A6E0000}"/>
    <cellStyle name="Normal 4 2 4 2 7" xfId="28050" xr:uid="{00000000-0005-0000-0000-00006B6E0000}"/>
    <cellStyle name="Normal 4 2 4 2 7 2" xfId="28051" xr:uid="{00000000-0005-0000-0000-00006C6E0000}"/>
    <cellStyle name="Normal 4 2 4 2 8" xfId="28052" xr:uid="{00000000-0005-0000-0000-00006D6E0000}"/>
    <cellStyle name="Normal 4 2 4 2 8 2" xfId="28053" xr:uid="{00000000-0005-0000-0000-00006E6E0000}"/>
    <cellStyle name="Normal 4 2 4 2 9" xfId="28054" xr:uid="{00000000-0005-0000-0000-00006F6E0000}"/>
    <cellStyle name="Normal 4 2 4 2 9 2" xfId="28055" xr:uid="{00000000-0005-0000-0000-0000706E0000}"/>
    <cellStyle name="Normal 4 2 4 3" xfId="28056" xr:uid="{00000000-0005-0000-0000-0000716E0000}"/>
    <cellStyle name="Normal 4 2 4 3 10" xfId="28057" xr:uid="{00000000-0005-0000-0000-0000726E0000}"/>
    <cellStyle name="Normal 4 2 4 3 10 2" xfId="28058" xr:uid="{00000000-0005-0000-0000-0000736E0000}"/>
    <cellStyle name="Normal 4 2 4 3 11" xfId="28059" xr:uid="{00000000-0005-0000-0000-0000746E0000}"/>
    <cellStyle name="Normal 4 2 4 3 2" xfId="28060" xr:uid="{00000000-0005-0000-0000-0000756E0000}"/>
    <cellStyle name="Normal 4 2 4 3 2 2" xfId="28061" xr:uid="{00000000-0005-0000-0000-0000766E0000}"/>
    <cellStyle name="Normal 4 2 4 3 3" xfId="28062" xr:uid="{00000000-0005-0000-0000-0000776E0000}"/>
    <cellStyle name="Normal 4 2 4 3 3 2" xfId="28063" xr:uid="{00000000-0005-0000-0000-0000786E0000}"/>
    <cellStyle name="Normal 4 2 4 3 4" xfId="28064" xr:uid="{00000000-0005-0000-0000-0000796E0000}"/>
    <cellStyle name="Normal 4 2 4 3 4 2" xfId="28065" xr:uid="{00000000-0005-0000-0000-00007A6E0000}"/>
    <cellStyle name="Normal 4 2 4 3 5" xfId="28066" xr:uid="{00000000-0005-0000-0000-00007B6E0000}"/>
    <cellStyle name="Normal 4 2 4 3 5 2" xfId="28067" xr:uid="{00000000-0005-0000-0000-00007C6E0000}"/>
    <cellStyle name="Normal 4 2 4 3 6" xfId="28068" xr:uid="{00000000-0005-0000-0000-00007D6E0000}"/>
    <cellStyle name="Normal 4 2 4 3 6 2" xfId="28069" xr:uid="{00000000-0005-0000-0000-00007E6E0000}"/>
    <cellStyle name="Normal 4 2 4 3 7" xfId="28070" xr:uid="{00000000-0005-0000-0000-00007F6E0000}"/>
    <cellStyle name="Normal 4 2 4 3 7 2" xfId="28071" xr:uid="{00000000-0005-0000-0000-0000806E0000}"/>
    <cellStyle name="Normal 4 2 4 3 8" xfId="28072" xr:uid="{00000000-0005-0000-0000-0000816E0000}"/>
    <cellStyle name="Normal 4 2 4 3 8 2" xfId="28073" xr:uid="{00000000-0005-0000-0000-0000826E0000}"/>
    <cellStyle name="Normal 4 2 4 3 9" xfId="28074" xr:uid="{00000000-0005-0000-0000-0000836E0000}"/>
    <cellStyle name="Normal 4 2 4 3 9 2" xfId="28075" xr:uid="{00000000-0005-0000-0000-0000846E0000}"/>
    <cellStyle name="Normal 4 2 4 4" xfId="28076" xr:uid="{00000000-0005-0000-0000-0000856E0000}"/>
    <cellStyle name="Normal 4 2 4 4 2" xfId="28077" xr:uid="{00000000-0005-0000-0000-0000866E0000}"/>
    <cellStyle name="Normal 4 2 4 5" xfId="28078" xr:uid="{00000000-0005-0000-0000-0000876E0000}"/>
    <cellStyle name="Normal 4 2 4 5 2" xfId="28079" xr:uid="{00000000-0005-0000-0000-0000886E0000}"/>
    <cellStyle name="Normal 4 2 4 6" xfId="28080" xr:uid="{00000000-0005-0000-0000-0000896E0000}"/>
    <cellStyle name="Normal 4 2 4 6 2" xfId="28081" xr:uid="{00000000-0005-0000-0000-00008A6E0000}"/>
    <cellStyle name="Normal 4 2 4 7" xfId="28082" xr:uid="{00000000-0005-0000-0000-00008B6E0000}"/>
    <cellStyle name="Normal 4 2 4 7 2" xfId="28083" xr:uid="{00000000-0005-0000-0000-00008C6E0000}"/>
    <cellStyle name="Normal 4 2 4 8" xfId="28084" xr:uid="{00000000-0005-0000-0000-00008D6E0000}"/>
    <cellStyle name="Normal 4 2 4 8 2" xfId="28085" xr:uid="{00000000-0005-0000-0000-00008E6E0000}"/>
    <cellStyle name="Normal 4 2 4 9" xfId="28086" xr:uid="{00000000-0005-0000-0000-00008F6E0000}"/>
    <cellStyle name="Normal 4 2 4 9 2" xfId="28087" xr:uid="{00000000-0005-0000-0000-0000906E0000}"/>
    <cellStyle name="Normal 4 2 5" xfId="28088" xr:uid="{00000000-0005-0000-0000-0000916E0000}"/>
    <cellStyle name="Normal 4 2 5 10" xfId="28089" xr:uid="{00000000-0005-0000-0000-0000926E0000}"/>
    <cellStyle name="Normal 4 2 5 10 2" xfId="28090" xr:uid="{00000000-0005-0000-0000-0000936E0000}"/>
    <cellStyle name="Normal 4 2 5 11" xfId="28091" xr:uid="{00000000-0005-0000-0000-0000946E0000}"/>
    <cellStyle name="Normal 4 2 5 11 2" xfId="28092" xr:uid="{00000000-0005-0000-0000-0000956E0000}"/>
    <cellStyle name="Normal 4 2 5 12" xfId="28093" xr:uid="{00000000-0005-0000-0000-0000966E0000}"/>
    <cellStyle name="Normal 4 2 5 12 2" xfId="28094" xr:uid="{00000000-0005-0000-0000-0000976E0000}"/>
    <cellStyle name="Normal 4 2 5 13" xfId="28095" xr:uid="{00000000-0005-0000-0000-0000986E0000}"/>
    <cellStyle name="Normal 4 2 5 2" xfId="28096" xr:uid="{00000000-0005-0000-0000-0000996E0000}"/>
    <cellStyle name="Normal 4 2 5 2 10" xfId="28097" xr:uid="{00000000-0005-0000-0000-00009A6E0000}"/>
    <cellStyle name="Normal 4 2 5 2 10 2" xfId="28098" xr:uid="{00000000-0005-0000-0000-00009B6E0000}"/>
    <cellStyle name="Normal 4 2 5 2 11" xfId="28099" xr:uid="{00000000-0005-0000-0000-00009C6E0000}"/>
    <cellStyle name="Normal 4 2 5 2 11 2" xfId="28100" xr:uid="{00000000-0005-0000-0000-00009D6E0000}"/>
    <cellStyle name="Normal 4 2 5 2 12" xfId="28101" xr:uid="{00000000-0005-0000-0000-00009E6E0000}"/>
    <cellStyle name="Normal 4 2 5 2 2" xfId="28102" xr:uid="{00000000-0005-0000-0000-00009F6E0000}"/>
    <cellStyle name="Normal 4 2 5 2 2 10" xfId="28103" xr:uid="{00000000-0005-0000-0000-0000A06E0000}"/>
    <cellStyle name="Normal 4 2 5 2 2 10 2" xfId="28104" xr:uid="{00000000-0005-0000-0000-0000A16E0000}"/>
    <cellStyle name="Normal 4 2 5 2 2 11" xfId="28105" xr:uid="{00000000-0005-0000-0000-0000A26E0000}"/>
    <cellStyle name="Normal 4 2 5 2 2 2" xfId="28106" xr:uid="{00000000-0005-0000-0000-0000A36E0000}"/>
    <cellStyle name="Normal 4 2 5 2 2 2 2" xfId="28107" xr:uid="{00000000-0005-0000-0000-0000A46E0000}"/>
    <cellStyle name="Normal 4 2 5 2 2 3" xfId="28108" xr:uid="{00000000-0005-0000-0000-0000A56E0000}"/>
    <cellStyle name="Normal 4 2 5 2 2 3 2" xfId="28109" xr:uid="{00000000-0005-0000-0000-0000A66E0000}"/>
    <cellStyle name="Normal 4 2 5 2 2 4" xfId="28110" xr:uid="{00000000-0005-0000-0000-0000A76E0000}"/>
    <cellStyle name="Normal 4 2 5 2 2 4 2" xfId="28111" xr:uid="{00000000-0005-0000-0000-0000A86E0000}"/>
    <cellStyle name="Normal 4 2 5 2 2 5" xfId="28112" xr:uid="{00000000-0005-0000-0000-0000A96E0000}"/>
    <cellStyle name="Normal 4 2 5 2 2 5 2" xfId="28113" xr:uid="{00000000-0005-0000-0000-0000AA6E0000}"/>
    <cellStyle name="Normal 4 2 5 2 2 6" xfId="28114" xr:uid="{00000000-0005-0000-0000-0000AB6E0000}"/>
    <cellStyle name="Normal 4 2 5 2 2 6 2" xfId="28115" xr:uid="{00000000-0005-0000-0000-0000AC6E0000}"/>
    <cellStyle name="Normal 4 2 5 2 2 7" xfId="28116" xr:uid="{00000000-0005-0000-0000-0000AD6E0000}"/>
    <cellStyle name="Normal 4 2 5 2 2 7 2" xfId="28117" xr:uid="{00000000-0005-0000-0000-0000AE6E0000}"/>
    <cellStyle name="Normal 4 2 5 2 2 8" xfId="28118" xr:uid="{00000000-0005-0000-0000-0000AF6E0000}"/>
    <cellStyle name="Normal 4 2 5 2 2 8 2" xfId="28119" xr:uid="{00000000-0005-0000-0000-0000B06E0000}"/>
    <cellStyle name="Normal 4 2 5 2 2 9" xfId="28120" xr:uid="{00000000-0005-0000-0000-0000B16E0000}"/>
    <cellStyle name="Normal 4 2 5 2 2 9 2" xfId="28121" xr:uid="{00000000-0005-0000-0000-0000B26E0000}"/>
    <cellStyle name="Normal 4 2 5 2 3" xfId="28122" xr:uid="{00000000-0005-0000-0000-0000B36E0000}"/>
    <cellStyle name="Normal 4 2 5 2 3 2" xfId="28123" xr:uid="{00000000-0005-0000-0000-0000B46E0000}"/>
    <cellStyle name="Normal 4 2 5 2 4" xfId="28124" xr:uid="{00000000-0005-0000-0000-0000B56E0000}"/>
    <cellStyle name="Normal 4 2 5 2 4 2" xfId="28125" xr:uid="{00000000-0005-0000-0000-0000B66E0000}"/>
    <cellStyle name="Normal 4 2 5 2 5" xfId="28126" xr:uid="{00000000-0005-0000-0000-0000B76E0000}"/>
    <cellStyle name="Normal 4 2 5 2 5 2" xfId="28127" xr:uid="{00000000-0005-0000-0000-0000B86E0000}"/>
    <cellStyle name="Normal 4 2 5 2 6" xfId="28128" xr:uid="{00000000-0005-0000-0000-0000B96E0000}"/>
    <cellStyle name="Normal 4 2 5 2 6 2" xfId="28129" xr:uid="{00000000-0005-0000-0000-0000BA6E0000}"/>
    <cellStyle name="Normal 4 2 5 2 7" xfId="28130" xr:uid="{00000000-0005-0000-0000-0000BB6E0000}"/>
    <cellStyle name="Normal 4 2 5 2 7 2" xfId="28131" xr:uid="{00000000-0005-0000-0000-0000BC6E0000}"/>
    <cellStyle name="Normal 4 2 5 2 8" xfId="28132" xr:uid="{00000000-0005-0000-0000-0000BD6E0000}"/>
    <cellStyle name="Normal 4 2 5 2 8 2" xfId="28133" xr:uid="{00000000-0005-0000-0000-0000BE6E0000}"/>
    <cellStyle name="Normal 4 2 5 2 9" xfId="28134" xr:uid="{00000000-0005-0000-0000-0000BF6E0000}"/>
    <cellStyle name="Normal 4 2 5 2 9 2" xfId="28135" xr:uid="{00000000-0005-0000-0000-0000C06E0000}"/>
    <cellStyle name="Normal 4 2 5 3" xfId="28136" xr:uid="{00000000-0005-0000-0000-0000C16E0000}"/>
    <cellStyle name="Normal 4 2 5 3 10" xfId="28137" xr:uid="{00000000-0005-0000-0000-0000C26E0000}"/>
    <cellStyle name="Normal 4 2 5 3 10 2" xfId="28138" xr:uid="{00000000-0005-0000-0000-0000C36E0000}"/>
    <cellStyle name="Normal 4 2 5 3 11" xfId="28139" xr:uid="{00000000-0005-0000-0000-0000C46E0000}"/>
    <cellStyle name="Normal 4 2 5 3 2" xfId="28140" xr:uid="{00000000-0005-0000-0000-0000C56E0000}"/>
    <cellStyle name="Normal 4 2 5 3 2 2" xfId="28141" xr:uid="{00000000-0005-0000-0000-0000C66E0000}"/>
    <cellStyle name="Normal 4 2 5 3 3" xfId="28142" xr:uid="{00000000-0005-0000-0000-0000C76E0000}"/>
    <cellStyle name="Normal 4 2 5 3 3 2" xfId="28143" xr:uid="{00000000-0005-0000-0000-0000C86E0000}"/>
    <cellStyle name="Normal 4 2 5 3 4" xfId="28144" xr:uid="{00000000-0005-0000-0000-0000C96E0000}"/>
    <cellStyle name="Normal 4 2 5 3 4 2" xfId="28145" xr:uid="{00000000-0005-0000-0000-0000CA6E0000}"/>
    <cellStyle name="Normal 4 2 5 3 5" xfId="28146" xr:uid="{00000000-0005-0000-0000-0000CB6E0000}"/>
    <cellStyle name="Normal 4 2 5 3 5 2" xfId="28147" xr:uid="{00000000-0005-0000-0000-0000CC6E0000}"/>
    <cellStyle name="Normal 4 2 5 3 6" xfId="28148" xr:uid="{00000000-0005-0000-0000-0000CD6E0000}"/>
    <cellStyle name="Normal 4 2 5 3 6 2" xfId="28149" xr:uid="{00000000-0005-0000-0000-0000CE6E0000}"/>
    <cellStyle name="Normal 4 2 5 3 7" xfId="28150" xr:uid="{00000000-0005-0000-0000-0000CF6E0000}"/>
    <cellStyle name="Normal 4 2 5 3 7 2" xfId="28151" xr:uid="{00000000-0005-0000-0000-0000D06E0000}"/>
    <cellStyle name="Normal 4 2 5 3 8" xfId="28152" xr:uid="{00000000-0005-0000-0000-0000D16E0000}"/>
    <cellStyle name="Normal 4 2 5 3 8 2" xfId="28153" xr:uid="{00000000-0005-0000-0000-0000D26E0000}"/>
    <cellStyle name="Normal 4 2 5 3 9" xfId="28154" xr:uid="{00000000-0005-0000-0000-0000D36E0000}"/>
    <cellStyle name="Normal 4 2 5 3 9 2" xfId="28155" xr:uid="{00000000-0005-0000-0000-0000D46E0000}"/>
    <cellStyle name="Normal 4 2 5 4" xfId="28156" xr:uid="{00000000-0005-0000-0000-0000D56E0000}"/>
    <cellStyle name="Normal 4 2 5 4 2" xfId="28157" xr:uid="{00000000-0005-0000-0000-0000D66E0000}"/>
    <cellStyle name="Normal 4 2 5 5" xfId="28158" xr:uid="{00000000-0005-0000-0000-0000D76E0000}"/>
    <cellStyle name="Normal 4 2 5 5 2" xfId="28159" xr:uid="{00000000-0005-0000-0000-0000D86E0000}"/>
    <cellStyle name="Normal 4 2 5 6" xfId="28160" xr:uid="{00000000-0005-0000-0000-0000D96E0000}"/>
    <cellStyle name="Normal 4 2 5 6 2" xfId="28161" xr:uid="{00000000-0005-0000-0000-0000DA6E0000}"/>
    <cellStyle name="Normal 4 2 5 7" xfId="28162" xr:uid="{00000000-0005-0000-0000-0000DB6E0000}"/>
    <cellStyle name="Normal 4 2 5 7 2" xfId="28163" xr:uid="{00000000-0005-0000-0000-0000DC6E0000}"/>
    <cellStyle name="Normal 4 2 5 8" xfId="28164" xr:uid="{00000000-0005-0000-0000-0000DD6E0000}"/>
    <cellStyle name="Normal 4 2 5 8 2" xfId="28165" xr:uid="{00000000-0005-0000-0000-0000DE6E0000}"/>
    <cellStyle name="Normal 4 2 5 9" xfId="28166" xr:uid="{00000000-0005-0000-0000-0000DF6E0000}"/>
    <cellStyle name="Normal 4 2 5 9 2" xfId="28167" xr:uid="{00000000-0005-0000-0000-0000E06E0000}"/>
    <cellStyle name="Normal 4 2 6" xfId="28168" xr:uid="{00000000-0005-0000-0000-0000E16E0000}"/>
    <cellStyle name="Normal 4 2 6 10" xfId="28169" xr:uid="{00000000-0005-0000-0000-0000E26E0000}"/>
    <cellStyle name="Normal 4 2 6 10 2" xfId="28170" xr:uid="{00000000-0005-0000-0000-0000E36E0000}"/>
    <cellStyle name="Normal 4 2 6 11" xfId="28171" xr:uid="{00000000-0005-0000-0000-0000E46E0000}"/>
    <cellStyle name="Normal 4 2 6 11 2" xfId="28172" xr:uid="{00000000-0005-0000-0000-0000E56E0000}"/>
    <cellStyle name="Normal 4 2 6 12" xfId="28173" xr:uid="{00000000-0005-0000-0000-0000E66E0000}"/>
    <cellStyle name="Normal 4 2 6 2" xfId="28174" xr:uid="{00000000-0005-0000-0000-0000E76E0000}"/>
    <cellStyle name="Normal 4 2 6 2 10" xfId="28175" xr:uid="{00000000-0005-0000-0000-0000E86E0000}"/>
    <cellStyle name="Normal 4 2 6 2 10 2" xfId="28176" xr:uid="{00000000-0005-0000-0000-0000E96E0000}"/>
    <cellStyle name="Normal 4 2 6 2 11" xfId="28177" xr:uid="{00000000-0005-0000-0000-0000EA6E0000}"/>
    <cellStyle name="Normal 4 2 6 2 2" xfId="28178" xr:uid="{00000000-0005-0000-0000-0000EB6E0000}"/>
    <cellStyle name="Normal 4 2 6 2 2 2" xfId="28179" xr:uid="{00000000-0005-0000-0000-0000EC6E0000}"/>
    <cellStyle name="Normal 4 2 6 2 3" xfId="28180" xr:uid="{00000000-0005-0000-0000-0000ED6E0000}"/>
    <cellStyle name="Normal 4 2 6 2 3 2" xfId="28181" xr:uid="{00000000-0005-0000-0000-0000EE6E0000}"/>
    <cellStyle name="Normal 4 2 6 2 4" xfId="28182" xr:uid="{00000000-0005-0000-0000-0000EF6E0000}"/>
    <cellStyle name="Normal 4 2 6 2 4 2" xfId="28183" xr:uid="{00000000-0005-0000-0000-0000F06E0000}"/>
    <cellStyle name="Normal 4 2 6 2 5" xfId="28184" xr:uid="{00000000-0005-0000-0000-0000F16E0000}"/>
    <cellStyle name="Normal 4 2 6 2 5 2" xfId="28185" xr:uid="{00000000-0005-0000-0000-0000F26E0000}"/>
    <cellStyle name="Normal 4 2 6 2 6" xfId="28186" xr:uid="{00000000-0005-0000-0000-0000F36E0000}"/>
    <cellStyle name="Normal 4 2 6 2 6 2" xfId="28187" xr:uid="{00000000-0005-0000-0000-0000F46E0000}"/>
    <cellStyle name="Normal 4 2 6 2 7" xfId="28188" xr:uid="{00000000-0005-0000-0000-0000F56E0000}"/>
    <cellStyle name="Normal 4 2 6 2 7 2" xfId="28189" xr:uid="{00000000-0005-0000-0000-0000F66E0000}"/>
    <cellStyle name="Normal 4 2 6 2 8" xfId="28190" xr:uid="{00000000-0005-0000-0000-0000F76E0000}"/>
    <cellStyle name="Normal 4 2 6 2 8 2" xfId="28191" xr:uid="{00000000-0005-0000-0000-0000F86E0000}"/>
    <cellStyle name="Normal 4 2 6 2 9" xfId="28192" xr:uid="{00000000-0005-0000-0000-0000F96E0000}"/>
    <cellStyle name="Normal 4 2 6 2 9 2" xfId="28193" xr:uid="{00000000-0005-0000-0000-0000FA6E0000}"/>
    <cellStyle name="Normal 4 2 6 3" xfId="28194" xr:uid="{00000000-0005-0000-0000-0000FB6E0000}"/>
    <cellStyle name="Normal 4 2 6 3 2" xfId="28195" xr:uid="{00000000-0005-0000-0000-0000FC6E0000}"/>
    <cellStyle name="Normal 4 2 6 4" xfId="28196" xr:uid="{00000000-0005-0000-0000-0000FD6E0000}"/>
    <cellStyle name="Normal 4 2 6 4 2" xfId="28197" xr:uid="{00000000-0005-0000-0000-0000FE6E0000}"/>
    <cellStyle name="Normal 4 2 6 5" xfId="28198" xr:uid="{00000000-0005-0000-0000-0000FF6E0000}"/>
    <cellStyle name="Normal 4 2 6 5 2" xfId="28199" xr:uid="{00000000-0005-0000-0000-0000006F0000}"/>
    <cellStyle name="Normal 4 2 6 6" xfId="28200" xr:uid="{00000000-0005-0000-0000-0000016F0000}"/>
    <cellStyle name="Normal 4 2 6 6 2" xfId="28201" xr:uid="{00000000-0005-0000-0000-0000026F0000}"/>
    <cellStyle name="Normal 4 2 6 7" xfId="28202" xr:uid="{00000000-0005-0000-0000-0000036F0000}"/>
    <cellStyle name="Normal 4 2 6 7 2" xfId="28203" xr:uid="{00000000-0005-0000-0000-0000046F0000}"/>
    <cellStyle name="Normal 4 2 6 8" xfId="28204" xr:uid="{00000000-0005-0000-0000-0000056F0000}"/>
    <cellStyle name="Normal 4 2 6 8 2" xfId="28205" xr:uid="{00000000-0005-0000-0000-0000066F0000}"/>
    <cellStyle name="Normal 4 2 6 9" xfId="28206" xr:uid="{00000000-0005-0000-0000-0000076F0000}"/>
    <cellStyle name="Normal 4 2 6 9 2" xfId="28207" xr:uid="{00000000-0005-0000-0000-0000086F0000}"/>
    <cellStyle name="Normal 4 2 7" xfId="28208" xr:uid="{00000000-0005-0000-0000-0000096F0000}"/>
    <cellStyle name="Normal 4 2 7 10" xfId="28209" xr:uid="{00000000-0005-0000-0000-00000A6F0000}"/>
    <cellStyle name="Normal 4 2 7 10 2" xfId="28210" xr:uid="{00000000-0005-0000-0000-00000B6F0000}"/>
    <cellStyle name="Normal 4 2 7 11" xfId="28211" xr:uid="{00000000-0005-0000-0000-00000C6F0000}"/>
    <cellStyle name="Normal 4 2 7 2" xfId="28212" xr:uid="{00000000-0005-0000-0000-00000D6F0000}"/>
    <cellStyle name="Normal 4 2 7 2 2" xfId="28213" xr:uid="{00000000-0005-0000-0000-00000E6F0000}"/>
    <cellStyle name="Normal 4 2 7 3" xfId="28214" xr:uid="{00000000-0005-0000-0000-00000F6F0000}"/>
    <cellStyle name="Normal 4 2 7 3 2" xfId="28215" xr:uid="{00000000-0005-0000-0000-0000106F0000}"/>
    <cellStyle name="Normal 4 2 7 4" xfId="28216" xr:uid="{00000000-0005-0000-0000-0000116F0000}"/>
    <cellStyle name="Normal 4 2 7 4 2" xfId="28217" xr:uid="{00000000-0005-0000-0000-0000126F0000}"/>
    <cellStyle name="Normal 4 2 7 5" xfId="28218" xr:uid="{00000000-0005-0000-0000-0000136F0000}"/>
    <cellStyle name="Normal 4 2 7 5 2" xfId="28219" xr:uid="{00000000-0005-0000-0000-0000146F0000}"/>
    <cellStyle name="Normal 4 2 7 6" xfId="28220" xr:uid="{00000000-0005-0000-0000-0000156F0000}"/>
    <cellStyle name="Normal 4 2 7 6 2" xfId="28221" xr:uid="{00000000-0005-0000-0000-0000166F0000}"/>
    <cellStyle name="Normal 4 2 7 7" xfId="28222" xr:uid="{00000000-0005-0000-0000-0000176F0000}"/>
    <cellStyle name="Normal 4 2 7 7 2" xfId="28223" xr:uid="{00000000-0005-0000-0000-0000186F0000}"/>
    <cellStyle name="Normal 4 2 7 8" xfId="28224" xr:uid="{00000000-0005-0000-0000-0000196F0000}"/>
    <cellStyle name="Normal 4 2 7 8 2" xfId="28225" xr:uid="{00000000-0005-0000-0000-00001A6F0000}"/>
    <cellStyle name="Normal 4 2 7 9" xfId="28226" xr:uid="{00000000-0005-0000-0000-00001B6F0000}"/>
    <cellStyle name="Normal 4 2 7 9 2" xfId="28227" xr:uid="{00000000-0005-0000-0000-00001C6F0000}"/>
    <cellStyle name="Normal 4 2 8" xfId="28228" xr:uid="{00000000-0005-0000-0000-00001D6F0000}"/>
    <cellStyle name="Normal 4 2 8 2" xfId="28229" xr:uid="{00000000-0005-0000-0000-00001E6F0000}"/>
    <cellStyle name="Normal 4 2 9" xfId="28230" xr:uid="{00000000-0005-0000-0000-00001F6F0000}"/>
    <cellStyle name="Normal 4 2 9 2" xfId="28231" xr:uid="{00000000-0005-0000-0000-0000206F0000}"/>
    <cellStyle name="Normal 4 20" xfId="28232" xr:uid="{00000000-0005-0000-0000-0000216F0000}"/>
    <cellStyle name="Normal 4 21" xfId="28233" xr:uid="{00000000-0005-0000-0000-0000226F0000}"/>
    <cellStyle name="Normal 4 22" xfId="42107" xr:uid="{00000000-0005-0000-0000-0000236F0000}"/>
    <cellStyle name="Normal 4 3" xfId="17" xr:uid="{00000000-0005-0000-0000-0000246F0000}"/>
    <cellStyle name="Normal 4 3 10" xfId="28234" xr:uid="{00000000-0005-0000-0000-0000256F0000}"/>
    <cellStyle name="Normal 4 3 10 2" xfId="28235" xr:uid="{00000000-0005-0000-0000-0000266F0000}"/>
    <cellStyle name="Normal 4 3 11" xfId="28236" xr:uid="{00000000-0005-0000-0000-0000276F0000}"/>
    <cellStyle name="Normal 4 3 11 2" xfId="28237" xr:uid="{00000000-0005-0000-0000-0000286F0000}"/>
    <cellStyle name="Normal 4 3 12" xfId="28238" xr:uid="{00000000-0005-0000-0000-0000296F0000}"/>
    <cellStyle name="Normal 4 3 12 2" xfId="28239" xr:uid="{00000000-0005-0000-0000-00002A6F0000}"/>
    <cellStyle name="Normal 4 3 13" xfId="28240" xr:uid="{00000000-0005-0000-0000-00002B6F0000}"/>
    <cellStyle name="Normal 4 3 14" xfId="236" xr:uid="{00000000-0005-0000-0000-00002C6F0000}"/>
    <cellStyle name="Normal 4 3 2" xfId="28241" xr:uid="{00000000-0005-0000-0000-00002D6F0000}"/>
    <cellStyle name="Normal 4 3 2 10" xfId="28242" xr:uid="{00000000-0005-0000-0000-00002E6F0000}"/>
    <cellStyle name="Normal 4 3 2 10 2" xfId="28243" xr:uid="{00000000-0005-0000-0000-00002F6F0000}"/>
    <cellStyle name="Normal 4 3 2 11" xfId="28244" xr:uid="{00000000-0005-0000-0000-0000306F0000}"/>
    <cellStyle name="Normal 4 3 2 11 2" xfId="28245" xr:uid="{00000000-0005-0000-0000-0000316F0000}"/>
    <cellStyle name="Normal 4 3 2 12" xfId="28246" xr:uid="{00000000-0005-0000-0000-0000326F0000}"/>
    <cellStyle name="Normal 4 3 2 2" xfId="28247" xr:uid="{00000000-0005-0000-0000-0000336F0000}"/>
    <cellStyle name="Normal 4 3 2 2 10" xfId="28248" xr:uid="{00000000-0005-0000-0000-0000346F0000}"/>
    <cellStyle name="Normal 4 3 2 2 10 2" xfId="28249" xr:uid="{00000000-0005-0000-0000-0000356F0000}"/>
    <cellStyle name="Normal 4 3 2 2 11" xfId="28250" xr:uid="{00000000-0005-0000-0000-0000366F0000}"/>
    <cellStyle name="Normal 4 3 2 2 2" xfId="28251" xr:uid="{00000000-0005-0000-0000-0000376F0000}"/>
    <cellStyle name="Normal 4 3 2 2 2 2" xfId="28252" xr:uid="{00000000-0005-0000-0000-0000386F0000}"/>
    <cellStyle name="Normal 4 3 2 2 3" xfId="28253" xr:uid="{00000000-0005-0000-0000-0000396F0000}"/>
    <cellStyle name="Normal 4 3 2 2 3 2" xfId="28254" xr:uid="{00000000-0005-0000-0000-00003A6F0000}"/>
    <cellStyle name="Normal 4 3 2 2 4" xfId="28255" xr:uid="{00000000-0005-0000-0000-00003B6F0000}"/>
    <cellStyle name="Normal 4 3 2 2 4 2" xfId="28256" xr:uid="{00000000-0005-0000-0000-00003C6F0000}"/>
    <cellStyle name="Normal 4 3 2 2 5" xfId="28257" xr:uid="{00000000-0005-0000-0000-00003D6F0000}"/>
    <cellStyle name="Normal 4 3 2 2 5 2" xfId="28258" xr:uid="{00000000-0005-0000-0000-00003E6F0000}"/>
    <cellStyle name="Normal 4 3 2 2 6" xfId="28259" xr:uid="{00000000-0005-0000-0000-00003F6F0000}"/>
    <cellStyle name="Normal 4 3 2 2 6 2" xfId="28260" xr:uid="{00000000-0005-0000-0000-0000406F0000}"/>
    <cellStyle name="Normal 4 3 2 2 7" xfId="28261" xr:uid="{00000000-0005-0000-0000-0000416F0000}"/>
    <cellStyle name="Normal 4 3 2 2 7 2" xfId="28262" xr:uid="{00000000-0005-0000-0000-0000426F0000}"/>
    <cellStyle name="Normal 4 3 2 2 8" xfId="28263" xr:uid="{00000000-0005-0000-0000-0000436F0000}"/>
    <cellStyle name="Normal 4 3 2 2 8 2" xfId="28264" xr:uid="{00000000-0005-0000-0000-0000446F0000}"/>
    <cellStyle name="Normal 4 3 2 2 9" xfId="28265" xr:uid="{00000000-0005-0000-0000-0000456F0000}"/>
    <cellStyle name="Normal 4 3 2 2 9 2" xfId="28266" xr:uid="{00000000-0005-0000-0000-0000466F0000}"/>
    <cellStyle name="Normal 4 3 2 3" xfId="28267" xr:uid="{00000000-0005-0000-0000-0000476F0000}"/>
    <cellStyle name="Normal 4 3 2 3 2" xfId="28268" xr:uid="{00000000-0005-0000-0000-0000486F0000}"/>
    <cellStyle name="Normal 4 3 2 4" xfId="28269" xr:uid="{00000000-0005-0000-0000-0000496F0000}"/>
    <cellStyle name="Normal 4 3 2 4 2" xfId="28270" xr:uid="{00000000-0005-0000-0000-00004A6F0000}"/>
    <cellStyle name="Normal 4 3 2 5" xfId="28271" xr:uid="{00000000-0005-0000-0000-00004B6F0000}"/>
    <cellStyle name="Normal 4 3 2 5 2" xfId="28272" xr:uid="{00000000-0005-0000-0000-00004C6F0000}"/>
    <cellStyle name="Normal 4 3 2 6" xfId="28273" xr:uid="{00000000-0005-0000-0000-00004D6F0000}"/>
    <cellStyle name="Normal 4 3 2 6 2" xfId="28274" xr:uid="{00000000-0005-0000-0000-00004E6F0000}"/>
    <cellStyle name="Normal 4 3 2 7" xfId="28275" xr:uid="{00000000-0005-0000-0000-00004F6F0000}"/>
    <cellStyle name="Normal 4 3 2 7 2" xfId="28276" xr:uid="{00000000-0005-0000-0000-0000506F0000}"/>
    <cellStyle name="Normal 4 3 2 8" xfId="28277" xr:uid="{00000000-0005-0000-0000-0000516F0000}"/>
    <cellStyle name="Normal 4 3 2 8 2" xfId="28278" xr:uid="{00000000-0005-0000-0000-0000526F0000}"/>
    <cellStyle name="Normal 4 3 2 9" xfId="28279" xr:uid="{00000000-0005-0000-0000-0000536F0000}"/>
    <cellStyle name="Normal 4 3 2 9 2" xfId="28280" xr:uid="{00000000-0005-0000-0000-0000546F0000}"/>
    <cellStyle name="Normal 4 3 3" xfId="28281" xr:uid="{00000000-0005-0000-0000-0000556F0000}"/>
    <cellStyle name="Normal 4 3 3 10" xfId="28282" xr:uid="{00000000-0005-0000-0000-0000566F0000}"/>
    <cellStyle name="Normal 4 3 3 10 2" xfId="28283" xr:uid="{00000000-0005-0000-0000-0000576F0000}"/>
    <cellStyle name="Normal 4 3 3 11" xfId="28284" xr:uid="{00000000-0005-0000-0000-0000586F0000}"/>
    <cellStyle name="Normal 4 3 3 2" xfId="28285" xr:uid="{00000000-0005-0000-0000-0000596F0000}"/>
    <cellStyle name="Normal 4 3 3 2 2" xfId="28286" xr:uid="{00000000-0005-0000-0000-00005A6F0000}"/>
    <cellStyle name="Normal 4 3 3 3" xfId="28287" xr:uid="{00000000-0005-0000-0000-00005B6F0000}"/>
    <cellStyle name="Normal 4 3 3 3 2" xfId="28288" xr:uid="{00000000-0005-0000-0000-00005C6F0000}"/>
    <cellStyle name="Normal 4 3 3 4" xfId="28289" xr:uid="{00000000-0005-0000-0000-00005D6F0000}"/>
    <cellStyle name="Normal 4 3 3 4 2" xfId="28290" xr:uid="{00000000-0005-0000-0000-00005E6F0000}"/>
    <cellStyle name="Normal 4 3 3 5" xfId="28291" xr:uid="{00000000-0005-0000-0000-00005F6F0000}"/>
    <cellStyle name="Normal 4 3 3 5 2" xfId="28292" xr:uid="{00000000-0005-0000-0000-0000606F0000}"/>
    <cellStyle name="Normal 4 3 3 6" xfId="28293" xr:uid="{00000000-0005-0000-0000-0000616F0000}"/>
    <cellStyle name="Normal 4 3 3 6 2" xfId="28294" xr:uid="{00000000-0005-0000-0000-0000626F0000}"/>
    <cellStyle name="Normal 4 3 3 7" xfId="28295" xr:uid="{00000000-0005-0000-0000-0000636F0000}"/>
    <cellStyle name="Normal 4 3 3 7 2" xfId="28296" xr:uid="{00000000-0005-0000-0000-0000646F0000}"/>
    <cellStyle name="Normal 4 3 3 8" xfId="28297" xr:uid="{00000000-0005-0000-0000-0000656F0000}"/>
    <cellStyle name="Normal 4 3 3 8 2" xfId="28298" xr:uid="{00000000-0005-0000-0000-0000666F0000}"/>
    <cellStyle name="Normal 4 3 3 9" xfId="28299" xr:uid="{00000000-0005-0000-0000-0000676F0000}"/>
    <cellStyle name="Normal 4 3 3 9 2" xfId="28300" xr:uid="{00000000-0005-0000-0000-0000686F0000}"/>
    <cellStyle name="Normal 4 3 4" xfId="28301" xr:uid="{00000000-0005-0000-0000-0000696F0000}"/>
    <cellStyle name="Normal 4 3 4 2" xfId="28302" xr:uid="{00000000-0005-0000-0000-00006A6F0000}"/>
    <cellStyle name="Normal 4 3 5" xfId="28303" xr:uid="{00000000-0005-0000-0000-00006B6F0000}"/>
    <cellStyle name="Normal 4 3 5 2" xfId="28304" xr:uid="{00000000-0005-0000-0000-00006C6F0000}"/>
    <cellStyle name="Normal 4 3 6" xfId="28305" xr:uid="{00000000-0005-0000-0000-00006D6F0000}"/>
    <cellStyle name="Normal 4 3 6 2" xfId="28306" xr:uid="{00000000-0005-0000-0000-00006E6F0000}"/>
    <cellStyle name="Normal 4 3 7" xfId="28307" xr:uid="{00000000-0005-0000-0000-00006F6F0000}"/>
    <cellStyle name="Normal 4 3 7 2" xfId="28308" xr:uid="{00000000-0005-0000-0000-0000706F0000}"/>
    <cellStyle name="Normal 4 3 8" xfId="28309" xr:uid="{00000000-0005-0000-0000-0000716F0000}"/>
    <cellStyle name="Normal 4 3 8 2" xfId="28310" xr:uid="{00000000-0005-0000-0000-0000726F0000}"/>
    <cellStyle name="Normal 4 3 9" xfId="28311" xr:uid="{00000000-0005-0000-0000-0000736F0000}"/>
    <cellStyle name="Normal 4 3 9 2" xfId="28312" xr:uid="{00000000-0005-0000-0000-0000746F0000}"/>
    <cellStyle name="Normal 4 4" xfId="22" xr:uid="{00000000-0005-0000-0000-0000756F0000}"/>
    <cellStyle name="Normal 4 4 10" xfId="28313" xr:uid="{00000000-0005-0000-0000-0000766F0000}"/>
    <cellStyle name="Normal 4 4 10 2" xfId="28314" xr:uid="{00000000-0005-0000-0000-0000776F0000}"/>
    <cellStyle name="Normal 4 4 11" xfId="28315" xr:uid="{00000000-0005-0000-0000-0000786F0000}"/>
    <cellStyle name="Normal 4 4 11 2" xfId="28316" xr:uid="{00000000-0005-0000-0000-0000796F0000}"/>
    <cellStyle name="Normal 4 4 12" xfId="28317" xr:uid="{00000000-0005-0000-0000-00007A6F0000}"/>
    <cellStyle name="Normal 4 4 12 2" xfId="28318" xr:uid="{00000000-0005-0000-0000-00007B6F0000}"/>
    <cellStyle name="Normal 4 4 13" xfId="28319" xr:uid="{00000000-0005-0000-0000-00007C6F0000}"/>
    <cellStyle name="Normal 4 4 2" xfId="28320" xr:uid="{00000000-0005-0000-0000-00007D6F0000}"/>
    <cellStyle name="Normal 4 4 2 10" xfId="28321" xr:uid="{00000000-0005-0000-0000-00007E6F0000}"/>
    <cellStyle name="Normal 4 4 2 10 2" xfId="28322" xr:uid="{00000000-0005-0000-0000-00007F6F0000}"/>
    <cellStyle name="Normal 4 4 2 11" xfId="28323" xr:uid="{00000000-0005-0000-0000-0000806F0000}"/>
    <cellStyle name="Normal 4 4 2 11 2" xfId="28324" xr:uid="{00000000-0005-0000-0000-0000816F0000}"/>
    <cellStyle name="Normal 4 4 2 12" xfId="28325" xr:uid="{00000000-0005-0000-0000-0000826F0000}"/>
    <cellStyle name="Normal 4 4 2 2" xfId="28326" xr:uid="{00000000-0005-0000-0000-0000836F0000}"/>
    <cellStyle name="Normal 4 4 2 2 10" xfId="28327" xr:uid="{00000000-0005-0000-0000-0000846F0000}"/>
    <cellStyle name="Normal 4 4 2 2 10 2" xfId="28328" xr:uid="{00000000-0005-0000-0000-0000856F0000}"/>
    <cellStyle name="Normal 4 4 2 2 11" xfId="28329" xr:uid="{00000000-0005-0000-0000-0000866F0000}"/>
    <cellStyle name="Normal 4 4 2 2 2" xfId="28330" xr:uid="{00000000-0005-0000-0000-0000876F0000}"/>
    <cellStyle name="Normal 4 4 2 2 2 2" xfId="28331" xr:uid="{00000000-0005-0000-0000-0000886F0000}"/>
    <cellStyle name="Normal 4 4 2 2 3" xfId="28332" xr:uid="{00000000-0005-0000-0000-0000896F0000}"/>
    <cellStyle name="Normal 4 4 2 2 3 2" xfId="28333" xr:uid="{00000000-0005-0000-0000-00008A6F0000}"/>
    <cellStyle name="Normal 4 4 2 2 4" xfId="28334" xr:uid="{00000000-0005-0000-0000-00008B6F0000}"/>
    <cellStyle name="Normal 4 4 2 2 4 2" xfId="28335" xr:uid="{00000000-0005-0000-0000-00008C6F0000}"/>
    <cellStyle name="Normal 4 4 2 2 5" xfId="28336" xr:uid="{00000000-0005-0000-0000-00008D6F0000}"/>
    <cellStyle name="Normal 4 4 2 2 5 2" xfId="28337" xr:uid="{00000000-0005-0000-0000-00008E6F0000}"/>
    <cellStyle name="Normal 4 4 2 2 6" xfId="28338" xr:uid="{00000000-0005-0000-0000-00008F6F0000}"/>
    <cellStyle name="Normal 4 4 2 2 6 2" xfId="28339" xr:uid="{00000000-0005-0000-0000-0000906F0000}"/>
    <cellStyle name="Normal 4 4 2 2 7" xfId="28340" xr:uid="{00000000-0005-0000-0000-0000916F0000}"/>
    <cellStyle name="Normal 4 4 2 2 7 2" xfId="28341" xr:uid="{00000000-0005-0000-0000-0000926F0000}"/>
    <cellStyle name="Normal 4 4 2 2 8" xfId="28342" xr:uid="{00000000-0005-0000-0000-0000936F0000}"/>
    <cellStyle name="Normal 4 4 2 2 8 2" xfId="28343" xr:uid="{00000000-0005-0000-0000-0000946F0000}"/>
    <cellStyle name="Normal 4 4 2 2 9" xfId="28344" xr:uid="{00000000-0005-0000-0000-0000956F0000}"/>
    <cellStyle name="Normal 4 4 2 2 9 2" xfId="28345" xr:uid="{00000000-0005-0000-0000-0000966F0000}"/>
    <cellStyle name="Normal 4 4 2 3" xfId="28346" xr:uid="{00000000-0005-0000-0000-0000976F0000}"/>
    <cellStyle name="Normal 4 4 2 3 2" xfId="28347" xr:uid="{00000000-0005-0000-0000-0000986F0000}"/>
    <cellStyle name="Normal 4 4 2 4" xfId="28348" xr:uid="{00000000-0005-0000-0000-0000996F0000}"/>
    <cellStyle name="Normal 4 4 2 4 2" xfId="28349" xr:uid="{00000000-0005-0000-0000-00009A6F0000}"/>
    <cellStyle name="Normal 4 4 2 5" xfId="28350" xr:uid="{00000000-0005-0000-0000-00009B6F0000}"/>
    <cellStyle name="Normal 4 4 2 5 2" xfId="28351" xr:uid="{00000000-0005-0000-0000-00009C6F0000}"/>
    <cellStyle name="Normal 4 4 2 6" xfId="28352" xr:uid="{00000000-0005-0000-0000-00009D6F0000}"/>
    <cellStyle name="Normal 4 4 2 6 2" xfId="28353" xr:uid="{00000000-0005-0000-0000-00009E6F0000}"/>
    <cellStyle name="Normal 4 4 2 7" xfId="28354" xr:uid="{00000000-0005-0000-0000-00009F6F0000}"/>
    <cellStyle name="Normal 4 4 2 7 2" xfId="28355" xr:uid="{00000000-0005-0000-0000-0000A06F0000}"/>
    <cellStyle name="Normal 4 4 2 8" xfId="28356" xr:uid="{00000000-0005-0000-0000-0000A16F0000}"/>
    <cellStyle name="Normal 4 4 2 8 2" xfId="28357" xr:uid="{00000000-0005-0000-0000-0000A26F0000}"/>
    <cellStyle name="Normal 4 4 2 9" xfId="28358" xr:uid="{00000000-0005-0000-0000-0000A36F0000}"/>
    <cellStyle name="Normal 4 4 2 9 2" xfId="28359" xr:uid="{00000000-0005-0000-0000-0000A46F0000}"/>
    <cellStyle name="Normal 4 4 3" xfId="28360" xr:uid="{00000000-0005-0000-0000-0000A56F0000}"/>
    <cellStyle name="Normal 4 4 3 10" xfId="28361" xr:uid="{00000000-0005-0000-0000-0000A66F0000}"/>
    <cellStyle name="Normal 4 4 3 10 2" xfId="28362" xr:uid="{00000000-0005-0000-0000-0000A76F0000}"/>
    <cellStyle name="Normal 4 4 3 11" xfId="28363" xr:uid="{00000000-0005-0000-0000-0000A86F0000}"/>
    <cellStyle name="Normal 4 4 3 2" xfId="28364" xr:uid="{00000000-0005-0000-0000-0000A96F0000}"/>
    <cellStyle name="Normal 4 4 3 2 2" xfId="28365" xr:uid="{00000000-0005-0000-0000-0000AA6F0000}"/>
    <cellStyle name="Normal 4 4 3 3" xfId="28366" xr:uid="{00000000-0005-0000-0000-0000AB6F0000}"/>
    <cellStyle name="Normal 4 4 3 3 2" xfId="28367" xr:uid="{00000000-0005-0000-0000-0000AC6F0000}"/>
    <cellStyle name="Normal 4 4 3 4" xfId="28368" xr:uid="{00000000-0005-0000-0000-0000AD6F0000}"/>
    <cellStyle name="Normal 4 4 3 4 2" xfId="28369" xr:uid="{00000000-0005-0000-0000-0000AE6F0000}"/>
    <cellStyle name="Normal 4 4 3 5" xfId="28370" xr:uid="{00000000-0005-0000-0000-0000AF6F0000}"/>
    <cellStyle name="Normal 4 4 3 5 2" xfId="28371" xr:uid="{00000000-0005-0000-0000-0000B06F0000}"/>
    <cellStyle name="Normal 4 4 3 6" xfId="28372" xr:uid="{00000000-0005-0000-0000-0000B16F0000}"/>
    <cellStyle name="Normal 4 4 3 6 2" xfId="28373" xr:uid="{00000000-0005-0000-0000-0000B26F0000}"/>
    <cellStyle name="Normal 4 4 3 7" xfId="28374" xr:uid="{00000000-0005-0000-0000-0000B36F0000}"/>
    <cellStyle name="Normal 4 4 3 7 2" xfId="28375" xr:uid="{00000000-0005-0000-0000-0000B46F0000}"/>
    <cellStyle name="Normal 4 4 3 8" xfId="28376" xr:uid="{00000000-0005-0000-0000-0000B56F0000}"/>
    <cellStyle name="Normal 4 4 3 8 2" xfId="28377" xr:uid="{00000000-0005-0000-0000-0000B66F0000}"/>
    <cellStyle name="Normal 4 4 3 9" xfId="28378" xr:uid="{00000000-0005-0000-0000-0000B76F0000}"/>
    <cellStyle name="Normal 4 4 3 9 2" xfId="28379" xr:uid="{00000000-0005-0000-0000-0000B86F0000}"/>
    <cellStyle name="Normal 4 4 4" xfId="28380" xr:uid="{00000000-0005-0000-0000-0000B96F0000}"/>
    <cellStyle name="Normal 4 4 4 2" xfId="28381" xr:uid="{00000000-0005-0000-0000-0000BA6F0000}"/>
    <cellStyle name="Normal 4 4 5" xfId="28382" xr:uid="{00000000-0005-0000-0000-0000BB6F0000}"/>
    <cellStyle name="Normal 4 4 5 2" xfId="28383" xr:uid="{00000000-0005-0000-0000-0000BC6F0000}"/>
    <cellStyle name="Normal 4 4 6" xfId="28384" xr:uid="{00000000-0005-0000-0000-0000BD6F0000}"/>
    <cellStyle name="Normal 4 4 6 2" xfId="28385" xr:uid="{00000000-0005-0000-0000-0000BE6F0000}"/>
    <cellStyle name="Normal 4 4 7" xfId="28386" xr:uid="{00000000-0005-0000-0000-0000BF6F0000}"/>
    <cellStyle name="Normal 4 4 7 2" xfId="28387" xr:uid="{00000000-0005-0000-0000-0000C06F0000}"/>
    <cellStyle name="Normal 4 4 8" xfId="28388" xr:uid="{00000000-0005-0000-0000-0000C16F0000}"/>
    <cellStyle name="Normal 4 4 8 2" xfId="28389" xr:uid="{00000000-0005-0000-0000-0000C26F0000}"/>
    <cellStyle name="Normal 4 4 9" xfId="28390" xr:uid="{00000000-0005-0000-0000-0000C36F0000}"/>
    <cellStyle name="Normal 4 4 9 2" xfId="28391" xr:uid="{00000000-0005-0000-0000-0000C46F0000}"/>
    <cellStyle name="Normal 4 5" xfId="28392" xr:uid="{00000000-0005-0000-0000-0000C56F0000}"/>
    <cellStyle name="Normal 4 5 10" xfId="28393" xr:uid="{00000000-0005-0000-0000-0000C66F0000}"/>
    <cellStyle name="Normal 4 5 10 2" xfId="28394" xr:uid="{00000000-0005-0000-0000-0000C76F0000}"/>
    <cellStyle name="Normal 4 5 11" xfId="28395" xr:uid="{00000000-0005-0000-0000-0000C86F0000}"/>
    <cellStyle name="Normal 4 5 11 2" xfId="28396" xr:uid="{00000000-0005-0000-0000-0000C96F0000}"/>
    <cellStyle name="Normal 4 5 12" xfId="28397" xr:uid="{00000000-0005-0000-0000-0000CA6F0000}"/>
    <cellStyle name="Normal 4 5 12 2" xfId="28398" xr:uid="{00000000-0005-0000-0000-0000CB6F0000}"/>
    <cellStyle name="Normal 4 5 13" xfId="28399" xr:uid="{00000000-0005-0000-0000-0000CC6F0000}"/>
    <cellStyle name="Normal 4 5 2" xfId="28400" xr:uid="{00000000-0005-0000-0000-0000CD6F0000}"/>
    <cellStyle name="Normal 4 5 2 10" xfId="28401" xr:uid="{00000000-0005-0000-0000-0000CE6F0000}"/>
    <cellStyle name="Normal 4 5 2 10 2" xfId="28402" xr:uid="{00000000-0005-0000-0000-0000CF6F0000}"/>
    <cellStyle name="Normal 4 5 2 11" xfId="28403" xr:uid="{00000000-0005-0000-0000-0000D06F0000}"/>
    <cellStyle name="Normal 4 5 2 11 2" xfId="28404" xr:uid="{00000000-0005-0000-0000-0000D16F0000}"/>
    <cellStyle name="Normal 4 5 2 12" xfId="28405" xr:uid="{00000000-0005-0000-0000-0000D26F0000}"/>
    <cellStyle name="Normal 4 5 2 2" xfId="28406" xr:uid="{00000000-0005-0000-0000-0000D36F0000}"/>
    <cellStyle name="Normal 4 5 2 2 10" xfId="28407" xr:uid="{00000000-0005-0000-0000-0000D46F0000}"/>
    <cellStyle name="Normal 4 5 2 2 10 2" xfId="28408" xr:uid="{00000000-0005-0000-0000-0000D56F0000}"/>
    <cellStyle name="Normal 4 5 2 2 11" xfId="28409" xr:uid="{00000000-0005-0000-0000-0000D66F0000}"/>
    <cellStyle name="Normal 4 5 2 2 2" xfId="28410" xr:uid="{00000000-0005-0000-0000-0000D76F0000}"/>
    <cellStyle name="Normal 4 5 2 2 2 2" xfId="28411" xr:uid="{00000000-0005-0000-0000-0000D86F0000}"/>
    <cellStyle name="Normal 4 5 2 2 3" xfId="28412" xr:uid="{00000000-0005-0000-0000-0000D96F0000}"/>
    <cellStyle name="Normal 4 5 2 2 3 2" xfId="28413" xr:uid="{00000000-0005-0000-0000-0000DA6F0000}"/>
    <cellStyle name="Normal 4 5 2 2 4" xfId="28414" xr:uid="{00000000-0005-0000-0000-0000DB6F0000}"/>
    <cellStyle name="Normal 4 5 2 2 4 2" xfId="28415" xr:uid="{00000000-0005-0000-0000-0000DC6F0000}"/>
    <cellStyle name="Normal 4 5 2 2 5" xfId="28416" xr:uid="{00000000-0005-0000-0000-0000DD6F0000}"/>
    <cellStyle name="Normal 4 5 2 2 5 2" xfId="28417" xr:uid="{00000000-0005-0000-0000-0000DE6F0000}"/>
    <cellStyle name="Normal 4 5 2 2 6" xfId="28418" xr:uid="{00000000-0005-0000-0000-0000DF6F0000}"/>
    <cellStyle name="Normal 4 5 2 2 6 2" xfId="28419" xr:uid="{00000000-0005-0000-0000-0000E06F0000}"/>
    <cellStyle name="Normal 4 5 2 2 7" xfId="28420" xr:uid="{00000000-0005-0000-0000-0000E16F0000}"/>
    <cellStyle name="Normal 4 5 2 2 7 2" xfId="28421" xr:uid="{00000000-0005-0000-0000-0000E26F0000}"/>
    <cellStyle name="Normal 4 5 2 2 8" xfId="28422" xr:uid="{00000000-0005-0000-0000-0000E36F0000}"/>
    <cellStyle name="Normal 4 5 2 2 8 2" xfId="28423" xr:uid="{00000000-0005-0000-0000-0000E46F0000}"/>
    <cellStyle name="Normal 4 5 2 2 9" xfId="28424" xr:uid="{00000000-0005-0000-0000-0000E56F0000}"/>
    <cellStyle name="Normal 4 5 2 2 9 2" xfId="28425" xr:uid="{00000000-0005-0000-0000-0000E66F0000}"/>
    <cellStyle name="Normal 4 5 2 3" xfId="28426" xr:uid="{00000000-0005-0000-0000-0000E76F0000}"/>
    <cellStyle name="Normal 4 5 2 3 2" xfId="28427" xr:uid="{00000000-0005-0000-0000-0000E86F0000}"/>
    <cellStyle name="Normal 4 5 2 4" xfId="28428" xr:uid="{00000000-0005-0000-0000-0000E96F0000}"/>
    <cellStyle name="Normal 4 5 2 4 2" xfId="28429" xr:uid="{00000000-0005-0000-0000-0000EA6F0000}"/>
    <cellStyle name="Normal 4 5 2 5" xfId="28430" xr:uid="{00000000-0005-0000-0000-0000EB6F0000}"/>
    <cellStyle name="Normal 4 5 2 5 2" xfId="28431" xr:uid="{00000000-0005-0000-0000-0000EC6F0000}"/>
    <cellStyle name="Normal 4 5 2 6" xfId="28432" xr:uid="{00000000-0005-0000-0000-0000ED6F0000}"/>
    <cellStyle name="Normal 4 5 2 6 2" xfId="28433" xr:uid="{00000000-0005-0000-0000-0000EE6F0000}"/>
    <cellStyle name="Normal 4 5 2 7" xfId="28434" xr:uid="{00000000-0005-0000-0000-0000EF6F0000}"/>
    <cellStyle name="Normal 4 5 2 7 2" xfId="28435" xr:uid="{00000000-0005-0000-0000-0000F06F0000}"/>
    <cellStyle name="Normal 4 5 2 8" xfId="28436" xr:uid="{00000000-0005-0000-0000-0000F16F0000}"/>
    <cellStyle name="Normal 4 5 2 8 2" xfId="28437" xr:uid="{00000000-0005-0000-0000-0000F26F0000}"/>
    <cellStyle name="Normal 4 5 2 9" xfId="28438" xr:uid="{00000000-0005-0000-0000-0000F36F0000}"/>
    <cellStyle name="Normal 4 5 2 9 2" xfId="28439" xr:uid="{00000000-0005-0000-0000-0000F46F0000}"/>
    <cellStyle name="Normal 4 5 3" xfId="28440" xr:uid="{00000000-0005-0000-0000-0000F56F0000}"/>
    <cellStyle name="Normal 4 5 3 10" xfId="28441" xr:uid="{00000000-0005-0000-0000-0000F66F0000}"/>
    <cellStyle name="Normal 4 5 3 10 2" xfId="28442" xr:uid="{00000000-0005-0000-0000-0000F76F0000}"/>
    <cellStyle name="Normal 4 5 3 11" xfId="28443" xr:uid="{00000000-0005-0000-0000-0000F86F0000}"/>
    <cellStyle name="Normal 4 5 3 2" xfId="28444" xr:uid="{00000000-0005-0000-0000-0000F96F0000}"/>
    <cellStyle name="Normal 4 5 3 2 2" xfId="28445" xr:uid="{00000000-0005-0000-0000-0000FA6F0000}"/>
    <cellStyle name="Normal 4 5 3 3" xfId="28446" xr:uid="{00000000-0005-0000-0000-0000FB6F0000}"/>
    <cellStyle name="Normal 4 5 3 3 2" xfId="28447" xr:uid="{00000000-0005-0000-0000-0000FC6F0000}"/>
    <cellStyle name="Normal 4 5 3 4" xfId="28448" xr:uid="{00000000-0005-0000-0000-0000FD6F0000}"/>
    <cellStyle name="Normal 4 5 3 4 2" xfId="28449" xr:uid="{00000000-0005-0000-0000-0000FE6F0000}"/>
    <cellStyle name="Normal 4 5 3 5" xfId="28450" xr:uid="{00000000-0005-0000-0000-0000FF6F0000}"/>
    <cellStyle name="Normal 4 5 3 5 2" xfId="28451" xr:uid="{00000000-0005-0000-0000-000000700000}"/>
    <cellStyle name="Normal 4 5 3 6" xfId="28452" xr:uid="{00000000-0005-0000-0000-000001700000}"/>
    <cellStyle name="Normal 4 5 3 6 2" xfId="28453" xr:uid="{00000000-0005-0000-0000-000002700000}"/>
    <cellStyle name="Normal 4 5 3 7" xfId="28454" xr:uid="{00000000-0005-0000-0000-000003700000}"/>
    <cellStyle name="Normal 4 5 3 7 2" xfId="28455" xr:uid="{00000000-0005-0000-0000-000004700000}"/>
    <cellStyle name="Normal 4 5 3 8" xfId="28456" xr:uid="{00000000-0005-0000-0000-000005700000}"/>
    <cellStyle name="Normal 4 5 3 8 2" xfId="28457" xr:uid="{00000000-0005-0000-0000-000006700000}"/>
    <cellStyle name="Normal 4 5 3 9" xfId="28458" xr:uid="{00000000-0005-0000-0000-000007700000}"/>
    <cellStyle name="Normal 4 5 3 9 2" xfId="28459" xr:uid="{00000000-0005-0000-0000-000008700000}"/>
    <cellStyle name="Normal 4 5 4" xfId="28460" xr:uid="{00000000-0005-0000-0000-000009700000}"/>
    <cellStyle name="Normal 4 5 4 2" xfId="28461" xr:uid="{00000000-0005-0000-0000-00000A700000}"/>
    <cellStyle name="Normal 4 5 5" xfId="28462" xr:uid="{00000000-0005-0000-0000-00000B700000}"/>
    <cellStyle name="Normal 4 5 5 2" xfId="28463" xr:uid="{00000000-0005-0000-0000-00000C700000}"/>
    <cellStyle name="Normal 4 5 6" xfId="28464" xr:uid="{00000000-0005-0000-0000-00000D700000}"/>
    <cellStyle name="Normal 4 5 6 2" xfId="28465" xr:uid="{00000000-0005-0000-0000-00000E700000}"/>
    <cellStyle name="Normal 4 5 7" xfId="28466" xr:uid="{00000000-0005-0000-0000-00000F700000}"/>
    <cellStyle name="Normal 4 5 7 2" xfId="28467" xr:uid="{00000000-0005-0000-0000-000010700000}"/>
    <cellStyle name="Normal 4 5 8" xfId="28468" xr:uid="{00000000-0005-0000-0000-000011700000}"/>
    <cellStyle name="Normal 4 5 8 2" xfId="28469" xr:uid="{00000000-0005-0000-0000-000012700000}"/>
    <cellStyle name="Normal 4 5 9" xfId="28470" xr:uid="{00000000-0005-0000-0000-000013700000}"/>
    <cellStyle name="Normal 4 5 9 2" xfId="28471" xr:uid="{00000000-0005-0000-0000-000014700000}"/>
    <cellStyle name="Normal 4 6" xfId="28472" xr:uid="{00000000-0005-0000-0000-000015700000}"/>
    <cellStyle name="Normal 4 6 10" xfId="28473" xr:uid="{00000000-0005-0000-0000-000016700000}"/>
    <cellStyle name="Normal 4 6 10 2" xfId="28474" xr:uid="{00000000-0005-0000-0000-000017700000}"/>
    <cellStyle name="Normal 4 6 11" xfId="28475" xr:uid="{00000000-0005-0000-0000-000018700000}"/>
    <cellStyle name="Normal 4 6 11 2" xfId="28476" xr:uid="{00000000-0005-0000-0000-000019700000}"/>
    <cellStyle name="Normal 4 6 12" xfId="28477" xr:uid="{00000000-0005-0000-0000-00001A700000}"/>
    <cellStyle name="Normal 4 6 12 2" xfId="28478" xr:uid="{00000000-0005-0000-0000-00001B700000}"/>
    <cellStyle name="Normal 4 6 13" xfId="28479" xr:uid="{00000000-0005-0000-0000-00001C700000}"/>
    <cellStyle name="Normal 4 6 2" xfId="28480" xr:uid="{00000000-0005-0000-0000-00001D700000}"/>
    <cellStyle name="Normal 4 6 2 10" xfId="28481" xr:uid="{00000000-0005-0000-0000-00001E700000}"/>
    <cellStyle name="Normal 4 6 2 10 2" xfId="28482" xr:uid="{00000000-0005-0000-0000-00001F700000}"/>
    <cellStyle name="Normal 4 6 2 11" xfId="28483" xr:uid="{00000000-0005-0000-0000-000020700000}"/>
    <cellStyle name="Normal 4 6 2 11 2" xfId="28484" xr:uid="{00000000-0005-0000-0000-000021700000}"/>
    <cellStyle name="Normal 4 6 2 12" xfId="28485" xr:uid="{00000000-0005-0000-0000-000022700000}"/>
    <cellStyle name="Normal 4 6 2 2" xfId="28486" xr:uid="{00000000-0005-0000-0000-000023700000}"/>
    <cellStyle name="Normal 4 6 2 2 10" xfId="28487" xr:uid="{00000000-0005-0000-0000-000024700000}"/>
    <cellStyle name="Normal 4 6 2 2 10 2" xfId="28488" xr:uid="{00000000-0005-0000-0000-000025700000}"/>
    <cellStyle name="Normal 4 6 2 2 11" xfId="28489" xr:uid="{00000000-0005-0000-0000-000026700000}"/>
    <cellStyle name="Normal 4 6 2 2 2" xfId="28490" xr:uid="{00000000-0005-0000-0000-000027700000}"/>
    <cellStyle name="Normal 4 6 2 2 2 2" xfId="28491" xr:uid="{00000000-0005-0000-0000-000028700000}"/>
    <cellStyle name="Normal 4 6 2 2 3" xfId="28492" xr:uid="{00000000-0005-0000-0000-000029700000}"/>
    <cellStyle name="Normal 4 6 2 2 3 2" xfId="28493" xr:uid="{00000000-0005-0000-0000-00002A700000}"/>
    <cellStyle name="Normal 4 6 2 2 4" xfId="28494" xr:uid="{00000000-0005-0000-0000-00002B700000}"/>
    <cellStyle name="Normal 4 6 2 2 4 2" xfId="28495" xr:uid="{00000000-0005-0000-0000-00002C700000}"/>
    <cellStyle name="Normal 4 6 2 2 5" xfId="28496" xr:uid="{00000000-0005-0000-0000-00002D700000}"/>
    <cellStyle name="Normal 4 6 2 2 5 2" xfId="28497" xr:uid="{00000000-0005-0000-0000-00002E700000}"/>
    <cellStyle name="Normal 4 6 2 2 6" xfId="28498" xr:uid="{00000000-0005-0000-0000-00002F700000}"/>
    <cellStyle name="Normal 4 6 2 2 6 2" xfId="28499" xr:uid="{00000000-0005-0000-0000-000030700000}"/>
    <cellStyle name="Normal 4 6 2 2 7" xfId="28500" xr:uid="{00000000-0005-0000-0000-000031700000}"/>
    <cellStyle name="Normal 4 6 2 2 7 2" xfId="28501" xr:uid="{00000000-0005-0000-0000-000032700000}"/>
    <cellStyle name="Normal 4 6 2 2 8" xfId="28502" xr:uid="{00000000-0005-0000-0000-000033700000}"/>
    <cellStyle name="Normal 4 6 2 2 8 2" xfId="28503" xr:uid="{00000000-0005-0000-0000-000034700000}"/>
    <cellStyle name="Normal 4 6 2 2 9" xfId="28504" xr:uid="{00000000-0005-0000-0000-000035700000}"/>
    <cellStyle name="Normal 4 6 2 2 9 2" xfId="28505" xr:uid="{00000000-0005-0000-0000-000036700000}"/>
    <cellStyle name="Normal 4 6 2 3" xfId="28506" xr:uid="{00000000-0005-0000-0000-000037700000}"/>
    <cellStyle name="Normal 4 6 2 3 2" xfId="28507" xr:uid="{00000000-0005-0000-0000-000038700000}"/>
    <cellStyle name="Normal 4 6 2 4" xfId="28508" xr:uid="{00000000-0005-0000-0000-000039700000}"/>
    <cellStyle name="Normal 4 6 2 4 2" xfId="28509" xr:uid="{00000000-0005-0000-0000-00003A700000}"/>
    <cellStyle name="Normal 4 6 2 5" xfId="28510" xr:uid="{00000000-0005-0000-0000-00003B700000}"/>
    <cellStyle name="Normal 4 6 2 5 2" xfId="28511" xr:uid="{00000000-0005-0000-0000-00003C700000}"/>
    <cellStyle name="Normal 4 6 2 6" xfId="28512" xr:uid="{00000000-0005-0000-0000-00003D700000}"/>
    <cellStyle name="Normal 4 6 2 6 2" xfId="28513" xr:uid="{00000000-0005-0000-0000-00003E700000}"/>
    <cellStyle name="Normal 4 6 2 7" xfId="28514" xr:uid="{00000000-0005-0000-0000-00003F700000}"/>
    <cellStyle name="Normal 4 6 2 7 2" xfId="28515" xr:uid="{00000000-0005-0000-0000-000040700000}"/>
    <cellStyle name="Normal 4 6 2 8" xfId="28516" xr:uid="{00000000-0005-0000-0000-000041700000}"/>
    <cellStyle name="Normal 4 6 2 8 2" xfId="28517" xr:uid="{00000000-0005-0000-0000-000042700000}"/>
    <cellStyle name="Normal 4 6 2 9" xfId="28518" xr:uid="{00000000-0005-0000-0000-000043700000}"/>
    <cellStyle name="Normal 4 6 2 9 2" xfId="28519" xr:uid="{00000000-0005-0000-0000-000044700000}"/>
    <cellStyle name="Normal 4 6 3" xfId="28520" xr:uid="{00000000-0005-0000-0000-000045700000}"/>
    <cellStyle name="Normal 4 6 3 10" xfId="28521" xr:uid="{00000000-0005-0000-0000-000046700000}"/>
    <cellStyle name="Normal 4 6 3 10 2" xfId="28522" xr:uid="{00000000-0005-0000-0000-000047700000}"/>
    <cellStyle name="Normal 4 6 3 11" xfId="28523" xr:uid="{00000000-0005-0000-0000-000048700000}"/>
    <cellStyle name="Normal 4 6 3 2" xfId="28524" xr:uid="{00000000-0005-0000-0000-000049700000}"/>
    <cellStyle name="Normal 4 6 3 2 2" xfId="28525" xr:uid="{00000000-0005-0000-0000-00004A700000}"/>
    <cellStyle name="Normal 4 6 3 3" xfId="28526" xr:uid="{00000000-0005-0000-0000-00004B700000}"/>
    <cellStyle name="Normal 4 6 3 3 2" xfId="28527" xr:uid="{00000000-0005-0000-0000-00004C700000}"/>
    <cellStyle name="Normal 4 6 3 4" xfId="28528" xr:uid="{00000000-0005-0000-0000-00004D700000}"/>
    <cellStyle name="Normal 4 6 3 4 2" xfId="28529" xr:uid="{00000000-0005-0000-0000-00004E700000}"/>
    <cellStyle name="Normal 4 6 3 5" xfId="28530" xr:uid="{00000000-0005-0000-0000-00004F700000}"/>
    <cellStyle name="Normal 4 6 3 5 2" xfId="28531" xr:uid="{00000000-0005-0000-0000-000050700000}"/>
    <cellStyle name="Normal 4 6 3 6" xfId="28532" xr:uid="{00000000-0005-0000-0000-000051700000}"/>
    <cellStyle name="Normal 4 6 3 6 2" xfId="28533" xr:uid="{00000000-0005-0000-0000-000052700000}"/>
    <cellStyle name="Normal 4 6 3 7" xfId="28534" xr:uid="{00000000-0005-0000-0000-000053700000}"/>
    <cellStyle name="Normal 4 6 3 7 2" xfId="28535" xr:uid="{00000000-0005-0000-0000-000054700000}"/>
    <cellStyle name="Normal 4 6 3 8" xfId="28536" xr:uid="{00000000-0005-0000-0000-000055700000}"/>
    <cellStyle name="Normal 4 6 3 8 2" xfId="28537" xr:uid="{00000000-0005-0000-0000-000056700000}"/>
    <cellStyle name="Normal 4 6 3 9" xfId="28538" xr:uid="{00000000-0005-0000-0000-000057700000}"/>
    <cellStyle name="Normal 4 6 3 9 2" xfId="28539" xr:uid="{00000000-0005-0000-0000-000058700000}"/>
    <cellStyle name="Normal 4 6 4" xfId="28540" xr:uid="{00000000-0005-0000-0000-000059700000}"/>
    <cellStyle name="Normal 4 6 4 2" xfId="28541" xr:uid="{00000000-0005-0000-0000-00005A700000}"/>
    <cellStyle name="Normal 4 6 5" xfId="28542" xr:uid="{00000000-0005-0000-0000-00005B700000}"/>
    <cellStyle name="Normal 4 6 5 2" xfId="28543" xr:uid="{00000000-0005-0000-0000-00005C700000}"/>
    <cellStyle name="Normal 4 6 6" xfId="28544" xr:uid="{00000000-0005-0000-0000-00005D700000}"/>
    <cellStyle name="Normal 4 6 6 2" xfId="28545" xr:uid="{00000000-0005-0000-0000-00005E700000}"/>
    <cellStyle name="Normal 4 6 7" xfId="28546" xr:uid="{00000000-0005-0000-0000-00005F700000}"/>
    <cellStyle name="Normal 4 6 7 2" xfId="28547" xr:uid="{00000000-0005-0000-0000-000060700000}"/>
    <cellStyle name="Normal 4 6 8" xfId="28548" xr:uid="{00000000-0005-0000-0000-000061700000}"/>
    <cellStyle name="Normal 4 6 8 2" xfId="28549" xr:uid="{00000000-0005-0000-0000-000062700000}"/>
    <cellStyle name="Normal 4 6 9" xfId="28550" xr:uid="{00000000-0005-0000-0000-000063700000}"/>
    <cellStyle name="Normal 4 6 9 2" xfId="28551" xr:uid="{00000000-0005-0000-0000-000064700000}"/>
    <cellStyle name="Normal 4 7" xfId="28552" xr:uid="{00000000-0005-0000-0000-000065700000}"/>
    <cellStyle name="Normal 4 7 10" xfId="28553" xr:uid="{00000000-0005-0000-0000-000066700000}"/>
    <cellStyle name="Normal 4 7 10 2" xfId="28554" xr:uid="{00000000-0005-0000-0000-000067700000}"/>
    <cellStyle name="Normal 4 7 11" xfId="28555" xr:uid="{00000000-0005-0000-0000-000068700000}"/>
    <cellStyle name="Normal 4 7 11 2" xfId="28556" xr:uid="{00000000-0005-0000-0000-000069700000}"/>
    <cellStyle name="Normal 4 7 12" xfId="28557" xr:uid="{00000000-0005-0000-0000-00006A700000}"/>
    <cellStyle name="Normal 4 7 2" xfId="28558" xr:uid="{00000000-0005-0000-0000-00006B700000}"/>
    <cellStyle name="Normal 4 7 2 10" xfId="28559" xr:uid="{00000000-0005-0000-0000-00006C700000}"/>
    <cellStyle name="Normal 4 7 2 10 2" xfId="28560" xr:uid="{00000000-0005-0000-0000-00006D700000}"/>
    <cellStyle name="Normal 4 7 2 11" xfId="28561" xr:uid="{00000000-0005-0000-0000-00006E700000}"/>
    <cellStyle name="Normal 4 7 2 2" xfId="28562" xr:uid="{00000000-0005-0000-0000-00006F700000}"/>
    <cellStyle name="Normal 4 7 2 2 2" xfId="28563" xr:uid="{00000000-0005-0000-0000-000070700000}"/>
    <cellStyle name="Normal 4 7 2 3" xfId="28564" xr:uid="{00000000-0005-0000-0000-000071700000}"/>
    <cellStyle name="Normal 4 7 2 3 2" xfId="28565" xr:uid="{00000000-0005-0000-0000-000072700000}"/>
    <cellStyle name="Normal 4 7 2 4" xfId="28566" xr:uid="{00000000-0005-0000-0000-000073700000}"/>
    <cellStyle name="Normal 4 7 2 4 2" xfId="28567" xr:uid="{00000000-0005-0000-0000-000074700000}"/>
    <cellStyle name="Normal 4 7 2 5" xfId="28568" xr:uid="{00000000-0005-0000-0000-000075700000}"/>
    <cellStyle name="Normal 4 7 2 5 2" xfId="28569" xr:uid="{00000000-0005-0000-0000-000076700000}"/>
    <cellStyle name="Normal 4 7 2 6" xfId="28570" xr:uid="{00000000-0005-0000-0000-000077700000}"/>
    <cellStyle name="Normal 4 7 2 6 2" xfId="28571" xr:uid="{00000000-0005-0000-0000-000078700000}"/>
    <cellStyle name="Normal 4 7 2 7" xfId="28572" xr:uid="{00000000-0005-0000-0000-000079700000}"/>
    <cellStyle name="Normal 4 7 2 7 2" xfId="28573" xr:uid="{00000000-0005-0000-0000-00007A700000}"/>
    <cellStyle name="Normal 4 7 2 8" xfId="28574" xr:uid="{00000000-0005-0000-0000-00007B700000}"/>
    <cellStyle name="Normal 4 7 2 8 2" xfId="28575" xr:uid="{00000000-0005-0000-0000-00007C700000}"/>
    <cellStyle name="Normal 4 7 2 9" xfId="28576" xr:uid="{00000000-0005-0000-0000-00007D700000}"/>
    <cellStyle name="Normal 4 7 2 9 2" xfId="28577" xr:uid="{00000000-0005-0000-0000-00007E700000}"/>
    <cellStyle name="Normal 4 7 3" xfId="28578" xr:uid="{00000000-0005-0000-0000-00007F700000}"/>
    <cellStyle name="Normal 4 7 3 2" xfId="28579" xr:uid="{00000000-0005-0000-0000-000080700000}"/>
    <cellStyle name="Normal 4 7 4" xfId="28580" xr:uid="{00000000-0005-0000-0000-000081700000}"/>
    <cellStyle name="Normal 4 7 4 2" xfId="28581" xr:uid="{00000000-0005-0000-0000-000082700000}"/>
    <cellStyle name="Normal 4 7 5" xfId="28582" xr:uid="{00000000-0005-0000-0000-000083700000}"/>
    <cellStyle name="Normal 4 7 5 2" xfId="28583" xr:uid="{00000000-0005-0000-0000-000084700000}"/>
    <cellStyle name="Normal 4 7 6" xfId="28584" xr:uid="{00000000-0005-0000-0000-000085700000}"/>
    <cellStyle name="Normal 4 7 6 2" xfId="28585" xr:uid="{00000000-0005-0000-0000-000086700000}"/>
    <cellStyle name="Normal 4 7 7" xfId="28586" xr:uid="{00000000-0005-0000-0000-000087700000}"/>
    <cellStyle name="Normal 4 7 7 2" xfId="28587" xr:uid="{00000000-0005-0000-0000-000088700000}"/>
    <cellStyle name="Normal 4 7 8" xfId="28588" xr:uid="{00000000-0005-0000-0000-000089700000}"/>
    <cellStyle name="Normal 4 7 8 2" xfId="28589" xr:uid="{00000000-0005-0000-0000-00008A700000}"/>
    <cellStyle name="Normal 4 7 9" xfId="28590" xr:uid="{00000000-0005-0000-0000-00008B700000}"/>
    <cellStyle name="Normal 4 7 9 2" xfId="28591" xr:uid="{00000000-0005-0000-0000-00008C700000}"/>
    <cellStyle name="Normal 4 8" xfId="28592" xr:uid="{00000000-0005-0000-0000-00008D700000}"/>
    <cellStyle name="Normal 4 8 10" xfId="28593" xr:uid="{00000000-0005-0000-0000-00008E700000}"/>
    <cellStyle name="Normal 4 8 10 2" xfId="28594" xr:uid="{00000000-0005-0000-0000-00008F700000}"/>
    <cellStyle name="Normal 4 8 11" xfId="28595" xr:uid="{00000000-0005-0000-0000-000090700000}"/>
    <cellStyle name="Normal 4 8 2" xfId="28596" xr:uid="{00000000-0005-0000-0000-000091700000}"/>
    <cellStyle name="Normal 4 8 2 2" xfId="28597" xr:uid="{00000000-0005-0000-0000-000092700000}"/>
    <cellStyle name="Normal 4 8 3" xfId="28598" xr:uid="{00000000-0005-0000-0000-000093700000}"/>
    <cellStyle name="Normal 4 8 3 2" xfId="28599" xr:uid="{00000000-0005-0000-0000-000094700000}"/>
    <cellStyle name="Normal 4 8 4" xfId="28600" xr:uid="{00000000-0005-0000-0000-000095700000}"/>
    <cellStyle name="Normal 4 8 4 2" xfId="28601" xr:uid="{00000000-0005-0000-0000-000096700000}"/>
    <cellStyle name="Normal 4 8 5" xfId="28602" xr:uid="{00000000-0005-0000-0000-000097700000}"/>
    <cellStyle name="Normal 4 8 5 2" xfId="28603" xr:uid="{00000000-0005-0000-0000-000098700000}"/>
    <cellStyle name="Normal 4 8 6" xfId="28604" xr:uid="{00000000-0005-0000-0000-000099700000}"/>
    <cellStyle name="Normal 4 8 6 2" xfId="28605" xr:uid="{00000000-0005-0000-0000-00009A700000}"/>
    <cellStyle name="Normal 4 8 7" xfId="28606" xr:uid="{00000000-0005-0000-0000-00009B700000}"/>
    <cellStyle name="Normal 4 8 7 2" xfId="28607" xr:uid="{00000000-0005-0000-0000-00009C700000}"/>
    <cellStyle name="Normal 4 8 8" xfId="28608" xr:uid="{00000000-0005-0000-0000-00009D700000}"/>
    <cellStyle name="Normal 4 8 8 2" xfId="28609" xr:uid="{00000000-0005-0000-0000-00009E700000}"/>
    <cellStyle name="Normal 4 8 9" xfId="28610" xr:uid="{00000000-0005-0000-0000-00009F700000}"/>
    <cellStyle name="Normal 4 8 9 2" xfId="28611" xr:uid="{00000000-0005-0000-0000-0000A0700000}"/>
    <cellStyle name="Normal 4 9" xfId="28612" xr:uid="{00000000-0005-0000-0000-0000A1700000}"/>
    <cellStyle name="Normal 4 9 2" xfId="28613" xr:uid="{00000000-0005-0000-0000-0000A2700000}"/>
    <cellStyle name="Normal 40" xfId="365" xr:uid="{00000000-0005-0000-0000-0000A3700000}"/>
    <cellStyle name="Normal 40 10" xfId="28615" xr:uid="{00000000-0005-0000-0000-0000A4700000}"/>
    <cellStyle name="Normal 40 10 2" xfId="28616" xr:uid="{00000000-0005-0000-0000-0000A5700000}"/>
    <cellStyle name="Normal 40 11" xfId="28617" xr:uid="{00000000-0005-0000-0000-0000A6700000}"/>
    <cellStyle name="Normal 40 12" xfId="28614" xr:uid="{00000000-0005-0000-0000-0000A7700000}"/>
    <cellStyle name="Normal 40 2" xfId="28618" xr:uid="{00000000-0005-0000-0000-0000A8700000}"/>
    <cellStyle name="Normal 40 2 2" xfId="28619" xr:uid="{00000000-0005-0000-0000-0000A9700000}"/>
    <cellStyle name="Normal 40 3" xfId="28620" xr:uid="{00000000-0005-0000-0000-0000AA700000}"/>
    <cellStyle name="Normal 40 3 2" xfId="28621" xr:uid="{00000000-0005-0000-0000-0000AB700000}"/>
    <cellStyle name="Normal 40 4" xfId="28622" xr:uid="{00000000-0005-0000-0000-0000AC700000}"/>
    <cellStyle name="Normal 40 4 2" xfId="28623" xr:uid="{00000000-0005-0000-0000-0000AD700000}"/>
    <cellStyle name="Normal 40 5" xfId="28624" xr:uid="{00000000-0005-0000-0000-0000AE700000}"/>
    <cellStyle name="Normal 40 5 2" xfId="28625" xr:uid="{00000000-0005-0000-0000-0000AF700000}"/>
    <cellStyle name="Normal 40 6" xfId="28626" xr:uid="{00000000-0005-0000-0000-0000B0700000}"/>
    <cellStyle name="Normal 40 6 2" xfId="28627" xr:uid="{00000000-0005-0000-0000-0000B1700000}"/>
    <cellStyle name="Normal 40 7" xfId="28628" xr:uid="{00000000-0005-0000-0000-0000B2700000}"/>
    <cellStyle name="Normal 40 7 2" xfId="28629" xr:uid="{00000000-0005-0000-0000-0000B3700000}"/>
    <cellStyle name="Normal 40 8" xfId="28630" xr:uid="{00000000-0005-0000-0000-0000B4700000}"/>
    <cellStyle name="Normal 40 8 2" xfId="28631" xr:uid="{00000000-0005-0000-0000-0000B5700000}"/>
    <cellStyle name="Normal 40 9" xfId="28632" xr:uid="{00000000-0005-0000-0000-0000B6700000}"/>
    <cellStyle name="Normal 40 9 2" xfId="28633" xr:uid="{00000000-0005-0000-0000-0000B7700000}"/>
    <cellStyle name="Normal 41" xfId="28634" xr:uid="{00000000-0005-0000-0000-0000B8700000}"/>
    <cellStyle name="Normal 41 2" xfId="28635" xr:uid="{00000000-0005-0000-0000-0000B9700000}"/>
    <cellStyle name="Normal 42" xfId="28636" xr:uid="{00000000-0005-0000-0000-0000BA700000}"/>
    <cellStyle name="Normal 42 2" xfId="28637" xr:uid="{00000000-0005-0000-0000-0000BB700000}"/>
    <cellStyle name="Normal 43" xfId="28638" xr:uid="{00000000-0005-0000-0000-0000BC700000}"/>
    <cellStyle name="Normal 43 2" xfId="28639" xr:uid="{00000000-0005-0000-0000-0000BD700000}"/>
    <cellStyle name="Normal 44" xfId="28640" xr:uid="{00000000-0005-0000-0000-0000BE700000}"/>
    <cellStyle name="Normal 44 2" xfId="28641" xr:uid="{00000000-0005-0000-0000-0000BF700000}"/>
    <cellStyle name="Normal 45" xfId="28642" xr:uid="{00000000-0005-0000-0000-0000C0700000}"/>
    <cellStyle name="Normal 45 2" xfId="28643" xr:uid="{00000000-0005-0000-0000-0000C1700000}"/>
    <cellStyle name="Normal 46" xfId="28644" xr:uid="{00000000-0005-0000-0000-0000C2700000}"/>
    <cellStyle name="Normal 46 2" xfId="28645" xr:uid="{00000000-0005-0000-0000-0000C3700000}"/>
    <cellStyle name="Normal 47" xfId="28646" xr:uid="{00000000-0005-0000-0000-0000C4700000}"/>
    <cellStyle name="Normal 47 2" xfId="28647" xr:uid="{00000000-0005-0000-0000-0000C5700000}"/>
    <cellStyle name="Normal 48" xfId="28648" xr:uid="{00000000-0005-0000-0000-0000C6700000}"/>
    <cellStyle name="Normal 48 2" xfId="28649" xr:uid="{00000000-0005-0000-0000-0000C7700000}"/>
    <cellStyle name="Normal 49" xfId="28650" xr:uid="{00000000-0005-0000-0000-0000C8700000}"/>
    <cellStyle name="Normal 49 2" xfId="28651" xr:uid="{00000000-0005-0000-0000-0000C9700000}"/>
    <cellStyle name="Normal 5" xfId="7" xr:uid="{00000000-0005-0000-0000-0000CA700000}"/>
    <cellStyle name="Normal 5 10" xfId="28652" xr:uid="{00000000-0005-0000-0000-0000CB700000}"/>
    <cellStyle name="Normal 5 10 10" xfId="28653" xr:uid="{00000000-0005-0000-0000-0000CC700000}"/>
    <cellStyle name="Normal 5 10 10 2" xfId="28654" xr:uid="{00000000-0005-0000-0000-0000CD700000}"/>
    <cellStyle name="Normal 5 10 11" xfId="28655" xr:uid="{00000000-0005-0000-0000-0000CE700000}"/>
    <cellStyle name="Normal 5 10 2" xfId="28656" xr:uid="{00000000-0005-0000-0000-0000CF700000}"/>
    <cellStyle name="Normal 5 10 2 2" xfId="28657" xr:uid="{00000000-0005-0000-0000-0000D0700000}"/>
    <cellStyle name="Normal 5 10 3" xfId="28658" xr:uid="{00000000-0005-0000-0000-0000D1700000}"/>
    <cellStyle name="Normal 5 10 3 2" xfId="28659" xr:uid="{00000000-0005-0000-0000-0000D2700000}"/>
    <cellStyle name="Normal 5 10 4" xfId="28660" xr:uid="{00000000-0005-0000-0000-0000D3700000}"/>
    <cellStyle name="Normal 5 10 4 2" xfId="28661" xr:uid="{00000000-0005-0000-0000-0000D4700000}"/>
    <cellStyle name="Normal 5 10 5" xfId="28662" xr:uid="{00000000-0005-0000-0000-0000D5700000}"/>
    <cellStyle name="Normal 5 10 5 2" xfId="28663" xr:uid="{00000000-0005-0000-0000-0000D6700000}"/>
    <cellStyle name="Normal 5 10 6" xfId="28664" xr:uid="{00000000-0005-0000-0000-0000D7700000}"/>
    <cellStyle name="Normal 5 10 6 2" xfId="28665" xr:uid="{00000000-0005-0000-0000-0000D8700000}"/>
    <cellStyle name="Normal 5 10 7" xfId="28666" xr:uid="{00000000-0005-0000-0000-0000D9700000}"/>
    <cellStyle name="Normal 5 10 7 2" xfId="28667" xr:uid="{00000000-0005-0000-0000-0000DA700000}"/>
    <cellStyle name="Normal 5 10 8" xfId="28668" xr:uid="{00000000-0005-0000-0000-0000DB700000}"/>
    <cellStyle name="Normal 5 10 8 2" xfId="28669" xr:uid="{00000000-0005-0000-0000-0000DC700000}"/>
    <cellStyle name="Normal 5 10 9" xfId="28670" xr:uid="{00000000-0005-0000-0000-0000DD700000}"/>
    <cellStyle name="Normal 5 10 9 2" xfId="28671" xr:uid="{00000000-0005-0000-0000-0000DE700000}"/>
    <cellStyle name="Normal 5 11" xfId="28672" xr:uid="{00000000-0005-0000-0000-0000DF700000}"/>
    <cellStyle name="Normal 5 11 2" xfId="28673" xr:uid="{00000000-0005-0000-0000-0000E0700000}"/>
    <cellStyle name="Normal 5 12" xfId="28674" xr:uid="{00000000-0005-0000-0000-0000E1700000}"/>
    <cellStyle name="Normal 5 12 2" xfId="28675" xr:uid="{00000000-0005-0000-0000-0000E2700000}"/>
    <cellStyle name="Normal 5 13" xfId="28676" xr:uid="{00000000-0005-0000-0000-0000E3700000}"/>
    <cellStyle name="Normal 5 13 2" xfId="28677" xr:uid="{00000000-0005-0000-0000-0000E4700000}"/>
    <cellStyle name="Normal 5 14" xfId="28678" xr:uid="{00000000-0005-0000-0000-0000E5700000}"/>
    <cellStyle name="Normal 5 14 2" xfId="28679" xr:uid="{00000000-0005-0000-0000-0000E6700000}"/>
    <cellStyle name="Normal 5 15" xfId="28680" xr:uid="{00000000-0005-0000-0000-0000E7700000}"/>
    <cellStyle name="Normal 5 15 2" xfId="28681" xr:uid="{00000000-0005-0000-0000-0000E8700000}"/>
    <cellStyle name="Normal 5 16" xfId="28682" xr:uid="{00000000-0005-0000-0000-0000E9700000}"/>
    <cellStyle name="Normal 5 16 2" xfId="28683" xr:uid="{00000000-0005-0000-0000-0000EA700000}"/>
    <cellStyle name="Normal 5 17" xfId="28684" xr:uid="{00000000-0005-0000-0000-0000EB700000}"/>
    <cellStyle name="Normal 5 17 2" xfId="28685" xr:uid="{00000000-0005-0000-0000-0000EC700000}"/>
    <cellStyle name="Normal 5 18" xfId="28686" xr:uid="{00000000-0005-0000-0000-0000ED700000}"/>
    <cellStyle name="Normal 5 18 2" xfId="28687" xr:uid="{00000000-0005-0000-0000-0000EE700000}"/>
    <cellStyle name="Normal 5 19" xfId="28688" xr:uid="{00000000-0005-0000-0000-0000EF700000}"/>
    <cellStyle name="Normal 5 19 2" xfId="28689" xr:uid="{00000000-0005-0000-0000-0000F0700000}"/>
    <cellStyle name="Normal 5 2" xfId="238" xr:uid="{00000000-0005-0000-0000-0000F1700000}"/>
    <cellStyle name="Normal 5 2 10" xfId="28690" xr:uid="{00000000-0005-0000-0000-0000F2700000}"/>
    <cellStyle name="Normal 5 2 10 2" xfId="28691" xr:uid="{00000000-0005-0000-0000-0000F3700000}"/>
    <cellStyle name="Normal 5 2 11" xfId="28692" xr:uid="{00000000-0005-0000-0000-0000F4700000}"/>
    <cellStyle name="Normal 5 2 11 2" xfId="28693" xr:uid="{00000000-0005-0000-0000-0000F5700000}"/>
    <cellStyle name="Normal 5 2 12" xfId="28694" xr:uid="{00000000-0005-0000-0000-0000F6700000}"/>
    <cellStyle name="Normal 5 2 12 2" xfId="28695" xr:uid="{00000000-0005-0000-0000-0000F7700000}"/>
    <cellStyle name="Normal 5 2 13" xfId="28696" xr:uid="{00000000-0005-0000-0000-0000F8700000}"/>
    <cellStyle name="Normal 5 2 13 2" xfId="28697" xr:uid="{00000000-0005-0000-0000-0000F9700000}"/>
    <cellStyle name="Normal 5 2 14" xfId="28698" xr:uid="{00000000-0005-0000-0000-0000FA700000}"/>
    <cellStyle name="Normal 5 2 14 2" xfId="28699" xr:uid="{00000000-0005-0000-0000-0000FB700000}"/>
    <cellStyle name="Normal 5 2 15" xfId="28700" xr:uid="{00000000-0005-0000-0000-0000FC700000}"/>
    <cellStyle name="Normal 5 2 15 2" xfId="28701" xr:uid="{00000000-0005-0000-0000-0000FD700000}"/>
    <cellStyle name="Normal 5 2 16" xfId="28702" xr:uid="{00000000-0005-0000-0000-0000FE700000}"/>
    <cellStyle name="Normal 5 2 16 2" xfId="28703" xr:uid="{00000000-0005-0000-0000-0000FF700000}"/>
    <cellStyle name="Normal 5 2 17" xfId="28704" xr:uid="{00000000-0005-0000-0000-000000710000}"/>
    <cellStyle name="Normal 5 2 17 2" xfId="28705" xr:uid="{00000000-0005-0000-0000-000001710000}"/>
    <cellStyle name="Normal 5 2 18" xfId="28706" xr:uid="{00000000-0005-0000-0000-000002710000}"/>
    <cellStyle name="Normal 5 2 19" xfId="28707" xr:uid="{00000000-0005-0000-0000-000003710000}"/>
    <cellStyle name="Normal 5 2 2" xfId="28708" xr:uid="{00000000-0005-0000-0000-000004710000}"/>
    <cellStyle name="Normal 5 2 2 10" xfId="28709" xr:uid="{00000000-0005-0000-0000-000005710000}"/>
    <cellStyle name="Normal 5 2 2 10 2" xfId="28710" xr:uid="{00000000-0005-0000-0000-000006710000}"/>
    <cellStyle name="Normal 5 2 2 11" xfId="28711" xr:uid="{00000000-0005-0000-0000-000007710000}"/>
    <cellStyle name="Normal 5 2 2 11 2" xfId="28712" xr:uid="{00000000-0005-0000-0000-000008710000}"/>
    <cellStyle name="Normal 5 2 2 12" xfId="28713" xr:uid="{00000000-0005-0000-0000-000009710000}"/>
    <cellStyle name="Normal 5 2 2 12 2" xfId="28714" xr:uid="{00000000-0005-0000-0000-00000A710000}"/>
    <cellStyle name="Normal 5 2 2 13" xfId="28715" xr:uid="{00000000-0005-0000-0000-00000B710000}"/>
    <cellStyle name="Normal 5 2 2 14" xfId="42108" xr:uid="{00000000-0005-0000-0000-00000C710000}"/>
    <cellStyle name="Normal 5 2 2 2" xfId="28716" xr:uid="{00000000-0005-0000-0000-00000D710000}"/>
    <cellStyle name="Normal 5 2 2 2 10" xfId="28717" xr:uid="{00000000-0005-0000-0000-00000E710000}"/>
    <cellStyle name="Normal 5 2 2 2 10 2" xfId="28718" xr:uid="{00000000-0005-0000-0000-00000F710000}"/>
    <cellStyle name="Normal 5 2 2 2 11" xfId="28719" xr:uid="{00000000-0005-0000-0000-000010710000}"/>
    <cellStyle name="Normal 5 2 2 2 11 2" xfId="28720" xr:uid="{00000000-0005-0000-0000-000011710000}"/>
    <cellStyle name="Normal 5 2 2 2 12" xfId="28721" xr:uid="{00000000-0005-0000-0000-000012710000}"/>
    <cellStyle name="Normal 5 2 2 2 2" xfId="28722" xr:uid="{00000000-0005-0000-0000-000013710000}"/>
    <cellStyle name="Normal 5 2 2 2 2 10" xfId="28723" xr:uid="{00000000-0005-0000-0000-000014710000}"/>
    <cellStyle name="Normal 5 2 2 2 2 10 2" xfId="28724" xr:uid="{00000000-0005-0000-0000-000015710000}"/>
    <cellStyle name="Normal 5 2 2 2 2 11" xfId="28725" xr:uid="{00000000-0005-0000-0000-000016710000}"/>
    <cellStyle name="Normal 5 2 2 2 2 2" xfId="28726" xr:uid="{00000000-0005-0000-0000-000017710000}"/>
    <cellStyle name="Normal 5 2 2 2 2 2 2" xfId="28727" xr:uid="{00000000-0005-0000-0000-000018710000}"/>
    <cellStyle name="Normal 5 2 2 2 2 3" xfId="28728" xr:uid="{00000000-0005-0000-0000-000019710000}"/>
    <cellStyle name="Normal 5 2 2 2 2 3 2" xfId="28729" xr:uid="{00000000-0005-0000-0000-00001A710000}"/>
    <cellStyle name="Normal 5 2 2 2 2 4" xfId="28730" xr:uid="{00000000-0005-0000-0000-00001B710000}"/>
    <cellStyle name="Normal 5 2 2 2 2 4 2" xfId="28731" xr:uid="{00000000-0005-0000-0000-00001C710000}"/>
    <cellStyle name="Normal 5 2 2 2 2 5" xfId="28732" xr:uid="{00000000-0005-0000-0000-00001D710000}"/>
    <cellStyle name="Normal 5 2 2 2 2 5 2" xfId="28733" xr:uid="{00000000-0005-0000-0000-00001E710000}"/>
    <cellStyle name="Normal 5 2 2 2 2 6" xfId="28734" xr:uid="{00000000-0005-0000-0000-00001F710000}"/>
    <cellStyle name="Normal 5 2 2 2 2 6 2" xfId="28735" xr:uid="{00000000-0005-0000-0000-000020710000}"/>
    <cellStyle name="Normal 5 2 2 2 2 7" xfId="28736" xr:uid="{00000000-0005-0000-0000-000021710000}"/>
    <cellStyle name="Normal 5 2 2 2 2 7 2" xfId="28737" xr:uid="{00000000-0005-0000-0000-000022710000}"/>
    <cellStyle name="Normal 5 2 2 2 2 8" xfId="28738" xr:uid="{00000000-0005-0000-0000-000023710000}"/>
    <cellStyle name="Normal 5 2 2 2 2 8 2" xfId="28739" xr:uid="{00000000-0005-0000-0000-000024710000}"/>
    <cellStyle name="Normal 5 2 2 2 2 9" xfId="28740" xr:uid="{00000000-0005-0000-0000-000025710000}"/>
    <cellStyle name="Normal 5 2 2 2 2 9 2" xfId="28741" xr:uid="{00000000-0005-0000-0000-000026710000}"/>
    <cellStyle name="Normal 5 2 2 2 3" xfId="28742" xr:uid="{00000000-0005-0000-0000-000027710000}"/>
    <cellStyle name="Normal 5 2 2 2 3 2" xfId="28743" xr:uid="{00000000-0005-0000-0000-000028710000}"/>
    <cellStyle name="Normal 5 2 2 2 4" xfId="28744" xr:uid="{00000000-0005-0000-0000-000029710000}"/>
    <cellStyle name="Normal 5 2 2 2 4 2" xfId="28745" xr:uid="{00000000-0005-0000-0000-00002A710000}"/>
    <cellStyle name="Normal 5 2 2 2 5" xfId="28746" xr:uid="{00000000-0005-0000-0000-00002B710000}"/>
    <cellStyle name="Normal 5 2 2 2 5 2" xfId="28747" xr:uid="{00000000-0005-0000-0000-00002C710000}"/>
    <cellStyle name="Normal 5 2 2 2 6" xfId="28748" xr:uid="{00000000-0005-0000-0000-00002D710000}"/>
    <cellStyle name="Normal 5 2 2 2 6 2" xfId="28749" xr:uid="{00000000-0005-0000-0000-00002E710000}"/>
    <cellStyle name="Normal 5 2 2 2 7" xfId="28750" xr:uid="{00000000-0005-0000-0000-00002F710000}"/>
    <cellStyle name="Normal 5 2 2 2 7 2" xfId="28751" xr:uid="{00000000-0005-0000-0000-000030710000}"/>
    <cellStyle name="Normal 5 2 2 2 8" xfId="28752" xr:uid="{00000000-0005-0000-0000-000031710000}"/>
    <cellStyle name="Normal 5 2 2 2 8 2" xfId="28753" xr:uid="{00000000-0005-0000-0000-000032710000}"/>
    <cellStyle name="Normal 5 2 2 2 9" xfId="28754" xr:uid="{00000000-0005-0000-0000-000033710000}"/>
    <cellStyle name="Normal 5 2 2 2 9 2" xfId="28755" xr:uid="{00000000-0005-0000-0000-000034710000}"/>
    <cellStyle name="Normal 5 2 2 3" xfId="28756" xr:uid="{00000000-0005-0000-0000-000035710000}"/>
    <cellStyle name="Normal 5 2 2 3 10" xfId="28757" xr:uid="{00000000-0005-0000-0000-000036710000}"/>
    <cellStyle name="Normal 5 2 2 3 10 2" xfId="28758" xr:uid="{00000000-0005-0000-0000-000037710000}"/>
    <cellStyle name="Normal 5 2 2 3 11" xfId="28759" xr:uid="{00000000-0005-0000-0000-000038710000}"/>
    <cellStyle name="Normal 5 2 2 3 2" xfId="28760" xr:uid="{00000000-0005-0000-0000-000039710000}"/>
    <cellStyle name="Normal 5 2 2 3 2 2" xfId="28761" xr:uid="{00000000-0005-0000-0000-00003A710000}"/>
    <cellStyle name="Normal 5 2 2 3 3" xfId="28762" xr:uid="{00000000-0005-0000-0000-00003B710000}"/>
    <cellStyle name="Normal 5 2 2 3 3 2" xfId="28763" xr:uid="{00000000-0005-0000-0000-00003C710000}"/>
    <cellStyle name="Normal 5 2 2 3 4" xfId="28764" xr:uid="{00000000-0005-0000-0000-00003D710000}"/>
    <cellStyle name="Normal 5 2 2 3 4 2" xfId="28765" xr:uid="{00000000-0005-0000-0000-00003E710000}"/>
    <cellStyle name="Normal 5 2 2 3 5" xfId="28766" xr:uid="{00000000-0005-0000-0000-00003F710000}"/>
    <cellStyle name="Normal 5 2 2 3 5 2" xfId="28767" xr:uid="{00000000-0005-0000-0000-000040710000}"/>
    <cellStyle name="Normal 5 2 2 3 6" xfId="28768" xr:uid="{00000000-0005-0000-0000-000041710000}"/>
    <cellStyle name="Normal 5 2 2 3 6 2" xfId="28769" xr:uid="{00000000-0005-0000-0000-000042710000}"/>
    <cellStyle name="Normal 5 2 2 3 7" xfId="28770" xr:uid="{00000000-0005-0000-0000-000043710000}"/>
    <cellStyle name="Normal 5 2 2 3 7 2" xfId="28771" xr:uid="{00000000-0005-0000-0000-000044710000}"/>
    <cellStyle name="Normal 5 2 2 3 8" xfId="28772" xr:uid="{00000000-0005-0000-0000-000045710000}"/>
    <cellStyle name="Normal 5 2 2 3 8 2" xfId="28773" xr:uid="{00000000-0005-0000-0000-000046710000}"/>
    <cellStyle name="Normal 5 2 2 3 9" xfId="28774" xr:uid="{00000000-0005-0000-0000-000047710000}"/>
    <cellStyle name="Normal 5 2 2 3 9 2" xfId="28775" xr:uid="{00000000-0005-0000-0000-000048710000}"/>
    <cellStyle name="Normal 5 2 2 4" xfId="28776" xr:uid="{00000000-0005-0000-0000-000049710000}"/>
    <cellStyle name="Normal 5 2 2 4 2" xfId="28777" xr:uid="{00000000-0005-0000-0000-00004A710000}"/>
    <cellStyle name="Normal 5 2 2 5" xfId="28778" xr:uid="{00000000-0005-0000-0000-00004B710000}"/>
    <cellStyle name="Normal 5 2 2 5 2" xfId="28779" xr:uid="{00000000-0005-0000-0000-00004C710000}"/>
    <cellStyle name="Normal 5 2 2 6" xfId="28780" xr:uid="{00000000-0005-0000-0000-00004D710000}"/>
    <cellStyle name="Normal 5 2 2 6 2" xfId="28781" xr:uid="{00000000-0005-0000-0000-00004E710000}"/>
    <cellStyle name="Normal 5 2 2 7" xfId="28782" xr:uid="{00000000-0005-0000-0000-00004F710000}"/>
    <cellStyle name="Normal 5 2 2 7 2" xfId="28783" xr:uid="{00000000-0005-0000-0000-000050710000}"/>
    <cellStyle name="Normal 5 2 2 8" xfId="28784" xr:uid="{00000000-0005-0000-0000-000051710000}"/>
    <cellStyle name="Normal 5 2 2 8 2" xfId="28785" xr:uid="{00000000-0005-0000-0000-000052710000}"/>
    <cellStyle name="Normal 5 2 2 9" xfId="28786" xr:uid="{00000000-0005-0000-0000-000053710000}"/>
    <cellStyle name="Normal 5 2 2 9 2" xfId="28787" xr:uid="{00000000-0005-0000-0000-000054710000}"/>
    <cellStyle name="Normal 5 2 20" xfId="28788" xr:uid="{00000000-0005-0000-0000-000055710000}"/>
    <cellStyle name="Normal 5 2 21" xfId="42109" xr:uid="{00000000-0005-0000-0000-000056710000}"/>
    <cellStyle name="Normal 5 2 3" xfId="28789" xr:uid="{00000000-0005-0000-0000-000057710000}"/>
    <cellStyle name="Normal 5 2 3 10" xfId="28790" xr:uid="{00000000-0005-0000-0000-000058710000}"/>
    <cellStyle name="Normal 5 2 3 10 2" xfId="28791" xr:uid="{00000000-0005-0000-0000-000059710000}"/>
    <cellStyle name="Normal 5 2 3 11" xfId="28792" xr:uid="{00000000-0005-0000-0000-00005A710000}"/>
    <cellStyle name="Normal 5 2 3 11 2" xfId="28793" xr:uid="{00000000-0005-0000-0000-00005B710000}"/>
    <cellStyle name="Normal 5 2 3 12" xfId="28794" xr:uid="{00000000-0005-0000-0000-00005C710000}"/>
    <cellStyle name="Normal 5 2 3 12 2" xfId="28795" xr:uid="{00000000-0005-0000-0000-00005D710000}"/>
    <cellStyle name="Normal 5 2 3 13" xfId="28796" xr:uid="{00000000-0005-0000-0000-00005E710000}"/>
    <cellStyle name="Normal 5 2 3 2" xfId="28797" xr:uid="{00000000-0005-0000-0000-00005F710000}"/>
    <cellStyle name="Normal 5 2 3 2 10" xfId="28798" xr:uid="{00000000-0005-0000-0000-000060710000}"/>
    <cellStyle name="Normal 5 2 3 2 10 2" xfId="28799" xr:uid="{00000000-0005-0000-0000-000061710000}"/>
    <cellStyle name="Normal 5 2 3 2 11" xfId="28800" xr:uid="{00000000-0005-0000-0000-000062710000}"/>
    <cellStyle name="Normal 5 2 3 2 11 2" xfId="28801" xr:uid="{00000000-0005-0000-0000-000063710000}"/>
    <cellStyle name="Normal 5 2 3 2 12" xfId="28802" xr:uid="{00000000-0005-0000-0000-000064710000}"/>
    <cellStyle name="Normal 5 2 3 2 2" xfId="28803" xr:uid="{00000000-0005-0000-0000-000065710000}"/>
    <cellStyle name="Normal 5 2 3 2 2 10" xfId="28804" xr:uid="{00000000-0005-0000-0000-000066710000}"/>
    <cellStyle name="Normal 5 2 3 2 2 10 2" xfId="28805" xr:uid="{00000000-0005-0000-0000-000067710000}"/>
    <cellStyle name="Normal 5 2 3 2 2 11" xfId="28806" xr:uid="{00000000-0005-0000-0000-000068710000}"/>
    <cellStyle name="Normal 5 2 3 2 2 2" xfId="28807" xr:uid="{00000000-0005-0000-0000-000069710000}"/>
    <cellStyle name="Normal 5 2 3 2 2 2 2" xfId="28808" xr:uid="{00000000-0005-0000-0000-00006A710000}"/>
    <cellStyle name="Normal 5 2 3 2 2 3" xfId="28809" xr:uid="{00000000-0005-0000-0000-00006B710000}"/>
    <cellStyle name="Normal 5 2 3 2 2 3 2" xfId="28810" xr:uid="{00000000-0005-0000-0000-00006C710000}"/>
    <cellStyle name="Normal 5 2 3 2 2 4" xfId="28811" xr:uid="{00000000-0005-0000-0000-00006D710000}"/>
    <cellStyle name="Normal 5 2 3 2 2 4 2" xfId="28812" xr:uid="{00000000-0005-0000-0000-00006E710000}"/>
    <cellStyle name="Normal 5 2 3 2 2 5" xfId="28813" xr:uid="{00000000-0005-0000-0000-00006F710000}"/>
    <cellStyle name="Normal 5 2 3 2 2 5 2" xfId="28814" xr:uid="{00000000-0005-0000-0000-000070710000}"/>
    <cellStyle name="Normal 5 2 3 2 2 6" xfId="28815" xr:uid="{00000000-0005-0000-0000-000071710000}"/>
    <cellStyle name="Normal 5 2 3 2 2 6 2" xfId="28816" xr:uid="{00000000-0005-0000-0000-000072710000}"/>
    <cellStyle name="Normal 5 2 3 2 2 7" xfId="28817" xr:uid="{00000000-0005-0000-0000-000073710000}"/>
    <cellStyle name="Normal 5 2 3 2 2 7 2" xfId="28818" xr:uid="{00000000-0005-0000-0000-000074710000}"/>
    <cellStyle name="Normal 5 2 3 2 2 8" xfId="28819" xr:uid="{00000000-0005-0000-0000-000075710000}"/>
    <cellStyle name="Normal 5 2 3 2 2 8 2" xfId="28820" xr:uid="{00000000-0005-0000-0000-000076710000}"/>
    <cellStyle name="Normal 5 2 3 2 2 9" xfId="28821" xr:uid="{00000000-0005-0000-0000-000077710000}"/>
    <cellStyle name="Normal 5 2 3 2 2 9 2" xfId="28822" xr:uid="{00000000-0005-0000-0000-000078710000}"/>
    <cellStyle name="Normal 5 2 3 2 3" xfId="28823" xr:uid="{00000000-0005-0000-0000-000079710000}"/>
    <cellStyle name="Normal 5 2 3 2 3 2" xfId="28824" xr:uid="{00000000-0005-0000-0000-00007A710000}"/>
    <cellStyle name="Normal 5 2 3 2 4" xfId="28825" xr:uid="{00000000-0005-0000-0000-00007B710000}"/>
    <cellStyle name="Normal 5 2 3 2 4 2" xfId="28826" xr:uid="{00000000-0005-0000-0000-00007C710000}"/>
    <cellStyle name="Normal 5 2 3 2 5" xfId="28827" xr:uid="{00000000-0005-0000-0000-00007D710000}"/>
    <cellStyle name="Normal 5 2 3 2 5 2" xfId="28828" xr:uid="{00000000-0005-0000-0000-00007E710000}"/>
    <cellStyle name="Normal 5 2 3 2 6" xfId="28829" xr:uid="{00000000-0005-0000-0000-00007F710000}"/>
    <cellStyle name="Normal 5 2 3 2 6 2" xfId="28830" xr:uid="{00000000-0005-0000-0000-000080710000}"/>
    <cellStyle name="Normal 5 2 3 2 7" xfId="28831" xr:uid="{00000000-0005-0000-0000-000081710000}"/>
    <cellStyle name="Normal 5 2 3 2 7 2" xfId="28832" xr:uid="{00000000-0005-0000-0000-000082710000}"/>
    <cellStyle name="Normal 5 2 3 2 8" xfId="28833" xr:uid="{00000000-0005-0000-0000-000083710000}"/>
    <cellStyle name="Normal 5 2 3 2 8 2" xfId="28834" xr:uid="{00000000-0005-0000-0000-000084710000}"/>
    <cellStyle name="Normal 5 2 3 2 9" xfId="28835" xr:uid="{00000000-0005-0000-0000-000085710000}"/>
    <cellStyle name="Normal 5 2 3 2 9 2" xfId="28836" xr:uid="{00000000-0005-0000-0000-000086710000}"/>
    <cellStyle name="Normal 5 2 3 3" xfId="28837" xr:uid="{00000000-0005-0000-0000-000087710000}"/>
    <cellStyle name="Normal 5 2 3 3 10" xfId="28838" xr:uid="{00000000-0005-0000-0000-000088710000}"/>
    <cellStyle name="Normal 5 2 3 3 10 2" xfId="28839" xr:uid="{00000000-0005-0000-0000-000089710000}"/>
    <cellStyle name="Normal 5 2 3 3 11" xfId="28840" xr:uid="{00000000-0005-0000-0000-00008A710000}"/>
    <cellStyle name="Normal 5 2 3 3 2" xfId="28841" xr:uid="{00000000-0005-0000-0000-00008B710000}"/>
    <cellStyle name="Normal 5 2 3 3 2 2" xfId="28842" xr:uid="{00000000-0005-0000-0000-00008C710000}"/>
    <cellStyle name="Normal 5 2 3 3 3" xfId="28843" xr:uid="{00000000-0005-0000-0000-00008D710000}"/>
    <cellStyle name="Normal 5 2 3 3 3 2" xfId="28844" xr:uid="{00000000-0005-0000-0000-00008E710000}"/>
    <cellStyle name="Normal 5 2 3 3 4" xfId="28845" xr:uid="{00000000-0005-0000-0000-00008F710000}"/>
    <cellStyle name="Normal 5 2 3 3 4 2" xfId="28846" xr:uid="{00000000-0005-0000-0000-000090710000}"/>
    <cellStyle name="Normal 5 2 3 3 5" xfId="28847" xr:uid="{00000000-0005-0000-0000-000091710000}"/>
    <cellStyle name="Normal 5 2 3 3 5 2" xfId="28848" xr:uid="{00000000-0005-0000-0000-000092710000}"/>
    <cellStyle name="Normal 5 2 3 3 6" xfId="28849" xr:uid="{00000000-0005-0000-0000-000093710000}"/>
    <cellStyle name="Normal 5 2 3 3 6 2" xfId="28850" xr:uid="{00000000-0005-0000-0000-000094710000}"/>
    <cellStyle name="Normal 5 2 3 3 7" xfId="28851" xr:uid="{00000000-0005-0000-0000-000095710000}"/>
    <cellStyle name="Normal 5 2 3 3 7 2" xfId="28852" xr:uid="{00000000-0005-0000-0000-000096710000}"/>
    <cellStyle name="Normal 5 2 3 3 8" xfId="28853" xr:uid="{00000000-0005-0000-0000-000097710000}"/>
    <cellStyle name="Normal 5 2 3 3 8 2" xfId="28854" xr:uid="{00000000-0005-0000-0000-000098710000}"/>
    <cellStyle name="Normal 5 2 3 3 9" xfId="28855" xr:uid="{00000000-0005-0000-0000-000099710000}"/>
    <cellStyle name="Normal 5 2 3 3 9 2" xfId="28856" xr:uid="{00000000-0005-0000-0000-00009A710000}"/>
    <cellStyle name="Normal 5 2 3 4" xfId="28857" xr:uid="{00000000-0005-0000-0000-00009B710000}"/>
    <cellStyle name="Normal 5 2 3 4 2" xfId="28858" xr:uid="{00000000-0005-0000-0000-00009C710000}"/>
    <cellStyle name="Normal 5 2 3 5" xfId="28859" xr:uid="{00000000-0005-0000-0000-00009D710000}"/>
    <cellStyle name="Normal 5 2 3 5 2" xfId="28860" xr:uid="{00000000-0005-0000-0000-00009E710000}"/>
    <cellStyle name="Normal 5 2 3 6" xfId="28861" xr:uid="{00000000-0005-0000-0000-00009F710000}"/>
    <cellStyle name="Normal 5 2 3 6 2" xfId="28862" xr:uid="{00000000-0005-0000-0000-0000A0710000}"/>
    <cellStyle name="Normal 5 2 3 7" xfId="28863" xr:uid="{00000000-0005-0000-0000-0000A1710000}"/>
    <cellStyle name="Normal 5 2 3 7 2" xfId="28864" xr:uid="{00000000-0005-0000-0000-0000A2710000}"/>
    <cellStyle name="Normal 5 2 3 8" xfId="28865" xr:uid="{00000000-0005-0000-0000-0000A3710000}"/>
    <cellStyle name="Normal 5 2 3 8 2" xfId="28866" xr:uid="{00000000-0005-0000-0000-0000A4710000}"/>
    <cellStyle name="Normal 5 2 3 9" xfId="28867" xr:uid="{00000000-0005-0000-0000-0000A5710000}"/>
    <cellStyle name="Normal 5 2 3 9 2" xfId="28868" xr:uid="{00000000-0005-0000-0000-0000A6710000}"/>
    <cellStyle name="Normal 5 2 4" xfId="28869" xr:uid="{00000000-0005-0000-0000-0000A7710000}"/>
    <cellStyle name="Normal 5 2 4 10" xfId="28870" xr:uid="{00000000-0005-0000-0000-0000A8710000}"/>
    <cellStyle name="Normal 5 2 4 10 2" xfId="28871" xr:uid="{00000000-0005-0000-0000-0000A9710000}"/>
    <cellStyle name="Normal 5 2 4 11" xfId="28872" xr:uid="{00000000-0005-0000-0000-0000AA710000}"/>
    <cellStyle name="Normal 5 2 4 11 2" xfId="28873" xr:uid="{00000000-0005-0000-0000-0000AB710000}"/>
    <cellStyle name="Normal 5 2 4 12" xfId="28874" xr:uid="{00000000-0005-0000-0000-0000AC710000}"/>
    <cellStyle name="Normal 5 2 4 12 2" xfId="28875" xr:uid="{00000000-0005-0000-0000-0000AD710000}"/>
    <cellStyle name="Normal 5 2 4 13" xfId="28876" xr:uid="{00000000-0005-0000-0000-0000AE710000}"/>
    <cellStyle name="Normal 5 2 4 2" xfId="28877" xr:uid="{00000000-0005-0000-0000-0000AF710000}"/>
    <cellStyle name="Normal 5 2 4 2 10" xfId="28878" xr:uid="{00000000-0005-0000-0000-0000B0710000}"/>
    <cellStyle name="Normal 5 2 4 2 10 2" xfId="28879" xr:uid="{00000000-0005-0000-0000-0000B1710000}"/>
    <cellStyle name="Normal 5 2 4 2 11" xfId="28880" xr:uid="{00000000-0005-0000-0000-0000B2710000}"/>
    <cellStyle name="Normal 5 2 4 2 11 2" xfId="28881" xr:uid="{00000000-0005-0000-0000-0000B3710000}"/>
    <cellStyle name="Normal 5 2 4 2 12" xfId="28882" xr:uid="{00000000-0005-0000-0000-0000B4710000}"/>
    <cellStyle name="Normal 5 2 4 2 2" xfId="28883" xr:uid="{00000000-0005-0000-0000-0000B5710000}"/>
    <cellStyle name="Normal 5 2 4 2 2 10" xfId="28884" xr:uid="{00000000-0005-0000-0000-0000B6710000}"/>
    <cellStyle name="Normal 5 2 4 2 2 10 2" xfId="28885" xr:uid="{00000000-0005-0000-0000-0000B7710000}"/>
    <cellStyle name="Normal 5 2 4 2 2 11" xfId="28886" xr:uid="{00000000-0005-0000-0000-0000B8710000}"/>
    <cellStyle name="Normal 5 2 4 2 2 2" xfId="28887" xr:uid="{00000000-0005-0000-0000-0000B9710000}"/>
    <cellStyle name="Normal 5 2 4 2 2 2 2" xfId="28888" xr:uid="{00000000-0005-0000-0000-0000BA710000}"/>
    <cellStyle name="Normal 5 2 4 2 2 3" xfId="28889" xr:uid="{00000000-0005-0000-0000-0000BB710000}"/>
    <cellStyle name="Normal 5 2 4 2 2 3 2" xfId="28890" xr:uid="{00000000-0005-0000-0000-0000BC710000}"/>
    <cellStyle name="Normal 5 2 4 2 2 4" xfId="28891" xr:uid="{00000000-0005-0000-0000-0000BD710000}"/>
    <cellStyle name="Normal 5 2 4 2 2 4 2" xfId="28892" xr:uid="{00000000-0005-0000-0000-0000BE710000}"/>
    <cellStyle name="Normal 5 2 4 2 2 5" xfId="28893" xr:uid="{00000000-0005-0000-0000-0000BF710000}"/>
    <cellStyle name="Normal 5 2 4 2 2 5 2" xfId="28894" xr:uid="{00000000-0005-0000-0000-0000C0710000}"/>
    <cellStyle name="Normal 5 2 4 2 2 6" xfId="28895" xr:uid="{00000000-0005-0000-0000-0000C1710000}"/>
    <cellStyle name="Normal 5 2 4 2 2 6 2" xfId="28896" xr:uid="{00000000-0005-0000-0000-0000C2710000}"/>
    <cellStyle name="Normal 5 2 4 2 2 7" xfId="28897" xr:uid="{00000000-0005-0000-0000-0000C3710000}"/>
    <cellStyle name="Normal 5 2 4 2 2 7 2" xfId="28898" xr:uid="{00000000-0005-0000-0000-0000C4710000}"/>
    <cellStyle name="Normal 5 2 4 2 2 8" xfId="28899" xr:uid="{00000000-0005-0000-0000-0000C5710000}"/>
    <cellStyle name="Normal 5 2 4 2 2 8 2" xfId="28900" xr:uid="{00000000-0005-0000-0000-0000C6710000}"/>
    <cellStyle name="Normal 5 2 4 2 2 9" xfId="28901" xr:uid="{00000000-0005-0000-0000-0000C7710000}"/>
    <cellStyle name="Normal 5 2 4 2 2 9 2" xfId="28902" xr:uid="{00000000-0005-0000-0000-0000C8710000}"/>
    <cellStyle name="Normal 5 2 4 2 3" xfId="28903" xr:uid="{00000000-0005-0000-0000-0000C9710000}"/>
    <cellStyle name="Normal 5 2 4 2 3 2" xfId="28904" xr:uid="{00000000-0005-0000-0000-0000CA710000}"/>
    <cellStyle name="Normal 5 2 4 2 4" xfId="28905" xr:uid="{00000000-0005-0000-0000-0000CB710000}"/>
    <cellStyle name="Normal 5 2 4 2 4 2" xfId="28906" xr:uid="{00000000-0005-0000-0000-0000CC710000}"/>
    <cellStyle name="Normal 5 2 4 2 5" xfId="28907" xr:uid="{00000000-0005-0000-0000-0000CD710000}"/>
    <cellStyle name="Normal 5 2 4 2 5 2" xfId="28908" xr:uid="{00000000-0005-0000-0000-0000CE710000}"/>
    <cellStyle name="Normal 5 2 4 2 6" xfId="28909" xr:uid="{00000000-0005-0000-0000-0000CF710000}"/>
    <cellStyle name="Normal 5 2 4 2 6 2" xfId="28910" xr:uid="{00000000-0005-0000-0000-0000D0710000}"/>
    <cellStyle name="Normal 5 2 4 2 7" xfId="28911" xr:uid="{00000000-0005-0000-0000-0000D1710000}"/>
    <cellStyle name="Normal 5 2 4 2 7 2" xfId="28912" xr:uid="{00000000-0005-0000-0000-0000D2710000}"/>
    <cellStyle name="Normal 5 2 4 2 8" xfId="28913" xr:uid="{00000000-0005-0000-0000-0000D3710000}"/>
    <cellStyle name="Normal 5 2 4 2 8 2" xfId="28914" xr:uid="{00000000-0005-0000-0000-0000D4710000}"/>
    <cellStyle name="Normal 5 2 4 2 9" xfId="28915" xr:uid="{00000000-0005-0000-0000-0000D5710000}"/>
    <cellStyle name="Normal 5 2 4 2 9 2" xfId="28916" xr:uid="{00000000-0005-0000-0000-0000D6710000}"/>
    <cellStyle name="Normal 5 2 4 3" xfId="28917" xr:uid="{00000000-0005-0000-0000-0000D7710000}"/>
    <cellStyle name="Normal 5 2 4 3 10" xfId="28918" xr:uid="{00000000-0005-0000-0000-0000D8710000}"/>
    <cellStyle name="Normal 5 2 4 3 10 2" xfId="28919" xr:uid="{00000000-0005-0000-0000-0000D9710000}"/>
    <cellStyle name="Normal 5 2 4 3 11" xfId="28920" xr:uid="{00000000-0005-0000-0000-0000DA710000}"/>
    <cellStyle name="Normal 5 2 4 3 2" xfId="28921" xr:uid="{00000000-0005-0000-0000-0000DB710000}"/>
    <cellStyle name="Normal 5 2 4 3 2 2" xfId="28922" xr:uid="{00000000-0005-0000-0000-0000DC710000}"/>
    <cellStyle name="Normal 5 2 4 3 3" xfId="28923" xr:uid="{00000000-0005-0000-0000-0000DD710000}"/>
    <cellStyle name="Normal 5 2 4 3 3 2" xfId="28924" xr:uid="{00000000-0005-0000-0000-0000DE710000}"/>
    <cellStyle name="Normal 5 2 4 3 4" xfId="28925" xr:uid="{00000000-0005-0000-0000-0000DF710000}"/>
    <cellStyle name="Normal 5 2 4 3 4 2" xfId="28926" xr:uid="{00000000-0005-0000-0000-0000E0710000}"/>
    <cellStyle name="Normal 5 2 4 3 5" xfId="28927" xr:uid="{00000000-0005-0000-0000-0000E1710000}"/>
    <cellStyle name="Normal 5 2 4 3 5 2" xfId="28928" xr:uid="{00000000-0005-0000-0000-0000E2710000}"/>
    <cellStyle name="Normal 5 2 4 3 6" xfId="28929" xr:uid="{00000000-0005-0000-0000-0000E3710000}"/>
    <cellStyle name="Normal 5 2 4 3 6 2" xfId="28930" xr:uid="{00000000-0005-0000-0000-0000E4710000}"/>
    <cellStyle name="Normal 5 2 4 3 7" xfId="28931" xr:uid="{00000000-0005-0000-0000-0000E5710000}"/>
    <cellStyle name="Normal 5 2 4 3 7 2" xfId="28932" xr:uid="{00000000-0005-0000-0000-0000E6710000}"/>
    <cellStyle name="Normal 5 2 4 3 8" xfId="28933" xr:uid="{00000000-0005-0000-0000-0000E7710000}"/>
    <cellStyle name="Normal 5 2 4 3 8 2" xfId="28934" xr:uid="{00000000-0005-0000-0000-0000E8710000}"/>
    <cellStyle name="Normal 5 2 4 3 9" xfId="28935" xr:uid="{00000000-0005-0000-0000-0000E9710000}"/>
    <cellStyle name="Normal 5 2 4 3 9 2" xfId="28936" xr:uid="{00000000-0005-0000-0000-0000EA710000}"/>
    <cellStyle name="Normal 5 2 4 4" xfId="28937" xr:uid="{00000000-0005-0000-0000-0000EB710000}"/>
    <cellStyle name="Normal 5 2 4 4 2" xfId="28938" xr:uid="{00000000-0005-0000-0000-0000EC710000}"/>
    <cellStyle name="Normal 5 2 4 5" xfId="28939" xr:uid="{00000000-0005-0000-0000-0000ED710000}"/>
    <cellStyle name="Normal 5 2 4 5 2" xfId="28940" xr:uid="{00000000-0005-0000-0000-0000EE710000}"/>
    <cellStyle name="Normal 5 2 4 6" xfId="28941" xr:uid="{00000000-0005-0000-0000-0000EF710000}"/>
    <cellStyle name="Normal 5 2 4 6 2" xfId="28942" xr:uid="{00000000-0005-0000-0000-0000F0710000}"/>
    <cellStyle name="Normal 5 2 4 7" xfId="28943" xr:uid="{00000000-0005-0000-0000-0000F1710000}"/>
    <cellStyle name="Normal 5 2 4 7 2" xfId="28944" xr:uid="{00000000-0005-0000-0000-0000F2710000}"/>
    <cellStyle name="Normal 5 2 4 8" xfId="28945" xr:uid="{00000000-0005-0000-0000-0000F3710000}"/>
    <cellStyle name="Normal 5 2 4 8 2" xfId="28946" xr:uid="{00000000-0005-0000-0000-0000F4710000}"/>
    <cellStyle name="Normal 5 2 4 9" xfId="28947" xr:uid="{00000000-0005-0000-0000-0000F5710000}"/>
    <cellStyle name="Normal 5 2 4 9 2" xfId="28948" xr:uid="{00000000-0005-0000-0000-0000F6710000}"/>
    <cellStyle name="Normal 5 2 5" xfId="28949" xr:uid="{00000000-0005-0000-0000-0000F7710000}"/>
    <cellStyle name="Normal 5 2 6" xfId="28950" xr:uid="{00000000-0005-0000-0000-0000F8710000}"/>
    <cellStyle name="Normal 5 2 6 10" xfId="28951" xr:uid="{00000000-0005-0000-0000-0000F9710000}"/>
    <cellStyle name="Normal 5 2 6 10 2" xfId="28952" xr:uid="{00000000-0005-0000-0000-0000FA710000}"/>
    <cellStyle name="Normal 5 2 6 11" xfId="28953" xr:uid="{00000000-0005-0000-0000-0000FB710000}"/>
    <cellStyle name="Normal 5 2 6 11 2" xfId="28954" xr:uid="{00000000-0005-0000-0000-0000FC710000}"/>
    <cellStyle name="Normal 5 2 6 12" xfId="28955" xr:uid="{00000000-0005-0000-0000-0000FD710000}"/>
    <cellStyle name="Normal 5 2 6 12 2" xfId="28956" xr:uid="{00000000-0005-0000-0000-0000FE710000}"/>
    <cellStyle name="Normal 5 2 6 13" xfId="28957" xr:uid="{00000000-0005-0000-0000-0000FF710000}"/>
    <cellStyle name="Normal 5 2 6 2" xfId="28958" xr:uid="{00000000-0005-0000-0000-000000720000}"/>
    <cellStyle name="Normal 5 2 6 2 10" xfId="28959" xr:uid="{00000000-0005-0000-0000-000001720000}"/>
    <cellStyle name="Normal 5 2 6 2 10 2" xfId="28960" xr:uid="{00000000-0005-0000-0000-000002720000}"/>
    <cellStyle name="Normal 5 2 6 2 11" xfId="28961" xr:uid="{00000000-0005-0000-0000-000003720000}"/>
    <cellStyle name="Normal 5 2 6 2 11 2" xfId="28962" xr:uid="{00000000-0005-0000-0000-000004720000}"/>
    <cellStyle name="Normal 5 2 6 2 12" xfId="28963" xr:uid="{00000000-0005-0000-0000-000005720000}"/>
    <cellStyle name="Normal 5 2 6 2 2" xfId="28964" xr:uid="{00000000-0005-0000-0000-000006720000}"/>
    <cellStyle name="Normal 5 2 6 2 2 10" xfId="28965" xr:uid="{00000000-0005-0000-0000-000007720000}"/>
    <cellStyle name="Normal 5 2 6 2 2 10 2" xfId="28966" xr:uid="{00000000-0005-0000-0000-000008720000}"/>
    <cellStyle name="Normal 5 2 6 2 2 11" xfId="28967" xr:uid="{00000000-0005-0000-0000-000009720000}"/>
    <cellStyle name="Normal 5 2 6 2 2 2" xfId="28968" xr:uid="{00000000-0005-0000-0000-00000A720000}"/>
    <cellStyle name="Normal 5 2 6 2 2 2 2" xfId="28969" xr:uid="{00000000-0005-0000-0000-00000B720000}"/>
    <cellStyle name="Normal 5 2 6 2 2 3" xfId="28970" xr:uid="{00000000-0005-0000-0000-00000C720000}"/>
    <cellStyle name="Normal 5 2 6 2 2 3 2" xfId="28971" xr:uid="{00000000-0005-0000-0000-00000D720000}"/>
    <cellStyle name="Normal 5 2 6 2 2 4" xfId="28972" xr:uid="{00000000-0005-0000-0000-00000E720000}"/>
    <cellStyle name="Normal 5 2 6 2 2 4 2" xfId="28973" xr:uid="{00000000-0005-0000-0000-00000F720000}"/>
    <cellStyle name="Normal 5 2 6 2 2 5" xfId="28974" xr:uid="{00000000-0005-0000-0000-000010720000}"/>
    <cellStyle name="Normal 5 2 6 2 2 5 2" xfId="28975" xr:uid="{00000000-0005-0000-0000-000011720000}"/>
    <cellStyle name="Normal 5 2 6 2 2 6" xfId="28976" xr:uid="{00000000-0005-0000-0000-000012720000}"/>
    <cellStyle name="Normal 5 2 6 2 2 6 2" xfId="28977" xr:uid="{00000000-0005-0000-0000-000013720000}"/>
    <cellStyle name="Normal 5 2 6 2 2 7" xfId="28978" xr:uid="{00000000-0005-0000-0000-000014720000}"/>
    <cellStyle name="Normal 5 2 6 2 2 7 2" xfId="28979" xr:uid="{00000000-0005-0000-0000-000015720000}"/>
    <cellStyle name="Normal 5 2 6 2 2 8" xfId="28980" xr:uid="{00000000-0005-0000-0000-000016720000}"/>
    <cellStyle name="Normal 5 2 6 2 2 8 2" xfId="28981" xr:uid="{00000000-0005-0000-0000-000017720000}"/>
    <cellStyle name="Normal 5 2 6 2 2 9" xfId="28982" xr:uid="{00000000-0005-0000-0000-000018720000}"/>
    <cellStyle name="Normal 5 2 6 2 2 9 2" xfId="28983" xr:uid="{00000000-0005-0000-0000-000019720000}"/>
    <cellStyle name="Normal 5 2 6 2 3" xfId="28984" xr:uid="{00000000-0005-0000-0000-00001A720000}"/>
    <cellStyle name="Normal 5 2 6 2 3 2" xfId="28985" xr:uid="{00000000-0005-0000-0000-00001B720000}"/>
    <cellStyle name="Normal 5 2 6 2 4" xfId="28986" xr:uid="{00000000-0005-0000-0000-00001C720000}"/>
    <cellStyle name="Normal 5 2 6 2 4 2" xfId="28987" xr:uid="{00000000-0005-0000-0000-00001D720000}"/>
    <cellStyle name="Normal 5 2 6 2 5" xfId="28988" xr:uid="{00000000-0005-0000-0000-00001E720000}"/>
    <cellStyle name="Normal 5 2 6 2 5 2" xfId="28989" xr:uid="{00000000-0005-0000-0000-00001F720000}"/>
    <cellStyle name="Normal 5 2 6 2 6" xfId="28990" xr:uid="{00000000-0005-0000-0000-000020720000}"/>
    <cellStyle name="Normal 5 2 6 2 6 2" xfId="28991" xr:uid="{00000000-0005-0000-0000-000021720000}"/>
    <cellStyle name="Normal 5 2 6 2 7" xfId="28992" xr:uid="{00000000-0005-0000-0000-000022720000}"/>
    <cellStyle name="Normal 5 2 6 2 7 2" xfId="28993" xr:uid="{00000000-0005-0000-0000-000023720000}"/>
    <cellStyle name="Normal 5 2 6 2 8" xfId="28994" xr:uid="{00000000-0005-0000-0000-000024720000}"/>
    <cellStyle name="Normal 5 2 6 2 8 2" xfId="28995" xr:uid="{00000000-0005-0000-0000-000025720000}"/>
    <cellStyle name="Normal 5 2 6 2 9" xfId="28996" xr:uid="{00000000-0005-0000-0000-000026720000}"/>
    <cellStyle name="Normal 5 2 6 2 9 2" xfId="28997" xr:uid="{00000000-0005-0000-0000-000027720000}"/>
    <cellStyle name="Normal 5 2 6 3" xfId="28998" xr:uid="{00000000-0005-0000-0000-000028720000}"/>
    <cellStyle name="Normal 5 2 6 3 10" xfId="28999" xr:uid="{00000000-0005-0000-0000-000029720000}"/>
    <cellStyle name="Normal 5 2 6 3 10 2" xfId="29000" xr:uid="{00000000-0005-0000-0000-00002A720000}"/>
    <cellStyle name="Normal 5 2 6 3 11" xfId="29001" xr:uid="{00000000-0005-0000-0000-00002B720000}"/>
    <cellStyle name="Normal 5 2 6 3 2" xfId="29002" xr:uid="{00000000-0005-0000-0000-00002C720000}"/>
    <cellStyle name="Normal 5 2 6 3 2 2" xfId="29003" xr:uid="{00000000-0005-0000-0000-00002D720000}"/>
    <cellStyle name="Normal 5 2 6 3 3" xfId="29004" xr:uid="{00000000-0005-0000-0000-00002E720000}"/>
    <cellStyle name="Normal 5 2 6 3 3 2" xfId="29005" xr:uid="{00000000-0005-0000-0000-00002F720000}"/>
    <cellStyle name="Normal 5 2 6 3 4" xfId="29006" xr:uid="{00000000-0005-0000-0000-000030720000}"/>
    <cellStyle name="Normal 5 2 6 3 4 2" xfId="29007" xr:uid="{00000000-0005-0000-0000-000031720000}"/>
    <cellStyle name="Normal 5 2 6 3 5" xfId="29008" xr:uid="{00000000-0005-0000-0000-000032720000}"/>
    <cellStyle name="Normal 5 2 6 3 5 2" xfId="29009" xr:uid="{00000000-0005-0000-0000-000033720000}"/>
    <cellStyle name="Normal 5 2 6 3 6" xfId="29010" xr:uid="{00000000-0005-0000-0000-000034720000}"/>
    <cellStyle name="Normal 5 2 6 3 6 2" xfId="29011" xr:uid="{00000000-0005-0000-0000-000035720000}"/>
    <cellStyle name="Normal 5 2 6 3 7" xfId="29012" xr:uid="{00000000-0005-0000-0000-000036720000}"/>
    <cellStyle name="Normal 5 2 6 3 7 2" xfId="29013" xr:uid="{00000000-0005-0000-0000-000037720000}"/>
    <cellStyle name="Normal 5 2 6 3 8" xfId="29014" xr:uid="{00000000-0005-0000-0000-000038720000}"/>
    <cellStyle name="Normal 5 2 6 3 8 2" xfId="29015" xr:uid="{00000000-0005-0000-0000-000039720000}"/>
    <cellStyle name="Normal 5 2 6 3 9" xfId="29016" xr:uid="{00000000-0005-0000-0000-00003A720000}"/>
    <cellStyle name="Normal 5 2 6 3 9 2" xfId="29017" xr:uid="{00000000-0005-0000-0000-00003B720000}"/>
    <cellStyle name="Normal 5 2 6 4" xfId="29018" xr:uid="{00000000-0005-0000-0000-00003C720000}"/>
    <cellStyle name="Normal 5 2 6 4 2" xfId="29019" xr:uid="{00000000-0005-0000-0000-00003D720000}"/>
    <cellStyle name="Normal 5 2 6 5" xfId="29020" xr:uid="{00000000-0005-0000-0000-00003E720000}"/>
    <cellStyle name="Normal 5 2 6 5 2" xfId="29021" xr:uid="{00000000-0005-0000-0000-00003F720000}"/>
    <cellStyle name="Normal 5 2 6 6" xfId="29022" xr:uid="{00000000-0005-0000-0000-000040720000}"/>
    <cellStyle name="Normal 5 2 6 6 2" xfId="29023" xr:uid="{00000000-0005-0000-0000-000041720000}"/>
    <cellStyle name="Normal 5 2 6 7" xfId="29024" xr:uid="{00000000-0005-0000-0000-000042720000}"/>
    <cellStyle name="Normal 5 2 6 7 2" xfId="29025" xr:uid="{00000000-0005-0000-0000-000043720000}"/>
    <cellStyle name="Normal 5 2 6 8" xfId="29026" xr:uid="{00000000-0005-0000-0000-000044720000}"/>
    <cellStyle name="Normal 5 2 6 8 2" xfId="29027" xr:uid="{00000000-0005-0000-0000-000045720000}"/>
    <cellStyle name="Normal 5 2 6 9" xfId="29028" xr:uid="{00000000-0005-0000-0000-000046720000}"/>
    <cellStyle name="Normal 5 2 6 9 2" xfId="29029" xr:uid="{00000000-0005-0000-0000-000047720000}"/>
    <cellStyle name="Normal 5 2 7" xfId="29030" xr:uid="{00000000-0005-0000-0000-000048720000}"/>
    <cellStyle name="Normal 5 2 7 10" xfId="29031" xr:uid="{00000000-0005-0000-0000-000049720000}"/>
    <cellStyle name="Normal 5 2 7 10 2" xfId="29032" xr:uid="{00000000-0005-0000-0000-00004A720000}"/>
    <cellStyle name="Normal 5 2 7 11" xfId="29033" xr:uid="{00000000-0005-0000-0000-00004B720000}"/>
    <cellStyle name="Normal 5 2 7 11 2" xfId="29034" xr:uid="{00000000-0005-0000-0000-00004C720000}"/>
    <cellStyle name="Normal 5 2 7 12" xfId="29035" xr:uid="{00000000-0005-0000-0000-00004D720000}"/>
    <cellStyle name="Normal 5 2 7 2" xfId="29036" xr:uid="{00000000-0005-0000-0000-00004E720000}"/>
    <cellStyle name="Normal 5 2 7 2 10" xfId="29037" xr:uid="{00000000-0005-0000-0000-00004F720000}"/>
    <cellStyle name="Normal 5 2 7 2 10 2" xfId="29038" xr:uid="{00000000-0005-0000-0000-000050720000}"/>
    <cellStyle name="Normal 5 2 7 2 11" xfId="29039" xr:uid="{00000000-0005-0000-0000-000051720000}"/>
    <cellStyle name="Normal 5 2 7 2 2" xfId="29040" xr:uid="{00000000-0005-0000-0000-000052720000}"/>
    <cellStyle name="Normal 5 2 7 2 2 2" xfId="29041" xr:uid="{00000000-0005-0000-0000-000053720000}"/>
    <cellStyle name="Normal 5 2 7 2 3" xfId="29042" xr:uid="{00000000-0005-0000-0000-000054720000}"/>
    <cellStyle name="Normal 5 2 7 2 3 2" xfId="29043" xr:uid="{00000000-0005-0000-0000-000055720000}"/>
    <cellStyle name="Normal 5 2 7 2 4" xfId="29044" xr:uid="{00000000-0005-0000-0000-000056720000}"/>
    <cellStyle name="Normal 5 2 7 2 4 2" xfId="29045" xr:uid="{00000000-0005-0000-0000-000057720000}"/>
    <cellStyle name="Normal 5 2 7 2 5" xfId="29046" xr:uid="{00000000-0005-0000-0000-000058720000}"/>
    <cellStyle name="Normal 5 2 7 2 5 2" xfId="29047" xr:uid="{00000000-0005-0000-0000-000059720000}"/>
    <cellStyle name="Normal 5 2 7 2 6" xfId="29048" xr:uid="{00000000-0005-0000-0000-00005A720000}"/>
    <cellStyle name="Normal 5 2 7 2 6 2" xfId="29049" xr:uid="{00000000-0005-0000-0000-00005B720000}"/>
    <cellStyle name="Normal 5 2 7 2 7" xfId="29050" xr:uid="{00000000-0005-0000-0000-00005C720000}"/>
    <cellStyle name="Normal 5 2 7 2 7 2" xfId="29051" xr:uid="{00000000-0005-0000-0000-00005D720000}"/>
    <cellStyle name="Normal 5 2 7 2 8" xfId="29052" xr:uid="{00000000-0005-0000-0000-00005E720000}"/>
    <cellStyle name="Normal 5 2 7 2 8 2" xfId="29053" xr:uid="{00000000-0005-0000-0000-00005F720000}"/>
    <cellStyle name="Normal 5 2 7 2 9" xfId="29054" xr:uid="{00000000-0005-0000-0000-000060720000}"/>
    <cellStyle name="Normal 5 2 7 2 9 2" xfId="29055" xr:uid="{00000000-0005-0000-0000-000061720000}"/>
    <cellStyle name="Normal 5 2 7 3" xfId="29056" xr:uid="{00000000-0005-0000-0000-000062720000}"/>
    <cellStyle name="Normal 5 2 7 3 2" xfId="29057" xr:uid="{00000000-0005-0000-0000-000063720000}"/>
    <cellStyle name="Normal 5 2 7 4" xfId="29058" xr:uid="{00000000-0005-0000-0000-000064720000}"/>
    <cellStyle name="Normal 5 2 7 4 2" xfId="29059" xr:uid="{00000000-0005-0000-0000-000065720000}"/>
    <cellStyle name="Normal 5 2 7 5" xfId="29060" xr:uid="{00000000-0005-0000-0000-000066720000}"/>
    <cellStyle name="Normal 5 2 7 5 2" xfId="29061" xr:uid="{00000000-0005-0000-0000-000067720000}"/>
    <cellStyle name="Normal 5 2 7 6" xfId="29062" xr:uid="{00000000-0005-0000-0000-000068720000}"/>
    <cellStyle name="Normal 5 2 7 6 2" xfId="29063" xr:uid="{00000000-0005-0000-0000-000069720000}"/>
    <cellStyle name="Normal 5 2 7 7" xfId="29064" xr:uid="{00000000-0005-0000-0000-00006A720000}"/>
    <cellStyle name="Normal 5 2 7 7 2" xfId="29065" xr:uid="{00000000-0005-0000-0000-00006B720000}"/>
    <cellStyle name="Normal 5 2 7 8" xfId="29066" xr:uid="{00000000-0005-0000-0000-00006C720000}"/>
    <cellStyle name="Normal 5 2 7 8 2" xfId="29067" xr:uid="{00000000-0005-0000-0000-00006D720000}"/>
    <cellStyle name="Normal 5 2 7 9" xfId="29068" xr:uid="{00000000-0005-0000-0000-00006E720000}"/>
    <cellStyle name="Normal 5 2 7 9 2" xfId="29069" xr:uid="{00000000-0005-0000-0000-00006F720000}"/>
    <cellStyle name="Normal 5 2 8" xfId="29070" xr:uid="{00000000-0005-0000-0000-000070720000}"/>
    <cellStyle name="Normal 5 2 8 10" xfId="29071" xr:uid="{00000000-0005-0000-0000-000071720000}"/>
    <cellStyle name="Normal 5 2 8 10 2" xfId="29072" xr:uid="{00000000-0005-0000-0000-000072720000}"/>
    <cellStyle name="Normal 5 2 8 11" xfId="29073" xr:uid="{00000000-0005-0000-0000-000073720000}"/>
    <cellStyle name="Normal 5 2 8 2" xfId="29074" xr:uid="{00000000-0005-0000-0000-000074720000}"/>
    <cellStyle name="Normal 5 2 8 2 2" xfId="29075" xr:uid="{00000000-0005-0000-0000-000075720000}"/>
    <cellStyle name="Normal 5 2 8 3" xfId="29076" xr:uid="{00000000-0005-0000-0000-000076720000}"/>
    <cellStyle name="Normal 5 2 8 3 2" xfId="29077" xr:uid="{00000000-0005-0000-0000-000077720000}"/>
    <cellStyle name="Normal 5 2 8 4" xfId="29078" xr:uid="{00000000-0005-0000-0000-000078720000}"/>
    <cellStyle name="Normal 5 2 8 4 2" xfId="29079" xr:uid="{00000000-0005-0000-0000-000079720000}"/>
    <cellStyle name="Normal 5 2 8 5" xfId="29080" xr:uid="{00000000-0005-0000-0000-00007A720000}"/>
    <cellStyle name="Normal 5 2 8 5 2" xfId="29081" xr:uid="{00000000-0005-0000-0000-00007B720000}"/>
    <cellStyle name="Normal 5 2 8 6" xfId="29082" xr:uid="{00000000-0005-0000-0000-00007C720000}"/>
    <cellStyle name="Normal 5 2 8 6 2" xfId="29083" xr:uid="{00000000-0005-0000-0000-00007D720000}"/>
    <cellStyle name="Normal 5 2 8 7" xfId="29084" xr:uid="{00000000-0005-0000-0000-00007E720000}"/>
    <cellStyle name="Normal 5 2 8 7 2" xfId="29085" xr:uid="{00000000-0005-0000-0000-00007F720000}"/>
    <cellStyle name="Normal 5 2 8 8" xfId="29086" xr:uid="{00000000-0005-0000-0000-000080720000}"/>
    <cellStyle name="Normal 5 2 8 8 2" xfId="29087" xr:uid="{00000000-0005-0000-0000-000081720000}"/>
    <cellStyle name="Normal 5 2 8 9" xfId="29088" xr:uid="{00000000-0005-0000-0000-000082720000}"/>
    <cellStyle name="Normal 5 2 8 9 2" xfId="29089" xr:uid="{00000000-0005-0000-0000-000083720000}"/>
    <cellStyle name="Normal 5 2 9" xfId="29090" xr:uid="{00000000-0005-0000-0000-000084720000}"/>
    <cellStyle name="Normal 5 2 9 2" xfId="29091" xr:uid="{00000000-0005-0000-0000-000085720000}"/>
    <cellStyle name="Normal 5 20" xfId="29092" xr:uid="{00000000-0005-0000-0000-000086720000}"/>
    <cellStyle name="Normal 5 20 2" xfId="29093" xr:uid="{00000000-0005-0000-0000-000087720000}"/>
    <cellStyle name="Normal 5 21" xfId="29094" xr:uid="{00000000-0005-0000-0000-000088720000}"/>
    <cellStyle name="Normal 5 22" xfId="29095" xr:uid="{00000000-0005-0000-0000-000089720000}"/>
    <cellStyle name="Normal 5 23" xfId="29096" xr:uid="{00000000-0005-0000-0000-00008A720000}"/>
    <cellStyle name="Normal 5 24" xfId="42110" xr:uid="{00000000-0005-0000-0000-00008B720000}"/>
    <cellStyle name="Normal 5 25" xfId="42" xr:uid="{00000000-0005-0000-0000-00008C720000}"/>
    <cellStyle name="Normal 5 3" xfId="237" xr:uid="{00000000-0005-0000-0000-00008D720000}"/>
    <cellStyle name="Normal 5 3 10" xfId="29097" xr:uid="{00000000-0005-0000-0000-00008E720000}"/>
    <cellStyle name="Normal 5 3 10 2" xfId="29098" xr:uid="{00000000-0005-0000-0000-00008F720000}"/>
    <cellStyle name="Normal 5 3 11" xfId="29099" xr:uid="{00000000-0005-0000-0000-000090720000}"/>
    <cellStyle name="Normal 5 3 11 2" xfId="29100" xr:uid="{00000000-0005-0000-0000-000091720000}"/>
    <cellStyle name="Normal 5 3 12" xfId="29101" xr:uid="{00000000-0005-0000-0000-000092720000}"/>
    <cellStyle name="Normal 5 3 12 2" xfId="29102" xr:uid="{00000000-0005-0000-0000-000093720000}"/>
    <cellStyle name="Normal 5 3 13" xfId="29103" xr:uid="{00000000-0005-0000-0000-000094720000}"/>
    <cellStyle name="Normal 5 3 13 2" xfId="29104" xr:uid="{00000000-0005-0000-0000-000095720000}"/>
    <cellStyle name="Normal 5 3 14" xfId="29105" xr:uid="{00000000-0005-0000-0000-000096720000}"/>
    <cellStyle name="Normal 5 3 15" xfId="42111" xr:uid="{00000000-0005-0000-0000-000097720000}"/>
    <cellStyle name="Normal 5 3 2" xfId="29106" xr:uid="{00000000-0005-0000-0000-000098720000}"/>
    <cellStyle name="Normal 5 3 3" xfId="29107" xr:uid="{00000000-0005-0000-0000-000099720000}"/>
    <cellStyle name="Normal 5 3 3 10" xfId="29108" xr:uid="{00000000-0005-0000-0000-00009A720000}"/>
    <cellStyle name="Normal 5 3 3 10 2" xfId="29109" xr:uid="{00000000-0005-0000-0000-00009B720000}"/>
    <cellStyle name="Normal 5 3 3 11" xfId="29110" xr:uid="{00000000-0005-0000-0000-00009C720000}"/>
    <cellStyle name="Normal 5 3 3 11 2" xfId="29111" xr:uid="{00000000-0005-0000-0000-00009D720000}"/>
    <cellStyle name="Normal 5 3 3 12" xfId="29112" xr:uid="{00000000-0005-0000-0000-00009E720000}"/>
    <cellStyle name="Normal 5 3 3 2" xfId="29113" xr:uid="{00000000-0005-0000-0000-00009F720000}"/>
    <cellStyle name="Normal 5 3 3 2 10" xfId="29114" xr:uid="{00000000-0005-0000-0000-0000A0720000}"/>
    <cellStyle name="Normal 5 3 3 2 10 2" xfId="29115" xr:uid="{00000000-0005-0000-0000-0000A1720000}"/>
    <cellStyle name="Normal 5 3 3 2 11" xfId="29116" xr:uid="{00000000-0005-0000-0000-0000A2720000}"/>
    <cellStyle name="Normal 5 3 3 2 2" xfId="29117" xr:uid="{00000000-0005-0000-0000-0000A3720000}"/>
    <cellStyle name="Normal 5 3 3 2 2 2" xfId="29118" xr:uid="{00000000-0005-0000-0000-0000A4720000}"/>
    <cellStyle name="Normal 5 3 3 2 3" xfId="29119" xr:uid="{00000000-0005-0000-0000-0000A5720000}"/>
    <cellStyle name="Normal 5 3 3 2 3 2" xfId="29120" xr:uid="{00000000-0005-0000-0000-0000A6720000}"/>
    <cellStyle name="Normal 5 3 3 2 4" xfId="29121" xr:uid="{00000000-0005-0000-0000-0000A7720000}"/>
    <cellStyle name="Normal 5 3 3 2 4 2" xfId="29122" xr:uid="{00000000-0005-0000-0000-0000A8720000}"/>
    <cellStyle name="Normal 5 3 3 2 5" xfId="29123" xr:uid="{00000000-0005-0000-0000-0000A9720000}"/>
    <cellStyle name="Normal 5 3 3 2 5 2" xfId="29124" xr:uid="{00000000-0005-0000-0000-0000AA720000}"/>
    <cellStyle name="Normal 5 3 3 2 6" xfId="29125" xr:uid="{00000000-0005-0000-0000-0000AB720000}"/>
    <cellStyle name="Normal 5 3 3 2 6 2" xfId="29126" xr:uid="{00000000-0005-0000-0000-0000AC720000}"/>
    <cellStyle name="Normal 5 3 3 2 7" xfId="29127" xr:uid="{00000000-0005-0000-0000-0000AD720000}"/>
    <cellStyle name="Normal 5 3 3 2 7 2" xfId="29128" xr:uid="{00000000-0005-0000-0000-0000AE720000}"/>
    <cellStyle name="Normal 5 3 3 2 8" xfId="29129" xr:uid="{00000000-0005-0000-0000-0000AF720000}"/>
    <cellStyle name="Normal 5 3 3 2 8 2" xfId="29130" xr:uid="{00000000-0005-0000-0000-0000B0720000}"/>
    <cellStyle name="Normal 5 3 3 2 9" xfId="29131" xr:uid="{00000000-0005-0000-0000-0000B1720000}"/>
    <cellStyle name="Normal 5 3 3 2 9 2" xfId="29132" xr:uid="{00000000-0005-0000-0000-0000B2720000}"/>
    <cellStyle name="Normal 5 3 3 3" xfId="29133" xr:uid="{00000000-0005-0000-0000-0000B3720000}"/>
    <cellStyle name="Normal 5 3 3 3 2" xfId="29134" xr:uid="{00000000-0005-0000-0000-0000B4720000}"/>
    <cellStyle name="Normal 5 3 3 4" xfId="29135" xr:uid="{00000000-0005-0000-0000-0000B5720000}"/>
    <cellStyle name="Normal 5 3 3 4 2" xfId="29136" xr:uid="{00000000-0005-0000-0000-0000B6720000}"/>
    <cellStyle name="Normal 5 3 3 5" xfId="29137" xr:uid="{00000000-0005-0000-0000-0000B7720000}"/>
    <cellStyle name="Normal 5 3 3 5 2" xfId="29138" xr:uid="{00000000-0005-0000-0000-0000B8720000}"/>
    <cellStyle name="Normal 5 3 3 6" xfId="29139" xr:uid="{00000000-0005-0000-0000-0000B9720000}"/>
    <cellStyle name="Normal 5 3 3 6 2" xfId="29140" xr:uid="{00000000-0005-0000-0000-0000BA720000}"/>
    <cellStyle name="Normal 5 3 3 7" xfId="29141" xr:uid="{00000000-0005-0000-0000-0000BB720000}"/>
    <cellStyle name="Normal 5 3 3 7 2" xfId="29142" xr:uid="{00000000-0005-0000-0000-0000BC720000}"/>
    <cellStyle name="Normal 5 3 3 8" xfId="29143" xr:uid="{00000000-0005-0000-0000-0000BD720000}"/>
    <cellStyle name="Normal 5 3 3 8 2" xfId="29144" xr:uid="{00000000-0005-0000-0000-0000BE720000}"/>
    <cellStyle name="Normal 5 3 3 9" xfId="29145" xr:uid="{00000000-0005-0000-0000-0000BF720000}"/>
    <cellStyle name="Normal 5 3 3 9 2" xfId="29146" xr:uid="{00000000-0005-0000-0000-0000C0720000}"/>
    <cellStyle name="Normal 5 3 4" xfId="29147" xr:uid="{00000000-0005-0000-0000-0000C1720000}"/>
    <cellStyle name="Normal 5 3 4 10" xfId="29148" xr:uid="{00000000-0005-0000-0000-0000C2720000}"/>
    <cellStyle name="Normal 5 3 4 10 2" xfId="29149" xr:uid="{00000000-0005-0000-0000-0000C3720000}"/>
    <cellStyle name="Normal 5 3 4 11" xfId="29150" xr:uid="{00000000-0005-0000-0000-0000C4720000}"/>
    <cellStyle name="Normal 5 3 4 2" xfId="29151" xr:uid="{00000000-0005-0000-0000-0000C5720000}"/>
    <cellStyle name="Normal 5 3 4 2 2" xfId="29152" xr:uid="{00000000-0005-0000-0000-0000C6720000}"/>
    <cellStyle name="Normal 5 3 4 3" xfId="29153" xr:uid="{00000000-0005-0000-0000-0000C7720000}"/>
    <cellStyle name="Normal 5 3 4 3 2" xfId="29154" xr:uid="{00000000-0005-0000-0000-0000C8720000}"/>
    <cellStyle name="Normal 5 3 4 4" xfId="29155" xr:uid="{00000000-0005-0000-0000-0000C9720000}"/>
    <cellStyle name="Normal 5 3 4 4 2" xfId="29156" xr:uid="{00000000-0005-0000-0000-0000CA720000}"/>
    <cellStyle name="Normal 5 3 4 5" xfId="29157" xr:uid="{00000000-0005-0000-0000-0000CB720000}"/>
    <cellStyle name="Normal 5 3 4 5 2" xfId="29158" xr:uid="{00000000-0005-0000-0000-0000CC720000}"/>
    <cellStyle name="Normal 5 3 4 6" xfId="29159" xr:uid="{00000000-0005-0000-0000-0000CD720000}"/>
    <cellStyle name="Normal 5 3 4 6 2" xfId="29160" xr:uid="{00000000-0005-0000-0000-0000CE720000}"/>
    <cellStyle name="Normal 5 3 4 7" xfId="29161" xr:uid="{00000000-0005-0000-0000-0000CF720000}"/>
    <cellStyle name="Normal 5 3 4 7 2" xfId="29162" xr:uid="{00000000-0005-0000-0000-0000D0720000}"/>
    <cellStyle name="Normal 5 3 4 8" xfId="29163" xr:uid="{00000000-0005-0000-0000-0000D1720000}"/>
    <cellStyle name="Normal 5 3 4 8 2" xfId="29164" xr:uid="{00000000-0005-0000-0000-0000D2720000}"/>
    <cellStyle name="Normal 5 3 4 9" xfId="29165" xr:uid="{00000000-0005-0000-0000-0000D3720000}"/>
    <cellStyle name="Normal 5 3 4 9 2" xfId="29166" xr:uid="{00000000-0005-0000-0000-0000D4720000}"/>
    <cellStyle name="Normal 5 3 5" xfId="29167" xr:uid="{00000000-0005-0000-0000-0000D5720000}"/>
    <cellStyle name="Normal 5 3 5 2" xfId="29168" xr:uid="{00000000-0005-0000-0000-0000D6720000}"/>
    <cellStyle name="Normal 5 3 6" xfId="29169" xr:uid="{00000000-0005-0000-0000-0000D7720000}"/>
    <cellStyle name="Normal 5 3 6 2" xfId="29170" xr:uid="{00000000-0005-0000-0000-0000D8720000}"/>
    <cellStyle name="Normal 5 3 7" xfId="29171" xr:uid="{00000000-0005-0000-0000-0000D9720000}"/>
    <cellStyle name="Normal 5 3 7 2" xfId="29172" xr:uid="{00000000-0005-0000-0000-0000DA720000}"/>
    <cellStyle name="Normal 5 3 8" xfId="29173" xr:uid="{00000000-0005-0000-0000-0000DB720000}"/>
    <cellStyle name="Normal 5 3 8 2" xfId="29174" xr:uid="{00000000-0005-0000-0000-0000DC720000}"/>
    <cellStyle name="Normal 5 3 9" xfId="29175" xr:uid="{00000000-0005-0000-0000-0000DD720000}"/>
    <cellStyle name="Normal 5 3 9 2" xfId="29176" xr:uid="{00000000-0005-0000-0000-0000DE720000}"/>
    <cellStyle name="Normal 5 4" xfId="29177" xr:uid="{00000000-0005-0000-0000-0000DF720000}"/>
    <cellStyle name="Normal 5 4 10" xfId="29178" xr:uid="{00000000-0005-0000-0000-0000E0720000}"/>
    <cellStyle name="Normal 5 4 10 2" xfId="29179" xr:uid="{00000000-0005-0000-0000-0000E1720000}"/>
    <cellStyle name="Normal 5 4 11" xfId="29180" xr:uid="{00000000-0005-0000-0000-0000E2720000}"/>
    <cellStyle name="Normal 5 4 11 2" xfId="29181" xr:uid="{00000000-0005-0000-0000-0000E3720000}"/>
    <cellStyle name="Normal 5 4 12" xfId="29182" xr:uid="{00000000-0005-0000-0000-0000E4720000}"/>
    <cellStyle name="Normal 5 4 12 2" xfId="29183" xr:uid="{00000000-0005-0000-0000-0000E5720000}"/>
    <cellStyle name="Normal 5 4 13" xfId="29184" xr:uid="{00000000-0005-0000-0000-0000E6720000}"/>
    <cellStyle name="Normal 5 4 13 2" xfId="29185" xr:uid="{00000000-0005-0000-0000-0000E7720000}"/>
    <cellStyle name="Normal 5 4 14" xfId="29186" xr:uid="{00000000-0005-0000-0000-0000E8720000}"/>
    <cellStyle name="Normal 5 4 15" xfId="42112" xr:uid="{00000000-0005-0000-0000-0000E9720000}"/>
    <cellStyle name="Normal 5 4 2" xfId="29187" xr:uid="{00000000-0005-0000-0000-0000EA720000}"/>
    <cellStyle name="Normal 5 4 3" xfId="29188" xr:uid="{00000000-0005-0000-0000-0000EB720000}"/>
    <cellStyle name="Normal 5 4 3 10" xfId="29189" xr:uid="{00000000-0005-0000-0000-0000EC720000}"/>
    <cellStyle name="Normal 5 4 3 10 2" xfId="29190" xr:uid="{00000000-0005-0000-0000-0000ED720000}"/>
    <cellStyle name="Normal 5 4 3 11" xfId="29191" xr:uid="{00000000-0005-0000-0000-0000EE720000}"/>
    <cellStyle name="Normal 5 4 3 11 2" xfId="29192" xr:uid="{00000000-0005-0000-0000-0000EF720000}"/>
    <cellStyle name="Normal 5 4 3 12" xfId="29193" xr:uid="{00000000-0005-0000-0000-0000F0720000}"/>
    <cellStyle name="Normal 5 4 3 2" xfId="29194" xr:uid="{00000000-0005-0000-0000-0000F1720000}"/>
    <cellStyle name="Normal 5 4 3 2 10" xfId="29195" xr:uid="{00000000-0005-0000-0000-0000F2720000}"/>
    <cellStyle name="Normal 5 4 3 2 10 2" xfId="29196" xr:uid="{00000000-0005-0000-0000-0000F3720000}"/>
    <cellStyle name="Normal 5 4 3 2 11" xfId="29197" xr:uid="{00000000-0005-0000-0000-0000F4720000}"/>
    <cellStyle name="Normal 5 4 3 2 2" xfId="29198" xr:uid="{00000000-0005-0000-0000-0000F5720000}"/>
    <cellStyle name="Normal 5 4 3 2 2 2" xfId="29199" xr:uid="{00000000-0005-0000-0000-0000F6720000}"/>
    <cellStyle name="Normal 5 4 3 2 3" xfId="29200" xr:uid="{00000000-0005-0000-0000-0000F7720000}"/>
    <cellStyle name="Normal 5 4 3 2 3 2" xfId="29201" xr:uid="{00000000-0005-0000-0000-0000F8720000}"/>
    <cellStyle name="Normal 5 4 3 2 4" xfId="29202" xr:uid="{00000000-0005-0000-0000-0000F9720000}"/>
    <cellStyle name="Normal 5 4 3 2 4 2" xfId="29203" xr:uid="{00000000-0005-0000-0000-0000FA720000}"/>
    <cellStyle name="Normal 5 4 3 2 5" xfId="29204" xr:uid="{00000000-0005-0000-0000-0000FB720000}"/>
    <cellStyle name="Normal 5 4 3 2 5 2" xfId="29205" xr:uid="{00000000-0005-0000-0000-0000FC720000}"/>
    <cellStyle name="Normal 5 4 3 2 6" xfId="29206" xr:uid="{00000000-0005-0000-0000-0000FD720000}"/>
    <cellStyle name="Normal 5 4 3 2 6 2" xfId="29207" xr:uid="{00000000-0005-0000-0000-0000FE720000}"/>
    <cellStyle name="Normal 5 4 3 2 7" xfId="29208" xr:uid="{00000000-0005-0000-0000-0000FF720000}"/>
    <cellStyle name="Normal 5 4 3 2 7 2" xfId="29209" xr:uid="{00000000-0005-0000-0000-000000730000}"/>
    <cellStyle name="Normal 5 4 3 2 8" xfId="29210" xr:uid="{00000000-0005-0000-0000-000001730000}"/>
    <cellStyle name="Normal 5 4 3 2 8 2" xfId="29211" xr:uid="{00000000-0005-0000-0000-000002730000}"/>
    <cellStyle name="Normal 5 4 3 2 9" xfId="29212" xr:uid="{00000000-0005-0000-0000-000003730000}"/>
    <cellStyle name="Normal 5 4 3 2 9 2" xfId="29213" xr:uid="{00000000-0005-0000-0000-000004730000}"/>
    <cellStyle name="Normal 5 4 3 3" xfId="29214" xr:uid="{00000000-0005-0000-0000-000005730000}"/>
    <cellStyle name="Normal 5 4 3 3 2" xfId="29215" xr:uid="{00000000-0005-0000-0000-000006730000}"/>
    <cellStyle name="Normal 5 4 3 4" xfId="29216" xr:uid="{00000000-0005-0000-0000-000007730000}"/>
    <cellStyle name="Normal 5 4 3 4 2" xfId="29217" xr:uid="{00000000-0005-0000-0000-000008730000}"/>
    <cellStyle name="Normal 5 4 3 5" xfId="29218" xr:uid="{00000000-0005-0000-0000-000009730000}"/>
    <cellStyle name="Normal 5 4 3 5 2" xfId="29219" xr:uid="{00000000-0005-0000-0000-00000A730000}"/>
    <cellStyle name="Normal 5 4 3 6" xfId="29220" xr:uid="{00000000-0005-0000-0000-00000B730000}"/>
    <cellStyle name="Normal 5 4 3 6 2" xfId="29221" xr:uid="{00000000-0005-0000-0000-00000C730000}"/>
    <cellStyle name="Normal 5 4 3 7" xfId="29222" xr:uid="{00000000-0005-0000-0000-00000D730000}"/>
    <cellStyle name="Normal 5 4 3 7 2" xfId="29223" xr:uid="{00000000-0005-0000-0000-00000E730000}"/>
    <cellStyle name="Normal 5 4 3 8" xfId="29224" xr:uid="{00000000-0005-0000-0000-00000F730000}"/>
    <cellStyle name="Normal 5 4 3 8 2" xfId="29225" xr:uid="{00000000-0005-0000-0000-000010730000}"/>
    <cellStyle name="Normal 5 4 3 9" xfId="29226" xr:uid="{00000000-0005-0000-0000-000011730000}"/>
    <cellStyle name="Normal 5 4 3 9 2" xfId="29227" xr:uid="{00000000-0005-0000-0000-000012730000}"/>
    <cellStyle name="Normal 5 4 4" xfId="29228" xr:uid="{00000000-0005-0000-0000-000013730000}"/>
    <cellStyle name="Normal 5 4 4 10" xfId="29229" xr:uid="{00000000-0005-0000-0000-000014730000}"/>
    <cellStyle name="Normal 5 4 4 10 2" xfId="29230" xr:uid="{00000000-0005-0000-0000-000015730000}"/>
    <cellStyle name="Normal 5 4 4 11" xfId="29231" xr:uid="{00000000-0005-0000-0000-000016730000}"/>
    <cellStyle name="Normal 5 4 4 2" xfId="29232" xr:uid="{00000000-0005-0000-0000-000017730000}"/>
    <cellStyle name="Normal 5 4 4 2 2" xfId="29233" xr:uid="{00000000-0005-0000-0000-000018730000}"/>
    <cellStyle name="Normal 5 4 4 3" xfId="29234" xr:uid="{00000000-0005-0000-0000-000019730000}"/>
    <cellStyle name="Normal 5 4 4 3 2" xfId="29235" xr:uid="{00000000-0005-0000-0000-00001A730000}"/>
    <cellStyle name="Normal 5 4 4 4" xfId="29236" xr:uid="{00000000-0005-0000-0000-00001B730000}"/>
    <cellStyle name="Normal 5 4 4 4 2" xfId="29237" xr:uid="{00000000-0005-0000-0000-00001C730000}"/>
    <cellStyle name="Normal 5 4 4 5" xfId="29238" xr:uid="{00000000-0005-0000-0000-00001D730000}"/>
    <cellStyle name="Normal 5 4 4 5 2" xfId="29239" xr:uid="{00000000-0005-0000-0000-00001E730000}"/>
    <cellStyle name="Normal 5 4 4 6" xfId="29240" xr:uid="{00000000-0005-0000-0000-00001F730000}"/>
    <cellStyle name="Normal 5 4 4 6 2" xfId="29241" xr:uid="{00000000-0005-0000-0000-000020730000}"/>
    <cellStyle name="Normal 5 4 4 7" xfId="29242" xr:uid="{00000000-0005-0000-0000-000021730000}"/>
    <cellStyle name="Normal 5 4 4 7 2" xfId="29243" xr:uid="{00000000-0005-0000-0000-000022730000}"/>
    <cellStyle name="Normal 5 4 4 8" xfId="29244" xr:uid="{00000000-0005-0000-0000-000023730000}"/>
    <cellStyle name="Normal 5 4 4 8 2" xfId="29245" xr:uid="{00000000-0005-0000-0000-000024730000}"/>
    <cellStyle name="Normal 5 4 4 9" xfId="29246" xr:uid="{00000000-0005-0000-0000-000025730000}"/>
    <cellStyle name="Normal 5 4 4 9 2" xfId="29247" xr:uid="{00000000-0005-0000-0000-000026730000}"/>
    <cellStyle name="Normal 5 4 5" xfId="29248" xr:uid="{00000000-0005-0000-0000-000027730000}"/>
    <cellStyle name="Normal 5 4 5 2" xfId="29249" xr:uid="{00000000-0005-0000-0000-000028730000}"/>
    <cellStyle name="Normal 5 4 6" xfId="29250" xr:uid="{00000000-0005-0000-0000-000029730000}"/>
    <cellStyle name="Normal 5 4 6 2" xfId="29251" xr:uid="{00000000-0005-0000-0000-00002A730000}"/>
    <cellStyle name="Normal 5 4 7" xfId="29252" xr:uid="{00000000-0005-0000-0000-00002B730000}"/>
    <cellStyle name="Normal 5 4 7 2" xfId="29253" xr:uid="{00000000-0005-0000-0000-00002C730000}"/>
    <cellStyle name="Normal 5 4 8" xfId="29254" xr:uid="{00000000-0005-0000-0000-00002D730000}"/>
    <cellStyle name="Normal 5 4 8 2" xfId="29255" xr:uid="{00000000-0005-0000-0000-00002E730000}"/>
    <cellStyle name="Normal 5 4 9" xfId="29256" xr:uid="{00000000-0005-0000-0000-00002F730000}"/>
    <cellStyle name="Normal 5 4 9 2" xfId="29257" xr:uid="{00000000-0005-0000-0000-000030730000}"/>
    <cellStyle name="Normal 5 5" xfId="29258" xr:uid="{00000000-0005-0000-0000-000031730000}"/>
    <cellStyle name="Normal 5 5 10" xfId="29259" xr:uid="{00000000-0005-0000-0000-000032730000}"/>
    <cellStyle name="Normal 5 5 10 2" xfId="29260" xr:uid="{00000000-0005-0000-0000-000033730000}"/>
    <cellStyle name="Normal 5 5 11" xfId="29261" xr:uid="{00000000-0005-0000-0000-000034730000}"/>
    <cellStyle name="Normal 5 5 11 2" xfId="29262" xr:uid="{00000000-0005-0000-0000-000035730000}"/>
    <cellStyle name="Normal 5 5 12" xfId="29263" xr:uid="{00000000-0005-0000-0000-000036730000}"/>
    <cellStyle name="Normal 5 5 12 2" xfId="29264" xr:uid="{00000000-0005-0000-0000-000037730000}"/>
    <cellStyle name="Normal 5 5 13" xfId="29265" xr:uid="{00000000-0005-0000-0000-000038730000}"/>
    <cellStyle name="Normal 5 5 13 2" xfId="29266" xr:uid="{00000000-0005-0000-0000-000039730000}"/>
    <cellStyle name="Normal 5 5 14" xfId="29267" xr:uid="{00000000-0005-0000-0000-00003A730000}"/>
    <cellStyle name="Normal 5 5 15" xfId="42113" xr:uid="{00000000-0005-0000-0000-00003B730000}"/>
    <cellStyle name="Normal 5 5 2" xfId="29268" xr:uid="{00000000-0005-0000-0000-00003C730000}"/>
    <cellStyle name="Normal 5 5 3" xfId="29269" xr:uid="{00000000-0005-0000-0000-00003D730000}"/>
    <cellStyle name="Normal 5 5 3 10" xfId="29270" xr:uid="{00000000-0005-0000-0000-00003E730000}"/>
    <cellStyle name="Normal 5 5 3 10 2" xfId="29271" xr:uid="{00000000-0005-0000-0000-00003F730000}"/>
    <cellStyle name="Normal 5 5 3 11" xfId="29272" xr:uid="{00000000-0005-0000-0000-000040730000}"/>
    <cellStyle name="Normal 5 5 3 11 2" xfId="29273" xr:uid="{00000000-0005-0000-0000-000041730000}"/>
    <cellStyle name="Normal 5 5 3 12" xfId="29274" xr:uid="{00000000-0005-0000-0000-000042730000}"/>
    <cellStyle name="Normal 5 5 3 2" xfId="29275" xr:uid="{00000000-0005-0000-0000-000043730000}"/>
    <cellStyle name="Normal 5 5 3 2 10" xfId="29276" xr:uid="{00000000-0005-0000-0000-000044730000}"/>
    <cellStyle name="Normal 5 5 3 2 10 2" xfId="29277" xr:uid="{00000000-0005-0000-0000-000045730000}"/>
    <cellStyle name="Normal 5 5 3 2 11" xfId="29278" xr:uid="{00000000-0005-0000-0000-000046730000}"/>
    <cellStyle name="Normal 5 5 3 2 2" xfId="29279" xr:uid="{00000000-0005-0000-0000-000047730000}"/>
    <cellStyle name="Normal 5 5 3 2 2 2" xfId="29280" xr:uid="{00000000-0005-0000-0000-000048730000}"/>
    <cellStyle name="Normal 5 5 3 2 3" xfId="29281" xr:uid="{00000000-0005-0000-0000-000049730000}"/>
    <cellStyle name="Normal 5 5 3 2 3 2" xfId="29282" xr:uid="{00000000-0005-0000-0000-00004A730000}"/>
    <cellStyle name="Normal 5 5 3 2 4" xfId="29283" xr:uid="{00000000-0005-0000-0000-00004B730000}"/>
    <cellStyle name="Normal 5 5 3 2 4 2" xfId="29284" xr:uid="{00000000-0005-0000-0000-00004C730000}"/>
    <cellStyle name="Normal 5 5 3 2 5" xfId="29285" xr:uid="{00000000-0005-0000-0000-00004D730000}"/>
    <cellStyle name="Normal 5 5 3 2 5 2" xfId="29286" xr:uid="{00000000-0005-0000-0000-00004E730000}"/>
    <cellStyle name="Normal 5 5 3 2 6" xfId="29287" xr:uid="{00000000-0005-0000-0000-00004F730000}"/>
    <cellStyle name="Normal 5 5 3 2 6 2" xfId="29288" xr:uid="{00000000-0005-0000-0000-000050730000}"/>
    <cellStyle name="Normal 5 5 3 2 7" xfId="29289" xr:uid="{00000000-0005-0000-0000-000051730000}"/>
    <cellStyle name="Normal 5 5 3 2 7 2" xfId="29290" xr:uid="{00000000-0005-0000-0000-000052730000}"/>
    <cellStyle name="Normal 5 5 3 2 8" xfId="29291" xr:uid="{00000000-0005-0000-0000-000053730000}"/>
    <cellStyle name="Normal 5 5 3 2 8 2" xfId="29292" xr:uid="{00000000-0005-0000-0000-000054730000}"/>
    <cellStyle name="Normal 5 5 3 2 9" xfId="29293" xr:uid="{00000000-0005-0000-0000-000055730000}"/>
    <cellStyle name="Normal 5 5 3 2 9 2" xfId="29294" xr:uid="{00000000-0005-0000-0000-000056730000}"/>
    <cellStyle name="Normal 5 5 3 3" xfId="29295" xr:uid="{00000000-0005-0000-0000-000057730000}"/>
    <cellStyle name="Normal 5 5 3 3 2" xfId="29296" xr:uid="{00000000-0005-0000-0000-000058730000}"/>
    <cellStyle name="Normal 5 5 3 4" xfId="29297" xr:uid="{00000000-0005-0000-0000-000059730000}"/>
    <cellStyle name="Normal 5 5 3 4 2" xfId="29298" xr:uid="{00000000-0005-0000-0000-00005A730000}"/>
    <cellStyle name="Normal 5 5 3 5" xfId="29299" xr:uid="{00000000-0005-0000-0000-00005B730000}"/>
    <cellStyle name="Normal 5 5 3 5 2" xfId="29300" xr:uid="{00000000-0005-0000-0000-00005C730000}"/>
    <cellStyle name="Normal 5 5 3 6" xfId="29301" xr:uid="{00000000-0005-0000-0000-00005D730000}"/>
    <cellStyle name="Normal 5 5 3 6 2" xfId="29302" xr:uid="{00000000-0005-0000-0000-00005E730000}"/>
    <cellStyle name="Normal 5 5 3 7" xfId="29303" xr:uid="{00000000-0005-0000-0000-00005F730000}"/>
    <cellStyle name="Normal 5 5 3 7 2" xfId="29304" xr:uid="{00000000-0005-0000-0000-000060730000}"/>
    <cellStyle name="Normal 5 5 3 8" xfId="29305" xr:uid="{00000000-0005-0000-0000-000061730000}"/>
    <cellStyle name="Normal 5 5 3 8 2" xfId="29306" xr:uid="{00000000-0005-0000-0000-000062730000}"/>
    <cellStyle name="Normal 5 5 3 9" xfId="29307" xr:uid="{00000000-0005-0000-0000-000063730000}"/>
    <cellStyle name="Normal 5 5 3 9 2" xfId="29308" xr:uid="{00000000-0005-0000-0000-000064730000}"/>
    <cellStyle name="Normal 5 5 4" xfId="29309" xr:uid="{00000000-0005-0000-0000-000065730000}"/>
    <cellStyle name="Normal 5 5 4 10" xfId="29310" xr:uid="{00000000-0005-0000-0000-000066730000}"/>
    <cellStyle name="Normal 5 5 4 10 2" xfId="29311" xr:uid="{00000000-0005-0000-0000-000067730000}"/>
    <cellStyle name="Normal 5 5 4 11" xfId="29312" xr:uid="{00000000-0005-0000-0000-000068730000}"/>
    <cellStyle name="Normal 5 5 4 2" xfId="29313" xr:uid="{00000000-0005-0000-0000-000069730000}"/>
    <cellStyle name="Normal 5 5 4 2 2" xfId="29314" xr:uid="{00000000-0005-0000-0000-00006A730000}"/>
    <cellStyle name="Normal 5 5 4 3" xfId="29315" xr:uid="{00000000-0005-0000-0000-00006B730000}"/>
    <cellStyle name="Normal 5 5 4 3 2" xfId="29316" xr:uid="{00000000-0005-0000-0000-00006C730000}"/>
    <cellStyle name="Normal 5 5 4 4" xfId="29317" xr:uid="{00000000-0005-0000-0000-00006D730000}"/>
    <cellStyle name="Normal 5 5 4 4 2" xfId="29318" xr:uid="{00000000-0005-0000-0000-00006E730000}"/>
    <cellStyle name="Normal 5 5 4 5" xfId="29319" xr:uid="{00000000-0005-0000-0000-00006F730000}"/>
    <cellStyle name="Normal 5 5 4 5 2" xfId="29320" xr:uid="{00000000-0005-0000-0000-000070730000}"/>
    <cellStyle name="Normal 5 5 4 6" xfId="29321" xr:uid="{00000000-0005-0000-0000-000071730000}"/>
    <cellStyle name="Normal 5 5 4 6 2" xfId="29322" xr:uid="{00000000-0005-0000-0000-000072730000}"/>
    <cellStyle name="Normal 5 5 4 7" xfId="29323" xr:uid="{00000000-0005-0000-0000-000073730000}"/>
    <cellStyle name="Normal 5 5 4 7 2" xfId="29324" xr:uid="{00000000-0005-0000-0000-000074730000}"/>
    <cellStyle name="Normal 5 5 4 8" xfId="29325" xr:uid="{00000000-0005-0000-0000-000075730000}"/>
    <cellStyle name="Normal 5 5 4 8 2" xfId="29326" xr:uid="{00000000-0005-0000-0000-000076730000}"/>
    <cellStyle name="Normal 5 5 4 9" xfId="29327" xr:uid="{00000000-0005-0000-0000-000077730000}"/>
    <cellStyle name="Normal 5 5 4 9 2" xfId="29328" xr:uid="{00000000-0005-0000-0000-000078730000}"/>
    <cellStyle name="Normal 5 5 5" xfId="29329" xr:uid="{00000000-0005-0000-0000-000079730000}"/>
    <cellStyle name="Normal 5 5 5 2" xfId="29330" xr:uid="{00000000-0005-0000-0000-00007A730000}"/>
    <cellStyle name="Normal 5 5 6" xfId="29331" xr:uid="{00000000-0005-0000-0000-00007B730000}"/>
    <cellStyle name="Normal 5 5 6 2" xfId="29332" xr:uid="{00000000-0005-0000-0000-00007C730000}"/>
    <cellStyle name="Normal 5 5 7" xfId="29333" xr:uid="{00000000-0005-0000-0000-00007D730000}"/>
    <cellStyle name="Normal 5 5 7 2" xfId="29334" xr:uid="{00000000-0005-0000-0000-00007E730000}"/>
    <cellStyle name="Normal 5 5 8" xfId="29335" xr:uid="{00000000-0005-0000-0000-00007F730000}"/>
    <cellStyle name="Normal 5 5 8 2" xfId="29336" xr:uid="{00000000-0005-0000-0000-000080730000}"/>
    <cellStyle name="Normal 5 5 9" xfId="29337" xr:uid="{00000000-0005-0000-0000-000081730000}"/>
    <cellStyle name="Normal 5 5 9 2" xfId="29338" xr:uid="{00000000-0005-0000-0000-000082730000}"/>
    <cellStyle name="Normal 5 6" xfId="29339" xr:uid="{00000000-0005-0000-0000-000083730000}"/>
    <cellStyle name="Normal 5 6 2" xfId="42114" xr:uid="{00000000-0005-0000-0000-000084730000}"/>
    <cellStyle name="Normal 5 7" xfId="29340" xr:uid="{00000000-0005-0000-0000-000085730000}"/>
    <cellStyle name="Normal 5 8" xfId="29341" xr:uid="{00000000-0005-0000-0000-000086730000}"/>
    <cellStyle name="Normal 5 8 10" xfId="29342" xr:uid="{00000000-0005-0000-0000-000087730000}"/>
    <cellStyle name="Normal 5 8 10 2" xfId="29343" xr:uid="{00000000-0005-0000-0000-000088730000}"/>
    <cellStyle name="Normal 5 8 11" xfId="29344" xr:uid="{00000000-0005-0000-0000-000089730000}"/>
    <cellStyle name="Normal 5 8 11 2" xfId="29345" xr:uid="{00000000-0005-0000-0000-00008A730000}"/>
    <cellStyle name="Normal 5 8 12" xfId="29346" xr:uid="{00000000-0005-0000-0000-00008B730000}"/>
    <cellStyle name="Normal 5 8 12 2" xfId="29347" xr:uid="{00000000-0005-0000-0000-00008C730000}"/>
    <cellStyle name="Normal 5 8 13" xfId="29348" xr:uid="{00000000-0005-0000-0000-00008D730000}"/>
    <cellStyle name="Normal 5 8 2" xfId="29349" xr:uid="{00000000-0005-0000-0000-00008E730000}"/>
    <cellStyle name="Normal 5 8 2 10" xfId="29350" xr:uid="{00000000-0005-0000-0000-00008F730000}"/>
    <cellStyle name="Normal 5 8 2 10 2" xfId="29351" xr:uid="{00000000-0005-0000-0000-000090730000}"/>
    <cellStyle name="Normal 5 8 2 11" xfId="29352" xr:uid="{00000000-0005-0000-0000-000091730000}"/>
    <cellStyle name="Normal 5 8 2 11 2" xfId="29353" xr:uid="{00000000-0005-0000-0000-000092730000}"/>
    <cellStyle name="Normal 5 8 2 12" xfId="29354" xr:uid="{00000000-0005-0000-0000-000093730000}"/>
    <cellStyle name="Normal 5 8 2 2" xfId="29355" xr:uid="{00000000-0005-0000-0000-000094730000}"/>
    <cellStyle name="Normal 5 8 2 2 10" xfId="29356" xr:uid="{00000000-0005-0000-0000-000095730000}"/>
    <cellStyle name="Normal 5 8 2 2 10 2" xfId="29357" xr:uid="{00000000-0005-0000-0000-000096730000}"/>
    <cellStyle name="Normal 5 8 2 2 11" xfId="29358" xr:uid="{00000000-0005-0000-0000-000097730000}"/>
    <cellStyle name="Normal 5 8 2 2 2" xfId="29359" xr:uid="{00000000-0005-0000-0000-000098730000}"/>
    <cellStyle name="Normal 5 8 2 2 2 2" xfId="29360" xr:uid="{00000000-0005-0000-0000-000099730000}"/>
    <cellStyle name="Normal 5 8 2 2 3" xfId="29361" xr:uid="{00000000-0005-0000-0000-00009A730000}"/>
    <cellStyle name="Normal 5 8 2 2 3 2" xfId="29362" xr:uid="{00000000-0005-0000-0000-00009B730000}"/>
    <cellStyle name="Normal 5 8 2 2 4" xfId="29363" xr:uid="{00000000-0005-0000-0000-00009C730000}"/>
    <cellStyle name="Normal 5 8 2 2 4 2" xfId="29364" xr:uid="{00000000-0005-0000-0000-00009D730000}"/>
    <cellStyle name="Normal 5 8 2 2 5" xfId="29365" xr:uid="{00000000-0005-0000-0000-00009E730000}"/>
    <cellStyle name="Normal 5 8 2 2 5 2" xfId="29366" xr:uid="{00000000-0005-0000-0000-00009F730000}"/>
    <cellStyle name="Normal 5 8 2 2 6" xfId="29367" xr:uid="{00000000-0005-0000-0000-0000A0730000}"/>
    <cellStyle name="Normal 5 8 2 2 6 2" xfId="29368" xr:uid="{00000000-0005-0000-0000-0000A1730000}"/>
    <cellStyle name="Normal 5 8 2 2 7" xfId="29369" xr:uid="{00000000-0005-0000-0000-0000A2730000}"/>
    <cellStyle name="Normal 5 8 2 2 7 2" xfId="29370" xr:uid="{00000000-0005-0000-0000-0000A3730000}"/>
    <cellStyle name="Normal 5 8 2 2 8" xfId="29371" xr:uid="{00000000-0005-0000-0000-0000A4730000}"/>
    <cellStyle name="Normal 5 8 2 2 8 2" xfId="29372" xr:uid="{00000000-0005-0000-0000-0000A5730000}"/>
    <cellStyle name="Normal 5 8 2 2 9" xfId="29373" xr:uid="{00000000-0005-0000-0000-0000A6730000}"/>
    <cellStyle name="Normal 5 8 2 2 9 2" xfId="29374" xr:uid="{00000000-0005-0000-0000-0000A7730000}"/>
    <cellStyle name="Normal 5 8 2 3" xfId="29375" xr:uid="{00000000-0005-0000-0000-0000A8730000}"/>
    <cellStyle name="Normal 5 8 2 3 2" xfId="29376" xr:uid="{00000000-0005-0000-0000-0000A9730000}"/>
    <cellStyle name="Normal 5 8 2 4" xfId="29377" xr:uid="{00000000-0005-0000-0000-0000AA730000}"/>
    <cellStyle name="Normal 5 8 2 4 2" xfId="29378" xr:uid="{00000000-0005-0000-0000-0000AB730000}"/>
    <cellStyle name="Normal 5 8 2 5" xfId="29379" xr:uid="{00000000-0005-0000-0000-0000AC730000}"/>
    <cellStyle name="Normal 5 8 2 5 2" xfId="29380" xr:uid="{00000000-0005-0000-0000-0000AD730000}"/>
    <cellStyle name="Normal 5 8 2 6" xfId="29381" xr:uid="{00000000-0005-0000-0000-0000AE730000}"/>
    <cellStyle name="Normal 5 8 2 6 2" xfId="29382" xr:uid="{00000000-0005-0000-0000-0000AF730000}"/>
    <cellStyle name="Normal 5 8 2 7" xfId="29383" xr:uid="{00000000-0005-0000-0000-0000B0730000}"/>
    <cellStyle name="Normal 5 8 2 7 2" xfId="29384" xr:uid="{00000000-0005-0000-0000-0000B1730000}"/>
    <cellStyle name="Normal 5 8 2 8" xfId="29385" xr:uid="{00000000-0005-0000-0000-0000B2730000}"/>
    <cellStyle name="Normal 5 8 2 8 2" xfId="29386" xr:uid="{00000000-0005-0000-0000-0000B3730000}"/>
    <cellStyle name="Normal 5 8 2 9" xfId="29387" xr:uid="{00000000-0005-0000-0000-0000B4730000}"/>
    <cellStyle name="Normal 5 8 2 9 2" xfId="29388" xr:uid="{00000000-0005-0000-0000-0000B5730000}"/>
    <cellStyle name="Normal 5 8 3" xfId="29389" xr:uid="{00000000-0005-0000-0000-0000B6730000}"/>
    <cellStyle name="Normal 5 8 3 10" xfId="29390" xr:uid="{00000000-0005-0000-0000-0000B7730000}"/>
    <cellStyle name="Normal 5 8 3 10 2" xfId="29391" xr:uid="{00000000-0005-0000-0000-0000B8730000}"/>
    <cellStyle name="Normal 5 8 3 11" xfId="29392" xr:uid="{00000000-0005-0000-0000-0000B9730000}"/>
    <cellStyle name="Normal 5 8 3 2" xfId="29393" xr:uid="{00000000-0005-0000-0000-0000BA730000}"/>
    <cellStyle name="Normal 5 8 3 2 2" xfId="29394" xr:uid="{00000000-0005-0000-0000-0000BB730000}"/>
    <cellStyle name="Normal 5 8 3 3" xfId="29395" xr:uid="{00000000-0005-0000-0000-0000BC730000}"/>
    <cellStyle name="Normal 5 8 3 3 2" xfId="29396" xr:uid="{00000000-0005-0000-0000-0000BD730000}"/>
    <cellStyle name="Normal 5 8 3 4" xfId="29397" xr:uid="{00000000-0005-0000-0000-0000BE730000}"/>
    <cellStyle name="Normal 5 8 3 4 2" xfId="29398" xr:uid="{00000000-0005-0000-0000-0000BF730000}"/>
    <cellStyle name="Normal 5 8 3 5" xfId="29399" xr:uid="{00000000-0005-0000-0000-0000C0730000}"/>
    <cellStyle name="Normal 5 8 3 5 2" xfId="29400" xr:uid="{00000000-0005-0000-0000-0000C1730000}"/>
    <cellStyle name="Normal 5 8 3 6" xfId="29401" xr:uid="{00000000-0005-0000-0000-0000C2730000}"/>
    <cellStyle name="Normal 5 8 3 6 2" xfId="29402" xr:uid="{00000000-0005-0000-0000-0000C3730000}"/>
    <cellStyle name="Normal 5 8 3 7" xfId="29403" xr:uid="{00000000-0005-0000-0000-0000C4730000}"/>
    <cellStyle name="Normal 5 8 3 7 2" xfId="29404" xr:uid="{00000000-0005-0000-0000-0000C5730000}"/>
    <cellStyle name="Normal 5 8 3 8" xfId="29405" xr:uid="{00000000-0005-0000-0000-0000C6730000}"/>
    <cellStyle name="Normal 5 8 3 8 2" xfId="29406" xr:uid="{00000000-0005-0000-0000-0000C7730000}"/>
    <cellStyle name="Normal 5 8 3 9" xfId="29407" xr:uid="{00000000-0005-0000-0000-0000C8730000}"/>
    <cellStyle name="Normal 5 8 3 9 2" xfId="29408" xr:uid="{00000000-0005-0000-0000-0000C9730000}"/>
    <cellStyle name="Normal 5 8 4" xfId="29409" xr:uid="{00000000-0005-0000-0000-0000CA730000}"/>
    <cellStyle name="Normal 5 8 4 2" xfId="29410" xr:uid="{00000000-0005-0000-0000-0000CB730000}"/>
    <cellStyle name="Normal 5 8 5" xfId="29411" xr:uid="{00000000-0005-0000-0000-0000CC730000}"/>
    <cellStyle name="Normal 5 8 5 2" xfId="29412" xr:uid="{00000000-0005-0000-0000-0000CD730000}"/>
    <cellStyle name="Normal 5 8 6" xfId="29413" xr:uid="{00000000-0005-0000-0000-0000CE730000}"/>
    <cellStyle name="Normal 5 8 6 2" xfId="29414" xr:uid="{00000000-0005-0000-0000-0000CF730000}"/>
    <cellStyle name="Normal 5 8 7" xfId="29415" xr:uid="{00000000-0005-0000-0000-0000D0730000}"/>
    <cellStyle name="Normal 5 8 7 2" xfId="29416" xr:uid="{00000000-0005-0000-0000-0000D1730000}"/>
    <cellStyle name="Normal 5 8 8" xfId="29417" xr:uid="{00000000-0005-0000-0000-0000D2730000}"/>
    <cellStyle name="Normal 5 8 8 2" xfId="29418" xr:uid="{00000000-0005-0000-0000-0000D3730000}"/>
    <cellStyle name="Normal 5 8 9" xfId="29419" xr:uid="{00000000-0005-0000-0000-0000D4730000}"/>
    <cellStyle name="Normal 5 8 9 2" xfId="29420" xr:uid="{00000000-0005-0000-0000-0000D5730000}"/>
    <cellStyle name="Normal 5 9" xfId="29421" xr:uid="{00000000-0005-0000-0000-0000D6730000}"/>
    <cellStyle name="Normal 5 9 10" xfId="29422" xr:uid="{00000000-0005-0000-0000-0000D7730000}"/>
    <cellStyle name="Normal 5 9 10 2" xfId="29423" xr:uid="{00000000-0005-0000-0000-0000D8730000}"/>
    <cellStyle name="Normal 5 9 11" xfId="29424" xr:uid="{00000000-0005-0000-0000-0000D9730000}"/>
    <cellStyle name="Normal 5 9 11 2" xfId="29425" xr:uid="{00000000-0005-0000-0000-0000DA730000}"/>
    <cellStyle name="Normal 5 9 12" xfId="29426" xr:uid="{00000000-0005-0000-0000-0000DB730000}"/>
    <cellStyle name="Normal 5 9 2" xfId="29427" xr:uid="{00000000-0005-0000-0000-0000DC730000}"/>
    <cellStyle name="Normal 5 9 2 10" xfId="29428" xr:uid="{00000000-0005-0000-0000-0000DD730000}"/>
    <cellStyle name="Normal 5 9 2 10 2" xfId="29429" xr:uid="{00000000-0005-0000-0000-0000DE730000}"/>
    <cellStyle name="Normal 5 9 2 11" xfId="29430" xr:uid="{00000000-0005-0000-0000-0000DF730000}"/>
    <cellStyle name="Normal 5 9 2 2" xfId="29431" xr:uid="{00000000-0005-0000-0000-0000E0730000}"/>
    <cellStyle name="Normal 5 9 2 2 2" xfId="29432" xr:uid="{00000000-0005-0000-0000-0000E1730000}"/>
    <cellStyle name="Normal 5 9 2 3" xfId="29433" xr:uid="{00000000-0005-0000-0000-0000E2730000}"/>
    <cellStyle name="Normal 5 9 2 3 2" xfId="29434" xr:uid="{00000000-0005-0000-0000-0000E3730000}"/>
    <cellStyle name="Normal 5 9 2 4" xfId="29435" xr:uid="{00000000-0005-0000-0000-0000E4730000}"/>
    <cellStyle name="Normal 5 9 2 4 2" xfId="29436" xr:uid="{00000000-0005-0000-0000-0000E5730000}"/>
    <cellStyle name="Normal 5 9 2 5" xfId="29437" xr:uid="{00000000-0005-0000-0000-0000E6730000}"/>
    <cellStyle name="Normal 5 9 2 5 2" xfId="29438" xr:uid="{00000000-0005-0000-0000-0000E7730000}"/>
    <cellStyle name="Normal 5 9 2 6" xfId="29439" xr:uid="{00000000-0005-0000-0000-0000E8730000}"/>
    <cellStyle name="Normal 5 9 2 6 2" xfId="29440" xr:uid="{00000000-0005-0000-0000-0000E9730000}"/>
    <cellStyle name="Normal 5 9 2 7" xfId="29441" xr:uid="{00000000-0005-0000-0000-0000EA730000}"/>
    <cellStyle name="Normal 5 9 2 7 2" xfId="29442" xr:uid="{00000000-0005-0000-0000-0000EB730000}"/>
    <cellStyle name="Normal 5 9 2 8" xfId="29443" xr:uid="{00000000-0005-0000-0000-0000EC730000}"/>
    <cellStyle name="Normal 5 9 2 8 2" xfId="29444" xr:uid="{00000000-0005-0000-0000-0000ED730000}"/>
    <cellStyle name="Normal 5 9 2 9" xfId="29445" xr:uid="{00000000-0005-0000-0000-0000EE730000}"/>
    <cellStyle name="Normal 5 9 2 9 2" xfId="29446" xr:uid="{00000000-0005-0000-0000-0000EF730000}"/>
    <cellStyle name="Normal 5 9 3" xfId="29447" xr:uid="{00000000-0005-0000-0000-0000F0730000}"/>
    <cellStyle name="Normal 5 9 3 2" xfId="29448" xr:uid="{00000000-0005-0000-0000-0000F1730000}"/>
    <cellStyle name="Normal 5 9 4" xfId="29449" xr:uid="{00000000-0005-0000-0000-0000F2730000}"/>
    <cellStyle name="Normal 5 9 4 2" xfId="29450" xr:uid="{00000000-0005-0000-0000-0000F3730000}"/>
    <cellStyle name="Normal 5 9 5" xfId="29451" xr:uid="{00000000-0005-0000-0000-0000F4730000}"/>
    <cellStyle name="Normal 5 9 5 2" xfId="29452" xr:uid="{00000000-0005-0000-0000-0000F5730000}"/>
    <cellStyle name="Normal 5 9 6" xfId="29453" xr:uid="{00000000-0005-0000-0000-0000F6730000}"/>
    <cellStyle name="Normal 5 9 6 2" xfId="29454" xr:uid="{00000000-0005-0000-0000-0000F7730000}"/>
    <cellStyle name="Normal 5 9 7" xfId="29455" xr:uid="{00000000-0005-0000-0000-0000F8730000}"/>
    <cellStyle name="Normal 5 9 7 2" xfId="29456" xr:uid="{00000000-0005-0000-0000-0000F9730000}"/>
    <cellStyle name="Normal 5 9 8" xfId="29457" xr:uid="{00000000-0005-0000-0000-0000FA730000}"/>
    <cellStyle name="Normal 5 9 8 2" xfId="29458" xr:uid="{00000000-0005-0000-0000-0000FB730000}"/>
    <cellStyle name="Normal 5 9 9" xfId="29459" xr:uid="{00000000-0005-0000-0000-0000FC730000}"/>
    <cellStyle name="Normal 5 9 9 2" xfId="29460" xr:uid="{00000000-0005-0000-0000-0000FD730000}"/>
    <cellStyle name="Normal 50" xfId="29461" xr:uid="{00000000-0005-0000-0000-0000FE730000}"/>
    <cellStyle name="Normal 51" xfId="29462" xr:uid="{00000000-0005-0000-0000-0000FF730000}"/>
    <cellStyle name="Normal 52" xfId="29463" xr:uid="{00000000-0005-0000-0000-000000740000}"/>
    <cellStyle name="Normal 53" xfId="29464" xr:uid="{00000000-0005-0000-0000-000001740000}"/>
    <cellStyle name="Normal 54" xfId="42115" xr:uid="{00000000-0005-0000-0000-000002740000}"/>
    <cellStyle name="Normal 55" xfId="42116" xr:uid="{00000000-0005-0000-0000-000003740000}"/>
    <cellStyle name="Normal 56" xfId="42117" xr:uid="{00000000-0005-0000-0000-000004740000}"/>
    <cellStyle name="Normal 57" xfId="42118" xr:uid="{00000000-0005-0000-0000-000005740000}"/>
    <cellStyle name="Normal 6" xfId="13" xr:uid="{00000000-0005-0000-0000-000006740000}"/>
    <cellStyle name="Normal 6 10" xfId="29465" xr:uid="{00000000-0005-0000-0000-000007740000}"/>
    <cellStyle name="Normal 6 10 10" xfId="29466" xr:uid="{00000000-0005-0000-0000-000008740000}"/>
    <cellStyle name="Normal 6 10 10 2" xfId="29467" xr:uid="{00000000-0005-0000-0000-000009740000}"/>
    <cellStyle name="Normal 6 10 11" xfId="29468" xr:uid="{00000000-0005-0000-0000-00000A740000}"/>
    <cellStyle name="Normal 6 10 2" xfId="29469" xr:uid="{00000000-0005-0000-0000-00000B740000}"/>
    <cellStyle name="Normal 6 10 2 2" xfId="29470" xr:uid="{00000000-0005-0000-0000-00000C740000}"/>
    <cellStyle name="Normal 6 10 3" xfId="29471" xr:uid="{00000000-0005-0000-0000-00000D740000}"/>
    <cellStyle name="Normal 6 10 3 2" xfId="29472" xr:uid="{00000000-0005-0000-0000-00000E740000}"/>
    <cellStyle name="Normal 6 10 4" xfId="29473" xr:uid="{00000000-0005-0000-0000-00000F740000}"/>
    <cellStyle name="Normal 6 10 4 2" xfId="29474" xr:uid="{00000000-0005-0000-0000-000010740000}"/>
    <cellStyle name="Normal 6 10 5" xfId="29475" xr:uid="{00000000-0005-0000-0000-000011740000}"/>
    <cellStyle name="Normal 6 10 5 2" xfId="29476" xr:uid="{00000000-0005-0000-0000-000012740000}"/>
    <cellStyle name="Normal 6 10 6" xfId="29477" xr:uid="{00000000-0005-0000-0000-000013740000}"/>
    <cellStyle name="Normal 6 10 6 2" xfId="29478" xr:uid="{00000000-0005-0000-0000-000014740000}"/>
    <cellStyle name="Normal 6 10 7" xfId="29479" xr:uid="{00000000-0005-0000-0000-000015740000}"/>
    <cellStyle name="Normal 6 10 7 2" xfId="29480" xr:uid="{00000000-0005-0000-0000-000016740000}"/>
    <cellStyle name="Normal 6 10 8" xfId="29481" xr:uid="{00000000-0005-0000-0000-000017740000}"/>
    <cellStyle name="Normal 6 10 8 2" xfId="29482" xr:uid="{00000000-0005-0000-0000-000018740000}"/>
    <cellStyle name="Normal 6 10 9" xfId="29483" xr:uid="{00000000-0005-0000-0000-000019740000}"/>
    <cellStyle name="Normal 6 10 9 2" xfId="29484" xr:uid="{00000000-0005-0000-0000-00001A740000}"/>
    <cellStyle name="Normal 6 11" xfId="29485" xr:uid="{00000000-0005-0000-0000-00001B740000}"/>
    <cellStyle name="Normal 6 11 2" xfId="29486" xr:uid="{00000000-0005-0000-0000-00001C740000}"/>
    <cellStyle name="Normal 6 12" xfId="29487" xr:uid="{00000000-0005-0000-0000-00001D740000}"/>
    <cellStyle name="Normal 6 12 2" xfId="29488" xr:uid="{00000000-0005-0000-0000-00001E740000}"/>
    <cellStyle name="Normal 6 13" xfId="29489" xr:uid="{00000000-0005-0000-0000-00001F740000}"/>
    <cellStyle name="Normal 6 13 2" xfId="29490" xr:uid="{00000000-0005-0000-0000-000020740000}"/>
    <cellStyle name="Normal 6 14" xfId="29491" xr:uid="{00000000-0005-0000-0000-000021740000}"/>
    <cellStyle name="Normal 6 14 2" xfId="29492" xr:uid="{00000000-0005-0000-0000-000022740000}"/>
    <cellStyle name="Normal 6 15" xfId="29493" xr:uid="{00000000-0005-0000-0000-000023740000}"/>
    <cellStyle name="Normal 6 15 2" xfId="29494" xr:uid="{00000000-0005-0000-0000-000024740000}"/>
    <cellStyle name="Normal 6 16" xfId="29495" xr:uid="{00000000-0005-0000-0000-000025740000}"/>
    <cellStyle name="Normal 6 16 2" xfId="29496" xr:uid="{00000000-0005-0000-0000-000026740000}"/>
    <cellStyle name="Normal 6 17" xfId="29497" xr:uid="{00000000-0005-0000-0000-000027740000}"/>
    <cellStyle name="Normal 6 17 2" xfId="29498" xr:uid="{00000000-0005-0000-0000-000028740000}"/>
    <cellStyle name="Normal 6 18" xfId="29499" xr:uid="{00000000-0005-0000-0000-000029740000}"/>
    <cellStyle name="Normal 6 18 2" xfId="29500" xr:uid="{00000000-0005-0000-0000-00002A740000}"/>
    <cellStyle name="Normal 6 19" xfId="29501" xr:uid="{00000000-0005-0000-0000-00002B740000}"/>
    <cellStyle name="Normal 6 19 2" xfId="29502" xr:uid="{00000000-0005-0000-0000-00002C740000}"/>
    <cellStyle name="Normal 6 2" xfId="239" xr:uid="{00000000-0005-0000-0000-00002D740000}"/>
    <cellStyle name="Normal 6 2 10" xfId="29503" xr:uid="{00000000-0005-0000-0000-00002E740000}"/>
    <cellStyle name="Normal 6 2 10 2" xfId="29504" xr:uid="{00000000-0005-0000-0000-00002F740000}"/>
    <cellStyle name="Normal 6 2 11" xfId="29505" xr:uid="{00000000-0005-0000-0000-000030740000}"/>
    <cellStyle name="Normal 6 2 11 2" xfId="29506" xr:uid="{00000000-0005-0000-0000-000031740000}"/>
    <cellStyle name="Normal 6 2 12" xfId="29507" xr:uid="{00000000-0005-0000-0000-000032740000}"/>
    <cellStyle name="Normal 6 2 12 2" xfId="29508" xr:uid="{00000000-0005-0000-0000-000033740000}"/>
    <cellStyle name="Normal 6 2 13" xfId="29509" xr:uid="{00000000-0005-0000-0000-000034740000}"/>
    <cellStyle name="Normal 6 2 13 2" xfId="29510" xr:uid="{00000000-0005-0000-0000-000035740000}"/>
    <cellStyle name="Normal 6 2 14" xfId="29511" xr:uid="{00000000-0005-0000-0000-000036740000}"/>
    <cellStyle name="Normal 6 2 14 2" xfId="29512" xr:uid="{00000000-0005-0000-0000-000037740000}"/>
    <cellStyle name="Normal 6 2 15" xfId="29513" xr:uid="{00000000-0005-0000-0000-000038740000}"/>
    <cellStyle name="Normal 6 2 15 2" xfId="29514" xr:uid="{00000000-0005-0000-0000-000039740000}"/>
    <cellStyle name="Normal 6 2 16" xfId="29515" xr:uid="{00000000-0005-0000-0000-00003A740000}"/>
    <cellStyle name="Normal 6 2 16 2" xfId="29516" xr:uid="{00000000-0005-0000-0000-00003B740000}"/>
    <cellStyle name="Normal 6 2 17" xfId="29517" xr:uid="{00000000-0005-0000-0000-00003C740000}"/>
    <cellStyle name="Normal 6 2 17 2" xfId="29518" xr:uid="{00000000-0005-0000-0000-00003D740000}"/>
    <cellStyle name="Normal 6 2 18" xfId="29519" xr:uid="{00000000-0005-0000-0000-00003E740000}"/>
    <cellStyle name="Normal 6 2 19" xfId="29520" xr:uid="{00000000-0005-0000-0000-00003F740000}"/>
    <cellStyle name="Normal 6 2 2" xfId="29521" xr:uid="{00000000-0005-0000-0000-000040740000}"/>
    <cellStyle name="Normal 6 2 2 10" xfId="29522" xr:uid="{00000000-0005-0000-0000-000041740000}"/>
    <cellStyle name="Normal 6 2 2 10 2" xfId="29523" xr:uid="{00000000-0005-0000-0000-000042740000}"/>
    <cellStyle name="Normal 6 2 2 11" xfId="29524" xr:uid="{00000000-0005-0000-0000-000043740000}"/>
    <cellStyle name="Normal 6 2 2 11 2" xfId="29525" xr:uid="{00000000-0005-0000-0000-000044740000}"/>
    <cellStyle name="Normal 6 2 2 12" xfId="29526" xr:uid="{00000000-0005-0000-0000-000045740000}"/>
    <cellStyle name="Normal 6 2 2 12 2" xfId="29527" xr:uid="{00000000-0005-0000-0000-000046740000}"/>
    <cellStyle name="Normal 6 2 2 13" xfId="29528" xr:uid="{00000000-0005-0000-0000-000047740000}"/>
    <cellStyle name="Normal 6 2 2 14" xfId="42119" xr:uid="{00000000-0005-0000-0000-000048740000}"/>
    <cellStyle name="Normal 6 2 2 2" xfId="29529" xr:uid="{00000000-0005-0000-0000-000049740000}"/>
    <cellStyle name="Normal 6 2 2 2 10" xfId="29530" xr:uid="{00000000-0005-0000-0000-00004A740000}"/>
    <cellStyle name="Normal 6 2 2 2 10 2" xfId="29531" xr:uid="{00000000-0005-0000-0000-00004B740000}"/>
    <cellStyle name="Normal 6 2 2 2 11" xfId="29532" xr:uid="{00000000-0005-0000-0000-00004C740000}"/>
    <cellStyle name="Normal 6 2 2 2 11 2" xfId="29533" xr:uid="{00000000-0005-0000-0000-00004D740000}"/>
    <cellStyle name="Normal 6 2 2 2 12" xfId="29534" xr:uid="{00000000-0005-0000-0000-00004E740000}"/>
    <cellStyle name="Normal 6 2 2 2 2" xfId="29535" xr:uid="{00000000-0005-0000-0000-00004F740000}"/>
    <cellStyle name="Normal 6 2 2 2 2 10" xfId="29536" xr:uid="{00000000-0005-0000-0000-000050740000}"/>
    <cellStyle name="Normal 6 2 2 2 2 10 2" xfId="29537" xr:uid="{00000000-0005-0000-0000-000051740000}"/>
    <cellStyle name="Normal 6 2 2 2 2 11" xfId="29538" xr:uid="{00000000-0005-0000-0000-000052740000}"/>
    <cellStyle name="Normal 6 2 2 2 2 2" xfId="29539" xr:uid="{00000000-0005-0000-0000-000053740000}"/>
    <cellStyle name="Normal 6 2 2 2 2 2 2" xfId="29540" xr:uid="{00000000-0005-0000-0000-000054740000}"/>
    <cellStyle name="Normal 6 2 2 2 2 3" xfId="29541" xr:uid="{00000000-0005-0000-0000-000055740000}"/>
    <cellStyle name="Normal 6 2 2 2 2 3 2" xfId="29542" xr:uid="{00000000-0005-0000-0000-000056740000}"/>
    <cellStyle name="Normal 6 2 2 2 2 4" xfId="29543" xr:uid="{00000000-0005-0000-0000-000057740000}"/>
    <cellStyle name="Normal 6 2 2 2 2 4 2" xfId="29544" xr:uid="{00000000-0005-0000-0000-000058740000}"/>
    <cellStyle name="Normal 6 2 2 2 2 5" xfId="29545" xr:uid="{00000000-0005-0000-0000-000059740000}"/>
    <cellStyle name="Normal 6 2 2 2 2 5 2" xfId="29546" xr:uid="{00000000-0005-0000-0000-00005A740000}"/>
    <cellStyle name="Normal 6 2 2 2 2 6" xfId="29547" xr:uid="{00000000-0005-0000-0000-00005B740000}"/>
    <cellStyle name="Normal 6 2 2 2 2 6 2" xfId="29548" xr:uid="{00000000-0005-0000-0000-00005C740000}"/>
    <cellStyle name="Normal 6 2 2 2 2 7" xfId="29549" xr:uid="{00000000-0005-0000-0000-00005D740000}"/>
    <cellStyle name="Normal 6 2 2 2 2 7 2" xfId="29550" xr:uid="{00000000-0005-0000-0000-00005E740000}"/>
    <cellStyle name="Normal 6 2 2 2 2 8" xfId="29551" xr:uid="{00000000-0005-0000-0000-00005F740000}"/>
    <cellStyle name="Normal 6 2 2 2 2 8 2" xfId="29552" xr:uid="{00000000-0005-0000-0000-000060740000}"/>
    <cellStyle name="Normal 6 2 2 2 2 9" xfId="29553" xr:uid="{00000000-0005-0000-0000-000061740000}"/>
    <cellStyle name="Normal 6 2 2 2 2 9 2" xfId="29554" xr:uid="{00000000-0005-0000-0000-000062740000}"/>
    <cellStyle name="Normal 6 2 2 2 3" xfId="29555" xr:uid="{00000000-0005-0000-0000-000063740000}"/>
    <cellStyle name="Normal 6 2 2 2 3 2" xfId="29556" xr:uid="{00000000-0005-0000-0000-000064740000}"/>
    <cellStyle name="Normal 6 2 2 2 4" xfId="29557" xr:uid="{00000000-0005-0000-0000-000065740000}"/>
    <cellStyle name="Normal 6 2 2 2 4 2" xfId="29558" xr:uid="{00000000-0005-0000-0000-000066740000}"/>
    <cellStyle name="Normal 6 2 2 2 5" xfId="29559" xr:uid="{00000000-0005-0000-0000-000067740000}"/>
    <cellStyle name="Normal 6 2 2 2 5 2" xfId="29560" xr:uid="{00000000-0005-0000-0000-000068740000}"/>
    <cellStyle name="Normal 6 2 2 2 6" xfId="29561" xr:uid="{00000000-0005-0000-0000-000069740000}"/>
    <cellStyle name="Normal 6 2 2 2 6 2" xfId="29562" xr:uid="{00000000-0005-0000-0000-00006A740000}"/>
    <cellStyle name="Normal 6 2 2 2 7" xfId="29563" xr:uid="{00000000-0005-0000-0000-00006B740000}"/>
    <cellStyle name="Normal 6 2 2 2 7 2" xfId="29564" xr:uid="{00000000-0005-0000-0000-00006C740000}"/>
    <cellStyle name="Normal 6 2 2 2 8" xfId="29565" xr:uid="{00000000-0005-0000-0000-00006D740000}"/>
    <cellStyle name="Normal 6 2 2 2 8 2" xfId="29566" xr:uid="{00000000-0005-0000-0000-00006E740000}"/>
    <cellStyle name="Normal 6 2 2 2 9" xfId="29567" xr:uid="{00000000-0005-0000-0000-00006F740000}"/>
    <cellStyle name="Normal 6 2 2 2 9 2" xfId="29568" xr:uid="{00000000-0005-0000-0000-000070740000}"/>
    <cellStyle name="Normal 6 2 2 3" xfId="29569" xr:uid="{00000000-0005-0000-0000-000071740000}"/>
    <cellStyle name="Normal 6 2 2 3 10" xfId="29570" xr:uid="{00000000-0005-0000-0000-000072740000}"/>
    <cellStyle name="Normal 6 2 2 3 10 2" xfId="29571" xr:uid="{00000000-0005-0000-0000-000073740000}"/>
    <cellStyle name="Normal 6 2 2 3 11" xfId="29572" xr:uid="{00000000-0005-0000-0000-000074740000}"/>
    <cellStyle name="Normal 6 2 2 3 2" xfId="29573" xr:uid="{00000000-0005-0000-0000-000075740000}"/>
    <cellStyle name="Normal 6 2 2 3 2 2" xfId="29574" xr:uid="{00000000-0005-0000-0000-000076740000}"/>
    <cellStyle name="Normal 6 2 2 3 3" xfId="29575" xr:uid="{00000000-0005-0000-0000-000077740000}"/>
    <cellStyle name="Normal 6 2 2 3 3 2" xfId="29576" xr:uid="{00000000-0005-0000-0000-000078740000}"/>
    <cellStyle name="Normal 6 2 2 3 4" xfId="29577" xr:uid="{00000000-0005-0000-0000-000079740000}"/>
    <cellStyle name="Normal 6 2 2 3 4 2" xfId="29578" xr:uid="{00000000-0005-0000-0000-00007A740000}"/>
    <cellStyle name="Normal 6 2 2 3 5" xfId="29579" xr:uid="{00000000-0005-0000-0000-00007B740000}"/>
    <cellStyle name="Normal 6 2 2 3 5 2" xfId="29580" xr:uid="{00000000-0005-0000-0000-00007C740000}"/>
    <cellStyle name="Normal 6 2 2 3 6" xfId="29581" xr:uid="{00000000-0005-0000-0000-00007D740000}"/>
    <cellStyle name="Normal 6 2 2 3 6 2" xfId="29582" xr:uid="{00000000-0005-0000-0000-00007E740000}"/>
    <cellStyle name="Normal 6 2 2 3 7" xfId="29583" xr:uid="{00000000-0005-0000-0000-00007F740000}"/>
    <cellStyle name="Normal 6 2 2 3 7 2" xfId="29584" xr:uid="{00000000-0005-0000-0000-000080740000}"/>
    <cellStyle name="Normal 6 2 2 3 8" xfId="29585" xr:uid="{00000000-0005-0000-0000-000081740000}"/>
    <cellStyle name="Normal 6 2 2 3 8 2" xfId="29586" xr:uid="{00000000-0005-0000-0000-000082740000}"/>
    <cellStyle name="Normal 6 2 2 3 9" xfId="29587" xr:uid="{00000000-0005-0000-0000-000083740000}"/>
    <cellStyle name="Normal 6 2 2 3 9 2" xfId="29588" xr:uid="{00000000-0005-0000-0000-000084740000}"/>
    <cellStyle name="Normal 6 2 2 4" xfId="29589" xr:uid="{00000000-0005-0000-0000-000085740000}"/>
    <cellStyle name="Normal 6 2 2 4 2" xfId="29590" xr:uid="{00000000-0005-0000-0000-000086740000}"/>
    <cellStyle name="Normal 6 2 2 5" xfId="29591" xr:uid="{00000000-0005-0000-0000-000087740000}"/>
    <cellStyle name="Normal 6 2 2 5 2" xfId="29592" xr:uid="{00000000-0005-0000-0000-000088740000}"/>
    <cellStyle name="Normal 6 2 2 6" xfId="29593" xr:uid="{00000000-0005-0000-0000-000089740000}"/>
    <cellStyle name="Normal 6 2 2 6 2" xfId="29594" xr:uid="{00000000-0005-0000-0000-00008A740000}"/>
    <cellStyle name="Normal 6 2 2 7" xfId="29595" xr:uid="{00000000-0005-0000-0000-00008B740000}"/>
    <cellStyle name="Normal 6 2 2 7 2" xfId="29596" xr:uid="{00000000-0005-0000-0000-00008C740000}"/>
    <cellStyle name="Normal 6 2 2 8" xfId="29597" xr:uid="{00000000-0005-0000-0000-00008D740000}"/>
    <cellStyle name="Normal 6 2 2 8 2" xfId="29598" xr:uid="{00000000-0005-0000-0000-00008E740000}"/>
    <cellStyle name="Normal 6 2 2 9" xfId="29599" xr:uid="{00000000-0005-0000-0000-00008F740000}"/>
    <cellStyle name="Normal 6 2 2 9 2" xfId="29600" xr:uid="{00000000-0005-0000-0000-000090740000}"/>
    <cellStyle name="Normal 6 2 20" xfId="29601" xr:uid="{00000000-0005-0000-0000-000091740000}"/>
    <cellStyle name="Normal 6 2 21" xfId="42120" xr:uid="{00000000-0005-0000-0000-000092740000}"/>
    <cellStyle name="Normal 6 2 3" xfId="29602" xr:uid="{00000000-0005-0000-0000-000093740000}"/>
    <cellStyle name="Normal 6 2 3 10" xfId="29603" xr:uid="{00000000-0005-0000-0000-000094740000}"/>
    <cellStyle name="Normal 6 2 3 10 2" xfId="29604" xr:uid="{00000000-0005-0000-0000-000095740000}"/>
    <cellStyle name="Normal 6 2 3 11" xfId="29605" xr:uid="{00000000-0005-0000-0000-000096740000}"/>
    <cellStyle name="Normal 6 2 3 11 2" xfId="29606" xr:uid="{00000000-0005-0000-0000-000097740000}"/>
    <cellStyle name="Normal 6 2 3 12" xfId="29607" xr:uid="{00000000-0005-0000-0000-000098740000}"/>
    <cellStyle name="Normal 6 2 3 12 2" xfId="29608" xr:uid="{00000000-0005-0000-0000-000099740000}"/>
    <cellStyle name="Normal 6 2 3 13" xfId="29609" xr:uid="{00000000-0005-0000-0000-00009A740000}"/>
    <cellStyle name="Normal 6 2 3 2" xfId="29610" xr:uid="{00000000-0005-0000-0000-00009B740000}"/>
    <cellStyle name="Normal 6 2 3 2 10" xfId="29611" xr:uid="{00000000-0005-0000-0000-00009C740000}"/>
    <cellStyle name="Normal 6 2 3 2 10 2" xfId="29612" xr:uid="{00000000-0005-0000-0000-00009D740000}"/>
    <cellStyle name="Normal 6 2 3 2 11" xfId="29613" xr:uid="{00000000-0005-0000-0000-00009E740000}"/>
    <cellStyle name="Normal 6 2 3 2 11 2" xfId="29614" xr:uid="{00000000-0005-0000-0000-00009F740000}"/>
    <cellStyle name="Normal 6 2 3 2 12" xfId="29615" xr:uid="{00000000-0005-0000-0000-0000A0740000}"/>
    <cellStyle name="Normal 6 2 3 2 2" xfId="29616" xr:uid="{00000000-0005-0000-0000-0000A1740000}"/>
    <cellStyle name="Normal 6 2 3 2 2 10" xfId="29617" xr:uid="{00000000-0005-0000-0000-0000A2740000}"/>
    <cellStyle name="Normal 6 2 3 2 2 10 2" xfId="29618" xr:uid="{00000000-0005-0000-0000-0000A3740000}"/>
    <cellStyle name="Normal 6 2 3 2 2 11" xfId="29619" xr:uid="{00000000-0005-0000-0000-0000A4740000}"/>
    <cellStyle name="Normal 6 2 3 2 2 2" xfId="29620" xr:uid="{00000000-0005-0000-0000-0000A5740000}"/>
    <cellStyle name="Normal 6 2 3 2 2 2 2" xfId="29621" xr:uid="{00000000-0005-0000-0000-0000A6740000}"/>
    <cellStyle name="Normal 6 2 3 2 2 3" xfId="29622" xr:uid="{00000000-0005-0000-0000-0000A7740000}"/>
    <cellStyle name="Normal 6 2 3 2 2 3 2" xfId="29623" xr:uid="{00000000-0005-0000-0000-0000A8740000}"/>
    <cellStyle name="Normal 6 2 3 2 2 4" xfId="29624" xr:uid="{00000000-0005-0000-0000-0000A9740000}"/>
    <cellStyle name="Normal 6 2 3 2 2 4 2" xfId="29625" xr:uid="{00000000-0005-0000-0000-0000AA740000}"/>
    <cellStyle name="Normal 6 2 3 2 2 5" xfId="29626" xr:uid="{00000000-0005-0000-0000-0000AB740000}"/>
    <cellStyle name="Normal 6 2 3 2 2 5 2" xfId="29627" xr:uid="{00000000-0005-0000-0000-0000AC740000}"/>
    <cellStyle name="Normal 6 2 3 2 2 6" xfId="29628" xr:uid="{00000000-0005-0000-0000-0000AD740000}"/>
    <cellStyle name="Normal 6 2 3 2 2 6 2" xfId="29629" xr:uid="{00000000-0005-0000-0000-0000AE740000}"/>
    <cellStyle name="Normal 6 2 3 2 2 7" xfId="29630" xr:uid="{00000000-0005-0000-0000-0000AF740000}"/>
    <cellStyle name="Normal 6 2 3 2 2 7 2" xfId="29631" xr:uid="{00000000-0005-0000-0000-0000B0740000}"/>
    <cellStyle name="Normal 6 2 3 2 2 8" xfId="29632" xr:uid="{00000000-0005-0000-0000-0000B1740000}"/>
    <cellStyle name="Normal 6 2 3 2 2 8 2" xfId="29633" xr:uid="{00000000-0005-0000-0000-0000B2740000}"/>
    <cellStyle name="Normal 6 2 3 2 2 9" xfId="29634" xr:uid="{00000000-0005-0000-0000-0000B3740000}"/>
    <cellStyle name="Normal 6 2 3 2 2 9 2" xfId="29635" xr:uid="{00000000-0005-0000-0000-0000B4740000}"/>
    <cellStyle name="Normal 6 2 3 2 3" xfId="29636" xr:uid="{00000000-0005-0000-0000-0000B5740000}"/>
    <cellStyle name="Normal 6 2 3 2 3 2" xfId="29637" xr:uid="{00000000-0005-0000-0000-0000B6740000}"/>
    <cellStyle name="Normal 6 2 3 2 4" xfId="29638" xr:uid="{00000000-0005-0000-0000-0000B7740000}"/>
    <cellStyle name="Normal 6 2 3 2 4 2" xfId="29639" xr:uid="{00000000-0005-0000-0000-0000B8740000}"/>
    <cellStyle name="Normal 6 2 3 2 5" xfId="29640" xr:uid="{00000000-0005-0000-0000-0000B9740000}"/>
    <cellStyle name="Normal 6 2 3 2 5 2" xfId="29641" xr:uid="{00000000-0005-0000-0000-0000BA740000}"/>
    <cellStyle name="Normal 6 2 3 2 6" xfId="29642" xr:uid="{00000000-0005-0000-0000-0000BB740000}"/>
    <cellStyle name="Normal 6 2 3 2 6 2" xfId="29643" xr:uid="{00000000-0005-0000-0000-0000BC740000}"/>
    <cellStyle name="Normal 6 2 3 2 7" xfId="29644" xr:uid="{00000000-0005-0000-0000-0000BD740000}"/>
    <cellStyle name="Normal 6 2 3 2 7 2" xfId="29645" xr:uid="{00000000-0005-0000-0000-0000BE740000}"/>
    <cellStyle name="Normal 6 2 3 2 8" xfId="29646" xr:uid="{00000000-0005-0000-0000-0000BF740000}"/>
    <cellStyle name="Normal 6 2 3 2 8 2" xfId="29647" xr:uid="{00000000-0005-0000-0000-0000C0740000}"/>
    <cellStyle name="Normal 6 2 3 2 9" xfId="29648" xr:uid="{00000000-0005-0000-0000-0000C1740000}"/>
    <cellStyle name="Normal 6 2 3 2 9 2" xfId="29649" xr:uid="{00000000-0005-0000-0000-0000C2740000}"/>
    <cellStyle name="Normal 6 2 3 3" xfId="29650" xr:uid="{00000000-0005-0000-0000-0000C3740000}"/>
    <cellStyle name="Normal 6 2 3 3 10" xfId="29651" xr:uid="{00000000-0005-0000-0000-0000C4740000}"/>
    <cellStyle name="Normal 6 2 3 3 10 2" xfId="29652" xr:uid="{00000000-0005-0000-0000-0000C5740000}"/>
    <cellStyle name="Normal 6 2 3 3 11" xfId="29653" xr:uid="{00000000-0005-0000-0000-0000C6740000}"/>
    <cellStyle name="Normal 6 2 3 3 2" xfId="29654" xr:uid="{00000000-0005-0000-0000-0000C7740000}"/>
    <cellStyle name="Normal 6 2 3 3 2 2" xfId="29655" xr:uid="{00000000-0005-0000-0000-0000C8740000}"/>
    <cellStyle name="Normal 6 2 3 3 3" xfId="29656" xr:uid="{00000000-0005-0000-0000-0000C9740000}"/>
    <cellStyle name="Normal 6 2 3 3 3 2" xfId="29657" xr:uid="{00000000-0005-0000-0000-0000CA740000}"/>
    <cellStyle name="Normal 6 2 3 3 4" xfId="29658" xr:uid="{00000000-0005-0000-0000-0000CB740000}"/>
    <cellStyle name="Normal 6 2 3 3 4 2" xfId="29659" xr:uid="{00000000-0005-0000-0000-0000CC740000}"/>
    <cellStyle name="Normal 6 2 3 3 5" xfId="29660" xr:uid="{00000000-0005-0000-0000-0000CD740000}"/>
    <cellStyle name="Normal 6 2 3 3 5 2" xfId="29661" xr:uid="{00000000-0005-0000-0000-0000CE740000}"/>
    <cellStyle name="Normal 6 2 3 3 6" xfId="29662" xr:uid="{00000000-0005-0000-0000-0000CF740000}"/>
    <cellStyle name="Normal 6 2 3 3 6 2" xfId="29663" xr:uid="{00000000-0005-0000-0000-0000D0740000}"/>
    <cellStyle name="Normal 6 2 3 3 7" xfId="29664" xr:uid="{00000000-0005-0000-0000-0000D1740000}"/>
    <cellStyle name="Normal 6 2 3 3 7 2" xfId="29665" xr:uid="{00000000-0005-0000-0000-0000D2740000}"/>
    <cellStyle name="Normal 6 2 3 3 8" xfId="29666" xr:uid="{00000000-0005-0000-0000-0000D3740000}"/>
    <cellStyle name="Normal 6 2 3 3 8 2" xfId="29667" xr:uid="{00000000-0005-0000-0000-0000D4740000}"/>
    <cellStyle name="Normal 6 2 3 3 9" xfId="29668" xr:uid="{00000000-0005-0000-0000-0000D5740000}"/>
    <cellStyle name="Normal 6 2 3 3 9 2" xfId="29669" xr:uid="{00000000-0005-0000-0000-0000D6740000}"/>
    <cellStyle name="Normal 6 2 3 4" xfId="29670" xr:uid="{00000000-0005-0000-0000-0000D7740000}"/>
    <cellStyle name="Normal 6 2 3 4 2" xfId="29671" xr:uid="{00000000-0005-0000-0000-0000D8740000}"/>
    <cellStyle name="Normal 6 2 3 5" xfId="29672" xr:uid="{00000000-0005-0000-0000-0000D9740000}"/>
    <cellStyle name="Normal 6 2 3 5 2" xfId="29673" xr:uid="{00000000-0005-0000-0000-0000DA740000}"/>
    <cellStyle name="Normal 6 2 3 6" xfId="29674" xr:uid="{00000000-0005-0000-0000-0000DB740000}"/>
    <cellStyle name="Normal 6 2 3 6 2" xfId="29675" xr:uid="{00000000-0005-0000-0000-0000DC740000}"/>
    <cellStyle name="Normal 6 2 3 7" xfId="29676" xr:uid="{00000000-0005-0000-0000-0000DD740000}"/>
    <cellStyle name="Normal 6 2 3 7 2" xfId="29677" xr:uid="{00000000-0005-0000-0000-0000DE740000}"/>
    <cellStyle name="Normal 6 2 3 8" xfId="29678" xr:uid="{00000000-0005-0000-0000-0000DF740000}"/>
    <cellStyle name="Normal 6 2 3 8 2" xfId="29679" xr:uid="{00000000-0005-0000-0000-0000E0740000}"/>
    <cellStyle name="Normal 6 2 3 9" xfId="29680" xr:uid="{00000000-0005-0000-0000-0000E1740000}"/>
    <cellStyle name="Normal 6 2 3 9 2" xfId="29681" xr:uid="{00000000-0005-0000-0000-0000E2740000}"/>
    <cellStyle name="Normal 6 2 4" xfId="29682" xr:uid="{00000000-0005-0000-0000-0000E3740000}"/>
    <cellStyle name="Normal 6 2 4 10" xfId="29683" xr:uid="{00000000-0005-0000-0000-0000E4740000}"/>
    <cellStyle name="Normal 6 2 4 10 2" xfId="29684" xr:uid="{00000000-0005-0000-0000-0000E5740000}"/>
    <cellStyle name="Normal 6 2 4 11" xfId="29685" xr:uid="{00000000-0005-0000-0000-0000E6740000}"/>
    <cellStyle name="Normal 6 2 4 11 2" xfId="29686" xr:uid="{00000000-0005-0000-0000-0000E7740000}"/>
    <cellStyle name="Normal 6 2 4 12" xfId="29687" xr:uid="{00000000-0005-0000-0000-0000E8740000}"/>
    <cellStyle name="Normal 6 2 4 12 2" xfId="29688" xr:uid="{00000000-0005-0000-0000-0000E9740000}"/>
    <cellStyle name="Normal 6 2 4 13" xfId="29689" xr:uid="{00000000-0005-0000-0000-0000EA740000}"/>
    <cellStyle name="Normal 6 2 4 2" xfId="29690" xr:uid="{00000000-0005-0000-0000-0000EB740000}"/>
    <cellStyle name="Normal 6 2 4 2 10" xfId="29691" xr:uid="{00000000-0005-0000-0000-0000EC740000}"/>
    <cellStyle name="Normal 6 2 4 2 10 2" xfId="29692" xr:uid="{00000000-0005-0000-0000-0000ED740000}"/>
    <cellStyle name="Normal 6 2 4 2 11" xfId="29693" xr:uid="{00000000-0005-0000-0000-0000EE740000}"/>
    <cellStyle name="Normal 6 2 4 2 11 2" xfId="29694" xr:uid="{00000000-0005-0000-0000-0000EF740000}"/>
    <cellStyle name="Normal 6 2 4 2 12" xfId="29695" xr:uid="{00000000-0005-0000-0000-0000F0740000}"/>
    <cellStyle name="Normal 6 2 4 2 2" xfId="29696" xr:uid="{00000000-0005-0000-0000-0000F1740000}"/>
    <cellStyle name="Normal 6 2 4 2 2 10" xfId="29697" xr:uid="{00000000-0005-0000-0000-0000F2740000}"/>
    <cellStyle name="Normal 6 2 4 2 2 10 2" xfId="29698" xr:uid="{00000000-0005-0000-0000-0000F3740000}"/>
    <cellStyle name="Normal 6 2 4 2 2 11" xfId="29699" xr:uid="{00000000-0005-0000-0000-0000F4740000}"/>
    <cellStyle name="Normal 6 2 4 2 2 2" xfId="29700" xr:uid="{00000000-0005-0000-0000-0000F5740000}"/>
    <cellStyle name="Normal 6 2 4 2 2 2 2" xfId="29701" xr:uid="{00000000-0005-0000-0000-0000F6740000}"/>
    <cellStyle name="Normal 6 2 4 2 2 3" xfId="29702" xr:uid="{00000000-0005-0000-0000-0000F7740000}"/>
    <cellStyle name="Normal 6 2 4 2 2 3 2" xfId="29703" xr:uid="{00000000-0005-0000-0000-0000F8740000}"/>
    <cellStyle name="Normal 6 2 4 2 2 4" xfId="29704" xr:uid="{00000000-0005-0000-0000-0000F9740000}"/>
    <cellStyle name="Normal 6 2 4 2 2 4 2" xfId="29705" xr:uid="{00000000-0005-0000-0000-0000FA740000}"/>
    <cellStyle name="Normal 6 2 4 2 2 5" xfId="29706" xr:uid="{00000000-0005-0000-0000-0000FB740000}"/>
    <cellStyle name="Normal 6 2 4 2 2 5 2" xfId="29707" xr:uid="{00000000-0005-0000-0000-0000FC740000}"/>
    <cellStyle name="Normal 6 2 4 2 2 6" xfId="29708" xr:uid="{00000000-0005-0000-0000-0000FD740000}"/>
    <cellStyle name="Normal 6 2 4 2 2 6 2" xfId="29709" xr:uid="{00000000-0005-0000-0000-0000FE740000}"/>
    <cellStyle name="Normal 6 2 4 2 2 7" xfId="29710" xr:uid="{00000000-0005-0000-0000-0000FF740000}"/>
    <cellStyle name="Normal 6 2 4 2 2 7 2" xfId="29711" xr:uid="{00000000-0005-0000-0000-000000750000}"/>
    <cellStyle name="Normal 6 2 4 2 2 8" xfId="29712" xr:uid="{00000000-0005-0000-0000-000001750000}"/>
    <cellStyle name="Normal 6 2 4 2 2 8 2" xfId="29713" xr:uid="{00000000-0005-0000-0000-000002750000}"/>
    <cellStyle name="Normal 6 2 4 2 2 9" xfId="29714" xr:uid="{00000000-0005-0000-0000-000003750000}"/>
    <cellStyle name="Normal 6 2 4 2 2 9 2" xfId="29715" xr:uid="{00000000-0005-0000-0000-000004750000}"/>
    <cellStyle name="Normal 6 2 4 2 3" xfId="29716" xr:uid="{00000000-0005-0000-0000-000005750000}"/>
    <cellStyle name="Normal 6 2 4 2 3 2" xfId="29717" xr:uid="{00000000-0005-0000-0000-000006750000}"/>
    <cellStyle name="Normal 6 2 4 2 4" xfId="29718" xr:uid="{00000000-0005-0000-0000-000007750000}"/>
    <cellStyle name="Normal 6 2 4 2 4 2" xfId="29719" xr:uid="{00000000-0005-0000-0000-000008750000}"/>
    <cellStyle name="Normal 6 2 4 2 5" xfId="29720" xr:uid="{00000000-0005-0000-0000-000009750000}"/>
    <cellStyle name="Normal 6 2 4 2 5 2" xfId="29721" xr:uid="{00000000-0005-0000-0000-00000A750000}"/>
    <cellStyle name="Normal 6 2 4 2 6" xfId="29722" xr:uid="{00000000-0005-0000-0000-00000B750000}"/>
    <cellStyle name="Normal 6 2 4 2 6 2" xfId="29723" xr:uid="{00000000-0005-0000-0000-00000C750000}"/>
    <cellStyle name="Normal 6 2 4 2 7" xfId="29724" xr:uid="{00000000-0005-0000-0000-00000D750000}"/>
    <cellStyle name="Normal 6 2 4 2 7 2" xfId="29725" xr:uid="{00000000-0005-0000-0000-00000E750000}"/>
    <cellStyle name="Normal 6 2 4 2 8" xfId="29726" xr:uid="{00000000-0005-0000-0000-00000F750000}"/>
    <cellStyle name="Normal 6 2 4 2 8 2" xfId="29727" xr:uid="{00000000-0005-0000-0000-000010750000}"/>
    <cellStyle name="Normal 6 2 4 2 9" xfId="29728" xr:uid="{00000000-0005-0000-0000-000011750000}"/>
    <cellStyle name="Normal 6 2 4 2 9 2" xfId="29729" xr:uid="{00000000-0005-0000-0000-000012750000}"/>
    <cellStyle name="Normal 6 2 4 3" xfId="29730" xr:uid="{00000000-0005-0000-0000-000013750000}"/>
    <cellStyle name="Normal 6 2 4 3 10" xfId="29731" xr:uid="{00000000-0005-0000-0000-000014750000}"/>
    <cellStyle name="Normal 6 2 4 3 10 2" xfId="29732" xr:uid="{00000000-0005-0000-0000-000015750000}"/>
    <cellStyle name="Normal 6 2 4 3 11" xfId="29733" xr:uid="{00000000-0005-0000-0000-000016750000}"/>
    <cellStyle name="Normal 6 2 4 3 2" xfId="29734" xr:uid="{00000000-0005-0000-0000-000017750000}"/>
    <cellStyle name="Normal 6 2 4 3 2 2" xfId="29735" xr:uid="{00000000-0005-0000-0000-000018750000}"/>
    <cellStyle name="Normal 6 2 4 3 3" xfId="29736" xr:uid="{00000000-0005-0000-0000-000019750000}"/>
    <cellStyle name="Normal 6 2 4 3 3 2" xfId="29737" xr:uid="{00000000-0005-0000-0000-00001A750000}"/>
    <cellStyle name="Normal 6 2 4 3 4" xfId="29738" xr:uid="{00000000-0005-0000-0000-00001B750000}"/>
    <cellStyle name="Normal 6 2 4 3 4 2" xfId="29739" xr:uid="{00000000-0005-0000-0000-00001C750000}"/>
    <cellStyle name="Normal 6 2 4 3 5" xfId="29740" xr:uid="{00000000-0005-0000-0000-00001D750000}"/>
    <cellStyle name="Normal 6 2 4 3 5 2" xfId="29741" xr:uid="{00000000-0005-0000-0000-00001E750000}"/>
    <cellStyle name="Normal 6 2 4 3 6" xfId="29742" xr:uid="{00000000-0005-0000-0000-00001F750000}"/>
    <cellStyle name="Normal 6 2 4 3 6 2" xfId="29743" xr:uid="{00000000-0005-0000-0000-000020750000}"/>
    <cellStyle name="Normal 6 2 4 3 7" xfId="29744" xr:uid="{00000000-0005-0000-0000-000021750000}"/>
    <cellStyle name="Normal 6 2 4 3 7 2" xfId="29745" xr:uid="{00000000-0005-0000-0000-000022750000}"/>
    <cellStyle name="Normal 6 2 4 3 8" xfId="29746" xr:uid="{00000000-0005-0000-0000-000023750000}"/>
    <cellStyle name="Normal 6 2 4 3 8 2" xfId="29747" xr:uid="{00000000-0005-0000-0000-000024750000}"/>
    <cellStyle name="Normal 6 2 4 3 9" xfId="29748" xr:uid="{00000000-0005-0000-0000-000025750000}"/>
    <cellStyle name="Normal 6 2 4 3 9 2" xfId="29749" xr:uid="{00000000-0005-0000-0000-000026750000}"/>
    <cellStyle name="Normal 6 2 4 4" xfId="29750" xr:uid="{00000000-0005-0000-0000-000027750000}"/>
    <cellStyle name="Normal 6 2 4 4 2" xfId="29751" xr:uid="{00000000-0005-0000-0000-000028750000}"/>
    <cellStyle name="Normal 6 2 4 5" xfId="29752" xr:uid="{00000000-0005-0000-0000-000029750000}"/>
    <cellStyle name="Normal 6 2 4 5 2" xfId="29753" xr:uid="{00000000-0005-0000-0000-00002A750000}"/>
    <cellStyle name="Normal 6 2 4 6" xfId="29754" xr:uid="{00000000-0005-0000-0000-00002B750000}"/>
    <cellStyle name="Normal 6 2 4 6 2" xfId="29755" xr:uid="{00000000-0005-0000-0000-00002C750000}"/>
    <cellStyle name="Normal 6 2 4 7" xfId="29756" xr:uid="{00000000-0005-0000-0000-00002D750000}"/>
    <cellStyle name="Normal 6 2 4 7 2" xfId="29757" xr:uid="{00000000-0005-0000-0000-00002E750000}"/>
    <cellStyle name="Normal 6 2 4 8" xfId="29758" xr:uid="{00000000-0005-0000-0000-00002F750000}"/>
    <cellStyle name="Normal 6 2 4 8 2" xfId="29759" xr:uid="{00000000-0005-0000-0000-000030750000}"/>
    <cellStyle name="Normal 6 2 4 9" xfId="29760" xr:uid="{00000000-0005-0000-0000-000031750000}"/>
    <cellStyle name="Normal 6 2 4 9 2" xfId="29761" xr:uid="{00000000-0005-0000-0000-000032750000}"/>
    <cellStyle name="Normal 6 2 5" xfId="29762" xr:uid="{00000000-0005-0000-0000-000033750000}"/>
    <cellStyle name="Normal 6 2 6" xfId="29763" xr:uid="{00000000-0005-0000-0000-000034750000}"/>
    <cellStyle name="Normal 6 2 6 10" xfId="29764" xr:uid="{00000000-0005-0000-0000-000035750000}"/>
    <cellStyle name="Normal 6 2 6 10 2" xfId="29765" xr:uid="{00000000-0005-0000-0000-000036750000}"/>
    <cellStyle name="Normal 6 2 6 11" xfId="29766" xr:uid="{00000000-0005-0000-0000-000037750000}"/>
    <cellStyle name="Normal 6 2 6 11 2" xfId="29767" xr:uid="{00000000-0005-0000-0000-000038750000}"/>
    <cellStyle name="Normal 6 2 6 12" xfId="29768" xr:uid="{00000000-0005-0000-0000-000039750000}"/>
    <cellStyle name="Normal 6 2 6 12 2" xfId="29769" xr:uid="{00000000-0005-0000-0000-00003A750000}"/>
    <cellStyle name="Normal 6 2 6 13" xfId="29770" xr:uid="{00000000-0005-0000-0000-00003B750000}"/>
    <cellStyle name="Normal 6 2 6 2" xfId="29771" xr:uid="{00000000-0005-0000-0000-00003C750000}"/>
    <cellStyle name="Normal 6 2 6 2 10" xfId="29772" xr:uid="{00000000-0005-0000-0000-00003D750000}"/>
    <cellStyle name="Normal 6 2 6 2 10 2" xfId="29773" xr:uid="{00000000-0005-0000-0000-00003E750000}"/>
    <cellStyle name="Normal 6 2 6 2 11" xfId="29774" xr:uid="{00000000-0005-0000-0000-00003F750000}"/>
    <cellStyle name="Normal 6 2 6 2 11 2" xfId="29775" xr:uid="{00000000-0005-0000-0000-000040750000}"/>
    <cellStyle name="Normal 6 2 6 2 12" xfId="29776" xr:uid="{00000000-0005-0000-0000-000041750000}"/>
    <cellStyle name="Normal 6 2 6 2 2" xfId="29777" xr:uid="{00000000-0005-0000-0000-000042750000}"/>
    <cellStyle name="Normal 6 2 6 2 2 10" xfId="29778" xr:uid="{00000000-0005-0000-0000-000043750000}"/>
    <cellStyle name="Normal 6 2 6 2 2 10 2" xfId="29779" xr:uid="{00000000-0005-0000-0000-000044750000}"/>
    <cellStyle name="Normal 6 2 6 2 2 11" xfId="29780" xr:uid="{00000000-0005-0000-0000-000045750000}"/>
    <cellStyle name="Normal 6 2 6 2 2 2" xfId="29781" xr:uid="{00000000-0005-0000-0000-000046750000}"/>
    <cellStyle name="Normal 6 2 6 2 2 2 2" xfId="29782" xr:uid="{00000000-0005-0000-0000-000047750000}"/>
    <cellStyle name="Normal 6 2 6 2 2 3" xfId="29783" xr:uid="{00000000-0005-0000-0000-000048750000}"/>
    <cellStyle name="Normal 6 2 6 2 2 3 2" xfId="29784" xr:uid="{00000000-0005-0000-0000-000049750000}"/>
    <cellStyle name="Normal 6 2 6 2 2 4" xfId="29785" xr:uid="{00000000-0005-0000-0000-00004A750000}"/>
    <cellStyle name="Normal 6 2 6 2 2 4 2" xfId="29786" xr:uid="{00000000-0005-0000-0000-00004B750000}"/>
    <cellStyle name="Normal 6 2 6 2 2 5" xfId="29787" xr:uid="{00000000-0005-0000-0000-00004C750000}"/>
    <cellStyle name="Normal 6 2 6 2 2 5 2" xfId="29788" xr:uid="{00000000-0005-0000-0000-00004D750000}"/>
    <cellStyle name="Normal 6 2 6 2 2 6" xfId="29789" xr:uid="{00000000-0005-0000-0000-00004E750000}"/>
    <cellStyle name="Normal 6 2 6 2 2 6 2" xfId="29790" xr:uid="{00000000-0005-0000-0000-00004F750000}"/>
    <cellStyle name="Normal 6 2 6 2 2 7" xfId="29791" xr:uid="{00000000-0005-0000-0000-000050750000}"/>
    <cellStyle name="Normal 6 2 6 2 2 7 2" xfId="29792" xr:uid="{00000000-0005-0000-0000-000051750000}"/>
    <cellStyle name="Normal 6 2 6 2 2 8" xfId="29793" xr:uid="{00000000-0005-0000-0000-000052750000}"/>
    <cellStyle name="Normal 6 2 6 2 2 8 2" xfId="29794" xr:uid="{00000000-0005-0000-0000-000053750000}"/>
    <cellStyle name="Normal 6 2 6 2 2 9" xfId="29795" xr:uid="{00000000-0005-0000-0000-000054750000}"/>
    <cellStyle name="Normal 6 2 6 2 2 9 2" xfId="29796" xr:uid="{00000000-0005-0000-0000-000055750000}"/>
    <cellStyle name="Normal 6 2 6 2 3" xfId="29797" xr:uid="{00000000-0005-0000-0000-000056750000}"/>
    <cellStyle name="Normal 6 2 6 2 3 2" xfId="29798" xr:uid="{00000000-0005-0000-0000-000057750000}"/>
    <cellStyle name="Normal 6 2 6 2 4" xfId="29799" xr:uid="{00000000-0005-0000-0000-000058750000}"/>
    <cellStyle name="Normal 6 2 6 2 4 2" xfId="29800" xr:uid="{00000000-0005-0000-0000-000059750000}"/>
    <cellStyle name="Normal 6 2 6 2 5" xfId="29801" xr:uid="{00000000-0005-0000-0000-00005A750000}"/>
    <cellStyle name="Normal 6 2 6 2 5 2" xfId="29802" xr:uid="{00000000-0005-0000-0000-00005B750000}"/>
    <cellStyle name="Normal 6 2 6 2 6" xfId="29803" xr:uid="{00000000-0005-0000-0000-00005C750000}"/>
    <cellStyle name="Normal 6 2 6 2 6 2" xfId="29804" xr:uid="{00000000-0005-0000-0000-00005D750000}"/>
    <cellStyle name="Normal 6 2 6 2 7" xfId="29805" xr:uid="{00000000-0005-0000-0000-00005E750000}"/>
    <cellStyle name="Normal 6 2 6 2 7 2" xfId="29806" xr:uid="{00000000-0005-0000-0000-00005F750000}"/>
    <cellStyle name="Normal 6 2 6 2 8" xfId="29807" xr:uid="{00000000-0005-0000-0000-000060750000}"/>
    <cellStyle name="Normal 6 2 6 2 8 2" xfId="29808" xr:uid="{00000000-0005-0000-0000-000061750000}"/>
    <cellStyle name="Normal 6 2 6 2 9" xfId="29809" xr:uid="{00000000-0005-0000-0000-000062750000}"/>
    <cellStyle name="Normal 6 2 6 2 9 2" xfId="29810" xr:uid="{00000000-0005-0000-0000-000063750000}"/>
    <cellStyle name="Normal 6 2 6 3" xfId="29811" xr:uid="{00000000-0005-0000-0000-000064750000}"/>
    <cellStyle name="Normal 6 2 6 3 10" xfId="29812" xr:uid="{00000000-0005-0000-0000-000065750000}"/>
    <cellStyle name="Normal 6 2 6 3 10 2" xfId="29813" xr:uid="{00000000-0005-0000-0000-000066750000}"/>
    <cellStyle name="Normal 6 2 6 3 11" xfId="29814" xr:uid="{00000000-0005-0000-0000-000067750000}"/>
    <cellStyle name="Normal 6 2 6 3 2" xfId="29815" xr:uid="{00000000-0005-0000-0000-000068750000}"/>
    <cellStyle name="Normal 6 2 6 3 2 2" xfId="29816" xr:uid="{00000000-0005-0000-0000-000069750000}"/>
    <cellStyle name="Normal 6 2 6 3 3" xfId="29817" xr:uid="{00000000-0005-0000-0000-00006A750000}"/>
    <cellStyle name="Normal 6 2 6 3 3 2" xfId="29818" xr:uid="{00000000-0005-0000-0000-00006B750000}"/>
    <cellStyle name="Normal 6 2 6 3 4" xfId="29819" xr:uid="{00000000-0005-0000-0000-00006C750000}"/>
    <cellStyle name="Normal 6 2 6 3 4 2" xfId="29820" xr:uid="{00000000-0005-0000-0000-00006D750000}"/>
    <cellStyle name="Normal 6 2 6 3 5" xfId="29821" xr:uid="{00000000-0005-0000-0000-00006E750000}"/>
    <cellStyle name="Normal 6 2 6 3 5 2" xfId="29822" xr:uid="{00000000-0005-0000-0000-00006F750000}"/>
    <cellStyle name="Normal 6 2 6 3 6" xfId="29823" xr:uid="{00000000-0005-0000-0000-000070750000}"/>
    <cellStyle name="Normal 6 2 6 3 6 2" xfId="29824" xr:uid="{00000000-0005-0000-0000-000071750000}"/>
    <cellStyle name="Normal 6 2 6 3 7" xfId="29825" xr:uid="{00000000-0005-0000-0000-000072750000}"/>
    <cellStyle name="Normal 6 2 6 3 7 2" xfId="29826" xr:uid="{00000000-0005-0000-0000-000073750000}"/>
    <cellStyle name="Normal 6 2 6 3 8" xfId="29827" xr:uid="{00000000-0005-0000-0000-000074750000}"/>
    <cellStyle name="Normal 6 2 6 3 8 2" xfId="29828" xr:uid="{00000000-0005-0000-0000-000075750000}"/>
    <cellStyle name="Normal 6 2 6 3 9" xfId="29829" xr:uid="{00000000-0005-0000-0000-000076750000}"/>
    <cellStyle name="Normal 6 2 6 3 9 2" xfId="29830" xr:uid="{00000000-0005-0000-0000-000077750000}"/>
    <cellStyle name="Normal 6 2 6 4" xfId="29831" xr:uid="{00000000-0005-0000-0000-000078750000}"/>
    <cellStyle name="Normal 6 2 6 4 2" xfId="29832" xr:uid="{00000000-0005-0000-0000-000079750000}"/>
    <cellStyle name="Normal 6 2 6 5" xfId="29833" xr:uid="{00000000-0005-0000-0000-00007A750000}"/>
    <cellStyle name="Normal 6 2 6 5 2" xfId="29834" xr:uid="{00000000-0005-0000-0000-00007B750000}"/>
    <cellStyle name="Normal 6 2 6 6" xfId="29835" xr:uid="{00000000-0005-0000-0000-00007C750000}"/>
    <cellStyle name="Normal 6 2 6 6 2" xfId="29836" xr:uid="{00000000-0005-0000-0000-00007D750000}"/>
    <cellStyle name="Normal 6 2 6 7" xfId="29837" xr:uid="{00000000-0005-0000-0000-00007E750000}"/>
    <cellStyle name="Normal 6 2 6 7 2" xfId="29838" xr:uid="{00000000-0005-0000-0000-00007F750000}"/>
    <cellStyle name="Normal 6 2 6 8" xfId="29839" xr:uid="{00000000-0005-0000-0000-000080750000}"/>
    <cellStyle name="Normal 6 2 6 8 2" xfId="29840" xr:uid="{00000000-0005-0000-0000-000081750000}"/>
    <cellStyle name="Normal 6 2 6 9" xfId="29841" xr:uid="{00000000-0005-0000-0000-000082750000}"/>
    <cellStyle name="Normal 6 2 6 9 2" xfId="29842" xr:uid="{00000000-0005-0000-0000-000083750000}"/>
    <cellStyle name="Normal 6 2 7" xfId="29843" xr:uid="{00000000-0005-0000-0000-000084750000}"/>
    <cellStyle name="Normal 6 2 7 10" xfId="29844" xr:uid="{00000000-0005-0000-0000-000085750000}"/>
    <cellStyle name="Normal 6 2 7 10 2" xfId="29845" xr:uid="{00000000-0005-0000-0000-000086750000}"/>
    <cellStyle name="Normal 6 2 7 11" xfId="29846" xr:uid="{00000000-0005-0000-0000-000087750000}"/>
    <cellStyle name="Normal 6 2 7 11 2" xfId="29847" xr:uid="{00000000-0005-0000-0000-000088750000}"/>
    <cellStyle name="Normal 6 2 7 12" xfId="29848" xr:uid="{00000000-0005-0000-0000-000089750000}"/>
    <cellStyle name="Normal 6 2 7 2" xfId="29849" xr:uid="{00000000-0005-0000-0000-00008A750000}"/>
    <cellStyle name="Normal 6 2 7 2 10" xfId="29850" xr:uid="{00000000-0005-0000-0000-00008B750000}"/>
    <cellStyle name="Normal 6 2 7 2 10 2" xfId="29851" xr:uid="{00000000-0005-0000-0000-00008C750000}"/>
    <cellStyle name="Normal 6 2 7 2 11" xfId="29852" xr:uid="{00000000-0005-0000-0000-00008D750000}"/>
    <cellStyle name="Normal 6 2 7 2 2" xfId="29853" xr:uid="{00000000-0005-0000-0000-00008E750000}"/>
    <cellStyle name="Normal 6 2 7 2 2 2" xfId="29854" xr:uid="{00000000-0005-0000-0000-00008F750000}"/>
    <cellStyle name="Normal 6 2 7 2 3" xfId="29855" xr:uid="{00000000-0005-0000-0000-000090750000}"/>
    <cellStyle name="Normal 6 2 7 2 3 2" xfId="29856" xr:uid="{00000000-0005-0000-0000-000091750000}"/>
    <cellStyle name="Normal 6 2 7 2 4" xfId="29857" xr:uid="{00000000-0005-0000-0000-000092750000}"/>
    <cellStyle name="Normal 6 2 7 2 4 2" xfId="29858" xr:uid="{00000000-0005-0000-0000-000093750000}"/>
    <cellStyle name="Normal 6 2 7 2 5" xfId="29859" xr:uid="{00000000-0005-0000-0000-000094750000}"/>
    <cellStyle name="Normal 6 2 7 2 5 2" xfId="29860" xr:uid="{00000000-0005-0000-0000-000095750000}"/>
    <cellStyle name="Normal 6 2 7 2 6" xfId="29861" xr:uid="{00000000-0005-0000-0000-000096750000}"/>
    <cellStyle name="Normal 6 2 7 2 6 2" xfId="29862" xr:uid="{00000000-0005-0000-0000-000097750000}"/>
    <cellStyle name="Normal 6 2 7 2 7" xfId="29863" xr:uid="{00000000-0005-0000-0000-000098750000}"/>
    <cellStyle name="Normal 6 2 7 2 7 2" xfId="29864" xr:uid="{00000000-0005-0000-0000-000099750000}"/>
    <cellStyle name="Normal 6 2 7 2 8" xfId="29865" xr:uid="{00000000-0005-0000-0000-00009A750000}"/>
    <cellStyle name="Normal 6 2 7 2 8 2" xfId="29866" xr:uid="{00000000-0005-0000-0000-00009B750000}"/>
    <cellStyle name="Normal 6 2 7 2 9" xfId="29867" xr:uid="{00000000-0005-0000-0000-00009C750000}"/>
    <cellStyle name="Normal 6 2 7 2 9 2" xfId="29868" xr:uid="{00000000-0005-0000-0000-00009D750000}"/>
    <cellStyle name="Normal 6 2 7 3" xfId="29869" xr:uid="{00000000-0005-0000-0000-00009E750000}"/>
    <cellStyle name="Normal 6 2 7 3 2" xfId="29870" xr:uid="{00000000-0005-0000-0000-00009F750000}"/>
    <cellStyle name="Normal 6 2 7 4" xfId="29871" xr:uid="{00000000-0005-0000-0000-0000A0750000}"/>
    <cellStyle name="Normal 6 2 7 4 2" xfId="29872" xr:uid="{00000000-0005-0000-0000-0000A1750000}"/>
    <cellStyle name="Normal 6 2 7 5" xfId="29873" xr:uid="{00000000-0005-0000-0000-0000A2750000}"/>
    <cellStyle name="Normal 6 2 7 5 2" xfId="29874" xr:uid="{00000000-0005-0000-0000-0000A3750000}"/>
    <cellStyle name="Normal 6 2 7 6" xfId="29875" xr:uid="{00000000-0005-0000-0000-0000A4750000}"/>
    <cellStyle name="Normal 6 2 7 6 2" xfId="29876" xr:uid="{00000000-0005-0000-0000-0000A5750000}"/>
    <cellStyle name="Normal 6 2 7 7" xfId="29877" xr:uid="{00000000-0005-0000-0000-0000A6750000}"/>
    <cellStyle name="Normal 6 2 7 7 2" xfId="29878" xr:uid="{00000000-0005-0000-0000-0000A7750000}"/>
    <cellStyle name="Normal 6 2 7 8" xfId="29879" xr:uid="{00000000-0005-0000-0000-0000A8750000}"/>
    <cellStyle name="Normal 6 2 7 8 2" xfId="29880" xr:uid="{00000000-0005-0000-0000-0000A9750000}"/>
    <cellStyle name="Normal 6 2 7 9" xfId="29881" xr:uid="{00000000-0005-0000-0000-0000AA750000}"/>
    <cellStyle name="Normal 6 2 7 9 2" xfId="29882" xr:uid="{00000000-0005-0000-0000-0000AB750000}"/>
    <cellStyle name="Normal 6 2 8" xfId="29883" xr:uid="{00000000-0005-0000-0000-0000AC750000}"/>
    <cellStyle name="Normal 6 2 8 10" xfId="29884" xr:uid="{00000000-0005-0000-0000-0000AD750000}"/>
    <cellStyle name="Normal 6 2 8 10 2" xfId="29885" xr:uid="{00000000-0005-0000-0000-0000AE750000}"/>
    <cellStyle name="Normal 6 2 8 11" xfId="29886" xr:uid="{00000000-0005-0000-0000-0000AF750000}"/>
    <cellStyle name="Normal 6 2 8 2" xfId="29887" xr:uid="{00000000-0005-0000-0000-0000B0750000}"/>
    <cellStyle name="Normal 6 2 8 2 2" xfId="29888" xr:uid="{00000000-0005-0000-0000-0000B1750000}"/>
    <cellStyle name="Normal 6 2 8 3" xfId="29889" xr:uid="{00000000-0005-0000-0000-0000B2750000}"/>
    <cellStyle name="Normal 6 2 8 3 2" xfId="29890" xr:uid="{00000000-0005-0000-0000-0000B3750000}"/>
    <cellStyle name="Normal 6 2 8 4" xfId="29891" xr:uid="{00000000-0005-0000-0000-0000B4750000}"/>
    <cellStyle name="Normal 6 2 8 4 2" xfId="29892" xr:uid="{00000000-0005-0000-0000-0000B5750000}"/>
    <cellStyle name="Normal 6 2 8 5" xfId="29893" xr:uid="{00000000-0005-0000-0000-0000B6750000}"/>
    <cellStyle name="Normal 6 2 8 5 2" xfId="29894" xr:uid="{00000000-0005-0000-0000-0000B7750000}"/>
    <cellStyle name="Normal 6 2 8 6" xfId="29895" xr:uid="{00000000-0005-0000-0000-0000B8750000}"/>
    <cellStyle name="Normal 6 2 8 6 2" xfId="29896" xr:uid="{00000000-0005-0000-0000-0000B9750000}"/>
    <cellStyle name="Normal 6 2 8 7" xfId="29897" xr:uid="{00000000-0005-0000-0000-0000BA750000}"/>
    <cellStyle name="Normal 6 2 8 7 2" xfId="29898" xr:uid="{00000000-0005-0000-0000-0000BB750000}"/>
    <cellStyle name="Normal 6 2 8 8" xfId="29899" xr:uid="{00000000-0005-0000-0000-0000BC750000}"/>
    <cellStyle name="Normal 6 2 8 8 2" xfId="29900" xr:uid="{00000000-0005-0000-0000-0000BD750000}"/>
    <cellStyle name="Normal 6 2 8 9" xfId="29901" xr:uid="{00000000-0005-0000-0000-0000BE750000}"/>
    <cellStyle name="Normal 6 2 8 9 2" xfId="29902" xr:uid="{00000000-0005-0000-0000-0000BF750000}"/>
    <cellStyle name="Normal 6 2 9" xfId="29903" xr:uid="{00000000-0005-0000-0000-0000C0750000}"/>
    <cellStyle name="Normal 6 2 9 2" xfId="29904" xr:uid="{00000000-0005-0000-0000-0000C1750000}"/>
    <cellStyle name="Normal 6 20" xfId="29905" xr:uid="{00000000-0005-0000-0000-0000C2750000}"/>
    <cellStyle name="Normal 6 20 2" xfId="29906" xr:uid="{00000000-0005-0000-0000-0000C3750000}"/>
    <cellStyle name="Normal 6 21" xfId="29907" xr:uid="{00000000-0005-0000-0000-0000C4750000}"/>
    <cellStyle name="Normal 6 22" xfId="29908" xr:uid="{00000000-0005-0000-0000-0000C5750000}"/>
    <cellStyle name="Normal 6 23" xfId="29909" xr:uid="{00000000-0005-0000-0000-0000C6750000}"/>
    <cellStyle name="Normal 6 24" xfId="42121" xr:uid="{00000000-0005-0000-0000-0000C7750000}"/>
    <cellStyle name="Normal 6 3" xfId="29910" xr:uid="{00000000-0005-0000-0000-0000C8750000}"/>
    <cellStyle name="Normal 6 3 10" xfId="29911" xr:uid="{00000000-0005-0000-0000-0000C9750000}"/>
    <cellStyle name="Normal 6 3 10 2" xfId="29912" xr:uid="{00000000-0005-0000-0000-0000CA750000}"/>
    <cellStyle name="Normal 6 3 11" xfId="29913" xr:uid="{00000000-0005-0000-0000-0000CB750000}"/>
    <cellStyle name="Normal 6 3 11 2" xfId="29914" xr:uid="{00000000-0005-0000-0000-0000CC750000}"/>
    <cellStyle name="Normal 6 3 12" xfId="29915" xr:uid="{00000000-0005-0000-0000-0000CD750000}"/>
    <cellStyle name="Normal 6 3 12 2" xfId="29916" xr:uid="{00000000-0005-0000-0000-0000CE750000}"/>
    <cellStyle name="Normal 6 3 13" xfId="29917" xr:uid="{00000000-0005-0000-0000-0000CF750000}"/>
    <cellStyle name="Normal 6 3 13 2" xfId="29918" xr:uid="{00000000-0005-0000-0000-0000D0750000}"/>
    <cellStyle name="Normal 6 3 14" xfId="29919" xr:uid="{00000000-0005-0000-0000-0000D1750000}"/>
    <cellStyle name="Normal 6 3 15" xfId="42122" xr:uid="{00000000-0005-0000-0000-0000D2750000}"/>
    <cellStyle name="Normal 6 3 2" xfId="29920" xr:uid="{00000000-0005-0000-0000-0000D3750000}"/>
    <cellStyle name="Normal 6 3 3" xfId="29921" xr:uid="{00000000-0005-0000-0000-0000D4750000}"/>
    <cellStyle name="Normal 6 3 3 10" xfId="29922" xr:uid="{00000000-0005-0000-0000-0000D5750000}"/>
    <cellStyle name="Normal 6 3 3 10 2" xfId="29923" xr:uid="{00000000-0005-0000-0000-0000D6750000}"/>
    <cellStyle name="Normal 6 3 3 11" xfId="29924" xr:uid="{00000000-0005-0000-0000-0000D7750000}"/>
    <cellStyle name="Normal 6 3 3 11 2" xfId="29925" xr:uid="{00000000-0005-0000-0000-0000D8750000}"/>
    <cellStyle name="Normal 6 3 3 12" xfId="29926" xr:uid="{00000000-0005-0000-0000-0000D9750000}"/>
    <cellStyle name="Normal 6 3 3 2" xfId="29927" xr:uid="{00000000-0005-0000-0000-0000DA750000}"/>
    <cellStyle name="Normal 6 3 3 2 10" xfId="29928" xr:uid="{00000000-0005-0000-0000-0000DB750000}"/>
    <cellStyle name="Normal 6 3 3 2 10 2" xfId="29929" xr:uid="{00000000-0005-0000-0000-0000DC750000}"/>
    <cellStyle name="Normal 6 3 3 2 11" xfId="29930" xr:uid="{00000000-0005-0000-0000-0000DD750000}"/>
    <cellStyle name="Normal 6 3 3 2 2" xfId="29931" xr:uid="{00000000-0005-0000-0000-0000DE750000}"/>
    <cellStyle name="Normal 6 3 3 2 2 2" xfId="29932" xr:uid="{00000000-0005-0000-0000-0000DF750000}"/>
    <cellStyle name="Normal 6 3 3 2 3" xfId="29933" xr:uid="{00000000-0005-0000-0000-0000E0750000}"/>
    <cellStyle name="Normal 6 3 3 2 3 2" xfId="29934" xr:uid="{00000000-0005-0000-0000-0000E1750000}"/>
    <cellStyle name="Normal 6 3 3 2 4" xfId="29935" xr:uid="{00000000-0005-0000-0000-0000E2750000}"/>
    <cellStyle name="Normal 6 3 3 2 4 2" xfId="29936" xr:uid="{00000000-0005-0000-0000-0000E3750000}"/>
    <cellStyle name="Normal 6 3 3 2 5" xfId="29937" xr:uid="{00000000-0005-0000-0000-0000E4750000}"/>
    <cellStyle name="Normal 6 3 3 2 5 2" xfId="29938" xr:uid="{00000000-0005-0000-0000-0000E5750000}"/>
    <cellStyle name="Normal 6 3 3 2 6" xfId="29939" xr:uid="{00000000-0005-0000-0000-0000E6750000}"/>
    <cellStyle name="Normal 6 3 3 2 6 2" xfId="29940" xr:uid="{00000000-0005-0000-0000-0000E7750000}"/>
    <cellStyle name="Normal 6 3 3 2 7" xfId="29941" xr:uid="{00000000-0005-0000-0000-0000E8750000}"/>
    <cellStyle name="Normal 6 3 3 2 7 2" xfId="29942" xr:uid="{00000000-0005-0000-0000-0000E9750000}"/>
    <cellStyle name="Normal 6 3 3 2 8" xfId="29943" xr:uid="{00000000-0005-0000-0000-0000EA750000}"/>
    <cellStyle name="Normal 6 3 3 2 8 2" xfId="29944" xr:uid="{00000000-0005-0000-0000-0000EB750000}"/>
    <cellStyle name="Normal 6 3 3 2 9" xfId="29945" xr:uid="{00000000-0005-0000-0000-0000EC750000}"/>
    <cellStyle name="Normal 6 3 3 2 9 2" xfId="29946" xr:uid="{00000000-0005-0000-0000-0000ED750000}"/>
    <cellStyle name="Normal 6 3 3 3" xfId="29947" xr:uid="{00000000-0005-0000-0000-0000EE750000}"/>
    <cellStyle name="Normal 6 3 3 3 2" xfId="29948" xr:uid="{00000000-0005-0000-0000-0000EF750000}"/>
    <cellStyle name="Normal 6 3 3 4" xfId="29949" xr:uid="{00000000-0005-0000-0000-0000F0750000}"/>
    <cellStyle name="Normal 6 3 3 4 2" xfId="29950" xr:uid="{00000000-0005-0000-0000-0000F1750000}"/>
    <cellStyle name="Normal 6 3 3 5" xfId="29951" xr:uid="{00000000-0005-0000-0000-0000F2750000}"/>
    <cellStyle name="Normal 6 3 3 5 2" xfId="29952" xr:uid="{00000000-0005-0000-0000-0000F3750000}"/>
    <cellStyle name="Normal 6 3 3 6" xfId="29953" xr:uid="{00000000-0005-0000-0000-0000F4750000}"/>
    <cellStyle name="Normal 6 3 3 6 2" xfId="29954" xr:uid="{00000000-0005-0000-0000-0000F5750000}"/>
    <cellStyle name="Normal 6 3 3 7" xfId="29955" xr:uid="{00000000-0005-0000-0000-0000F6750000}"/>
    <cellStyle name="Normal 6 3 3 7 2" xfId="29956" xr:uid="{00000000-0005-0000-0000-0000F7750000}"/>
    <cellStyle name="Normal 6 3 3 8" xfId="29957" xr:uid="{00000000-0005-0000-0000-0000F8750000}"/>
    <cellStyle name="Normal 6 3 3 8 2" xfId="29958" xr:uid="{00000000-0005-0000-0000-0000F9750000}"/>
    <cellStyle name="Normal 6 3 3 9" xfId="29959" xr:uid="{00000000-0005-0000-0000-0000FA750000}"/>
    <cellStyle name="Normal 6 3 3 9 2" xfId="29960" xr:uid="{00000000-0005-0000-0000-0000FB750000}"/>
    <cellStyle name="Normal 6 3 4" xfId="29961" xr:uid="{00000000-0005-0000-0000-0000FC750000}"/>
    <cellStyle name="Normal 6 3 4 10" xfId="29962" xr:uid="{00000000-0005-0000-0000-0000FD750000}"/>
    <cellStyle name="Normal 6 3 4 10 2" xfId="29963" xr:uid="{00000000-0005-0000-0000-0000FE750000}"/>
    <cellStyle name="Normal 6 3 4 11" xfId="29964" xr:uid="{00000000-0005-0000-0000-0000FF750000}"/>
    <cellStyle name="Normal 6 3 4 2" xfId="29965" xr:uid="{00000000-0005-0000-0000-000000760000}"/>
    <cellStyle name="Normal 6 3 4 2 2" xfId="29966" xr:uid="{00000000-0005-0000-0000-000001760000}"/>
    <cellStyle name="Normal 6 3 4 3" xfId="29967" xr:uid="{00000000-0005-0000-0000-000002760000}"/>
    <cellStyle name="Normal 6 3 4 3 2" xfId="29968" xr:uid="{00000000-0005-0000-0000-000003760000}"/>
    <cellStyle name="Normal 6 3 4 4" xfId="29969" xr:uid="{00000000-0005-0000-0000-000004760000}"/>
    <cellStyle name="Normal 6 3 4 4 2" xfId="29970" xr:uid="{00000000-0005-0000-0000-000005760000}"/>
    <cellStyle name="Normal 6 3 4 5" xfId="29971" xr:uid="{00000000-0005-0000-0000-000006760000}"/>
    <cellStyle name="Normal 6 3 4 5 2" xfId="29972" xr:uid="{00000000-0005-0000-0000-000007760000}"/>
    <cellStyle name="Normal 6 3 4 6" xfId="29973" xr:uid="{00000000-0005-0000-0000-000008760000}"/>
    <cellStyle name="Normal 6 3 4 6 2" xfId="29974" xr:uid="{00000000-0005-0000-0000-000009760000}"/>
    <cellStyle name="Normal 6 3 4 7" xfId="29975" xr:uid="{00000000-0005-0000-0000-00000A760000}"/>
    <cellStyle name="Normal 6 3 4 7 2" xfId="29976" xr:uid="{00000000-0005-0000-0000-00000B760000}"/>
    <cellStyle name="Normal 6 3 4 8" xfId="29977" xr:uid="{00000000-0005-0000-0000-00000C760000}"/>
    <cellStyle name="Normal 6 3 4 8 2" xfId="29978" xr:uid="{00000000-0005-0000-0000-00000D760000}"/>
    <cellStyle name="Normal 6 3 4 9" xfId="29979" xr:uid="{00000000-0005-0000-0000-00000E760000}"/>
    <cellStyle name="Normal 6 3 4 9 2" xfId="29980" xr:uid="{00000000-0005-0000-0000-00000F760000}"/>
    <cellStyle name="Normal 6 3 5" xfId="29981" xr:uid="{00000000-0005-0000-0000-000010760000}"/>
    <cellStyle name="Normal 6 3 5 2" xfId="29982" xr:uid="{00000000-0005-0000-0000-000011760000}"/>
    <cellStyle name="Normal 6 3 6" xfId="29983" xr:uid="{00000000-0005-0000-0000-000012760000}"/>
    <cellStyle name="Normal 6 3 6 2" xfId="29984" xr:uid="{00000000-0005-0000-0000-000013760000}"/>
    <cellStyle name="Normal 6 3 7" xfId="29985" xr:uid="{00000000-0005-0000-0000-000014760000}"/>
    <cellStyle name="Normal 6 3 7 2" xfId="29986" xr:uid="{00000000-0005-0000-0000-000015760000}"/>
    <cellStyle name="Normal 6 3 8" xfId="29987" xr:uid="{00000000-0005-0000-0000-000016760000}"/>
    <cellStyle name="Normal 6 3 8 2" xfId="29988" xr:uid="{00000000-0005-0000-0000-000017760000}"/>
    <cellStyle name="Normal 6 3 9" xfId="29989" xr:uid="{00000000-0005-0000-0000-000018760000}"/>
    <cellStyle name="Normal 6 3 9 2" xfId="29990" xr:uid="{00000000-0005-0000-0000-000019760000}"/>
    <cellStyle name="Normal 6 4" xfId="29991" xr:uid="{00000000-0005-0000-0000-00001A760000}"/>
    <cellStyle name="Normal 6 4 10" xfId="29992" xr:uid="{00000000-0005-0000-0000-00001B760000}"/>
    <cellStyle name="Normal 6 4 10 2" xfId="29993" xr:uid="{00000000-0005-0000-0000-00001C760000}"/>
    <cellStyle name="Normal 6 4 11" xfId="29994" xr:uid="{00000000-0005-0000-0000-00001D760000}"/>
    <cellStyle name="Normal 6 4 11 2" xfId="29995" xr:uid="{00000000-0005-0000-0000-00001E760000}"/>
    <cellStyle name="Normal 6 4 12" xfId="29996" xr:uid="{00000000-0005-0000-0000-00001F760000}"/>
    <cellStyle name="Normal 6 4 12 2" xfId="29997" xr:uid="{00000000-0005-0000-0000-000020760000}"/>
    <cellStyle name="Normal 6 4 13" xfId="29998" xr:uid="{00000000-0005-0000-0000-000021760000}"/>
    <cellStyle name="Normal 6 4 13 2" xfId="29999" xr:uid="{00000000-0005-0000-0000-000022760000}"/>
    <cellStyle name="Normal 6 4 14" xfId="30000" xr:uid="{00000000-0005-0000-0000-000023760000}"/>
    <cellStyle name="Normal 6 4 15" xfId="42123" xr:uid="{00000000-0005-0000-0000-000024760000}"/>
    <cellStyle name="Normal 6 4 2" xfId="30001" xr:uid="{00000000-0005-0000-0000-000025760000}"/>
    <cellStyle name="Normal 6 4 3" xfId="30002" xr:uid="{00000000-0005-0000-0000-000026760000}"/>
    <cellStyle name="Normal 6 4 3 10" xfId="30003" xr:uid="{00000000-0005-0000-0000-000027760000}"/>
    <cellStyle name="Normal 6 4 3 10 2" xfId="30004" xr:uid="{00000000-0005-0000-0000-000028760000}"/>
    <cellStyle name="Normal 6 4 3 11" xfId="30005" xr:uid="{00000000-0005-0000-0000-000029760000}"/>
    <cellStyle name="Normal 6 4 3 11 2" xfId="30006" xr:uid="{00000000-0005-0000-0000-00002A760000}"/>
    <cellStyle name="Normal 6 4 3 12" xfId="30007" xr:uid="{00000000-0005-0000-0000-00002B760000}"/>
    <cellStyle name="Normal 6 4 3 2" xfId="30008" xr:uid="{00000000-0005-0000-0000-00002C760000}"/>
    <cellStyle name="Normal 6 4 3 2 10" xfId="30009" xr:uid="{00000000-0005-0000-0000-00002D760000}"/>
    <cellStyle name="Normal 6 4 3 2 10 2" xfId="30010" xr:uid="{00000000-0005-0000-0000-00002E760000}"/>
    <cellStyle name="Normal 6 4 3 2 11" xfId="30011" xr:uid="{00000000-0005-0000-0000-00002F760000}"/>
    <cellStyle name="Normal 6 4 3 2 2" xfId="30012" xr:uid="{00000000-0005-0000-0000-000030760000}"/>
    <cellStyle name="Normal 6 4 3 2 2 2" xfId="30013" xr:uid="{00000000-0005-0000-0000-000031760000}"/>
    <cellStyle name="Normal 6 4 3 2 3" xfId="30014" xr:uid="{00000000-0005-0000-0000-000032760000}"/>
    <cellStyle name="Normal 6 4 3 2 3 2" xfId="30015" xr:uid="{00000000-0005-0000-0000-000033760000}"/>
    <cellStyle name="Normal 6 4 3 2 4" xfId="30016" xr:uid="{00000000-0005-0000-0000-000034760000}"/>
    <cellStyle name="Normal 6 4 3 2 4 2" xfId="30017" xr:uid="{00000000-0005-0000-0000-000035760000}"/>
    <cellStyle name="Normal 6 4 3 2 5" xfId="30018" xr:uid="{00000000-0005-0000-0000-000036760000}"/>
    <cellStyle name="Normal 6 4 3 2 5 2" xfId="30019" xr:uid="{00000000-0005-0000-0000-000037760000}"/>
    <cellStyle name="Normal 6 4 3 2 6" xfId="30020" xr:uid="{00000000-0005-0000-0000-000038760000}"/>
    <cellStyle name="Normal 6 4 3 2 6 2" xfId="30021" xr:uid="{00000000-0005-0000-0000-000039760000}"/>
    <cellStyle name="Normal 6 4 3 2 7" xfId="30022" xr:uid="{00000000-0005-0000-0000-00003A760000}"/>
    <cellStyle name="Normal 6 4 3 2 7 2" xfId="30023" xr:uid="{00000000-0005-0000-0000-00003B760000}"/>
    <cellStyle name="Normal 6 4 3 2 8" xfId="30024" xr:uid="{00000000-0005-0000-0000-00003C760000}"/>
    <cellStyle name="Normal 6 4 3 2 8 2" xfId="30025" xr:uid="{00000000-0005-0000-0000-00003D760000}"/>
    <cellStyle name="Normal 6 4 3 2 9" xfId="30026" xr:uid="{00000000-0005-0000-0000-00003E760000}"/>
    <cellStyle name="Normal 6 4 3 2 9 2" xfId="30027" xr:uid="{00000000-0005-0000-0000-00003F760000}"/>
    <cellStyle name="Normal 6 4 3 3" xfId="30028" xr:uid="{00000000-0005-0000-0000-000040760000}"/>
    <cellStyle name="Normal 6 4 3 3 2" xfId="30029" xr:uid="{00000000-0005-0000-0000-000041760000}"/>
    <cellStyle name="Normal 6 4 3 4" xfId="30030" xr:uid="{00000000-0005-0000-0000-000042760000}"/>
    <cellStyle name="Normal 6 4 3 4 2" xfId="30031" xr:uid="{00000000-0005-0000-0000-000043760000}"/>
    <cellStyle name="Normal 6 4 3 5" xfId="30032" xr:uid="{00000000-0005-0000-0000-000044760000}"/>
    <cellStyle name="Normal 6 4 3 5 2" xfId="30033" xr:uid="{00000000-0005-0000-0000-000045760000}"/>
    <cellStyle name="Normal 6 4 3 6" xfId="30034" xr:uid="{00000000-0005-0000-0000-000046760000}"/>
    <cellStyle name="Normal 6 4 3 6 2" xfId="30035" xr:uid="{00000000-0005-0000-0000-000047760000}"/>
    <cellStyle name="Normal 6 4 3 7" xfId="30036" xr:uid="{00000000-0005-0000-0000-000048760000}"/>
    <cellStyle name="Normal 6 4 3 7 2" xfId="30037" xr:uid="{00000000-0005-0000-0000-000049760000}"/>
    <cellStyle name="Normal 6 4 3 8" xfId="30038" xr:uid="{00000000-0005-0000-0000-00004A760000}"/>
    <cellStyle name="Normal 6 4 3 8 2" xfId="30039" xr:uid="{00000000-0005-0000-0000-00004B760000}"/>
    <cellStyle name="Normal 6 4 3 9" xfId="30040" xr:uid="{00000000-0005-0000-0000-00004C760000}"/>
    <cellStyle name="Normal 6 4 3 9 2" xfId="30041" xr:uid="{00000000-0005-0000-0000-00004D760000}"/>
    <cellStyle name="Normal 6 4 4" xfId="30042" xr:uid="{00000000-0005-0000-0000-00004E760000}"/>
    <cellStyle name="Normal 6 4 4 10" xfId="30043" xr:uid="{00000000-0005-0000-0000-00004F760000}"/>
    <cellStyle name="Normal 6 4 4 10 2" xfId="30044" xr:uid="{00000000-0005-0000-0000-000050760000}"/>
    <cellStyle name="Normal 6 4 4 11" xfId="30045" xr:uid="{00000000-0005-0000-0000-000051760000}"/>
    <cellStyle name="Normal 6 4 4 2" xfId="30046" xr:uid="{00000000-0005-0000-0000-000052760000}"/>
    <cellStyle name="Normal 6 4 4 2 2" xfId="30047" xr:uid="{00000000-0005-0000-0000-000053760000}"/>
    <cellStyle name="Normal 6 4 4 3" xfId="30048" xr:uid="{00000000-0005-0000-0000-000054760000}"/>
    <cellStyle name="Normal 6 4 4 3 2" xfId="30049" xr:uid="{00000000-0005-0000-0000-000055760000}"/>
    <cellStyle name="Normal 6 4 4 4" xfId="30050" xr:uid="{00000000-0005-0000-0000-000056760000}"/>
    <cellStyle name="Normal 6 4 4 4 2" xfId="30051" xr:uid="{00000000-0005-0000-0000-000057760000}"/>
    <cellStyle name="Normal 6 4 4 5" xfId="30052" xr:uid="{00000000-0005-0000-0000-000058760000}"/>
    <cellStyle name="Normal 6 4 4 5 2" xfId="30053" xr:uid="{00000000-0005-0000-0000-000059760000}"/>
    <cellStyle name="Normal 6 4 4 6" xfId="30054" xr:uid="{00000000-0005-0000-0000-00005A760000}"/>
    <cellStyle name="Normal 6 4 4 6 2" xfId="30055" xr:uid="{00000000-0005-0000-0000-00005B760000}"/>
    <cellStyle name="Normal 6 4 4 7" xfId="30056" xr:uid="{00000000-0005-0000-0000-00005C760000}"/>
    <cellStyle name="Normal 6 4 4 7 2" xfId="30057" xr:uid="{00000000-0005-0000-0000-00005D760000}"/>
    <cellStyle name="Normal 6 4 4 8" xfId="30058" xr:uid="{00000000-0005-0000-0000-00005E760000}"/>
    <cellStyle name="Normal 6 4 4 8 2" xfId="30059" xr:uid="{00000000-0005-0000-0000-00005F760000}"/>
    <cellStyle name="Normal 6 4 4 9" xfId="30060" xr:uid="{00000000-0005-0000-0000-000060760000}"/>
    <cellStyle name="Normal 6 4 4 9 2" xfId="30061" xr:uid="{00000000-0005-0000-0000-000061760000}"/>
    <cellStyle name="Normal 6 4 5" xfId="30062" xr:uid="{00000000-0005-0000-0000-000062760000}"/>
    <cellStyle name="Normal 6 4 5 2" xfId="30063" xr:uid="{00000000-0005-0000-0000-000063760000}"/>
    <cellStyle name="Normal 6 4 6" xfId="30064" xr:uid="{00000000-0005-0000-0000-000064760000}"/>
    <cellStyle name="Normal 6 4 6 2" xfId="30065" xr:uid="{00000000-0005-0000-0000-000065760000}"/>
    <cellStyle name="Normal 6 4 7" xfId="30066" xr:uid="{00000000-0005-0000-0000-000066760000}"/>
    <cellStyle name="Normal 6 4 7 2" xfId="30067" xr:uid="{00000000-0005-0000-0000-000067760000}"/>
    <cellStyle name="Normal 6 4 8" xfId="30068" xr:uid="{00000000-0005-0000-0000-000068760000}"/>
    <cellStyle name="Normal 6 4 8 2" xfId="30069" xr:uid="{00000000-0005-0000-0000-000069760000}"/>
    <cellStyle name="Normal 6 4 9" xfId="30070" xr:uid="{00000000-0005-0000-0000-00006A760000}"/>
    <cellStyle name="Normal 6 4 9 2" xfId="30071" xr:uid="{00000000-0005-0000-0000-00006B760000}"/>
    <cellStyle name="Normal 6 5" xfId="30072" xr:uid="{00000000-0005-0000-0000-00006C760000}"/>
    <cellStyle name="Normal 6 5 10" xfId="30073" xr:uid="{00000000-0005-0000-0000-00006D760000}"/>
    <cellStyle name="Normal 6 5 10 2" xfId="30074" xr:uid="{00000000-0005-0000-0000-00006E760000}"/>
    <cellStyle name="Normal 6 5 11" xfId="30075" xr:uid="{00000000-0005-0000-0000-00006F760000}"/>
    <cellStyle name="Normal 6 5 11 2" xfId="30076" xr:uid="{00000000-0005-0000-0000-000070760000}"/>
    <cellStyle name="Normal 6 5 12" xfId="30077" xr:uid="{00000000-0005-0000-0000-000071760000}"/>
    <cellStyle name="Normal 6 5 12 2" xfId="30078" xr:uid="{00000000-0005-0000-0000-000072760000}"/>
    <cellStyle name="Normal 6 5 13" xfId="30079" xr:uid="{00000000-0005-0000-0000-000073760000}"/>
    <cellStyle name="Normal 6 5 13 2" xfId="30080" xr:uid="{00000000-0005-0000-0000-000074760000}"/>
    <cellStyle name="Normal 6 5 14" xfId="30081" xr:uid="{00000000-0005-0000-0000-000075760000}"/>
    <cellStyle name="Normal 6 5 15" xfId="42124" xr:uid="{00000000-0005-0000-0000-000076760000}"/>
    <cellStyle name="Normal 6 5 2" xfId="30082" xr:uid="{00000000-0005-0000-0000-000077760000}"/>
    <cellStyle name="Normal 6 5 3" xfId="30083" xr:uid="{00000000-0005-0000-0000-000078760000}"/>
    <cellStyle name="Normal 6 5 3 10" xfId="30084" xr:uid="{00000000-0005-0000-0000-000079760000}"/>
    <cellStyle name="Normal 6 5 3 10 2" xfId="30085" xr:uid="{00000000-0005-0000-0000-00007A760000}"/>
    <cellStyle name="Normal 6 5 3 11" xfId="30086" xr:uid="{00000000-0005-0000-0000-00007B760000}"/>
    <cellStyle name="Normal 6 5 3 11 2" xfId="30087" xr:uid="{00000000-0005-0000-0000-00007C760000}"/>
    <cellStyle name="Normal 6 5 3 12" xfId="30088" xr:uid="{00000000-0005-0000-0000-00007D760000}"/>
    <cellStyle name="Normal 6 5 3 2" xfId="30089" xr:uid="{00000000-0005-0000-0000-00007E760000}"/>
    <cellStyle name="Normal 6 5 3 2 10" xfId="30090" xr:uid="{00000000-0005-0000-0000-00007F760000}"/>
    <cellStyle name="Normal 6 5 3 2 10 2" xfId="30091" xr:uid="{00000000-0005-0000-0000-000080760000}"/>
    <cellStyle name="Normal 6 5 3 2 11" xfId="30092" xr:uid="{00000000-0005-0000-0000-000081760000}"/>
    <cellStyle name="Normal 6 5 3 2 2" xfId="30093" xr:uid="{00000000-0005-0000-0000-000082760000}"/>
    <cellStyle name="Normal 6 5 3 2 2 2" xfId="30094" xr:uid="{00000000-0005-0000-0000-000083760000}"/>
    <cellStyle name="Normal 6 5 3 2 3" xfId="30095" xr:uid="{00000000-0005-0000-0000-000084760000}"/>
    <cellStyle name="Normal 6 5 3 2 3 2" xfId="30096" xr:uid="{00000000-0005-0000-0000-000085760000}"/>
    <cellStyle name="Normal 6 5 3 2 4" xfId="30097" xr:uid="{00000000-0005-0000-0000-000086760000}"/>
    <cellStyle name="Normal 6 5 3 2 4 2" xfId="30098" xr:uid="{00000000-0005-0000-0000-000087760000}"/>
    <cellStyle name="Normal 6 5 3 2 5" xfId="30099" xr:uid="{00000000-0005-0000-0000-000088760000}"/>
    <cellStyle name="Normal 6 5 3 2 5 2" xfId="30100" xr:uid="{00000000-0005-0000-0000-000089760000}"/>
    <cellStyle name="Normal 6 5 3 2 6" xfId="30101" xr:uid="{00000000-0005-0000-0000-00008A760000}"/>
    <cellStyle name="Normal 6 5 3 2 6 2" xfId="30102" xr:uid="{00000000-0005-0000-0000-00008B760000}"/>
    <cellStyle name="Normal 6 5 3 2 7" xfId="30103" xr:uid="{00000000-0005-0000-0000-00008C760000}"/>
    <cellStyle name="Normal 6 5 3 2 7 2" xfId="30104" xr:uid="{00000000-0005-0000-0000-00008D760000}"/>
    <cellStyle name="Normal 6 5 3 2 8" xfId="30105" xr:uid="{00000000-0005-0000-0000-00008E760000}"/>
    <cellStyle name="Normal 6 5 3 2 8 2" xfId="30106" xr:uid="{00000000-0005-0000-0000-00008F760000}"/>
    <cellStyle name="Normal 6 5 3 2 9" xfId="30107" xr:uid="{00000000-0005-0000-0000-000090760000}"/>
    <cellStyle name="Normal 6 5 3 2 9 2" xfId="30108" xr:uid="{00000000-0005-0000-0000-000091760000}"/>
    <cellStyle name="Normal 6 5 3 3" xfId="30109" xr:uid="{00000000-0005-0000-0000-000092760000}"/>
    <cellStyle name="Normal 6 5 3 3 2" xfId="30110" xr:uid="{00000000-0005-0000-0000-000093760000}"/>
    <cellStyle name="Normal 6 5 3 4" xfId="30111" xr:uid="{00000000-0005-0000-0000-000094760000}"/>
    <cellStyle name="Normal 6 5 3 4 2" xfId="30112" xr:uid="{00000000-0005-0000-0000-000095760000}"/>
    <cellStyle name="Normal 6 5 3 5" xfId="30113" xr:uid="{00000000-0005-0000-0000-000096760000}"/>
    <cellStyle name="Normal 6 5 3 5 2" xfId="30114" xr:uid="{00000000-0005-0000-0000-000097760000}"/>
    <cellStyle name="Normal 6 5 3 6" xfId="30115" xr:uid="{00000000-0005-0000-0000-000098760000}"/>
    <cellStyle name="Normal 6 5 3 6 2" xfId="30116" xr:uid="{00000000-0005-0000-0000-000099760000}"/>
    <cellStyle name="Normal 6 5 3 7" xfId="30117" xr:uid="{00000000-0005-0000-0000-00009A760000}"/>
    <cellStyle name="Normal 6 5 3 7 2" xfId="30118" xr:uid="{00000000-0005-0000-0000-00009B760000}"/>
    <cellStyle name="Normal 6 5 3 8" xfId="30119" xr:uid="{00000000-0005-0000-0000-00009C760000}"/>
    <cellStyle name="Normal 6 5 3 8 2" xfId="30120" xr:uid="{00000000-0005-0000-0000-00009D760000}"/>
    <cellStyle name="Normal 6 5 3 9" xfId="30121" xr:uid="{00000000-0005-0000-0000-00009E760000}"/>
    <cellStyle name="Normal 6 5 3 9 2" xfId="30122" xr:uid="{00000000-0005-0000-0000-00009F760000}"/>
    <cellStyle name="Normal 6 5 4" xfId="30123" xr:uid="{00000000-0005-0000-0000-0000A0760000}"/>
    <cellStyle name="Normal 6 5 4 10" xfId="30124" xr:uid="{00000000-0005-0000-0000-0000A1760000}"/>
    <cellStyle name="Normal 6 5 4 10 2" xfId="30125" xr:uid="{00000000-0005-0000-0000-0000A2760000}"/>
    <cellStyle name="Normal 6 5 4 11" xfId="30126" xr:uid="{00000000-0005-0000-0000-0000A3760000}"/>
    <cellStyle name="Normal 6 5 4 2" xfId="30127" xr:uid="{00000000-0005-0000-0000-0000A4760000}"/>
    <cellStyle name="Normal 6 5 4 2 2" xfId="30128" xr:uid="{00000000-0005-0000-0000-0000A5760000}"/>
    <cellStyle name="Normal 6 5 4 3" xfId="30129" xr:uid="{00000000-0005-0000-0000-0000A6760000}"/>
    <cellStyle name="Normal 6 5 4 3 2" xfId="30130" xr:uid="{00000000-0005-0000-0000-0000A7760000}"/>
    <cellStyle name="Normal 6 5 4 4" xfId="30131" xr:uid="{00000000-0005-0000-0000-0000A8760000}"/>
    <cellStyle name="Normal 6 5 4 4 2" xfId="30132" xr:uid="{00000000-0005-0000-0000-0000A9760000}"/>
    <cellStyle name="Normal 6 5 4 5" xfId="30133" xr:uid="{00000000-0005-0000-0000-0000AA760000}"/>
    <cellStyle name="Normal 6 5 4 5 2" xfId="30134" xr:uid="{00000000-0005-0000-0000-0000AB760000}"/>
    <cellStyle name="Normal 6 5 4 6" xfId="30135" xr:uid="{00000000-0005-0000-0000-0000AC760000}"/>
    <cellStyle name="Normal 6 5 4 6 2" xfId="30136" xr:uid="{00000000-0005-0000-0000-0000AD760000}"/>
    <cellStyle name="Normal 6 5 4 7" xfId="30137" xr:uid="{00000000-0005-0000-0000-0000AE760000}"/>
    <cellStyle name="Normal 6 5 4 7 2" xfId="30138" xr:uid="{00000000-0005-0000-0000-0000AF760000}"/>
    <cellStyle name="Normal 6 5 4 8" xfId="30139" xr:uid="{00000000-0005-0000-0000-0000B0760000}"/>
    <cellStyle name="Normal 6 5 4 8 2" xfId="30140" xr:uid="{00000000-0005-0000-0000-0000B1760000}"/>
    <cellStyle name="Normal 6 5 4 9" xfId="30141" xr:uid="{00000000-0005-0000-0000-0000B2760000}"/>
    <cellStyle name="Normal 6 5 4 9 2" xfId="30142" xr:uid="{00000000-0005-0000-0000-0000B3760000}"/>
    <cellStyle name="Normal 6 5 5" xfId="30143" xr:uid="{00000000-0005-0000-0000-0000B4760000}"/>
    <cellStyle name="Normal 6 5 5 2" xfId="30144" xr:uid="{00000000-0005-0000-0000-0000B5760000}"/>
    <cellStyle name="Normal 6 5 6" xfId="30145" xr:uid="{00000000-0005-0000-0000-0000B6760000}"/>
    <cellStyle name="Normal 6 5 6 2" xfId="30146" xr:uid="{00000000-0005-0000-0000-0000B7760000}"/>
    <cellStyle name="Normal 6 5 7" xfId="30147" xr:uid="{00000000-0005-0000-0000-0000B8760000}"/>
    <cellStyle name="Normal 6 5 7 2" xfId="30148" xr:uid="{00000000-0005-0000-0000-0000B9760000}"/>
    <cellStyle name="Normal 6 5 8" xfId="30149" xr:uid="{00000000-0005-0000-0000-0000BA760000}"/>
    <cellStyle name="Normal 6 5 8 2" xfId="30150" xr:uid="{00000000-0005-0000-0000-0000BB760000}"/>
    <cellStyle name="Normal 6 5 9" xfId="30151" xr:uid="{00000000-0005-0000-0000-0000BC760000}"/>
    <cellStyle name="Normal 6 5 9 2" xfId="30152" xr:uid="{00000000-0005-0000-0000-0000BD760000}"/>
    <cellStyle name="Normal 6 6" xfId="30153" xr:uid="{00000000-0005-0000-0000-0000BE760000}"/>
    <cellStyle name="Normal 6 6 2" xfId="42125" xr:uid="{00000000-0005-0000-0000-0000BF760000}"/>
    <cellStyle name="Normal 6 7" xfId="30154" xr:uid="{00000000-0005-0000-0000-0000C0760000}"/>
    <cellStyle name="Normal 6 8" xfId="30155" xr:uid="{00000000-0005-0000-0000-0000C1760000}"/>
    <cellStyle name="Normal 6 8 10" xfId="30156" xr:uid="{00000000-0005-0000-0000-0000C2760000}"/>
    <cellStyle name="Normal 6 8 10 2" xfId="30157" xr:uid="{00000000-0005-0000-0000-0000C3760000}"/>
    <cellStyle name="Normal 6 8 11" xfId="30158" xr:uid="{00000000-0005-0000-0000-0000C4760000}"/>
    <cellStyle name="Normal 6 8 11 2" xfId="30159" xr:uid="{00000000-0005-0000-0000-0000C5760000}"/>
    <cellStyle name="Normal 6 8 12" xfId="30160" xr:uid="{00000000-0005-0000-0000-0000C6760000}"/>
    <cellStyle name="Normal 6 8 12 2" xfId="30161" xr:uid="{00000000-0005-0000-0000-0000C7760000}"/>
    <cellStyle name="Normal 6 8 13" xfId="30162" xr:uid="{00000000-0005-0000-0000-0000C8760000}"/>
    <cellStyle name="Normal 6 8 2" xfId="30163" xr:uid="{00000000-0005-0000-0000-0000C9760000}"/>
    <cellStyle name="Normal 6 8 2 10" xfId="30164" xr:uid="{00000000-0005-0000-0000-0000CA760000}"/>
    <cellStyle name="Normal 6 8 2 10 2" xfId="30165" xr:uid="{00000000-0005-0000-0000-0000CB760000}"/>
    <cellStyle name="Normal 6 8 2 11" xfId="30166" xr:uid="{00000000-0005-0000-0000-0000CC760000}"/>
    <cellStyle name="Normal 6 8 2 11 2" xfId="30167" xr:uid="{00000000-0005-0000-0000-0000CD760000}"/>
    <cellStyle name="Normal 6 8 2 12" xfId="30168" xr:uid="{00000000-0005-0000-0000-0000CE760000}"/>
    <cellStyle name="Normal 6 8 2 2" xfId="30169" xr:uid="{00000000-0005-0000-0000-0000CF760000}"/>
    <cellStyle name="Normal 6 8 2 2 10" xfId="30170" xr:uid="{00000000-0005-0000-0000-0000D0760000}"/>
    <cellStyle name="Normal 6 8 2 2 10 2" xfId="30171" xr:uid="{00000000-0005-0000-0000-0000D1760000}"/>
    <cellStyle name="Normal 6 8 2 2 11" xfId="30172" xr:uid="{00000000-0005-0000-0000-0000D2760000}"/>
    <cellStyle name="Normal 6 8 2 2 2" xfId="30173" xr:uid="{00000000-0005-0000-0000-0000D3760000}"/>
    <cellStyle name="Normal 6 8 2 2 2 2" xfId="30174" xr:uid="{00000000-0005-0000-0000-0000D4760000}"/>
    <cellStyle name="Normal 6 8 2 2 3" xfId="30175" xr:uid="{00000000-0005-0000-0000-0000D5760000}"/>
    <cellStyle name="Normal 6 8 2 2 3 2" xfId="30176" xr:uid="{00000000-0005-0000-0000-0000D6760000}"/>
    <cellStyle name="Normal 6 8 2 2 4" xfId="30177" xr:uid="{00000000-0005-0000-0000-0000D7760000}"/>
    <cellStyle name="Normal 6 8 2 2 4 2" xfId="30178" xr:uid="{00000000-0005-0000-0000-0000D8760000}"/>
    <cellStyle name="Normal 6 8 2 2 5" xfId="30179" xr:uid="{00000000-0005-0000-0000-0000D9760000}"/>
    <cellStyle name="Normal 6 8 2 2 5 2" xfId="30180" xr:uid="{00000000-0005-0000-0000-0000DA760000}"/>
    <cellStyle name="Normal 6 8 2 2 6" xfId="30181" xr:uid="{00000000-0005-0000-0000-0000DB760000}"/>
    <cellStyle name="Normal 6 8 2 2 6 2" xfId="30182" xr:uid="{00000000-0005-0000-0000-0000DC760000}"/>
    <cellStyle name="Normal 6 8 2 2 7" xfId="30183" xr:uid="{00000000-0005-0000-0000-0000DD760000}"/>
    <cellStyle name="Normal 6 8 2 2 7 2" xfId="30184" xr:uid="{00000000-0005-0000-0000-0000DE760000}"/>
    <cellStyle name="Normal 6 8 2 2 8" xfId="30185" xr:uid="{00000000-0005-0000-0000-0000DF760000}"/>
    <cellStyle name="Normal 6 8 2 2 8 2" xfId="30186" xr:uid="{00000000-0005-0000-0000-0000E0760000}"/>
    <cellStyle name="Normal 6 8 2 2 9" xfId="30187" xr:uid="{00000000-0005-0000-0000-0000E1760000}"/>
    <cellStyle name="Normal 6 8 2 2 9 2" xfId="30188" xr:uid="{00000000-0005-0000-0000-0000E2760000}"/>
    <cellStyle name="Normal 6 8 2 3" xfId="30189" xr:uid="{00000000-0005-0000-0000-0000E3760000}"/>
    <cellStyle name="Normal 6 8 2 3 2" xfId="30190" xr:uid="{00000000-0005-0000-0000-0000E4760000}"/>
    <cellStyle name="Normal 6 8 2 4" xfId="30191" xr:uid="{00000000-0005-0000-0000-0000E5760000}"/>
    <cellStyle name="Normal 6 8 2 4 2" xfId="30192" xr:uid="{00000000-0005-0000-0000-0000E6760000}"/>
    <cellStyle name="Normal 6 8 2 5" xfId="30193" xr:uid="{00000000-0005-0000-0000-0000E7760000}"/>
    <cellStyle name="Normal 6 8 2 5 2" xfId="30194" xr:uid="{00000000-0005-0000-0000-0000E8760000}"/>
    <cellStyle name="Normal 6 8 2 6" xfId="30195" xr:uid="{00000000-0005-0000-0000-0000E9760000}"/>
    <cellStyle name="Normal 6 8 2 6 2" xfId="30196" xr:uid="{00000000-0005-0000-0000-0000EA760000}"/>
    <cellStyle name="Normal 6 8 2 7" xfId="30197" xr:uid="{00000000-0005-0000-0000-0000EB760000}"/>
    <cellStyle name="Normal 6 8 2 7 2" xfId="30198" xr:uid="{00000000-0005-0000-0000-0000EC760000}"/>
    <cellStyle name="Normal 6 8 2 8" xfId="30199" xr:uid="{00000000-0005-0000-0000-0000ED760000}"/>
    <cellStyle name="Normal 6 8 2 8 2" xfId="30200" xr:uid="{00000000-0005-0000-0000-0000EE760000}"/>
    <cellStyle name="Normal 6 8 2 9" xfId="30201" xr:uid="{00000000-0005-0000-0000-0000EF760000}"/>
    <cellStyle name="Normal 6 8 2 9 2" xfId="30202" xr:uid="{00000000-0005-0000-0000-0000F0760000}"/>
    <cellStyle name="Normal 6 8 3" xfId="30203" xr:uid="{00000000-0005-0000-0000-0000F1760000}"/>
    <cellStyle name="Normal 6 8 3 10" xfId="30204" xr:uid="{00000000-0005-0000-0000-0000F2760000}"/>
    <cellStyle name="Normal 6 8 3 10 2" xfId="30205" xr:uid="{00000000-0005-0000-0000-0000F3760000}"/>
    <cellStyle name="Normal 6 8 3 11" xfId="30206" xr:uid="{00000000-0005-0000-0000-0000F4760000}"/>
    <cellStyle name="Normal 6 8 3 2" xfId="30207" xr:uid="{00000000-0005-0000-0000-0000F5760000}"/>
    <cellStyle name="Normal 6 8 3 2 2" xfId="30208" xr:uid="{00000000-0005-0000-0000-0000F6760000}"/>
    <cellStyle name="Normal 6 8 3 3" xfId="30209" xr:uid="{00000000-0005-0000-0000-0000F7760000}"/>
    <cellStyle name="Normal 6 8 3 3 2" xfId="30210" xr:uid="{00000000-0005-0000-0000-0000F8760000}"/>
    <cellStyle name="Normal 6 8 3 4" xfId="30211" xr:uid="{00000000-0005-0000-0000-0000F9760000}"/>
    <cellStyle name="Normal 6 8 3 4 2" xfId="30212" xr:uid="{00000000-0005-0000-0000-0000FA760000}"/>
    <cellStyle name="Normal 6 8 3 5" xfId="30213" xr:uid="{00000000-0005-0000-0000-0000FB760000}"/>
    <cellStyle name="Normal 6 8 3 5 2" xfId="30214" xr:uid="{00000000-0005-0000-0000-0000FC760000}"/>
    <cellStyle name="Normal 6 8 3 6" xfId="30215" xr:uid="{00000000-0005-0000-0000-0000FD760000}"/>
    <cellStyle name="Normal 6 8 3 6 2" xfId="30216" xr:uid="{00000000-0005-0000-0000-0000FE760000}"/>
    <cellStyle name="Normal 6 8 3 7" xfId="30217" xr:uid="{00000000-0005-0000-0000-0000FF760000}"/>
    <cellStyle name="Normal 6 8 3 7 2" xfId="30218" xr:uid="{00000000-0005-0000-0000-000000770000}"/>
    <cellStyle name="Normal 6 8 3 8" xfId="30219" xr:uid="{00000000-0005-0000-0000-000001770000}"/>
    <cellStyle name="Normal 6 8 3 8 2" xfId="30220" xr:uid="{00000000-0005-0000-0000-000002770000}"/>
    <cellStyle name="Normal 6 8 3 9" xfId="30221" xr:uid="{00000000-0005-0000-0000-000003770000}"/>
    <cellStyle name="Normal 6 8 3 9 2" xfId="30222" xr:uid="{00000000-0005-0000-0000-000004770000}"/>
    <cellStyle name="Normal 6 8 4" xfId="30223" xr:uid="{00000000-0005-0000-0000-000005770000}"/>
    <cellStyle name="Normal 6 8 4 2" xfId="30224" xr:uid="{00000000-0005-0000-0000-000006770000}"/>
    <cellStyle name="Normal 6 8 5" xfId="30225" xr:uid="{00000000-0005-0000-0000-000007770000}"/>
    <cellStyle name="Normal 6 8 5 2" xfId="30226" xr:uid="{00000000-0005-0000-0000-000008770000}"/>
    <cellStyle name="Normal 6 8 6" xfId="30227" xr:uid="{00000000-0005-0000-0000-000009770000}"/>
    <cellStyle name="Normal 6 8 6 2" xfId="30228" xr:uid="{00000000-0005-0000-0000-00000A770000}"/>
    <cellStyle name="Normal 6 8 7" xfId="30229" xr:uid="{00000000-0005-0000-0000-00000B770000}"/>
    <cellStyle name="Normal 6 8 7 2" xfId="30230" xr:uid="{00000000-0005-0000-0000-00000C770000}"/>
    <cellStyle name="Normal 6 8 8" xfId="30231" xr:uid="{00000000-0005-0000-0000-00000D770000}"/>
    <cellStyle name="Normal 6 8 8 2" xfId="30232" xr:uid="{00000000-0005-0000-0000-00000E770000}"/>
    <cellStyle name="Normal 6 8 9" xfId="30233" xr:uid="{00000000-0005-0000-0000-00000F770000}"/>
    <cellStyle name="Normal 6 8 9 2" xfId="30234" xr:uid="{00000000-0005-0000-0000-000010770000}"/>
    <cellStyle name="Normal 6 9" xfId="30235" xr:uid="{00000000-0005-0000-0000-000011770000}"/>
    <cellStyle name="Normal 6 9 10" xfId="30236" xr:uid="{00000000-0005-0000-0000-000012770000}"/>
    <cellStyle name="Normal 6 9 10 2" xfId="30237" xr:uid="{00000000-0005-0000-0000-000013770000}"/>
    <cellStyle name="Normal 6 9 11" xfId="30238" xr:uid="{00000000-0005-0000-0000-000014770000}"/>
    <cellStyle name="Normal 6 9 11 2" xfId="30239" xr:uid="{00000000-0005-0000-0000-000015770000}"/>
    <cellStyle name="Normal 6 9 12" xfId="30240" xr:uid="{00000000-0005-0000-0000-000016770000}"/>
    <cellStyle name="Normal 6 9 2" xfId="30241" xr:uid="{00000000-0005-0000-0000-000017770000}"/>
    <cellStyle name="Normal 6 9 2 10" xfId="30242" xr:uid="{00000000-0005-0000-0000-000018770000}"/>
    <cellStyle name="Normal 6 9 2 10 2" xfId="30243" xr:uid="{00000000-0005-0000-0000-000019770000}"/>
    <cellStyle name="Normal 6 9 2 11" xfId="30244" xr:uid="{00000000-0005-0000-0000-00001A770000}"/>
    <cellStyle name="Normal 6 9 2 2" xfId="30245" xr:uid="{00000000-0005-0000-0000-00001B770000}"/>
    <cellStyle name="Normal 6 9 2 2 2" xfId="30246" xr:uid="{00000000-0005-0000-0000-00001C770000}"/>
    <cellStyle name="Normal 6 9 2 3" xfId="30247" xr:uid="{00000000-0005-0000-0000-00001D770000}"/>
    <cellStyle name="Normal 6 9 2 3 2" xfId="30248" xr:uid="{00000000-0005-0000-0000-00001E770000}"/>
    <cellStyle name="Normal 6 9 2 4" xfId="30249" xr:uid="{00000000-0005-0000-0000-00001F770000}"/>
    <cellStyle name="Normal 6 9 2 4 2" xfId="30250" xr:uid="{00000000-0005-0000-0000-000020770000}"/>
    <cellStyle name="Normal 6 9 2 5" xfId="30251" xr:uid="{00000000-0005-0000-0000-000021770000}"/>
    <cellStyle name="Normal 6 9 2 5 2" xfId="30252" xr:uid="{00000000-0005-0000-0000-000022770000}"/>
    <cellStyle name="Normal 6 9 2 6" xfId="30253" xr:uid="{00000000-0005-0000-0000-000023770000}"/>
    <cellStyle name="Normal 6 9 2 6 2" xfId="30254" xr:uid="{00000000-0005-0000-0000-000024770000}"/>
    <cellStyle name="Normal 6 9 2 7" xfId="30255" xr:uid="{00000000-0005-0000-0000-000025770000}"/>
    <cellStyle name="Normal 6 9 2 7 2" xfId="30256" xr:uid="{00000000-0005-0000-0000-000026770000}"/>
    <cellStyle name="Normal 6 9 2 8" xfId="30257" xr:uid="{00000000-0005-0000-0000-000027770000}"/>
    <cellStyle name="Normal 6 9 2 8 2" xfId="30258" xr:uid="{00000000-0005-0000-0000-000028770000}"/>
    <cellStyle name="Normal 6 9 2 9" xfId="30259" xr:uid="{00000000-0005-0000-0000-000029770000}"/>
    <cellStyle name="Normal 6 9 2 9 2" xfId="30260" xr:uid="{00000000-0005-0000-0000-00002A770000}"/>
    <cellStyle name="Normal 6 9 3" xfId="30261" xr:uid="{00000000-0005-0000-0000-00002B770000}"/>
    <cellStyle name="Normal 6 9 3 2" xfId="30262" xr:uid="{00000000-0005-0000-0000-00002C770000}"/>
    <cellStyle name="Normal 6 9 4" xfId="30263" xr:uid="{00000000-0005-0000-0000-00002D770000}"/>
    <cellStyle name="Normal 6 9 4 2" xfId="30264" xr:uid="{00000000-0005-0000-0000-00002E770000}"/>
    <cellStyle name="Normal 6 9 5" xfId="30265" xr:uid="{00000000-0005-0000-0000-00002F770000}"/>
    <cellStyle name="Normal 6 9 5 2" xfId="30266" xr:uid="{00000000-0005-0000-0000-000030770000}"/>
    <cellStyle name="Normal 6 9 6" xfId="30267" xr:uid="{00000000-0005-0000-0000-000031770000}"/>
    <cellStyle name="Normal 6 9 6 2" xfId="30268" xr:uid="{00000000-0005-0000-0000-000032770000}"/>
    <cellStyle name="Normal 6 9 7" xfId="30269" xr:uid="{00000000-0005-0000-0000-000033770000}"/>
    <cellStyle name="Normal 6 9 7 2" xfId="30270" xr:uid="{00000000-0005-0000-0000-000034770000}"/>
    <cellStyle name="Normal 6 9 8" xfId="30271" xr:uid="{00000000-0005-0000-0000-000035770000}"/>
    <cellStyle name="Normal 6 9 8 2" xfId="30272" xr:uid="{00000000-0005-0000-0000-000036770000}"/>
    <cellStyle name="Normal 6 9 9" xfId="30273" xr:uid="{00000000-0005-0000-0000-000037770000}"/>
    <cellStyle name="Normal 6 9 9 2" xfId="30274" xr:uid="{00000000-0005-0000-0000-000038770000}"/>
    <cellStyle name="Normal 7" xfId="18" xr:uid="{00000000-0005-0000-0000-000039770000}"/>
    <cellStyle name="Normal 7 10" xfId="30275" xr:uid="{00000000-0005-0000-0000-00003A770000}"/>
    <cellStyle name="Normal 7 10 2" xfId="30276" xr:uid="{00000000-0005-0000-0000-00003B770000}"/>
    <cellStyle name="Normal 7 11" xfId="30277" xr:uid="{00000000-0005-0000-0000-00003C770000}"/>
    <cellStyle name="Normal 7 11 2" xfId="30278" xr:uid="{00000000-0005-0000-0000-00003D770000}"/>
    <cellStyle name="Normal 7 12" xfId="30279" xr:uid="{00000000-0005-0000-0000-00003E770000}"/>
    <cellStyle name="Normal 7 12 2" xfId="30280" xr:uid="{00000000-0005-0000-0000-00003F770000}"/>
    <cellStyle name="Normal 7 13" xfId="30281" xr:uid="{00000000-0005-0000-0000-000040770000}"/>
    <cellStyle name="Normal 7 13 2" xfId="30282" xr:uid="{00000000-0005-0000-0000-000041770000}"/>
    <cellStyle name="Normal 7 14" xfId="30283" xr:uid="{00000000-0005-0000-0000-000042770000}"/>
    <cellStyle name="Normal 7 14 2" xfId="30284" xr:uid="{00000000-0005-0000-0000-000043770000}"/>
    <cellStyle name="Normal 7 15" xfId="30285" xr:uid="{00000000-0005-0000-0000-000044770000}"/>
    <cellStyle name="Normal 7 15 2" xfId="30286" xr:uid="{00000000-0005-0000-0000-000045770000}"/>
    <cellStyle name="Normal 7 16" xfId="30287" xr:uid="{00000000-0005-0000-0000-000046770000}"/>
    <cellStyle name="Normal 7 16 2" xfId="30288" xr:uid="{00000000-0005-0000-0000-000047770000}"/>
    <cellStyle name="Normal 7 17" xfId="30289" xr:uid="{00000000-0005-0000-0000-000048770000}"/>
    <cellStyle name="Normal 7 17 2" xfId="30290" xr:uid="{00000000-0005-0000-0000-000049770000}"/>
    <cellStyle name="Normal 7 18" xfId="30291" xr:uid="{00000000-0005-0000-0000-00004A770000}"/>
    <cellStyle name="Normal 7 18 2" xfId="30292" xr:uid="{00000000-0005-0000-0000-00004B770000}"/>
    <cellStyle name="Normal 7 19" xfId="30293" xr:uid="{00000000-0005-0000-0000-00004C770000}"/>
    <cellStyle name="Normal 7 2" xfId="241" xr:uid="{00000000-0005-0000-0000-00004D770000}"/>
    <cellStyle name="Normal 7 2 10" xfId="30294" xr:uid="{00000000-0005-0000-0000-00004E770000}"/>
    <cellStyle name="Normal 7 2 10 2" xfId="30295" xr:uid="{00000000-0005-0000-0000-00004F770000}"/>
    <cellStyle name="Normal 7 2 11" xfId="30296" xr:uid="{00000000-0005-0000-0000-000050770000}"/>
    <cellStyle name="Normal 7 2 11 2" xfId="30297" xr:uid="{00000000-0005-0000-0000-000051770000}"/>
    <cellStyle name="Normal 7 2 12" xfId="30298" xr:uid="{00000000-0005-0000-0000-000052770000}"/>
    <cellStyle name="Normal 7 2 12 2" xfId="30299" xr:uid="{00000000-0005-0000-0000-000053770000}"/>
    <cellStyle name="Normal 7 2 13" xfId="30300" xr:uid="{00000000-0005-0000-0000-000054770000}"/>
    <cellStyle name="Normal 7 2 13 2" xfId="30301" xr:uid="{00000000-0005-0000-0000-000055770000}"/>
    <cellStyle name="Normal 7 2 14" xfId="30302" xr:uid="{00000000-0005-0000-0000-000056770000}"/>
    <cellStyle name="Normal 7 2 14 2" xfId="30303" xr:uid="{00000000-0005-0000-0000-000057770000}"/>
    <cellStyle name="Normal 7 2 15" xfId="30304" xr:uid="{00000000-0005-0000-0000-000058770000}"/>
    <cellStyle name="Normal 7 2 15 2" xfId="30305" xr:uid="{00000000-0005-0000-0000-000059770000}"/>
    <cellStyle name="Normal 7 2 16" xfId="30306" xr:uid="{00000000-0005-0000-0000-00005A770000}"/>
    <cellStyle name="Normal 7 2 16 2" xfId="30307" xr:uid="{00000000-0005-0000-0000-00005B770000}"/>
    <cellStyle name="Normal 7 2 17" xfId="30308" xr:uid="{00000000-0005-0000-0000-00005C770000}"/>
    <cellStyle name="Normal 7 2 18" xfId="30309" xr:uid="{00000000-0005-0000-0000-00005D770000}"/>
    <cellStyle name="Normal 7 2 19" xfId="30310" xr:uid="{00000000-0005-0000-0000-00005E770000}"/>
    <cellStyle name="Normal 7 2 2" xfId="30311" xr:uid="{00000000-0005-0000-0000-00005F770000}"/>
    <cellStyle name="Normal 7 2 2 10" xfId="30312" xr:uid="{00000000-0005-0000-0000-000060770000}"/>
    <cellStyle name="Normal 7 2 2 10 2" xfId="30313" xr:uid="{00000000-0005-0000-0000-000061770000}"/>
    <cellStyle name="Normal 7 2 2 11" xfId="30314" xr:uid="{00000000-0005-0000-0000-000062770000}"/>
    <cellStyle name="Normal 7 2 2 11 2" xfId="30315" xr:uid="{00000000-0005-0000-0000-000063770000}"/>
    <cellStyle name="Normal 7 2 2 12" xfId="30316" xr:uid="{00000000-0005-0000-0000-000064770000}"/>
    <cellStyle name="Normal 7 2 2 12 2" xfId="30317" xr:uid="{00000000-0005-0000-0000-000065770000}"/>
    <cellStyle name="Normal 7 2 2 13" xfId="30318" xr:uid="{00000000-0005-0000-0000-000066770000}"/>
    <cellStyle name="Normal 7 2 2 2" xfId="30319" xr:uid="{00000000-0005-0000-0000-000067770000}"/>
    <cellStyle name="Normal 7 2 2 2 10" xfId="30320" xr:uid="{00000000-0005-0000-0000-000068770000}"/>
    <cellStyle name="Normal 7 2 2 2 10 2" xfId="30321" xr:uid="{00000000-0005-0000-0000-000069770000}"/>
    <cellStyle name="Normal 7 2 2 2 11" xfId="30322" xr:uid="{00000000-0005-0000-0000-00006A770000}"/>
    <cellStyle name="Normal 7 2 2 2 11 2" xfId="30323" xr:uid="{00000000-0005-0000-0000-00006B770000}"/>
    <cellStyle name="Normal 7 2 2 2 12" xfId="30324" xr:uid="{00000000-0005-0000-0000-00006C770000}"/>
    <cellStyle name="Normal 7 2 2 2 2" xfId="30325" xr:uid="{00000000-0005-0000-0000-00006D770000}"/>
    <cellStyle name="Normal 7 2 2 2 2 10" xfId="30326" xr:uid="{00000000-0005-0000-0000-00006E770000}"/>
    <cellStyle name="Normal 7 2 2 2 2 10 2" xfId="30327" xr:uid="{00000000-0005-0000-0000-00006F770000}"/>
    <cellStyle name="Normal 7 2 2 2 2 11" xfId="30328" xr:uid="{00000000-0005-0000-0000-000070770000}"/>
    <cellStyle name="Normal 7 2 2 2 2 2" xfId="30329" xr:uid="{00000000-0005-0000-0000-000071770000}"/>
    <cellStyle name="Normal 7 2 2 2 2 2 2" xfId="30330" xr:uid="{00000000-0005-0000-0000-000072770000}"/>
    <cellStyle name="Normal 7 2 2 2 2 3" xfId="30331" xr:uid="{00000000-0005-0000-0000-000073770000}"/>
    <cellStyle name="Normal 7 2 2 2 2 3 2" xfId="30332" xr:uid="{00000000-0005-0000-0000-000074770000}"/>
    <cellStyle name="Normal 7 2 2 2 2 4" xfId="30333" xr:uid="{00000000-0005-0000-0000-000075770000}"/>
    <cellStyle name="Normal 7 2 2 2 2 4 2" xfId="30334" xr:uid="{00000000-0005-0000-0000-000076770000}"/>
    <cellStyle name="Normal 7 2 2 2 2 5" xfId="30335" xr:uid="{00000000-0005-0000-0000-000077770000}"/>
    <cellStyle name="Normal 7 2 2 2 2 5 2" xfId="30336" xr:uid="{00000000-0005-0000-0000-000078770000}"/>
    <cellStyle name="Normal 7 2 2 2 2 6" xfId="30337" xr:uid="{00000000-0005-0000-0000-000079770000}"/>
    <cellStyle name="Normal 7 2 2 2 2 6 2" xfId="30338" xr:uid="{00000000-0005-0000-0000-00007A770000}"/>
    <cellStyle name="Normal 7 2 2 2 2 7" xfId="30339" xr:uid="{00000000-0005-0000-0000-00007B770000}"/>
    <cellStyle name="Normal 7 2 2 2 2 7 2" xfId="30340" xr:uid="{00000000-0005-0000-0000-00007C770000}"/>
    <cellStyle name="Normal 7 2 2 2 2 8" xfId="30341" xr:uid="{00000000-0005-0000-0000-00007D770000}"/>
    <cellStyle name="Normal 7 2 2 2 2 8 2" xfId="30342" xr:uid="{00000000-0005-0000-0000-00007E770000}"/>
    <cellStyle name="Normal 7 2 2 2 2 9" xfId="30343" xr:uid="{00000000-0005-0000-0000-00007F770000}"/>
    <cellStyle name="Normal 7 2 2 2 2 9 2" xfId="30344" xr:uid="{00000000-0005-0000-0000-000080770000}"/>
    <cellStyle name="Normal 7 2 2 2 3" xfId="30345" xr:uid="{00000000-0005-0000-0000-000081770000}"/>
    <cellStyle name="Normal 7 2 2 2 3 2" xfId="30346" xr:uid="{00000000-0005-0000-0000-000082770000}"/>
    <cellStyle name="Normal 7 2 2 2 4" xfId="30347" xr:uid="{00000000-0005-0000-0000-000083770000}"/>
    <cellStyle name="Normal 7 2 2 2 4 2" xfId="30348" xr:uid="{00000000-0005-0000-0000-000084770000}"/>
    <cellStyle name="Normal 7 2 2 2 5" xfId="30349" xr:uid="{00000000-0005-0000-0000-000085770000}"/>
    <cellStyle name="Normal 7 2 2 2 5 2" xfId="30350" xr:uid="{00000000-0005-0000-0000-000086770000}"/>
    <cellStyle name="Normal 7 2 2 2 6" xfId="30351" xr:uid="{00000000-0005-0000-0000-000087770000}"/>
    <cellStyle name="Normal 7 2 2 2 6 2" xfId="30352" xr:uid="{00000000-0005-0000-0000-000088770000}"/>
    <cellStyle name="Normal 7 2 2 2 7" xfId="30353" xr:uid="{00000000-0005-0000-0000-000089770000}"/>
    <cellStyle name="Normal 7 2 2 2 7 2" xfId="30354" xr:uid="{00000000-0005-0000-0000-00008A770000}"/>
    <cellStyle name="Normal 7 2 2 2 8" xfId="30355" xr:uid="{00000000-0005-0000-0000-00008B770000}"/>
    <cellStyle name="Normal 7 2 2 2 8 2" xfId="30356" xr:uid="{00000000-0005-0000-0000-00008C770000}"/>
    <cellStyle name="Normal 7 2 2 2 9" xfId="30357" xr:uid="{00000000-0005-0000-0000-00008D770000}"/>
    <cellStyle name="Normal 7 2 2 2 9 2" xfId="30358" xr:uid="{00000000-0005-0000-0000-00008E770000}"/>
    <cellStyle name="Normal 7 2 2 3" xfId="30359" xr:uid="{00000000-0005-0000-0000-00008F770000}"/>
    <cellStyle name="Normal 7 2 2 3 10" xfId="30360" xr:uid="{00000000-0005-0000-0000-000090770000}"/>
    <cellStyle name="Normal 7 2 2 3 10 2" xfId="30361" xr:uid="{00000000-0005-0000-0000-000091770000}"/>
    <cellStyle name="Normal 7 2 2 3 11" xfId="30362" xr:uid="{00000000-0005-0000-0000-000092770000}"/>
    <cellStyle name="Normal 7 2 2 3 2" xfId="30363" xr:uid="{00000000-0005-0000-0000-000093770000}"/>
    <cellStyle name="Normal 7 2 2 3 2 2" xfId="30364" xr:uid="{00000000-0005-0000-0000-000094770000}"/>
    <cellStyle name="Normal 7 2 2 3 3" xfId="30365" xr:uid="{00000000-0005-0000-0000-000095770000}"/>
    <cellStyle name="Normal 7 2 2 3 3 2" xfId="30366" xr:uid="{00000000-0005-0000-0000-000096770000}"/>
    <cellStyle name="Normal 7 2 2 3 4" xfId="30367" xr:uid="{00000000-0005-0000-0000-000097770000}"/>
    <cellStyle name="Normal 7 2 2 3 4 2" xfId="30368" xr:uid="{00000000-0005-0000-0000-000098770000}"/>
    <cellStyle name="Normal 7 2 2 3 5" xfId="30369" xr:uid="{00000000-0005-0000-0000-000099770000}"/>
    <cellStyle name="Normal 7 2 2 3 5 2" xfId="30370" xr:uid="{00000000-0005-0000-0000-00009A770000}"/>
    <cellStyle name="Normal 7 2 2 3 6" xfId="30371" xr:uid="{00000000-0005-0000-0000-00009B770000}"/>
    <cellStyle name="Normal 7 2 2 3 6 2" xfId="30372" xr:uid="{00000000-0005-0000-0000-00009C770000}"/>
    <cellStyle name="Normal 7 2 2 3 7" xfId="30373" xr:uid="{00000000-0005-0000-0000-00009D770000}"/>
    <cellStyle name="Normal 7 2 2 3 7 2" xfId="30374" xr:uid="{00000000-0005-0000-0000-00009E770000}"/>
    <cellStyle name="Normal 7 2 2 3 8" xfId="30375" xr:uid="{00000000-0005-0000-0000-00009F770000}"/>
    <cellStyle name="Normal 7 2 2 3 8 2" xfId="30376" xr:uid="{00000000-0005-0000-0000-0000A0770000}"/>
    <cellStyle name="Normal 7 2 2 3 9" xfId="30377" xr:uid="{00000000-0005-0000-0000-0000A1770000}"/>
    <cellStyle name="Normal 7 2 2 3 9 2" xfId="30378" xr:uid="{00000000-0005-0000-0000-0000A2770000}"/>
    <cellStyle name="Normal 7 2 2 4" xfId="30379" xr:uid="{00000000-0005-0000-0000-0000A3770000}"/>
    <cellStyle name="Normal 7 2 2 4 2" xfId="30380" xr:uid="{00000000-0005-0000-0000-0000A4770000}"/>
    <cellStyle name="Normal 7 2 2 5" xfId="30381" xr:uid="{00000000-0005-0000-0000-0000A5770000}"/>
    <cellStyle name="Normal 7 2 2 5 2" xfId="30382" xr:uid="{00000000-0005-0000-0000-0000A6770000}"/>
    <cellStyle name="Normal 7 2 2 6" xfId="30383" xr:uid="{00000000-0005-0000-0000-0000A7770000}"/>
    <cellStyle name="Normal 7 2 2 6 2" xfId="30384" xr:uid="{00000000-0005-0000-0000-0000A8770000}"/>
    <cellStyle name="Normal 7 2 2 7" xfId="30385" xr:uid="{00000000-0005-0000-0000-0000A9770000}"/>
    <cellStyle name="Normal 7 2 2 7 2" xfId="30386" xr:uid="{00000000-0005-0000-0000-0000AA770000}"/>
    <cellStyle name="Normal 7 2 2 8" xfId="30387" xr:uid="{00000000-0005-0000-0000-0000AB770000}"/>
    <cellStyle name="Normal 7 2 2 8 2" xfId="30388" xr:uid="{00000000-0005-0000-0000-0000AC770000}"/>
    <cellStyle name="Normal 7 2 2 9" xfId="30389" xr:uid="{00000000-0005-0000-0000-0000AD770000}"/>
    <cellStyle name="Normal 7 2 2 9 2" xfId="30390" xr:uid="{00000000-0005-0000-0000-0000AE770000}"/>
    <cellStyle name="Normal 7 2 20" xfId="42126" xr:uid="{00000000-0005-0000-0000-0000AF770000}"/>
    <cellStyle name="Normal 7 2 3" xfId="30391" xr:uid="{00000000-0005-0000-0000-0000B0770000}"/>
    <cellStyle name="Normal 7 2 3 10" xfId="30392" xr:uid="{00000000-0005-0000-0000-0000B1770000}"/>
    <cellStyle name="Normal 7 2 3 10 2" xfId="30393" xr:uid="{00000000-0005-0000-0000-0000B2770000}"/>
    <cellStyle name="Normal 7 2 3 11" xfId="30394" xr:uid="{00000000-0005-0000-0000-0000B3770000}"/>
    <cellStyle name="Normal 7 2 3 11 2" xfId="30395" xr:uid="{00000000-0005-0000-0000-0000B4770000}"/>
    <cellStyle name="Normal 7 2 3 12" xfId="30396" xr:uid="{00000000-0005-0000-0000-0000B5770000}"/>
    <cellStyle name="Normal 7 2 3 12 2" xfId="30397" xr:uid="{00000000-0005-0000-0000-0000B6770000}"/>
    <cellStyle name="Normal 7 2 3 13" xfId="30398" xr:uid="{00000000-0005-0000-0000-0000B7770000}"/>
    <cellStyle name="Normal 7 2 3 2" xfId="30399" xr:uid="{00000000-0005-0000-0000-0000B8770000}"/>
    <cellStyle name="Normal 7 2 3 2 10" xfId="30400" xr:uid="{00000000-0005-0000-0000-0000B9770000}"/>
    <cellStyle name="Normal 7 2 3 2 10 2" xfId="30401" xr:uid="{00000000-0005-0000-0000-0000BA770000}"/>
    <cellStyle name="Normal 7 2 3 2 11" xfId="30402" xr:uid="{00000000-0005-0000-0000-0000BB770000}"/>
    <cellStyle name="Normal 7 2 3 2 11 2" xfId="30403" xr:uid="{00000000-0005-0000-0000-0000BC770000}"/>
    <cellStyle name="Normal 7 2 3 2 12" xfId="30404" xr:uid="{00000000-0005-0000-0000-0000BD770000}"/>
    <cellStyle name="Normal 7 2 3 2 2" xfId="30405" xr:uid="{00000000-0005-0000-0000-0000BE770000}"/>
    <cellStyle name="Normal 7 2 3 2 2 10" xfId="30406" xr:uid="{00000000-0005-0000-0000-0000BF770000}"/>
    <cellStyle name="Normal 7 2 3 2 2 10 2" xfId="30407" xr:uid="{00000000-0005-0000-0000-0000C0770000}"/>
    <cellStyle name="Normal 7 2 3 2 2 11" xfId="30408" xr:uid="{00000000-0005-0000-0000-0000C1770000}"/>
    <cellStyle name="Normal 7 2 3 2 2 2" xfId="30409" xr:uid="{00000000-0005-0000-0000-0000C2770000}"/>
    <cellStyle name="Normal 7 2 3 2 2 2 2" xfId="30410" xr:uid="{00000000-0005-0000-0000-0000C3770000}"/>
    <cellStyle name="Normal 7 2 3 2 2 3" xfId="30411" xr:uid="{00000000-0005-0000-0000-0000C4770000}"/>
    <cellStyle name="Normal 7 2 3 2 2 3 2" xfId="30412" xr:uid="{00000000-0005-0000-0000-0000C5770000}"/>
    <cellStyle name="Normal 7 2 3 2 2 4" xfId="30413" xr:uid="{00000000-0005-0000-0000-0000C6770000}"/>
    <cellStyle name="Normal 7 2 3 2 2 4 2" xfId="30414" xr:uid="{00000000-0005-0000-0000-0000C7770000}"/>
    <cellStyle name="Normal 7 2 3 2 2 5" xfId="30415" xr:uid="{00000000-0005-0000-0000-0000C8770000}"/>
    <cellStyle name="Normal 7 2 3 2 2 5 2" xfId="30416" xr:uid="{00000000-0005-0000-0000-0000C9770000}"/>
    <cellStyle name="Normal 7 2 3 2 2 6" xfId="30417" xr:uid="{00000000-0005-0000-0000-0000CA770000}"/>
    <cellStyle name="Normal 7 2 3 2 2 6 2" xfId="30418" xr:uid="{00000000-0005-0000-0000-0000CB770000}"/>
    <cellStyle name="Normal 7 2 3 2 2 7" xfId="30419" xr:uid="{00000000-0005-0000-0000-0000CC770000}"/>
    <cellStyle name="Normal 7 2 3 2 2 7 2" xfId="30420" xr:uid="{00000000-0005-0000-0000-0000CD770000}"/>
    <cellStyle name="Normal 7 2 3 2 2 8" xfId="30421" xr:uid="{00000000-0005-0000-0000-0000CE770000}"/>
    <cellStyle name="Normal 7 2 3 2 2 8 2" xfId="30422" xr:uid="{00000000-0005-0000-0000-0000CF770000}"/>
    <cellStyle name="Normal 7 2 3 2 2 9" xfId="30423" xr:uid="{00000000-0005-0000-0000-0000D0770000}"/>
    <cellStyle name="Normal 7 2 3 2 2 9 2" xfId="30424" xr:uid="{00000000-0005-0000-0000-0000D1770000}"/>
    <cellStyle name="Normal 7 2 3 2 3" xfId="30425" xr:uid="{00000000-0005-0000-0000-0000D2770000}"/>
    <cellStyle name="Normal 7 2 3 2 3 2" xfId="30426" xr:uid="{00000000-0005-0000-0000-0000D3770000}"/>
    <cellStyle name="Normal 7 2 3 2 4" xfId="30427" xr:uid="{00000000-0005-0000-0000-0000D4770000}"/>
    <cellStyle name="Normal 7 2 3 2 4 2" xfId="30428" xr:uid="{00000000-0005-0000-0000-0000D5770000}"/>
    <cellStyle name="Normal 7 2 3 2 5" xfId="30429" xr:uid="{00000000-0005-0000-0000-0000D6770000}"/>
    <cellStyle name="Normal 7 2 3 2 5 2" xfId="30430" xr:uid="{00000000-0005-0000-0000-0000D7770000}"/>
    <cellStyle name="Normal 7 2 3 2 6" xfId="30431" xr:uid="{00000000-0005-0000-0000-0000D8770000}"/>
    <cellStyle name="Normal 7 2 3 2 6 2" xfId="30432" xr:uid="{00000000-0005-0000-0000-0000D9770000}"/>
    <cellStyle name="Normal 7 2 3 2 7" xfId="30433" xr:uid="{00000000-0005-0000-0000-0000DA770000}"/>
    <cellStyle name="Normal 7 2 3 2 7 2" xfId="30434" xr:uid="{00000000-0005-0000-0000-0000DB770000}"/>
    <cellStyle name="Normal 7 2 3 2 8" xfId="30435" xr:uid="{00000000-0005-0000-0000-0000DC770000}"/>
    <cellStyle name="Normal 7 2 3 2 8 2" xfId="30436" xr:uid="{00000000-0005-0000-0000-0000DD770000}"/>
    <cellStyle name="Normal 7 2 3 2 9" xfId="30437" xr:uid="{00000000-0005-0000-0000-0000DE770000}"/>
    <cellStyle name="Normal 7 2 3 2 9 2" xfId="30438" xr:uid="{00000000-0005-0000-0000-0000DF770000}"/>
    <cellStyle name="Normal 7 2 3 3" xfId="30439" xr:uid="{00000000-0005-0000-0000-0000E0770000}"/>
    <cellStyle name="Normal 7 2 3 3 10" xfId="30440" xr:uid="{00000000-0005-0000-0000-0000E1770000}"/>
    <cellStyle name="Normal 7 2 3 3 10 2" xfId="30441" xr:uid="{00000000-0005-0000-0000-0000E2770000}"/>
    <cellStyle name="Normal 7 2 3 3 11" xfId="30442" xr:uid="{00000000-0005-0000-0000-0000E3770000}"/>
    <cellStyle name="Normal 7 2 3 3 2" xfId="30443" xr:uid="{00000000-0005-0000-0000-0000E4770000}"/>
    <cellStyle name="Normal 7 2 3 3 2 2" xfId="30444" xr:uid="{00000000-0005-0000-0000-0000E5770000}"/>
    <cellStyle name="Normal 7 2 3 3 3" xfId="30445" xr:uid="{00000000-0005-0000-0000-0000E6770000}"/>
    <cellStyle name="Normal 7 2 3 3 3 2" xfId="30446" xr:uid="{00000000-0005-0000-0000-0000E7770000}"/>
    <cellStyle name="Normal 7 2 3 3 4" xfId="30447" xr:uid="{00000000-0005-0000-0000-0000E8770000}"/>
    <cellStyle name="Normal 7 2 3 3 4 2" xfId="30448" xr:uid="{00000000-0005-0000-0000-0000E9770000}"/>
    <cellStyle name="Normal 7 2 3 3 5" xfId="30449" xr:uid="{00000000-0005-0000-0000-0000EA770000}"/>
    <cellStyle name="Normal 7 2 3 3 5 2" xfId="30450" xr:uid="{00000000-0005-0000-0000-0000EB770000}"/>
    <cellStyle name="Normal 7 2 3 3 6" xfId="30451" xr:uid="{00000000-0005-0000-0000-0000EC770000}"/>
    <cellStyle name="Normal 7 2 3 3 6 2" xfId="30452" xr:uid="{00000000-0005-0000-0000-0000ED770000}"/>
    <cellStyle name="Normal 7 2 3 3 7" xfId="30453" xr:uid="{00000000-0005-0000-0000-0000EE770000}"/>
    <cellStyle name="Normal 7 2 3 3 7 2" xfId="30454" xr:uid="{00000000-0005-0000-0000-0000EF770000}"/>
    <cellStyle name="Normal 7 2 3 3 8" xfId="30455" xr:uid="{00000000-0005-0000-0000-0000F0770000}"/>
    <cellStyle name="Normal 7 2 3 3 8 2" xfId="30456" xr:uid="{00000000-0005-0000-0000-0000F1770000}"/>
    <cellStyle name="Normal 7 2 3 3 9" xfId="30457" xr:uid="{00000000-0005-0000-0000-0000F2770000}"/>
    <cellStyle name="Normal 7 2 3 3 9 2" xfId="30458" xr:uid="{00000000-0005-0000-0000-0000F3770000}"/>
    <cellStyle name="Normal 7 2 3 4" xfId="30459" xr:uid="{00000000-0005-0000-0000-0000F4770000}"/>
    <cellStyle name="Normal 7 2 3 4 2" xfId="30460" xr:uid="{00000000-0005-0000-0000-0000F5770000}"/>
    <cellStyle name="Normal 7 2 3 5" xfId="30461" xr:uid="{00000000-0005-0000-0000-0000F6770000}"/>
    <cellStyle name="Normal 7 2 3 5 2" xfId="30462" xr:uid="{00000000-0005-0000-0000-0000F7770000}"/>
    <cellStyle name="Normal 7 2 3 6" xfId="30463" xr:uid="{00000000-0005-0000-0000-0000F8770000}"/>
    <cellStyle name="Normal 7 2 3 6 2" xfId="30464" xr:uid="{00000000-0005-0000-0000-0000F9770000}"/>
    <cellStyle name="Normal 7 2 3 7" xfId="30465" xr:uid="{00000000-0005-0000-0000-0000FA770000}"/>
    <cellStyle name="Normal 7 2 3 7 2" xfId="30466" xr:uid="{00000000-0005-0000-0000-0000FB770000}"/>
    <cellStyle name="Normal 7 2 3 8" xfId="30467" xr:uid="{00000000-0005-0000-0000-0000FC770000}"/>
    <cellStyle name="Normal 7 2 3 8 2" xfId="30468" xr:uid="{00000000-0005-0000-0000-0000FD770000}"/>
    <cellStyle name="Normal 7 2 3 9" xfId="30469" xr:uid="{00000000-0005-0000-0000-0000FE770000}"/>
    <cellStyle name="Normal 7 2 3 9 2" xfId="30470" xr:uid="{00000000-0005-0000-0000-0000FF770000}"/>
    <cellStyle name="Normal 7 2 4" xfId="30471" xr:uid="{00000000-0005-0000-0000-000000780000}"/>
    <cellStyle name="Normal 7 2 4 10" xfId="30472" xr:uid="{00000000-0005-0000-0000-000001780000}"/>
    <cellStyle name="Normal 7 2 4 10 2" xfId="30473" xr:uid="{00000000-0005-0000-0000-000002780000}"/>
    <cellStyle name="Normal 7 2 4 11" xfId="30474" xr:uid="{00000000-0005-0000-0000-000003780000}"/>
    <cellStyle name="Normal 7 2 4 11 2" xfId="30475" xr:uid="{00000000-0005-0000-0000-000004780000}"/>
    <cellStyle name="Normal 7 2 4 12" xfId="30476" xr:uid="{00000000-0005-0000-0000-000005780000}"/>
    <cellStyle name="Normal 7 2 4 12 2" xfId="30477" xr:uid="{00000000-0005-0000-0000-000006780000}"/>
    <cellStyle name="Normal 7 2 4 13" xfId="30478" xr:uid="{00000000-0005-0000-0000-000007780000}"/>
    <cellStyle name="Normal 7 2 4 2" xfId="30479" xr:uid="{00000000-0005-0000-0000-000008780000}"/>
    <cellStyle name="Normal 7 2 4 2 10" xfId="30480" xr:uid="{00000000-0005-0000-0000-000009780000}"/>
    <cellStyle name="Normal 7 2 4 2 10 2" xfId="30481" xr:uid="{00000000-0005-0000-0000-00000A780000}"/>
    <cellStyle name="Normal 7 2 4 2 11" xfId="30482" xr:uid="{00000000-0005-0000-0000-00000B780000}"/>
    <cellStyle name="Normal 7 2 4 2 11 2" xfId="30483" xr:uid="{00000000-0005-0000-0000-00000C780000}"/>
    <cellStyle name="Normal 7 2 4 2 12" xfId="30484" xr:uid="{00000000-0005-0000-0000-00000D780000}"/>
    <cellStyle name="Normal 7 2 4 2 2" xfId="30485" xr:uid="{00000000-0005-0000-0000-00000E780000}"/>
    <cellStyle name="Normal 7 2 4 2 2 10" xfId="30486" xr:uid="{00000000-0005-0000-0000-00000F780000}"/>
    <cellStyle name="Normal 7 2 4 2 2 10 2" xfId="30487" xr:uid="{00000000-0005-0000-0000-000010780000}"/>
    <cellStyle name="Normal 7 2 4 2 2 11" xfId="30488" xr:uid="{00000000-0005-0000-0000-000011780000}"/>
    <cellStyle name="Normal 7 2 4 2 2 2" xfId="30489" xr:uid="{00000000-0005-0000-0000-000012780000}"/>
    <cellStyle name="Normal 7 2 4 2 2 2 2" xfId="30490" xr:uid="{00000000-0005-0000-0000-000013780000}"/>
    <cellStyle name="Normal 7 2 4 2 2 3" xfId="30491" xr:uid="{00000000-0005-0000-0000-000014780000}"/>
    <cellStyle name="Normal 7 2 4 2 2 3 2" xfId="30492" xr:uid="{00000000-0005-0000-0000-000015780000}"/>
    <cellStyle name="Normal 7 2 4 2 2 4" xfId="30493" xr:uid="{00000000-0005-0000-0000-000016780000}"/>
    <cellStyle name="Normal 7 2 4 2 2 4 2" xfId="30494" xr:uid="{00000000-0005-0000-0000-000017780000}"/>
    <cellStyle name="Normal 7 2 4 2 2 5" xfId="30495" xr:uid="{00000000-0005-0000-0000-000018780000}"/>
    <cellStyle name="Normal 7 2 4 2 2 5 2" xfId="30496" xr:uid="{00000000-0005-0000-0000-000019780000}"/>
    <cellStyle name="Normal 7 2 4 2 2 6" xfId="30497" xr:uid="{00000000-0005-0000-0000-00001A780000}"/>
    <cellStyle name="Normal 7 2 4 2 2 6 2" xfId="30498" xr:uid="{00000000-0005-0000-0000-00001B780000}"/>
    <cellStyle name="Normal 7 2 4 2 2 7" xfId="30499" xr:uid="{00000000-0005-0000-0000-00001C780000}"/>
    <cellStyle name="Normal 7 2 4 2 2 7 2" xfId="30500" xr:uid="{00000000-0005-0000-0000-00001D780000}"/>
    <cellStyle name="Normal 7 2 4 2 2 8" xfId="30501" xr:uid="{00000000-0005-0000-0000-00001E780000}"/>
    <cellStyle name="Normal 7 2 4 2 2 8 2" xfId="30502" xr:uid="{00000000-0005-0000-0000-00001F780000}"/>
    <cellStyle name="Normal 7 2 4 2 2 9" xfId="30503" xr:uid="{00000000-0005-0000-0000-000020780000}"/>
    <cellStyle name="Normal 7 2 4 2 2 9 2" xfId="30504" xr:uid="{00000000-0005-0000-0000-000021780000}"/>
    <cellStyle name="Normal 7 2 4 2 3" xfId="30505" xr:uid="{00000000-0005-0000-0000-000022780000}"/>
    <cellStyle name="Normal 7 2 4 2 3 2" xfId="30506" xr:uid="{00000000-0005-0000-0000-000023780000}"/>
    <cellStyle name="Normal 7 2 4 2 4" xfId="30507" xr:uid="{00000000-0005-0000-0000-000024780000}"/>
    <cellStyle name="Normal 7 2 4 2 4 2" xfId="30508" xr:uid="{00000000-0005-0000-0000-000025780000}"/>
    <cellStyle name="Normal 7 2 4 2 5" xfId="30509" xr:uid="{00000000-0005-0000-0000-000026780000}"/>
    <cellStyle name="Normal 7 2 4 2 5 2" xfId="30510" xr:uid="{00000000-0005-0000-0000-000027780000}"/>
    <cellStyle name="Normal 7 2 4 2 6" xfId="30511" xr:uid="{00000000-0005-0000-0000-000028780000}"/>
    <cellStyle name="Normal 7 2 4 2 6 2" xfId="30512" xr:uid="{00000000-0005-0000-0000-000029780000}"/>
    <cellStyle name="Normal 7 2 4 2 7" xfId="30513" xr:uid="{00000000-0005-0000-0000-00002A780000}"/>
    <cellStyle name="Normal 7 2 4 2 7 2" xfId="30514" xr:uid="{00000000-0005-0000-0000-00002B780000}"/>
    <cellStyle name="Normal 7 2 4 2 8" xfId="30515" xr:uid="{00000000-0005-0000-0000-00002C780000}"/>
    <cellStyle name="Normal 7 2 4 2 8 2" xfId="30516" xr:uid="{00000000-0005-0000-0000-00002D780000}"/>
    <cellStyle name="Normal 7 2 4 2 9" xfId="30517" xr:uid="{00000000-0005-0000-0000-00002E780000}"/>
    <cellStyle name="Normal 7 2 4 2 9 2" xfId="30518" xr:uid="{00000000-0005-0000-0000-00002F780000}"/>
    <cellStyle name="Normal 7 2 4 3" xfId="30519" xr:uid="{00000000-0005-0000-0000-000030780000}"/>
    <cellStyle name="Normal 7 2 4 3 10" xfId="30520" xr:uid="{00000000-0005-0000-0000-000031780000}"/>
    <cellStyle name="Normal 7 2 4 3 10 2" xfId="30521" xr:uid="{00000000-0005-0000-0000-000032780000}"/>
    <cellStyle name="Normal 7 2 4 3 11" xfId="30522" xr:uid="{00000000-0005-0000-0000-000033780000}"/>
    <cellStyle name="Normal 7 2 4 3 2" xfId="30523" xr:uid="{00000000-0005-0000-0000-000034780000}"/>
    <cellStyle name="Normal 7 2 4 3 2 2" xfId="30524" xr:uid="{00000000-0005-0000-0000-000035780000}"/>
    <cellStyle name="Normal 7 2 4 3 3" xfId="30525" xr:uid="{00000000-0005-0000-0000-000036780000}"/>
    <cellStyle name="Normal 7 2 4 3 3 2" xfId="30526" xr:uid="{00000000-0005-0000-0000-000037780000}"/>
    <cellStyle name="Normal 7 2 4 3 4" xfId="30527" xr:uid="{00000000-0005-0000-0000-000038780000}"/>
    <cellStyle name="Normal 7 2 4 3 4 2" xfId="30528" xr:uid="{00000000-0005-0000-0000-000039780000}"/>
    <cellStyle name="Normal 7 2 4 3 5" xfId="30529" xr:uid="{00000000-0005-0000-0000-00003A780000}"/>
    <cellStyle name="Normal 7 2 4 3 5 2" xfId="30530" xr:uid="{00000000-0005-0000-0000-00003B780000}"/>
    <cellStyle name="Normal 7 2 4 3 6" xfId="30531" xr:uid="{00000000-0005-0000-0000-00003C780000}"/>
    <cellStyle name="Normal 7 2 4 3 6 2" xfId="30532" xr:uid="{00000000-0005-0000-0000-00003D780000}"/>
    <cellStyle name="Normal 7 2 4 3 7" xfId="30533" xr:uid="{00000000-0005-0000-0000-00003E780000}"/>
    <cellStyle name="Normal 7 2 4 3 7 2" xfId="30534" xr:uid="{00000000-0005-0000-0000-00003F780000}"/>
    <cellStyle name="Normal 7 2 4 3 8" xfId="30535" xr:uid="{00000000-0005-0000-0000-000040780000}"/>
    <cellStyle name="Normal 7 2 4 3 8 2" xfId="30536" xr:uid="{00000000-0005-0000-0000-000041780000}"/>
    <cellStyle name="Normal 7 2 4 3 9" xfId="30537" xr:uid="{00000000-0005-0000-0000-000042780000}"/>
    <cellStyle name="Normal 7 2 4 3 9 2" xfId="30538" xr:uid="{00000000-0005-0000-0000-000043780000}"/>
    <cellStyle name="Normal 7 2 4 4" xfId="30539" xr:uid="{00000000-0005-0000-0000-000044780000}"/>
    <cellStyle name="Normal 7 2 4 4 2" xfId="30540" xr:uid="{00000000-0005-0000-0000-000045780000}"/>
    <cellStyle name="Normal 7 2 4 5" xfId="30541" xr:uid="{00000000-0005-0000-0000-000046780000}"/>
    <cellStyle name="Normal 7 2 4 5 2" xfId="30542" xr:uid="{00000000-0005-0000-0000-000047780000}"/>
    <cellStyle name="Normal 7 2 4 6" xfId="30543" xr:uid="{00000000-0005-0000-0000-000048780000}"/>
    <cellStyle name="Normal 7 2 4 6 2" xfId="30544" xr:uid="{00000000-0005-0000-0000-000049780000}"/>
    <cellStyle name="Normal 7 2 4 7" xfId="30545" xr:uid="{00000000-0005-0000-0000-00004A780000}"/>
    <cellStyle name="Normal 7 2 4 7 2" xfId="30546" xr:uid="{00000000-0005-0000-0000-00004B780000}"/>
    <cellStyle name="Normal 7 2 4 8" xfId="30547" xr:uid="{00000000-0005-0000-0000-00004C780000}"/>
    <cellStyle name="Normal 7 2 4 8 2" xfId="30548" xr:uid="{00000000-0005-0000-0000-00004D780000}"/>
    <cellStyle name="Normal 7 2 4 9" xfId="30549" xr:uid="{00000000-0005-0000-0000-00004E780000}"/>
    <cellStyle name="Normal 7 2 4 9 2" xfId="30550" xr:uid="{00000000-0005-0000-0000-00004F780000}"/>
    <cellStyle name="Normal 7 2 5" xfId="30551" xr:uid="{00000000-0005-0000-0000-000050780000}"/>
    <cellStyle name="Normal 7 2 5 10" xfId="30552" xr:uid="{00000000-0005-0000-0000-000051780000}"/>
    <cellStyle name="Normal 7 2 5 10 2" xfId="30553" xr:uid="{00000000-0005-0000-0000-000052780000}"/>
    <cellStyle name="Normal 7 2 5 11" xfId="30554" xr:uid="{00000000-0005-0000-0000-000053780000}"/>
    <cellStyle name="Normal 7 2 5 11 2" xfId="30555" xr:uid="{00000000-0005-0000-0000-000054780000}"/>
    <cellStyle name="Normal 7 2 5 12" xfId="30556" xr:uid="{00000000-0005-0000-0000-000055780000}"/>
    <cellStyle name="Normal 7 2 5 12 2" xfId="30557" xr:uid="{00000000-0005-0000-0000-000056780000}"/>
    <cellStyle name="Normal 7 2 5 13" xfId="30558" xr:uid="{00000000-0005-0000-0000-000057780000}"/>
    <cellStyle name="Normal 7 2 5 2" xfId="30559" xr:uid="{00000000-0005-0000-0000-000058780000}"/>
    <cellStyle name="Normal 7 2 5 2 10" xfId="30560" xr:uid="{00000000-0005-0000-0000-000059780000}"/>
    <cellStyle name="Normal 7 2 5 2 10 2" xfId="30561" xr:uid="{00000000-0005-0000-0000-00005A780000}"/>
    <cellStyle name="Normal 7 2 5 2 11" xfId="30562" xr:uid="{00000000-0005-0000-0000-00005B780000}"/>
    <cellStyle name="Normal 7 2 5 2 11 2" xfId="30563" xr:uid="{00000000-0005-0000-0000-00005C780000}"/>
    <cellStyle name="Normal 7 2 5 2 12" xfId="30564" xr:uid="{00000000-0005-0000-0000-00005D780000}"/>
    <cellStyle name="Normal 7 2 5 2 2" xfId="30565" xr:uid="{00000000-0005-0000-0000-00005E780000}"/>
    <cellStyle name="Normal 7 2 5 2 2 10" xfId="30566" xr:uid="{00000000-0005-0000-0000-00005F780000}"/>
    <cellStyle name="Normal 7 2 5 2 2 10 2" xfId="30567" xr:uid="{00000000-0005-0000-0000-000060780000}"/>
    <cellStyle name="Normal 7 2 5 2 2 11" xfId="30568" xr:uid="{00000000-0005-0000-0000-000061780000}"/>
    <cellStyle name="Normal 7 2 5 2 2 2" xfId="30569" xr:uid="{00000000-0005-0000-0000-000062780000}"/>
    <cellStyle name="Normal 7 2 5 2 2 2 2" xfId="30570" xr:uid="{00000000-0005-0000-0000-000063780000}"/>
    <cellStyle name="Normal 7 2 5 2 2 3" xfId="30571" xr:uid="{00000000-0005-0000-0000-000064780000}"/>
    <cellStyle name="Normal 7 2 5 2 2 3 2" xfId="30572" xr:uid="{00000000-0005-0000-0000-000065780000}"/>
    <cellStyle name="Normal 7 2 5 2 2 4" xfId="30573" xr:uid="{00000000-0005-0000-0000-000066780000}"/>
    <cellStyle name="Normal 7 2 5 2 2 4 2" xfId="30574" xr:uid="{00000000-0005-0000-0000-000067780000}"/>
    <cellStyle name="Normal 7 2 5 2 2 5" xfId="30575" xr:uid="{00000000-0005-0000-0000-000068780000}"/>
    <cellStyle name="Normal 7 2 5 2 2 5 2" xfId="30576" xr:uid="{00000000-0005-0000-0000-000069780000}"/>
    <cellStyle name="Normal 7 2 5 2 2 6" xfId="30577" xr:uid="{00000000-0005-0000-0000-00006A780000}"/>
    <cellStyle name="Normal 7 2 5 2 2 6 2" xfId="30578" xr:uid="{00000000-0005-0000-0000-00006B780000}"/>
    <cellStyle name="Normal 7 2 5 2 2 7" xfId="30579" xr:uid="{00000000-0005-0000-0000-00006C780000}"/>
    <cellStyle name="Normal 7 2 5 2 2 7 2" xfId="30580" xr:uid="{00000000-0005-0000-0000-00006D780000}"/>
    <cellStyle name="Normal 7 2 5 2 2 8" xfId="30581" xr:uid="{00000000-0005-0000-0000-00006E780000}"/>
    <cellStyle name="Normal 7 2 5 2 2 8 2" xfId="30582" xr:uid="{00000000-0005-0000-0000-00006F780000}"/>
    <cellStyle name="Normal 7 2 5 2 2 9" xfId="30583" xr:uid="{00000000-0005-0000-0000-000070780000}"/>
    <cellStyle name="Normal 7 2 5 2 2 9 2" xfId="30584" xr:uid="{00000000-0005-0000-0000-000071780000}"/>
    <cellStyle name="Normal 7 2 5 2 3" xfId="30585" xr:uid="{00000000-0005-0000-0000-000072780000}"/>
    <cellStyle name="Normal 7 2 5 2 3 2" xfId="30586" xr:uid="{00000000-0005-0000-0000-000073780000}"/>
    <cellStyle name="Normal 7 2 5 2 4" xfId="30587" xr:uid="{00000000-0005-0000-0000-000074780000}"/>
    <cellStyle name="Normal 7 2 5 2 4 2" xfId="30588" xr:uid="{00000000-0005-0000-0000-000075780000}"/>
    <cellStyle name="Normal 7 2 5 2 5" xfId="30589" xr:uid="{00000000-0005-0000-0000-000076780000}"/>
    <cellStyle name="Normal 7 2 5 2 5 2" xfId="30590" xr:uid="{00000000-0005-0000-0000-000077780000}"/>
    <cellStyle name="Normal 7 2 5 2 6" xfId="30591" xr:uid="{00000000-0005-0000-0000-000078780000}"/>
    <cellStyle name="Normal 7 2 5 2 6 2" xfId="30592" xr:uid="{00000000-0005-0000-0000-000079780000}"/>
    <cellStyle name="Normal 7 2 5 2 7" xfId="30593" xr:uid="{00000000-0005-0000-0000-00007A780000}"/>
    <cellStyle name="Normal 7 2 5 2 7 2" xfId="30594" xr:uid="{00000000-0005-0000-0000-00007B780000}"/>
    <cellStyle name="Normal 7 2 5 2 8" xfId="30595" xr:uid="{00000000-0005-0000-0000-00007C780000}"/>
    <cellStyle name="Normal 7 2 5 2 8 2" xfId="30596" xr:uid="{00000000-0005-0000-0000-00007D780000}"/>
    <cellStyle name="Normal 7 2 5 2 9" xfId="30597" xr:uid="{00000000-0005-0000-0000-00007E780000}"/>
    <cellStyle name="Normal 7 2 5 2 9 2" xfId="30598" xr:uid="{00000000-0005-0000-0000-00007F780000}"/>
    <cellStyle name="Normal 7 2 5 3" xfId="30599" xr:uid="{00000000-0005-0000-0000-000080780000}"/>
    <cellStyle name="Normal 7 2 5 3 10" xfId="30600" xr:uid="{00000000-0005-0000-0000-000081780000}"/>
    <cellStyle name="Normal 7 2 5 3 10 2" xfId="30601" xr:uid="{00000000-0005-0000-0000-000082780000}"/>
    <cellStyle name="Normal 7 2 5 3 11" xfId="30602" xr:uid="{00000000-0005-0000-0000-000083780000}"/>
    <cellStyle name="Normal 7 2 5 3 2" xfId="30603" xr:uid="{00000000-0005-0000-0000-000084780000}"/>
    <cellStyle name="Normal 7 2 5 3 2 2" xfId="30604" xr:uid="{00000000-0005-0000-0000-000085780000}"/>
    <cellStyle name="Normal 7 2 5 3 3" xfId="30605" xr:uid="{00000000-0005-0000-0000-000086780000}"/>
    <cellStyle name="Normal 7 2 5 3 3 2" xfId="30606" xr:uid="{00000000-0005-0000-0000-000087780000}"/>
    <cellStyle name="Normal 7 2 5 3 4" xfId="30607" xr:uid="{00000000-0005-0000-0000-000088780000}"/>
    <cellStyle name="Normal 7 2 5 3 4 2" xfId="30608" xr:uid="{00000000-0005-0000-0000-000089780000}"/>
    <cellStyle name="Normal 7 2 5 3 5" xfId="30609" xr:uid="{00000000-0005-0000-0000-00008A780000}"/>
    <cellStyle name="Normal 7 2 5 3 5 2" xfId="30610" xr:uid="{00000000-0005-0000-0000-00008B780000}"/>
    <cellStyle name="Normal 7 2 5 3 6" xfId="30611" xr:uid="{00000000-0005-0000-0000-00008C780000}"/>
    <cellStyle name="Normal 7 2 5 3 6 2" xfId="30612" xr:uid="{00000000-0005-0000-0000-00008D780000}"/>
    <cellStyle name="Normal 7 2 5 3 7" xfId="30613" xr:uid="{00000000-0005-0000-0000-00008E780000}"/>
    <cellStyle name="Normal 7 2 5 3 7 2" xfId="30614" xr:uid="{00000000-0005-0000-0000-00008F780000}"/>
    <cellStyle name="Normal 7 2 5 3 8" xfId="30615" xr:uid="{00000000-0005-0000-0000-000090780000}"/>
    <cellStyle name="Normal 7 2 5 3 8 2" xfId="30616" xr:uid="{00000000-0005-0000-0000-000091780000}"/>
    <cellStyle name="Normal 7 2 5 3 9" xfId="30617" xr:uid="{00000000-0005-0000-0000-000092780000}"/>
    <cellStyle name="Normal 7 2 5 3 9 2" xfId="30618" xr:uid="{00000000-0005-0000-0000-000093780000}"/>
    <cellStyle name="Normal 7 2 5 4" xfId="30619" xr:uid="{00000000-0005-0000-0000-000094780000}"/>
    <cellStyle name="Normal 7 2 5 4 2" xfId="30620" xr:uid="{00000000-0005-0000-0000-000095780000}"/>
    <cellStyle name="Normal 7 2 5 5" xfId="30621" xr:uid="{00000000-0005-0000-0000-000096780000}"/>
    <cellStyle name="Normal 7 2 5 5 2" xfId="30622" xr:uid="{00000000-0005-0000-0000-000097780000}"/>
    <cellStyle name="Normal 7 2 5 6" xfId="30623" xr:uid="{00000000-0005-0000-0000-000098780000}"/>
    <cellStyle name="Normal 7 2 5 6 2" xfId="30624" xr:uid="{00000000-0005-0000-0000-000099780000}"/>
    <cellStyle name="Normal 7 2 5 7" xfId="30625" xr:uid="{00000000-0005-0000-0000-00009A780000}"/>
    <cellStyle name="Normal 7 2 5 7 2" xfId="30626" xr:uid="{00000000-0005-0000-0000-00009B780000}"/>
    <cellStyle name="Normal 7 2 5 8" xfId="30627" xr:uid="{00000000-0005-0000-0000-00009C780000}"/>
    <cellStyle name="Normal 7 2 5 8 2" xfId="30628" xr:uid="{00000000-0005-0000-0000-00009D780000}"/>
    <cellStyle name="Normal 7 2 5 9" xfId="30629" xr:uid="{00000000-0005-0000-0000-00009E780000}"/>
    <cellStyle name="Normal 7 2 5 9 2" xfId="30630" xr:uid="{00000000-0005-0000-0000-00009F780000}"/>
    <cellStyle name="Normal 7 2 6" xfId="30631" xr:uid="{00000000-0005-0000-0000-0000A0780000}"/>
    <cellStyle name="Normal 7 2 6 10" xfId="30632" xr:uid="{00000000-0005-0000-0000-0000A1780000}"/>
    <cellStyle name="Normal 7 2 6 10 2" xfId="30633" xr:uid="{00000000-0005-0000-0000-0000A2780000}"/>
    <cellStyle name="Normal 7 2 6 11" xfId="30634" xr:uid="{00000000-0005-0000-0000-0000A3780000}"/>
    <cellStyle name="Normal 7 2 6 11 2" xfId="30635" xr:uid="{00000000-0005-0000-0000-0000A4780000}"/>
    <cellStyle name="Normal 7 2 6 12" xfId="30636" xr:uid="{00000000-0005-0000-0000-0000A5780000}"/>
    <cellStyle name="Normal 7 2 6 2" xfId="30637" xr:uid="{00000000-0005-0000-0000-0000A6780000}"/>
    <cellStyle name="Normal 7 2 6 2 10" xfId="30638" xr:uid="{00000000-0005-0000-0000-0000A7780000}"/>
    <cellStyle name="Normal 7 2 6 2 10 2" xfId="30639" xr:uid="{00000000-0005-0000-0000-0000A8780000}"/>
    <cellStyle name="Normal 7 2 6 2 11" xfId="30640" xr:uid="{00000000-0005-0000-0000-0000A9780000}"/>
    <cellStyle name="Normal 7 2 6 2 2" xfId="30641" xr:uid="{00000000-0005-0000-0000-0000AA780000}"/>
    <cellStyle name="Normal 7 2 6 2 2 2" xfId="30642" xr:uid="{00000000-0005-0000-0000-0000AB780000}"/>
    <cellStyle name="Normal 7 2 6 2 3" xfId="30643" xr:uid="{00000000-0005-0000-0000-0000AC780000}"/>
    <cellStyle name="Normal 7 2 6 2 3 2" xfId="30644" xr:uid="{00000000-0005-0000-0000-0000AD780000}"/>
    <cellStyle name="Normal 7 2 6 2 4" xfId="30645" xr:uid="{00000000-0005-0000-0000-0000AE780000}"/>
    <cellStyle name="Normal 7 2 6 2 4 2" xfId="30646" xr:uid="{00000000-0005-0000-0000-0000AF780000}"/>
    <cellStyle name="Normal 7 2 6 2 5" xfId="30647" xr:uid="{00000000-0005-0000-0000-0000B0780000}"/>
    <cellStyle name="Normal 7 2 6 2 5 2" xfId="30648" xr:uid="{00000000-0005-0000-0000-0000B1780000}"/>
    <cellStyle name="Normal 7 2 6 2 6" xfId="30649" xr:uid="{00000000-0005-0000-0000-0000B2780000}"/>
    <cellStyle name="Normal 7 2 6 2 6 2" xfId="30650" xr:uid="{00000000-0005-0000-0000-0000B3780000}"/>
    <cellStyle name="Normal 7 2 6 2 7" xfId="30651" xr:uid="{00000000-0005-0000-0000-0000B4780000}"/>
    <cellStyle name="Normal 7 2 6 2 7 2" xfId="30652" xr:uid="{00000000-0005-0000-0000-0000B5780000}"/>
    <cellStyle name="Normal 7 2 6 2 8" xfId="30653" xr:uid="{00000000-0005-0000-0000-0000B6780000}"/>
    <cellStyle name="Normal 7 2 6 2 8 2" xfId="30654" xr:uid="{00000000-0005-0000-0000-0000B7780000}"/>
    <cellStyle name="Normal 7 2 6 2 9" xfId="30655" xr:uid="{00000000-0005-0000-0000-0000B8780000}"/>
    <cellStyle name="Normal 7 2 6 2 9 2" xfId="30656" xr:uid="{00000000-0005-0000-0000-0000B9780000}"/>
    <cellStyle name="Normal 7 2 6 3" xfId="30657" xr:uid="{00000000-0005-0000-0000-0000BA780000}"/>
    <cellStyle name="Normal 7 2 6 3 2" xfId="30658" xr:uid="{00000000-0005-0000-0000-0000BB780000}"/>
    <cellStyle name="Normal 7 2 6 4" xfId="30659" xr:uid="{00000000-0005-0000-0000-0000BC780000}"/>
    <cellStyle name="Normal 7 2 6 4 2" xfId="30660" xr:uid="{00000000-0005-0000-0000-0000BD780000}"/>
    <cellStyle name="Normal 7 2 6 5" xfId="30661" xr:uid="{00000000-0005-0000-0000-0000BE780000}"/>
    <cellStyle name="Normal 7 2 6 5 2" xfId="30662" xr:uid="{00000000-0005-0000-0000-0000BF780000}"/>
    <cellStyle name="Normal 7 2 6 6" xfId="30663" xr:uid="{00000000-0005-0000-0000-0000C0780000}"/>
    <cellStyle name="Normal 7 2 6 6 2" xfId="30664" xr:uid="{00000000-0005-0000-0000-0000C1780000}"/>
    <cellStyle name="Normal 7 2 6 7" xfId="30665" xr:uid="{00000000-0005-0000-0000-0000C2780000}"/>
    <cellStyle name="Normal 7 2 6 7 2" xfId="30666" xr:uid="{00000000-0005-0000-0000-0000C3780000}"/>
    <cellStyle name="Normal 7 2 6 8" xfId="30667" xr:uid="{00000000-0005-0000-0000-0000C4780000}"/>
    <cellStyle name="Normal 7 2 6 8 2" xfId="30668" xr:uid="{00000000-0005-0000-0000-0000C5780000}"/>
    <cellStyle name="Normal 7 2 6 9" xfId="30669" xr:uid="{00000000-0005-0000-0000-0000C6780000}"/>
    <cellStyle name="Normal 7 2 6 9 2" xfId="30670" xr:uid="{00000000-0005-0000-0000-0000C7780000}"/>
    <cellStyle name="Normal 7 2 7" xfId="30671" xr:uid="{00000000-0005-0000-0000-0000C8780000}"/>
    <cellStyle name="Normal 7 2 7 10" xfId="30672" xr:uid="{00000000-0005-0000-0000-0000C9780000}"/>
    <cellStyle name="Normal 7 2 7 10 2" xfId="30673" xr:uid="{00000000-0005-0000-0000-0000CA780000}"/>
    <cellStyle name="Normal 7 2 7 11" xfId="30674" xr:uid="{00000000-0005-0000-0000-0000CB780000}"/>
    <cellStyle name="Normal 7 2 7 2" xfId="30675" xr:uid="{00000000-0005-0000-0000-0000CC780000}"/>
    <cellStyle name="Normal 7 2 7 2 2" xfId="30676" xr:uid="{00000000-0005-0000-0000-0000CD780000}"/>
    <cellStyle name="Normal 7 2 7 3" xfId="30677" xr:uid="{00000000-0005-0000-0000-0000CE780000}"/>
    <cellStyle name="Normal 7 2 7 3 2" xfId="30678" xr:uid="{00000000-0005-0000-0000-0000CF780000}"/>
    <cellStyle name="Normal 7 2 7 4" xfId="30679" xr:uid="{00000000-0005-0000-0000-0000D0780000}"/>
    <cellStyle name="Normal 7 2 7 4 2" xfId="30680" xr:uid="{00000000-0005-0000-0000-0000D1780000}"/>
    <cellStyle name="Normal 7 2 7 5" xfId="30681" xr:uid="{00000000-0005-0000-0000-0000D2780000}"/>
    <cellStyle name="Normal 7 2 7 5 2" xfId="30682" xr:uid="{00000000-0005-0000-0000-0000D3780000}"/>
    <cellStyle name="Normal 7 2 7 6" xfId="30683" xr:uid="{00000000-0005-0000-0000-0000D4780000}"/>
    <cellStyle name="Normal 7 2 7 6 2" xfId="30684" xr:uid="{00000000-0005-0000-0000-0000D5780000}"/>
    <cellStyle name="Normal 7 2 7 7" xfId="30685" xr:uid="{00000000-0005-0000-0000-0000D6780000}"/>
    <cellStyle name="Normal 7 2 7 7 2" xfId="30686" xr:uid="{00000000-0005-0000-0000-0000D7780000}"/>
    <cellStyle name="Normal 7 2 7 8" xfId="30687" xr:uid="{00000000-0005-0000-0000-0000D8780000}"/>
    <cellStyle name="Normal 7 2 7 8 2" xfId="30688" xr:uid="{00000000-0005-0000-0000-0000D9780000}"/>
    <cellStyle name="Normal 7 2 7 9" xfId="30689" xr:uid="{00000000-0005-0000-0000-0000DA780000}"/>
    <cellStyle name="Normal 7 2 7 9 2" xfId="30690" xr:uid="{00000000-0005-0000-0000-0000DB780000}"/>
    <cellStyle name="Normal 7 2 8" xfId="30691" xr:uid="{00000000-0005-0000-0000-0000DC780000}"/>
    <cellStyle name="Normal 7 2 8 2" xfId="30692" xr:uid="{00000000-0005-0000-0000-0000DD780000}"/>
    <cellStyle name="Normal 7 2 9" xfId="30693" xr:uid="{00000000-0005-0000-0000-0000DE780000}"/>
    <cellStyle name="Normal 7 2 9 2" xfId="30694" xr:uid="{00000000-0005-0000-0000-0000DF780000}"/>
    <cellStyle name="Normal 7 20" xfId="30695" xr:uid="{00000000-0005-0000-0000-0000E0780000}"/>
    <cellStyle name="Normal 7 21" xfId="30696" xr:uid="{00000000-0005-0000-0000-0000E1780000}"/>
    <cellStyle name="Normal 7 22" xfId="42127" xr:uid="{00000000-0005-0000-0000-0000E2780000}"/>
    <cellStyle name="Normal 7 3" xfId="240" xr:uid="{00000000-0005-0000-0000-0000E3780000}"/>
    <cellStyle name="Normal 7 3 10" xfId="30697" xr:uid="{00000000-0005-0000-0000-0000E4780000}"/>
    <cellStyle name="Normal 7 3 10 2" xfId="30698" xr:uid="{00000000-0005-0000-0000-0000E5780000}"/>
    <cellStyle name="Normal 7 3 11" xfId="30699" xr:uid="{00000000-0005-0000-0000-0000E6780000}"/>
    <cellStyle name="Normal 7 3 11 2" xfId="30700" xr:uid="{00000000-0005-0000-0000-0000E7780000}"/>
    <cellStyle name="Normal 7 3 12" xfId="30701" xr:uid="{00000000-0005-0000-0000-0000E8780000}"/>
    <cellStyle name="Normal 7 3 12 2" xfId="30702" xr:uid="{00000000-0005-0000-0000-0000E9780000}"/>
    <cellStyle name="Normal 7 3 13" xfId="30703" xr:uid="{00000000-0005-0000-0000-0000EA780000}"/>
    <cellStyle name="Normal 7 3 2" xfId="30704" xr:uid="{00000000-0005-0000-0000-0000EB780000}"/>
    <cellStyle name="Normal 7 3 2 10" xfId="30705" xr:uid="{00000000-0005-0000-0000-0000EC780000}"/>
    <cellStyle name="Normal 7 3 2 10 2" xfId="30706" xr:uid="{00000000-0005-0000-0000-0000ED780000}"/>
    <cellStyle name="Normal 7 3 2 11" xfId="30707" xr:uid="{00000000-0005-0000-0000-0000EE780000}"/>
    <cellStyle name="Normal 7 3 2 11 2" xfId="30708" xr:uid="{00000000-0005-0000-0000-0000EF780000}"/>
    <cellStyle name="Normal 7 3 2 12" xfId="30709" xr:uid="{00000000-0005-0000-0000-0000F0780000}"/>
    <cellStyle name="Normal 7 3 2 2" xfId="30710" xr:uid="{00000000-0005-0000-0000-0000F1780000}"/>
    <cellStyle name="Normal 7 3 2 2 10" xfId="30711" xr:uid="{00000000-0005-0000-0000-0000F2780000}"/>
    <cellStyle name="Normal 7 3 2 2 10 2" xfId="30712" xr:uid="{00000000-0005-0000-0000-0000F3780000}"/>
    <cellStyle name="Normal 7 3 2 2 11" xfId="30713" xr:uid="{00000000-0005-0000-0000-0000F4780000}"/>
    <cellStyle name="Normal 7 3 2 2 2" xfId="30714" xr:uid="{00000000-0005-0000-0000-0000F5780000}"/>
    <cellStyle name="Normal 7 3 2 2 2 2" xfId="30715" xr:uid="{00000000-0005-0000-0000-0000F6780000}"/>
    <cellStyle name="Normal 7 3 2 2 3" xfId="30716" xr:uid="{00000000-0005-0000-0000-0000F7780000}"/>
    <cellStyle name="Normal 7 3 2 2 3 2" xfId="30717" xr:uid="{00000000-0005-0000-0000-0000F8780000}"/>
    <cellStyle name="Normal 7 3 2 2 4" xfId="30718" xr:uid="{00000000-0005-0000-0000-0000F9780000}"/>
    <cellStyle name="Normal 7 3 2 2 4 2" xfId="30719" xr:uid="{00000000-0005-0000-0000-0000FA780000}"/>
    <cellStyle name="Normal 7 3 2 2 5" xfId="30720" xr:uid="{00000000-0005-0000-0000-0000FB780000}"/>
    <cellStyle name="Normal 7 3 2 2 5 2" xfId="30721" xr:uid="{00000000-0005-0000-0000-0000FC780000}"/>
    <cellStyle name="Normal 7 3 2 2 6" xfId="30722" xr:uid="{00000000-0005-0000-0000-0000FD780000}"/>
    <cellStyle name="Normal 7 3 2 2 6 2" xfId="30723" xr:uid="{00000000-0005-0000-0000-0000FE780000}"/>
    <cellStyle name="Normal 7 3 2 2 7" xfId="30724" xr:uid="{00000000-0005-0000-0000-0000FF780000}"/>
    <cellStyle name="Normal 7 3 2 2 7 2" xfId="30725" xr:uid="{00000000-0005-0000-0000-000000790000}"/>
    <cellStyle name="Normal 7 3 2 2 8" xfId="30726" xr:uid="{00000000-0005-0000-0000-000001790000}"/>
    <cellStyle name="Normal 7 3 2 2 8 2" xfId="30727" xr:uid="{00000000-0005-0000-0000-000002790000}"/>
    <cellStyle name="Normal 7 3 2 2 9" xfId="30728" xr:uid="{00000000-0005-0000-0000-000003790000}"/>
    <cellStyle name="Normal 7 3 2 2 9 2" xfId="30729" xr:uid="{00000000-0005-0000-0000-000004790000}"/>
    <cellStyle name="Normal 7 3 2 3" xfId="30730" xr:uid="{00000000-0005-0000-0000-000005790000}"/>
    <cellStyle name="Normal 7 3 2 3 2" xfId="30731" xr:uid="{00000000-0005-0000-0000-000006790000}"/>
    <cellStyle name="Normal 7 3 2 4" xfId="30732" xr:uid="{00000000-0005-0000-0000-000007790000}"/>
    <cellStyle name="Normal 7 3 2 4 2" xfId="30733" xr:uid="{00000000-0005-0000-0000-000008790000}"/>
    <cellStyle name="Normal 7 3 2 5" xfId="30734" xr:uid="{00000000-0005-0000-0000-000009790000}"/>
    <cellStyle name="Normal 7 3 2 5 2" xfId="30735" xr:uid="{00000000-0005-0000-0000-00000A790000}"/>
    <cellStyle name="Normal 7 3 2 6" xfId="30736" xr:uid="{00000000-0005-0000-0000-00000B790000}"/>
    <cellStyle name="Normal 7 3 2 6 2" xfId="30737" xr:uid="{00000000-0005-0000-0000-00000C790000}"/>
    <cellStyle name="Normal 7 3 2 7" xfId="30738" xr:uid="{00000000-0005-0000-0000-00000D790000}"/>
    <cellStyle name="Normal 7 3 2 7 2" xfId="30739" xr:uid="{00000000-0005-0000-0000-00000E790000}"/>
    <cellStyle name="Normal 7 3 2 8" xfId="30740" xr:uid="{00000000-0005-0000-0000-00000F790000}"/>
    <cellStyle name="Normal 7 3 2 8 2" xfId="30741" xr:uid="{00000000-0005-0000-0000-000010790000}"/>
    <cellStyle name="Normal 7 3 2 9" xfId="30742" xr:uid="{00000000-0005-0000-0000-000011790000}"/>
    <cellStyle name="Normal 7 3 2 9 2" xfId="30743" xr:uid="{00000000-0005-0000-0000-000012790000}"/>
    <cellStyle name="Normal 7 3 3" xfId="30744" xr:uid="{00000000-0005-0000-0000-000013790000}"/>
    <cellStyle name="Normal 7 3 3 10" xfId="30745" xr:uid="{00000000-0005-0000-0000-000014790000}"/>
    <cellStyle name="Normal 7 3 3 10 2" xfId="30746" xr:uid="{00000000-0005-0000-0000-000015790000}"/>
    <cellStyle name="Normal 7 3 3 11" xfId="30747" xr:uid="{00000000-0005-0000-0000-000016790000}"/>
    <cellStyle name="Normal 7 3 3 2" xfId="30748" xr:uid="{00000000-0005-0000-0000-000017790000}"/>
    <cellStyle name="Normal 7 3 3 2 2" xfId="30749" xr:uid="{00000000-0005-0000-0000-000018790000}"/>
    <cellStyle name="Normal 7 3 3 3" xfId="30750" xr:uid="{00000000-0005-0000-0000-000019790000}"/>
    <cellStyle name="Normal 7 3 3 3 2" xfId="30751" xr:uid="{00000000-0005-0000-0000-00001A790000}"/>
    <cellStyle name="Normal 7 3 3 4" xfId="30752" xr:uid="{00000000-0005-0000-0000-00001B790000}"/>
    <cellStyle name="Normal 7 3 3 4 2" xfId="30753" xr:uid="{00000000-0005-0000-0000-00001C790000}"/>
    <cellStyle name="Normal 7 3 3 5" xfId="30754" xr:uid="{00000000-0005-0000-0000-00001D790000}"/>
    <cellStyle name="Normal 7 3 3 5 2" xfId="30755" xr:uid="{00000000-0005-0000-0000-00001E790000}"/>
    <cellStyle name="Normal 7 3 3 6" xfId="30756" xr:uid="{00000000-0005-0000-0000-00001F790000}"/>
    <cellStyle name="Normal 7 3 3 6 2" xfId="30757" xr:uid="{00000000-0005-0000-0000-000020790000}"/>
    <cellStyle name="Normal 7 3 3 7" xfId="30758" xr:uid="{00000000-0005-0000-0000-000021790000}"/>
    <cellStyle name="Normal 7 3 3 7 2" xfId="30759" xr:uid="{00000000-0005-0000-0000-000022790000}"/>
    <cellStyle name="Normal 7 3 3 8" xfId="30760" xr:uid="{00000000-0005-0000-0000-000023790000}"/>
    <cellStyle name="Normal 7 3 3 8 2" xfId="30761" xr:uid="{00000000-0005-0000-0000-000024790000}"/>
    <cellStyle name="Normal 7 3 3 9" xfId="30762" xr:uid="{00000000-0005-0000-0000-000025790000}"/>
    <cellStyle name="Normal 7 3 3 9 2" xfId="30763" xr:uid="{00000000-0005-0000-0000-000026790000}"/>
    <cellStyle name="Normal 7 3 4" xfId="30764" xr:uid="{00000000-0005-0000-0000-000027790000}"/>
    <cellStyle name="Normal 7 3 4 2" xfId="30765" xr:uid="{00000000-0005-0000-0000-000028790000}"/>
    <cellStyle name="Normal 7 3 5" xfId="30766" xr:uid="{00000000-0005-0000-0000-000029790000}"/>
    <cellStyle name="Normal 7 3 5 2" xfId="30767" xr:uid="{00000000-0005-0000-0000-00002A790000}"/>
    <cellStyle name="Normal 7 3 6" xfId="30768" xr:uid="{00000000-0005-0000-0000-00002B790000}"/>
    <cellStyle name="Normal 7 3 6 2" xfId="30769" xr:uid="{00000000-0005-0000-0000-00002C790000}"/>
    <cellStyle name="Normal 7 3 7" xfId="30770" xr:uid="{00000000-0005-0000-0000-00002D790000}"/>
    <cellStyle name="Normal 7 3 7 2" xfId="30771" xr:uid="{00000000-0005-0000-0000-00002E790000}"/>
    <cellStyle name="Normal 7 3 8" xfId="30772" xr:uid="{00000000-0005-0000-0000-00002F790000}"/>
    <cellStyle name="Normal 7 3 8 2" xfId="30773" xr:uid="{00000000-0005-0000-0000-000030790000}"/>
    <cellStyle name="Normal 7 3 9" xfId="30774" xr:uid="{00000000-0005-0000-0000-000031790000}"/>
    <cellStyle name="Normal 7 3 9 2" xfId="30775" xr:uid="{00000000-0005-0000-0000-000032790000}"/>
    <cellStyle name="Normal 7 4" xfId="30776" xr:uid="{00000000-0005-0000-0000-000033790000}"/>
    <cellStyle name="Normal 7 4 10" xfId="30777" xr:uid="{00000000-0005-0000-0000-000034790000}"/>
    <cellStyle name="Normal 7 4 10 2" xfId="30778" xr:uid="{00000000-0005-0000-0000-000035790000}"/>
    <cellStyle name="Normal 7 4 11" xfId="30779" xr:uid="{00000000-0005-0000-0000-000036790000}"/>
    <cellStyle name="Normal 7 4 11 2" xfId="30780" xr:uid="{00000000-0005-0000-0000-000037790000}"/>
    <cellStyle name="Normal 7 4 12" xfId="30781" xr:uid="{00000000-0005-0000-0000-000038790000}"/>
    <cellStyle name="Normal 7 4 12 2" xfId="30782" xr:uid="{00000000-0005-0000-0000-000039790000}"/>
    <cellStyle name="Normal 7 4 13" xfId="30783" xr:uid="{00000000-0005-0000-0000-00003A790000}"/>
    <cellStyle name="Normal 7 4 2" xfId="30784" xr:uid="{00000000-0005-0000-0000-00003B790000}"/>
    <cellStyle name="Normal 7 4 2 10" xfId="30785" xr:uid="{00000000-0005-0000-0000-00003C790000}"/>
    <cellStyle name="Normal 7 4 2 10 2" xfId="30786" xr:uid="{00000000-0005-0000-0000-00003D790000}"/>
    <cellStyle name="Normal 7 4 2 11" xfId="30787" xr:uid="{00000000-0005-0000-0000-00003E790000}"/>
    <cellStyle name="Normal 7 4 2 11 2" xfId="30788" xr:uid="{00000000-0005-0000-0000-00003F790000}"/>
    <cellStyle name="Normal 7 4 2 12" xfId="30789" xr:uid="{00000000-0005-0000-0000-000040790000}"/>
    <cellStyle name="Normal 7 4 2 2" xfId="30790" xr:uid="{00000000-0005-0000-0000-000041790000}"/>
    <cellStyle name="Normal 7 4 2 2 10" xfId="30791" xr:uid="{00000000-0005-0000-0000-000042790000}"/>
    <cellStyle name="Normal 7 4 2 2 10 2" xfId="30792" xr:uid="{00000000-0005-0000-0000-000043790000}"/>
    <cellStyle name="Normal 7 4 2 2 11" xfId="30793" xr:uid="{00000000-0005-0000-0000-000044790000}"/>
    <cellStyle name="Normal 7 4 2 2 2" xfId="30794" xr:uid="{00000000-0005-0000-0000-000045790000}"/>
    <cellStyle name="Normal 7 4 2 2 2 2" xfId="30795" xr:uid="{00000000-0005-0000-0000-000046790000}"/>
    <cellStyle name="Normal 7 4 2 2 3" xfId="30796" xr:uid="{00000000-0005-0000-0000-000047790000}"/>
    <cellStyle name="Normal 7 4 2 2 3 2" xfId="30797" xr:uid="{00000000-0005-0000-0000-000048790000}"/>
    <cellStyle name="Normal 7 4 2 2 4" xfId="30798" xr:uid="{00000000-0005-0000-0000-000049790000}"/>
    <cellStyle name="Normal 7 4 2 2 4 2" xfId="30799" xr:uid="{00000000-0005-0000-0000-00004A790000}"/>
    <cellStyle name="Normal 7 4 2 2 5" xfId="30800" xr:uid="{00000000-0005-0000-0000-00004B790000}"/>
    <cellStyle name="Normal 7 4 2 2 5 2" xfId="30801" xr:uid="{00000000-0005-0000-0000-00004C790000}"/>
    <cellStyle name="Normal 7 4 2 2 6" xfId="30802" xr:uid="{00000000-0005-0000-0000-00004D790000}"/>
    <cellStyle name="Normal 7 4 2 2 6 2" xfId="30803" xr:uid="{00000000-0005-0000-0000-00004E790000}"/>
    <cellStyle name="Normal 7 4 2 2 7" xfId="30804" xr:uid="{00000000-0005-0000-0000-00004F790000}"/>
    <cellStyle name="Normal 7 4 2 2 7 2" xfId="30805" xr:uid="{00000000-0005-0000-0000-000050790000}"/>
    <cellStyle name="Normal 7 4 2 2 8" xfId="30806" xr:uid="{00000000-0005-0000-0000-000051790000}"/>
    <cellStyle name="Normal 7 4 2 2 8 2" xfId="30807" xr:uid="{00000000-0005-0000-0000-000052790000}"/>
    <cellStyle name="Normal 7 4 2 2 9" xfId="30808" xr:uid="{00000000-0005-0000-0000-000053790000}"/>
    <cellStyle name="Normal 7 4 2 2 9 2" xfId="30809" xr:uid="{00000000-0005-0000-0000-000054790000}"/>
    <cellStyle name="Normal 7 4 2 3" xfId="30810" xr:uid="{00000000-0005-0000-0000-000055790000}"/>
    <cellStyle name="Normal 7 4 2 3 2" xfId="30811" xr:uid="{00000000-0005-0000-0000-000056790000}"/>
    <cellStyle name="Normal 7 4 2 4" xfId="30812" xr:uid="{00000000-0005-0000-0000-000057790000}"/>
    <cellStyle name="Normal 7 4 2 4 2" xfId="30813" xr:uid="{00000000-0005-0000-0000-000058790000}"/>
    <cellStyle name="Normal 7 4 2 5" xfId="30814" xr:uid="{00000000-0005-0000-0000-000059790000}"/>
    <cellStyle name="Normal 7 4 2 5 2" xfId="30815" xr:uid="{00000000-0005-0000-0000-00005A790000}"/>
    <cellStyle name="Normal 7 4 2 6" xfId="30816" xr:uid="{00000000-0005-0000-0000-00005B790000}"/>
    <cellStyle name="Normal 7 4 2 6 2" xfId="30817" xr:uid="{00000000-0005-0000-0000-00005C790000}"/>
    <cellStyle name="Normal 7 4 2 7" xfId="30818" xr:uid="{00000000-0005-0000-0000-00005D790000}"/>
    <cellStyle name="Normal 7 4 2 7 2" xfId="30819" xr:uid="{00000000-0005-0000-0000-00005E790000}"/>
    <cellStyle name="Normal 7 4 2 8" xfId="30820" xr:uid="{00000000-0005-0000-0000-00005F790000}"/>
    <cellStyle name="Normal 7 4 2 8 2" xfId="30821" xr:uid="{00000000-0005-0000-0000-000060790000}"/>
    <cellStyle name="Normal 7 4 2 9" xfId="30822" xr:uid="{00000000-0005-0000-0000-000061790000}"/>
    <cellStyle name="Normal 7 4 2 9 2" xfId="30823" xr:uid="{00000000-0005-0000-0000-000062790000}"/>
    <cellStyle name="Normal 7 4 3" xfId="30824" xr:uid="{00000000-0005-0000-0000-000063790000}"/>
    <cellStyle name="Normal 7 4 3 10" xfId="30825" xr:uid="{00000000-0005-0000-0000-000064790000}"/>
    <cellStyle name="Normal 7 4 3 10 2" xfId="30826" xr:uid="{00000000-0005-0000-0000-000065790000}"/>
    <cellStyle name="Normal 7 4 3 11" xfId="30827" xr:uid="{00000000-0005-0000-0000-000066790000}"/>
    <cellStyle name="Normal 7 4 3 2" xfId="30828" xr:uid="{00000000-0005-0000-0000-000067790000}"/>
    <cellStyle name="Normal 7 4 3 2 2" xfId="30829" xr:uid="{00000000-0005-0000-0000-000068790000}"/>
    <cellStyle name="Normal 7 4 3 3" xfId="30830" xr:uid="{00000000-0005-0000-0000-000069790000}"/>
    <cellStyle name="Normal 7 4 3 3 2" xfId="30831" xr:uid="{00000000-0005-0000-0000-00006A790000}"/>
    <cellStyle name="Normal 7 4 3 4" xfId="30832" xr:uid="{00000000-0005-0000-0000-00006B790000}"/>
    <cellStyle name="Normal 7 4 3 4 2" xfId="30833" xr:uid="{00000000-0005-0000-0000-00006C790000}"/>
    <cellStyle name="Normal 7 4 3 5" xfId="30834" xr:uid="{00000000-0005-0000-0000-00006D790000}"/>
    <cellStyle name="Normal 7 4 3 5 2" xfId="30835" xr:uid="{00000000-0005-0000-0000-00006E790000}"/>
    <cellStyle name="Normal 7 4 3 6" xfId="30836" xr:uid="{00000000-0005-0000-0000-00006F790000}"/>
    <cellStyle name="Normal 7 4 3 6 2" xfId="30837" xr:uid="{00000000-0005-0000-0000-000070790000}"/>
    <cellStyle name="Normal 7 4 3 7" xfId="30838" xr:uid="{00000000-0005-0000-0000-000071790000}"/>
    <cellStyle name="Normal 7 4 3 7 2" xfId="30839" xr:uid="{00000000-0005-0000-0000-000072790000}"/>
    <cellStyle name="Normal 7 4 3 8" xfId="30840" xr:uid="{00000000-0005-0000-0000-000073790000}"/>
    <cellStyle name="Normal 7 4 3 8 2" xfId="30841" xr:uid="{00000000-0005-0000-0000-000074790000}"/>
    <cellStyle name="Normal 7 4 3 9" xfId="30842" xr:uid="{00000000-0005-0000-0000-000075790000}"/>
    <cellStyle name="Normal 7 4 3 9 2" xfId="30843" xr:uid="{00000000-0005-0000-0000-000076790000}"/>
    <cellStyle name="Normal 7 4 4" xfId="30844" xr:uid="{00000000-0005-0000-0000-000077790000}"/>
    <cellStyle name="Normal 7 4 4 2" xfId="30845" xr:uid="{00000000-0005-0000-0000-000078790000}"/>
    <cellStyle name="Normal 7 4 5" xfId="30846" xr:uid="{00000000-0005-0000-0000-000079790000}"/>
    <cellStyle name="Normal 7 4 5 2" xfId="30847" xr:uid="{00000000-0005-0000-0000-00007A790000}"/>
    <cellStyle name="Normal 7 4 6" xfId="30848" xr:uid="{00000000-0005-0000-0000-00007B790000}"/>
    <cellStyle name="Normal 7 4 6 2" xfId="30849" xr:uid="{00000000-0005-0000-0000-00007C790000}"/>
    <cellStyle name="Normal 7 4 7" xfId="30850" xr:uid="{00000000-0005-0000-0000-00007D790000}"/>
    <cellStyle name="Normal 7 4 7 2" xfId="30851" xr:uid="{00000000-0005-0000-0000-00007E790000}"/>
    <cellStyle name="Normal 7 4 8" xfId="30852" xr:uid="{00000000-0005-0000-0000-00007F790000}"/>
    <cellStyle name="Normal 7 4 8 2" xfId="30853" xr:uid="{00000000-0005-0000-0000-000080790000}"/>
    <cellStyle name="Normal 7 4 9" xfId="30854" xr:uid="{00000000-0005-0000-0000-000081790000}"/>
    <cellStyle name="Normal 7 4 9 2" xfId="30855" xr:uid="{00000000-0005-0000-0000-000082790000}"/>
    <cellStyle name="Normal 7 5" xfId="30856" xr:uid="{00000000-0005-0000-0000-000083790000}"/>
    <cellStyle name="Normal 7 5 10" xfId="30857" xr:uid="{00000000-0005-0000-0000-000084790000}"/>
    <cellStyle name="Normal 7 5 10 2" xfId="30858" xr:uid="{00000000-0005-0000-0000-000085790000}"/>
    <cellStyle name="Normal 7 5 11" xfId="30859" xr:uid="{00000000-0005-0000-0000-000086790000}"/>
    <cellStyle name="Normal 7 5 11 2" xfId="30860" xr:uid="{00000000-0005-0000-0000-000087790000}"/>
    <cellStyle name="Normal 7 5 12" xfId="30861" xr:uid="{00000000-0005-0000-0000-000088790000}"/>
    <cellStyle name="Normal 7 5 12 2" xfId="30862" xr:uid="{00000000-0005-0000-0000-000089790000}"/>
    <cellStyle name="Normal 7 5 13" xfId="30863" xr:uid="{00000000-0005-0000-0000-00008A790000}"/>
    <cellStyle name="Normal 7 5 2" xfId="30864" xr:uid="{00000000-0005-0000-0000-00008B790000}"/>
    <cellStyle name="Normal 7 5 2 10" xfId="30865" xr:uid="{00000000-0005-0000-0000-00008C790000}"/>
    <cellStyle name="Normal 7 5 2 10 2" xfId="30866" xr:uid="{00000000-0005-0000-0000-00008D790000}"/>
    <cellStyle name="Normal 7 5 2 11" xfId="30867" xr:uid="{00000000-0005-0000-0000-00008E790000}"/>
    <cellStyle name="Normal 7 5 2 11 2" xfId="30868" xr:uid="{00000000-0005-0000-0000-00008F790000}"/>
    <cellStyle name="Normal 7 5 2 12" xfId="30869" xr:uid="{00000000-0005-0000-0000-000090790000}"/>
    <cellStyle name="Normal 7 5 2 2" xfId="30870" xr:uid="{00000000-0005-0000-0000-000091790000}"/>
    <cellStyle name="Normal 7 5 2 2 10" xfId="30871" xr:uid="{00000000-0005-0000-0000-000092790000}"/>
    <cellStyle name="Normal 7 5 2 2 10 2" xfId="30872" xr:uid="{00000000-0005-0000-0000-000093790000}"/>
    <cellStyle name="Normal 7 5 2 2 11" xfId="30873" xr:uid="{00000000-0005-0000-0000-000094790000}"/>
    <cellStyle name="Normal 7 5 2 2 2" xfId="30874" xr:uid="{00000000-0005-0000-0000-000095790000}"/>
    <cellStyle name="Normal 7 5 2 2 2 2" xfId="30875" xr:uid="{00000000-0005-0000-0000-000096790000}"/>
    <cellStyle name="Normal 7 5 2 2 3" xfId="30876" xr:uid="{00000000-0005-0000-0000-000097790000}"/>
    <cellStyle name="Normal 7 5 2 2 3 2" xfId="30877" xr:uid="{00000000-0005-0000-0000-000098790000}"/>
    <cellStyle name="Normal 7 5 2 2 4" xfId="30878" xr:uid="{00000000-0005-0000-0000-000099790000}"/>
    <cellStyle name="Normal 7 5 2 2 4 2" xfId="30879" xr:uid="{00000000-0005-0000-0000-00009A790000}"/>
    <cellStyle name="Normal 7 5 2 2 5" xfId="30880" xr:uid="{00000000-0005-0000-0000-00009B790000}"/>
    <cellStyle name="Normal 7 5 2 2 5 2" xfId="30881" xr:uid="{00000000-0005-0000-0000-00009C790000}"/>
    <cellStyle name="Normal 7 5 2 2 6" xfId="30882" xr:uid="{00000000-0005-0000-0000-00009D790000}"/>
    <cellStyle name="Normal 7 5 2 2 6 2" xfId="30883" xr:uid="{00000000-0005-0000-0000-00009E790000}"/>
    <cellStyle name="Normal 7 5 2 2 7" xfId="30884" xr:uid="{00000000-0005-0000-0000-00009F790000}"/>
    <cellStyle name="Normal 7 5 2 2 7 2" xfId="30885" xr:uid="{00000000-0005-0000-0000-0000A0790000}"/>
    <cellStyle name="Normal 7 5 2 2 8" xfId="30886" xr:uid="{00000000-0005-0000-0000-0000A1790000}"/>
    <cellStyle name="Normal 7 5 2 2 8 2" xfId="30887" xr:uid="{00000000-0005-0000-0000-0000A2790000}"/>
    <cellStyle name="Normal 7 5 2 2 9" xfId="30888" xr:uid="{00000000-0005-0000-0000-0000A3790000}"/>
    <cellStyle name="Normal 7 5 2 2 9 2" xfId="30889" xr:uid="{00000000-0005-0000-0000-0000A4790000}"/>
    <cellStyle name="Normal 7 5 2 3" xfId="30890" xr:uid="{00000000-0005-0000-0000-0000A5790000}"/>
    <cellStyle name="Normal 7 5 2 3 2" xfId="30891" xr:uid="{00000000-0005-0000-0000-0000A6790000}"/>
    <cellStyle name="Normal 7 5 2 4" xfId="30892" xr:uid="{00000000-0005-0000-0000-0000A7790000}"/>
    <cellStyle name="Normal 7 5 2 4 2" xfId="30893" xr:uid="{00000000-0005-0000-0000-0000A8790000}"/>
    <cellStyle name="Normal 7 5 2 5" xfId="30894" xr:uid="{00000000-0005-0000-0000-0000A9790000}"/>
    <cellStyle name="Normal 7 5 2 5 2" xfId="30895" xr:uid="{00000000-0005-0000-0000-0000AA790000}"/>
    <cellStyle name="Normal 7 5 2 6" xfId="30896" xr:uid="{00000000-0005-0000-0000-0000AB790000}"/>
    <cellStyle name="Normal 7 5 2 6 2" xfId="30897" xr:uid="{00000000-0005-0000-0000-0000AC790000}"/>
    <cellStyle name="Normal 7 5 2 7" xfId="30898" xr:uid="{00000000-0005-0000-0000-0000AD790000}"/>
    <cellStyle name="Normal 7 5 2 7 2" xfId="30899" xr:uid="{00000000-0005-0000-0000-0000AE790000}"/>
    <cellStyle name="Normal 7 5 2 8" xfId="30900" xr:uid="{00000000-0005-0000-0000-0000AF790000}"/>
    <cellStyle name="Normal 7 5 2 8 2" xfId="30901" xr:uid="{00000000-0005-0000-0000-0000B0790000}"/>
    <cellStyle name="Normal 7 5 2 9" xfId="30902" xr:uid="{00000000-0005-0000-0000-0000B1790000}"/>
    <cellStyle name="Normal 7 5 2 9 2" xfId="30903" xr:uid="{00000000-0005-0000-0000-0000B2790000}"/>
    <cellStyle name="Normal 7 5 3" xfId="30904" xr:uid="{00000000-0005-0000-0000-0000B3790000}"/>
    <cellStyle name="Normal 7 5 3 10" xfId="30905" xr:uid="{00000000-0005-0000-0000-0000B4790000}"/>
    <cellStyle name="Normal 7 5 3 10 2" xfId="30906" xr:uid="{00000000-0005-0000-0000-0000B5790000}"/>
    <cellStyle name="Normal 7 5 3 11" xfId="30907" xr:uid="{00000000-0005-0000-0000-0000B6790000}"/>
    <cellStyle name="Normal 7 5 3 2" xfId="30908" xr:uid="{00000000-0005-0000-0000-0000B7790000}"/>
    <cellStyle name="Normal 7 5 3 2 2" xfId="30909" xr:uid="{00000000-0005-0000-0000-0000B8790000}"/>
    <cellStyle name="Normal 7 5 3 3" xfId="30910" xr:uid="{00000000-0005-0000-0000-0000B9790000}"/>
    <cellStyle name="Normal 7 5 3 3 2" xfId="30911" xr:uid="{00000000-0005-0000-0000-0000BA790000}"/>
    <cellStyle name="Normal 7 5 3 4" xfId="30912" xr:uid="{00000000-0005-0000-0000-0000BB790000}"/>
    <cellStyle name="Normal 7 5 3 4 2" xfId="30913" xr:uid="{00000000-0005-0000-0000-0000BC790000}"/>
    <cellStyle name="Normal 7 5 3 5" xfId="30914" xr:uid="{00000000-0005-0000-0000-0000BD790000}"/>
    <cellStyle name="Normal 7 5 3 5 2" xfId="30915" xr:uid="{00000000-0005-0000-0000-0000BE790000}"/>
    <cellStyle name="Normal 7 5 3 6" xfId="30916" xr:uid="{00000000-0005-0000-0000-0000BF790000}"/>
    <cellStyle name="Normal 7 5 3 6 2" xfId="30917" xr:uid="{00000000-0005-0000-0000-0000C0790000}"/>
    <cellStyle name="Normal 7 5 3 7" xfId="30918" xr:uid="{00000000-0005-0000-0000-0000C1790000}"/>
    <cellStyle name="Normal 7 5 3 7 2" xfId="30919" xr:uid="{00000000-0005-0000-0000-0000C2790000}"/>
    <cellStyle name="Normal 7 5 3 8" xfId="30920" xr:uid="{00000000-0005-0000-0000-0000C3790000}"/>
    <cellStyle name="Normal 7 5 3 8 2" xfId="30921" xr:uid="{00000000-0005-0000-0000-0000C4790000}"/>
    <cellStyle name="Normal 7 5 3 9" xfId="30922" xr:uid="{00000000-0005-0000-0000-0000C5790000}"/>
    <cellStyle name="Normal 7 5 3 9 2" xfId="30923" xr:uid="{00000000-0005-0000-0000-0000C6790000}"/>
    <cellStyle name="Normal 7 5 4" xfId="30924" xr:uid="{00000000-0005-0000-0000-0000C7790000}"/>
    <cellStyle name="Normal 7 5 4 2" xfId="30925" xr:uid="{00000000-0005-0000-0000-0000C8790000}"/>
    <cellStyle name="Normal 7 5 5" xfId="30926" xr:uid="{00000000-0005-0000-0000-0000C9790000}"/>
    <cellStyle name="Normal 7 5 5 2" xfId="30927" xr:uid="{00000000-0005-0000-0000-0000CA790000}"/>
    <cellStyle name="Normal 7 5 6" xfId="30928" xr:uid="{00000000-0005-0000-0000-0000CB790000}"/>
    <cellStyle name="Normal 7 5 6 2" xfId="30929" xr:uid="{00000000-0005-0000-0000-0000CC790000}"/>
    <cellStyle name="Normal 7 5 7" xfId="30930" xr:uid="{00000000-0005-0000-0000-0000CD790000}"/>
    <cellStyle name="Normal 7 5 7 2" xfId="30931" xr:uid="{00000000-0005-0000-0000-0000CE790000}"/>
    <cellStyle name="Normal 7 5 8" xfId="30932" xr:uid="{00000000-0005-0000-0000-0000CF790000}"/>
    <cellStyle name="Normal 7 5 8 2" xfId="30933" xr:uid="{00000000-0005-0000-0000-0000D0790000}"/>
    <cellStyle name="Normal 7 5 9" xfId="30934" xr:uid="{00000000-0005-0000-0000-0000D1790000}"/>
    <cellStyle name="Normal 7 5 9 2" xfId="30935" xr:uid="{00000000-0005-0000-0000-0000D2790000}"/>
    <cellStyle name="Normal 7 6" xfId="30936" xr:uid="{00000000-0005-0000-0000-0000D3790000}"/>
    <cellStyle name="Normal 7 6 10" xfId="30937" xr:uid="{00000000-0005-0000-0000-0000D4790000}"/>
    <cellStyle name="Normal 7 6 10 2" xfId="30938" xr:uid="{00000000-0005-0000-0000-0000D5790000}"/>
    <cellStyle name="Normal 7 6 11" xfId="30939" xr:uid="{00000000-0005-0000-0000-0000D6790000}"/>
    <cellStyle name="Normal 7 6 11 2" xfId="30940" xr:uid="{00000000-0005-0000-0000-0000D7790000}"/>
    <cellStyle name="Normal 7 6 12" xfId="30941" xr:uid="{00000000-0005-0000-0000-0000D8790000}"/>
    <cellStyle name="Normal 7 6 12 2" xfId="30942" xr:uid="{00000000-0005-0000-0000-0000D9790000}"/>
    <cellStyle name="Normal 7 6 13" xfId="30943" xr:uid="{00000000-0005-0000-0000-0000DA790000}"/>
    <cellStyle name="Normal 7 6 2" xfId="30944" xr:uid="{00000000-0005-0000-0000-0000DB790000}"/>
    <cellStyle name="Normal 7 6 2 10" xfId="30945" xr:uid="{00000000-0005-0000-0000-0000DC790000}"/>
    <cellStyle name="Normal 7 6 2 10 2" xfId="30946" xr:uid="{00000000-0005-0000-0000-0000DD790000}"/>
    <cellStyle name="Normal 7 6 2 11" xfId="30947" xr:uid="{00000000-0005-0000-0000-0000DE790000}"/>
    <cellStyle name="Normal 7 6 2 11 2" xfId="30948" xr:uid="{00000000-0005-0000-0000-0000DF790000}"/>
    <cellStyle name="Normal 7 6 2 12" xfId="30949" xr:uid="{00000000-0005-0000-0000-0000E0790000}"/>
    <cellStyle name="Normal 7 6 2 2" xfId="30950" xr:uid="{00000000-0005-0000-0000-0000E1790000}"/>
    <cellStyle name="Normal 7 6 2 2 10" xfId="30951" xr:uid="{00000000-0005-0000-0000-0000E2790000}"/>
    <cellStyle name="Normal 7 6 2 2 10 2" xfId="30952" xr:uid="{00000000-0005-0000-0000-0000E3790000}"/>
    <cellStyle name="Normal 7 6 2 2 11" xfId="30953" xr:uid="{00000000-0005-0000-0000-0000E4790000}"/>
    <cellStyle name="Normal 7 6 2 2 2" xfId="30954" xr:uid="{00000000-0005-0000-0000-0000E5790000}"/>
    <cellStyle name="Normal 7 6 2 2 2 2" xfId="30955" xr:uid="{00000000-0005-0000-0000-0000E6790000}"/>
    <cellStyle name="Normal 7 6 2 2 3" xfId="30956" xr:uid="{00000000-0005-0000-0000-0000E7790000}"/>
    <cellStyle name="Normal 7 6 2 2 3 2" xfId="30957" xr:uid="{00000000-0005-0000-0000-0000E8790000}"/>
    <cellStyle name="Normal 7 6 2 2 4" xfId="30958" xr:uid="{00000000-0005-0000-0000-0000E9790000}"/>
    <cellStyle name="Normal 7 6 2 2 4 2" xfId="30959" xr:uid="{00000000-0005-0000-0000-0000EA790000}"/>
    <cellStyle name="Normal 7 6 2 2 5" xfId="30960" xr:uid="{00000000-0005-0000-0000-0000EB790000}"/>
    <cellStyle name="Normal 7 6 2 2 5 2" xfId="30961" xr:uid="{00000000-0005-0000-0000-0000EC790000}"/>
    <cellStyle name="Normal 7 6 2 2 6" xfId="30962" xr:uid="{00000000-0005-0000-0000-0000ED790000}"/>
    <cellStyle name="Normal 7 6 2 2 6 2" xfId="30963" xr:uid="{00000000-0005-0000-0000-0000EE790000}"/>
    <cellStyle name="Normal 7 6 2 2 7" xfId="30964" xr:uid="{00000000-0005-0000-0000-0000EF790000}"/>
    <cellStyle name="Normal 7 6 2 2 7 2" xfId="30965" xr:uid="{00000000-0005-0000-0000-0000F0790000}"/>
    <cellStyle name="Normal 7 6 2 2 8" xfId="30966" xr:uid="{00000000-0005-0000-0000-0000F1790000}"/>
    <cellStyle name="Normal 7 6 2 2 8 2" xfId="30967" xr:uid="{00000000-0005-0000-0000-0000F2790000}"/>
    <cellStyle name="Normal 7 6 2 2 9" xfId="30968" xr:uid="{00000000-0005-0000-0000-0000F3790000}"/>
    <cellStyle name="Normal 7 6 2 2 9 2" xfId="30969" xr:uid="{00000000-0005-0000-0000-0000F4790000}"/>
    <cellStyle name="Normal 7 6 2 3" xfId="30970" xr:uid="{00000000-0005-0000-0000-0000F5790000}"/>
    <cellStyle name="Normal 7 6 2 3 2" xfId="30971" xr:uid="{00000000-0005-0000-0000-0000F6790000}"/>
    <cellStyle name="Normal 7 6 2 4" xfId="30972" xr:uid="{00000000-0005-0000-0000-0000F7790000}"/>
    <cellStyle name="Normal 7 6 2 4 2" xfId="30973" xr:uid="{00000000-0005-0000-0000-0000F8790000}"/>
    <cellStyle name="Normal 7 6 2 5" xfId="30974" xr:uid="{00000000-0005-0000-0000-0000F9790000}"/>
    <cellStyle name="Normal 7 6 2 5 2" xfId="30975" xr:uid="{00000000-0005-0000-0000-0000FA790000}"/>
    <cellStyle name="Normal 7 6 2 6" xfId="30976" xr:uid="{00000000-0005-0000-0000-0000FB790000}"/>
    <cellStyle name="Normal 7 6 2 6 2" xfId="30977" xr:uid="{00000000-0005-0000-0000-0000FC790000}"/>
    <cellStyle name="Normal 7 6 2 7" xfId="30978" xr:uid="{00000000-0005-0000-0000-0000FD790000}"/>
    <cellStyle name="Normal 7 6 2 7 2" xfId="30979" xr:uid="{00000000-0005-0000-0000-0000FE790000}"/>
    <cellStyle name="Normal 7 6 2 8" xfId="30980" xr:uid="{00000000-0005-0000-0000-0000FF790000}"/>
    <cellStyle name="Normal 7 6 2 8 2" xfId="30981" xr:uid="{00000000-0005-0000-0000-0000007A0000}"/>
    <cellStyle name="Normal 7 6 2 9" xfId="30982" xr:uid="{00000000-0005-0000-0000-0000017A0000}"/>
    <cellStyle name="Normal 7 6 2 9 2" xfId="30983" xr:uid="{00000000-0005-0000-0000-0000027A0000}"/>
    <cellStyle name="Normal 7 6 3" xfId="30984" xr:uid="{00000000-0005-0000-0000-0000037A0000}"/>
    <cellStyle name="Normal 7 6 3 10" xfId="30985" xr:uid="{00000000-0005-0000-0000-0000047A0000}"/>
    <cellStyle name="Normal 7 6 3 10 2" xfId="30986" xr:uid="{00000000-0005-0000-0000-0000057A0000}"/>
    <cellStyle name="Normal 7 6 3 11" xfId="30987" xr:uid="{00000000-0005-0000-0000-0000067A0000}"/>
    <cellStyle name="Normal 7 6 3 2" xfId="30988" xr:uid="{00000000-0005-0000-0000-0000077A0000}"/>
    <cellStyle name="Normal 7 6 3 2 2" xfId="30989" xr:uid="{00000000-0005-0000-0000-0000087A0000}"/>
    <cellStyle name="Normal 7 6 3 3" xfId="30990" xr:uid="{00000000-0005-0000-0000-0000097A0000}"/>
    <cellStyle name="Normal 7 6 3 3 2" xfId="30991" xr:uid="{00000000-0005-0000-0000-00000A7A0000}"/>
    <cellStyle name="Normal 7 6 3 4" xfId="30992" xr:uid="{00000000-0005-0000-0000-00000B7A0000}"/>
    <cellStyle name="Normal 7 6 3 4 2" xfId="30993" xr:uid="{00000000-0005-0000-0000-00000C7A0000}"/>
    <cellStyle name="Normal 7 6 3 5" xfId="30994" xr:uid="{00000000-0005-0000-0000-00000D7A0000}"/>
    <cellStyle name="Normal 7 6 3 5 2" xfId="30995" xr:uid="{00000000-0005-0000-0000-00000E7A0000}"/>
    <cellStyle name="Normal 7 6 3 6" xfId="30996" xr:uid="{00000000-0005-0000-0000-00000F7A0000}"/>
    <cellStyle name="Normal 7 6 3 6 2" xfId="30997" xr:uid="{00000000-0005-0000-0000-0000107A0000}"/>
    <cellStyle name="Normal 7 6 3 7" xfId="30998" xr:uid="{00000000-0005-0000-0000-0000117A0000}"/>
    <cellStyle name="Normal 7 6 3 7 2" xfId="30999" xr:uid="{00000000-0005-0000-0000-0000127A0000}"/>
    <cellStyle name="Normal 7 6 3 8" xfId="31000" xr:uid="{00000000-0005-0000-0000-0000137A0000}"/>
    <cellStyle name="Normal 7 6 3 8 2" xfId="31001" xr:uid="{00000000-0005-0000-0000-0000147A0000}"/>
    <cellStyle name="Normal 7 6 3 9" xfId="31002" xr:uid="{00000000-0005-0000-0000-0000157A0000}"/>
    <cellStyle name="Normal 7 6 3 9 2" xfId="31003" xr:uid="{00000000-0005-0000-0000-0000167A0000}"/>
    <cellStyle name="Normal 7 6 4" xfId="31004" xr:uid="{00000000-0005-0000-0000-0000177A0000}"/>
    <cellStyle name="Normal 7 6 4 2" xfId="31005" xr:uid="{00000000-0005-0000-0000-0000187A0000}"/>
    <cellStyle name="Normal 7 6 5" xfId="31006" xr:uid="{00000000-0005-0000-0000-0000197A0000}"/>
    <cellStyle name="Normal 7 6 5 2" xfId="31007" xr:uid="{00000000-0005-0000-0000-00001A7A0000}"/>
    <cellStyle name="Normal 7 6 6" xfId="31008" xr:uid="{00000000-0005-0000-0000-00001B7A0000}"/>
    <cellStyle name="Normal 7 6 6 2" xfId="31009" xr:uid="{00000000-0005-0000-0000-00001C7A0000}"/>
    <cellStyle name="Normal 7 6 7" xfId="31010" xr:uid="{00000000-0005-0000-0000-00001D7A0000}"/>
    <cellStyle name="Normal 7 6 7 2" xfId="31011" xr:uid="{00000000-0005-0000-0000-00001E7A0000}"/>
    <cellStyle name="Normal 7 6 8" xfId="31012" xr:uid="{00000000-0005-0000-0000-00001F7A0000}"/>
    <cellStyle name="Normal 7 6 8 2" xfId="31013" xr:uid="{00000000-0005-0000-0000-0000207A0000}"/>
    <cellStyle name="Normal 7 6 9" xfId="31014" xr:uid="{00000000-0005-0000-0000-0000217A0000}"/>
    <cellStyle name="Normal 7 6 9 2" xfId="31015" xr:uid="{00000000-0005-0000-0000-0000227A0000}"/>
    <cellStyle name="Normal 7 7" xfId="31016" xr:uid="{00000000-0005-0000-0000-0000237A0000}"/>
    <cellStyle name="Normal 7 7 10" xfId="31017" xr:uid="{00000000-0005-0000-0000-0000247A0000}"/>
    <cellStyle name="Normal 7 7 10 2" xfId="31018" xr:uid="{00000000-0005-0000-0000-0000257A0000}"/>
    <cellStyle name="Normal 7 7 11" xfId="31019" xr:uid="{00000000-0005-0000-0000-0000267A0000}"/>
    <cellStyle name="Normal 7 7 11 2" xfId="31020" xr:uid="{00000000-0005-0000-0000-0000277A0000}"/>
    <cellStyle name="Normal 7 7 12" xfId="31021" xr:uid="{00000000-0005-0000-0000-0000287A0000}"/>
    <cellStyle name="Normal 7 7 2" xfId="31022" xr:uid="{00000000-0005-0000-0000-0000297A0000}"/>
    <cellStyle name="Normal 7 7 2 10" xfId="31023" xr:uid="{00000000-0005-0000-0000-00002A7A0000}"/>
    <cellStyle name="Normal 7 7 2 10 2" xfId="31024" xr:uid="{00000000-0005-0000-0000-00002B7A0000}"/>
    <cellStyle name="Normal 7 7 2 11" xfId="31025" xr:uid="{00000000-0005-0000-0000-00002C7A0000}"/>
    <cellStyle name="Normal 7 7 2 2" xfId="31026" xr:uid="{00000000-0005-0000-0000-00002D7A0000}"/>
    <cellStyle name="Normal 7 7 2 2 2" xfId="31027" xr:uid="{00000000-0005-0000-0000-00002E7A0000}"/>
    <cellStyle name="Normal 7 7 2 3" xfId="31028" xr:uid="{00000000-0005-0000-0000-00002F7A0000}"/>
    <cellStyle name="Normal 7 7 2 3 2" xfId="31029" xr:uid="{00000000-0005-0000-0000-0000307A0000}"/>
    <cellStyle name="Normal 7 7 2 4" xfId="31030" xr:uid="{00000000-0005-0000-0000-0000317A0000}"/>
    <cellStyle name="Normal 7 7 2 4 2" xfId="31031" xr:uid="{00000000-0005-0000-0000-0000327A0000}"/>
    <cellStyle name="Normal 7 7 2 5" xfId="31032" xr:uid="{00000000-0005-0000-0000-0000337A0000}"/>
    <cellStyle name="Normal 7 7 2 5 2" xfId="31033" xr:uid="{00000000-0005-0000-0000-0000347A0000}"/>
    <cellStyle name="Normal 7 7 2 6" xfId="31034" xr:uid="{00000000-0005-0000-0000-0000357A0000}"/>
    <cellStyle name="Normal 7 7 2 6 2" xfId="31035" xr:uid="{00000000-0005-0000-0000-0000367A0000}"/>
    <cellStyle name="Normal 7 7 2 7" xfId="31036" xr:uid="{00000000-0005-0000-0000-0000377A0000}"/>
    <cellStyle name="Normal 7 7 2 7 2" xfId="31037" xr:uid="{00000000-0005-0000-0000-0000387A0000}"/>
    <cellStyle name="Normal 7 7 2 8" xfId="31038" xr:uid="{00000000-0005-0000-0000-0000397A0000}"/>
    <cellStyle name="Normal 7 7 2 8 2" xfId="31039" xr:uid="{00000000-0005-0000-0000-00003A7A0000}"/>
    <cellStyle name="Normal 7 7 2 9" xfId="31040" xr:uid="{00000000-0005-0000-0000-00003B7A0000}"/>
    <cellStyle name="Normal 7 7 2 9 2" xfId="31041" xr:uid="{00000000-0005-0000-0000-00003C7A0000}"/>
    <cellStyle name="Normal 7 7 3" xfId="31042" xr:uid="{00000000-0005-0000-0000-00003D7A0000}"/>
    <cellStyle name="Normal 7 7 3 2" xfId="31043" xr:uid="{00000000-0005-0000-0000-00003E7A0000}"/>
    <cellStyle name="Normal 7 7 4" xfId="31044" xr:uid="{00000000-0005-0000-0000-00003F7A0000}"/>
    <cellStyle name="Normal 7 7 4 2" xfId="31045" xr:uid="{00000000-0005-0000-0000-0000407A0000}"/>
    <cellStyle name="Normal 7 7 5" xfId="31046" xr:uid="{00000000-0005-0000-0000-0000417A0000}"/>
    <cellStyle name="Normal 7 7 5 2" xfId="31047" xr:uid="{00000000-0005-0000-0000-0000427A0000}"/>
    <cellStyle name="Normal 7 7 6" xfId="31048" xr:uid="{00000000-0005-0000-0000-0000437A0000}"/>
    <cellStyle name="Normal 7 7 6 2" xfId="31049" xr:uid="{00000000-0005-0000-0000-0000447A0000}"/>
    <cellStyle name="Normal 7 7 7" xfId="31050" xr:uid="{00000000-0005-0000-0000-0000457A0000}"/>
    <cellStyle name="Normal 7 7 7 2" xfId="31051" xr:uid="{00000000-0005-0000-0000-0000467A0000}"/>
    <cellStyle name="Normal 7 7 8" xfId="31052" xr:uid="{00000000-0005-0000-0000-0000477A0000}"/>
    <cellStyle name="Normal 7 7 8 2" xfId="31053" xr:uid="{00000000-0005-0000-0000-0000487A0000}"/>
    <cellStyle name="Normal 7 7 9" xfId="31054" xr:uid="{00000000-0005-0000-0000-0000497A0000}"/>
    <cellStyle name="Normal 7 7 9 2" xfId="31055" xr:uid="{00000000-0005-0000-0000-00004A7A0000}"/>
    <cellStyle name="Normal 7 8" xfId="31056" xr:uid="{00000000-0005-0000-0000-00004B7A0000}"/>
    <cellStyle name="Normal 7 8 10" xfId="31057" xr:uid="{00000000-0005-0000-0000-00004C7A0000}"/>
    <cellStyle name="Normal 7 8 10 2" xfId="31058" xr:uid="{00000000-0005-0000-0000-00004D7A0000}"/>
    <cellStyle name="Normal 7 8 11" xfId="31059" xr:uid="{00000000-0005-0000-0000-00004E7A0000}"/>
    <cellStyle name="Normal 7 8 2" xfId="31060" xr:uid="{00000000-0005-0000-0000-00004F7A0000}"/>
    <cellStyle name="Normal 7 8 2 2" xfId="31061" xr:uid="{00000000-0005-0000-0000-0000507A0000}"/>
    <cellStyle name="Normal 7 8 3" xfId="31062" xr:uid="{00000000-0005-0000-0000-0000517A0000}"/>
    <cellStyle name="Normal 7 8 3 2" xfId="31063" xr:uid="{00000000-0005-0000-0000-0000527A0000}"/>
    <cellStyle name="Normal 7 8 4" xfId="31064" xr:uid="{00000000-0005-0000-0000-0000537A0000}"/>
    <cellStyle name="Normal 7 8 4 2" xfId="31065" xr:uid="{00000000-0005-0000-0000-0000547A0000}"/>
    <cellStyle name="Normal 7 8 5" xfId="31066" xr:uid="{00000000-0005-0000-0000-0000557A0000}"/>
    <cellStyle name="Normal 7 8 5 2" xfId="31067" xr:uid="{00000000-0005-0000-0000-0000567A0000}"/>
    <cellStyle name="Normal 7 8 6" xfId="31068" xr:uid="{00000000-0005-0000-0000-0000577A0000}"/>
    <cellStyle name="Normal 7 8 6 2" xfId="31069" xr:uid="{00000000-0005-0000-0000-0000587A0000}"/>
    <cellStyle name="Normal 7 8 7" xfId="31070" xr:uid="{00000000-0005-0000-0000-0000597A0000}"/>
    <cellStyle name="Normal 7 8 7 2" xfId="31071" xr:uid="{00000000-0005-0000-0000-00005A7A0000}"/>
    <cellStyle name="Normal 7 8 8" xfId="31072" xr:uid="{00000000-0005-0000-0000-00005B7A0000}"/>
    <cellStyle name="Normal 7 8 8 2" xfId="31073" xr:uid="{00000000-0005-0000-0000-00005C7A0000}"/>
    <cellStyle name="Normal 7 8 9" xfId="31074" xr:uid="{00000000-0005-0000-0000-00005D7A0000}"/>
    <cellStyle name="Normal 7 8 9 2" xfId="31075" xr:uid="{00000000-0005-0000-0000-00005E7A0000}"/>
    <cellStyle name="Normal 7 9" xfId="31076" xr:uid="{00000000-0005-0000-0000-00005F7A0000}"/>
    <cellStyle name="Normal 7 9 2" xfId="31077" xr:uid="{00000000-0005-0000-0000-0000607A0000}"/>
    <cellStyle name="Normal 73" xfId="42128" xr:uid="{00000000-0005-0000-0000-0000617A0000}"/>
    <cellStyle name="Normal 8" xfId="19" xr:uid="{00000000-0005-0000-0000-0000627A0000}"/>
    <cellStyle name="Normal 8 10" xfId="31078" xr:uid="{00000000-0005-0000-0000-0000637A0000}"/>
    <cellStyle name="Normal 8 10 2" xfId="31079" xr:uid="{00000000-0005-0000-0000-0000647A0000}"/>
    <cellStyle name="Normal 8 11" xfId="31080" xr:uid="{00000000-0005-0000-0000-0000657A0000}"/>
    <cellStyle name="Normal 8 11 2" xfId="31081" xr:uid="{00000000-0005-0000-0000-0000667A0000}"/>
    <cellStyle name="Normal 8 12" xfId="31082" xr:uid="{00000000-0005-0000-0000-0000677A0000}"/>
    <cellStyle name="Normal 8 12 2" xfId="31083" xr:uid="{00000000-0005-0000-0000-0000687A0000}"/>
    <cellStyle name="Normal 8 13" xfId="31084" xr:uid="{00000000-0005-0000-0000-0000697A0000}"/>
    <cellStyle name="Normal 8 13 2" xfId="31085" xr:uid="{00000000-0005-0000-0000-00006A7A0000}"/>
    <cellStyle name="Normal 8 14" xfId="31086" xr:uid="{00000000-0005-0000-0000-00006B7A0000}"/>
    <cellStyle name="Normal 8 14 2" xfId="31087" xr:uid="{00000000-0005-0000-0000-00006C7A0000}"/>
    <cellStyle name="Normal 8 15" xfId="31088" xr:uid="{00000000-0005-0000-0000-00006D7A0000}"/>
    <cellStyle name="Normal 8 15 2" xfId="31089" xr:uid="{00000000-0005-0000-0000-00006E7A0000}"/>
    <cellStyle name="Normal 8 16" xfId="31090" xr:uid="{00000000-0005-0000-0000-00006F7A0000}"/>
    <cellStyle name="Normal 8 16 2" xfId="31091" xr:uid="{00000000-0005-0000-0000-0000707A0000}"/>
    <cellStyle name="Normal 8 17" xfId="31092" xr:uid="{00000000-0005-0000-0000-0000717A0000}"/>
    <cellStyle name="Normal 8 17 2" xfId="31093" xr:uid="{00000000-0005-0000-0000-0000727A0000}"/>
    <cellStyle name="Normal 8 18" xfId="31094" xr:uid="{00000000-0005-0000-0000-0000737A0000}"/>
    <cellStyle name="Normal 8 19" xfId="31095" xr:uid="{00000000-0005-0000-0000-0000747A0000}"/>
    <cellStyle name="Normal 8 2" xfId="31096" xr:uid="{00000000-0005-0000-0000-0000757A0000}"/>
    <cellStyle name="Normal 8 2 10" xfId="31097" xr:uid="{00000000-0005-0000-0000-0000767A0000}"/>
    <cellStyle name="Normal 8 2 10 2" xfId="31098" xr:uid="{00000000-0005-0000-0000-0000777A0000}"/>
    <cellStyle name="Normal 8 2 11" xfId="31099" xr:uid="{00000000-0005-0000-0000-0000787A0000}"/>
    <cellStyle name="Normal 8 2 11 2" xfId="31100" xr:uid="{00000000-0005-0000-0000-0000797A0000}"/>
    <cellStyle name="Normal 8 2 12" xfId="31101" xr:uid="{00000000-0005-0000-0000-00007A7A0000}"/>
    <cellStyle name="Normal 8 2 12 2" xfId="31102" xr:uid="{00000000-0005-0000-0000-00007B7A0000}"/>
    <cellStyle name="Normal 8 2 13" xfId="31103" xr:uid="{00000000-0005-0000-0000-00007C7A0000}"/>
    <cellStyle name="Normal 8 2 13 2" xfId="31104" xr:uid="{00000000-0005-0000-0000-00007D7A0000}"/>
    <cellStyle name="Normal 8 2 14" xfId="31105" xr:uid="{00000000-0005-0000-0000-00007E7A0000}"/>
    <cellStyle name="Normal 8 2 15" xfId="42129" xr:uid="{00000000-0005-0000-0000-00007F7A0000}"/>
    <cellStyle name="Normal 8 2 2" xfId="31106" xr:uid="{00000000-0005-0000-0000-0000807A0000}"/>
    <cellStyle name="Normal 8 2 3" xfId="31107" xr:uid="{00000000-0005-0000-0000-0000817A0000}"/>
    <cellStyle name="Normal 8 2 3 10" xfId="31108" xr:uid="{00000000-0005-0000-0000-0000827A0000}"/>
    <cellStyle name="Normal 8 2 3 10 2" xfId="31109" xr:uid="{00000000-0005-0000-0000-0000837A0000}"/>
    <cellStyle name="Normal 8 2 3 11" xfId="31110" xr:uid="{00000000-0005-0000-0000-0000847A0000}"/>
    <cellStyle name="Normal 8 2 3 11 2" xfId="31111" xr:uid="{00000000-0005-0000-0000-0000857A0000}"/>
    <cellStyle name="Normal 8 2 3 12" xfId="31112" xr:uid="{00000000-0005-0000-0000-0000867A0000}"/>
    <cellStyle name="Normal 8 2 3 2" xfId="31113" xr:uid="{00000000-0005-0000-0000-0000877A0000}"/>
    <cellStyle name="Normal 8 2 3 2 10" xfId="31114" xr:uid="{00000000-0005-0000-0000-0000887A0000}"/>
    <cellStyle name="Normal 8 2 3 2 10 2" xfId="31115" xr:uid="{00000000-0005-0000-0000-0000897A0000}"/>
    <cellStyle name="Normal 8 2 3 2 11" xfId="31116" xr:uid="{00000000-0005-0000-0000-00008A7A0000}"/>
    <cellStyle name="Normal 8 2 3 2 2" xfId="31117" xr:uid="{00000000-0005-0000-0000-00008B7A0000}"/>
    <cellStyle name="Normal 8 2 3 2 2 2" xfId="31118" xr:uid="{00000000-0005-0000-0000-00008C7A0000}"/>
    <cellStyle name="Normal 8 2 3 2 3" xfId="31119" xr:uid="{00000000-0005-0000-0000-00008D7A0000}"/>
    <cellStyle name="Normal 8 2 3 2 3 2" xfId="31120" xr:uid="{00000000-0005-0000-0000-00008E7A0000}"/>
    <cellStyle name="Normal 8 2 3 2 4" xfId="31121" xr:uid="{00000000-0005-0000-0000-00008F7A0000}"/>
    <cellStyle name="Normal 8 2 3 2 4 2" xfId="31122" xr:uid="{00000000-0005-0000-0000-0000907A0000}"/>
    <cellStyle name="Normal 8 2 3 2 5" xfId="31123" xr:uid="{00000000-0005-0000-0000-0000917A0000}"/>
    <cellStyle name="Normal 8 2 3 2 5 2" xfId="31124" xr:uid="{00000000-0005-0000-0000-0000927A0000}"/>
    <cellStyle name="Normal 8 2 3 2 6" xfId="31125" xr:uid="{00000000-0005-0000-0000-0000937A0000}"/>
    <cellStyle name="Normal 8 2 3 2 6 2" xfId="31126" xr:uid="{00000000-0005-0000-0000-0000947A0000}"/>
    <cellStyle name="Normal 8 2 3 2 7" xfId="31127" xr:uid="{00000000-0005-0000-0000-0000957A0000}"/>
    <cellStyle name="Normal 8 2 3 2 7 2" xfId="31128" xr:uid="{00000000-0005-0000-0000-0000967A0000}"/>
    <cellStyle name="Normal 8 2 3 2 8" xfId="31129" xr:uid="{00000000-0005-0000-0000-0000977A0000}"/>
    <cellStyle name="Normal 8 2 3 2 8 2" xfId="31130" xr:uid="{00000000-0005-0000-0000-0000987A0000}"/>
    <cellStyle name="Normal 8 2 3 2 9" xfId="31131" xr:uid="{00000000-0005-0000-0000-0000997A0000}"/>
    <cellStyle name="Normal 8 2 3 2 9 2" xfId="31132" xr:uid="{00000000-0005-0000-0000-00009A7A0000}"/>
    <cellStyle name="Normal 8 2 3 3" xfId="31133" xr:uid="{00000000-0005-0000-0000-00009B7A0000}"/>
    <cellStyle name="Normal 8 2 3 3 2" xfId="31134" xr:uid="{00000000-0005-0000-0000-00009C7A0000}"/>
    <cellStyle name="Normal 8 2 3 4" xfId="31135" xr:uid="{00000000-0005-0000-0000-00009D7A0000}"/>
    <cellStyle name="Normal 8 2 3 4 2" xfId="31136" xr:uid="{00000000-0005-0000-0000-00009E7A0000}"/>
    <cellStyle name="Normal 8 2 3 5" xfId="31137" xr:uid="{00000000-0005-0000-0000-00009F7A0000}"/>
    <cellStyle name="Normal 8 2 3 5 2" xfId="31138" xr:uid="{00000000-0005-0000-0000-0000A07A0000}"/>
    <cellStyle name="Normal 8 2 3 6" xfId="31139" xr:uid="{00000000-0005-0000-0000-0000A17A0000}"/>
    <cellStyle name="Normal 8 2 3 6 2" xfId="31140" xr:uid="{00000000-0005-0000-0000-0000A27A0000}"/>
    <cellStyle name="Normal 8 2 3 7" xfId="31141" xr:uid="{00000000-0005-0000-0000-0000A37A0000}"/>
    <cellStyle name="Normal 8 2 3 7 2" xfId="31142" xr:uid="{00000000-0005-0000-0000-0000A47A0000}"/>
    <cellStyle name="Normal 8 2 3 8" xfId="31143" xr:uid="{00000000-0005-0000-0000-0000A57A0000}"/>
    <cellStyle name="Normal 8 2 3 8 2" xfId="31144" xr:uid="{00000000-0005-0000-0000-0000A67A0000}"/>
    <cellStyle name="Normal 8 2 3 9" xfId="31145" xr:uid="{00000000-0005-0000-0000-0000A77A0000}"/>
    <cellStyle name="Normal 8 2 3 9 2" xfId="31146" xr:uid="{00000000-0005-0000-0000-0000A87A0000}"/>
    <cellStyle name="Normal 8 2 4" xfId="31147" xr:uid="{00000000-0005-0000-0000-0000A97A0000}"/>
    <cellStyle name="Normal 8 2 4 10" xfId="31148" xr:uid="{00000000-0005-0000-0000-0000AA7A0000}"/>
    <cellStyle name="Normal 8 2 4 10 2" xfId="31149" xr:uid="{00000000-0005-0000-0000-0000AB7A0000}"/>
    <cellStyle name="Normal 8 2 4 11" xfId="31150" xr:uid="{00000000-0005-0000-0000-0000AC7A0000}"/>
    <cellStyle name="Normal 8 2 4 2" xfId="31151" xr:uid="{00000000-0005-0000-0000-0000AD7A0000}"/>
    <cellStyle name="Normal 8 2 4 2 2" xfId="31152" xr:uid="{00000000-0005-0000-0000-0000AE7A0000}"/>
    <cellStyle name="Normal 8 2 4 3" xfId="31153" xr:uid="{00000000-0005-0000-0000-0000AF7A0000}"/>
    <cellStyle name="Normal 8 2 4 3 2" xfId="31154" xr:uid="{00000000-0005-0000-0000-0000B07A0000}"/>
    <cellStyle name="Normal 8 2 4 4" xfId="31155" xr:uid="{00000000-0005-0000-0000-0000B17A0000}"/>
    <cellStyle name="Normal 8 2 4 4 2" xfId="31156" xr:uid="{00000000-0005-0000-0000-0000B27A0000}"/>
    <cellStyle name="Normal 8 2 4 5" xfId="31157" xr:uid="{00000000-0005-0000-0000-0000B37A0000}"/>
    <cellStyle name="Normal 8 2 4 5 2" xfId="31158" xr:uid="{00000000-0005-0000-0000-0000B47A0000}"/>
    <cellStyle name="Normal 8 2 4 6" xfId="31159" xr:uid="{00000000-0005-0000-0000-0000B57A0000}"/>
    <cellStyle name="Normal 8 2 4 6 2" xfId="31160" xr:uid="{00000000-0005-0000-0000-0000B67A0000}"/>
    <cellStyle name="Normal 8 2 4 7" xfId="31161" xr:uid="{00000000-0005-0000-0000-0000B77A0000}"/>
    <cellStyle name="Normal 8 2 4 7 2" xfId="31162" xr:uid="{00000000-0005-0000-0000-0000B87A0000}"/>
    <cellStyle name="Normal 8 2 4 8" xfId="31163" xr:uid="{00000000-0005-0000-0000-0000B97A0000}"/>
    <cellStyle name="Normal 8 2 4 8 2" xfId="31164" xr:uid="{00000000-0005-0000-0000-0000BA7A0000}"/>
    <cellStyle name="Normal 8 2 4 9" xfId="31165" xr:uid="{00000000-0005-0000-0000-0000BB7A0000}"/>
    <cellStyle name="Normal 8 2 4 9 2" xfId="31166" xr:uid="{00000000-0005-0000-0000-0000BC7A0000}"/>
    <cellStyle name="Normal 8 2 5" xfId="31167" xr:uid="{00000000-0005-0000-0000-0000BD7A0000}"/>
    <cellStyle name="Normal 8 2 5 2" xfId="31168" xr:uid="{00000000-0005-0000-0000-0000BE7A0000}"/>
    <cellStyle name="Normal 8 2 6" xfId="31169" xr:uid="{00000000-0005-0000-0000-0000BF7A0000}"/>
    <cellStyle name="Normal 8 2 6 2" xfId="31170" xr:uid="{00000000-0005-0000-0000-0000C07A0000}"/>
    <cellStyle name="Normal 8 2 7" xfId="31171" xr:uid="{00000000-0005-0000-0000-0000C17A0000}"/>
    <cellStyle name="Normal 8 2 7 2" xfId="31172" xr:uid="{00000000-0005-0000-0000-0000C27A0000}"/>
    <cellStyle name="Normal 8 2 8" xfId="31173" xr:uid="{00000000-0005-0000-0000-0000C37A0000}"/>
    <cellStyle name="Normal 8 2 8 2" xfId="31174" xr:uid="{00000000-0005-0000-0000-0000C47A0000}"/>
    <cellStyle name="Normal 8 2 9" xfId="31175" xr:uid="{00000000-0005-0000-0000-0000C57A0000}"/>
    <cellStyle name="Normal 8 2 9 2" xfId="31176" xr:uid="{00000000-0005-0000-0000-0000C67A0000}"/>
    <cellStyle name="Normal 8 20" xfId="31177" xr:uid="{00000000-0005-0000-0000-0000C77A0000}"/>
    <cellStyle name="Normal 8 21" xfId="31178" xr:uid="{00000000-0005-0000-0000-0000C87A0000}"/>
    <cellStyle name="Normal 8 22" xfId="49" xr:uid="{00000000-0005-0000-0000-0000C97A0000}"/>
    <cellStyle name="Normal 8 3" xfId="31179" xr:uid="{00000000-0005-0000-0000-0000CA7A0000}"/>
    <cellStyle name="Normal 8 3 2" xfId="42130" xr:uid="{00000000-0005-0000-0000-0000CB7A0000}"/>
    <cellStyle name="Normal 8 4" xfId="31180" xr:uid="{00000000-0005-0000-0000-0000CC7A0000}"/>
    <cellStyle name="Normal 8 4 2" xfId="42131" xr:uid="{00000000-0005-0000-0000-0000CD7A0000}"/>
    <cellStyle name="Normal 8 5" xfId="31181" xr:uid="{00000000-0005-0000-0000-0000CE7A0000}"/>
    <cellStyle name="Normal 8 5 2" xfId="42132" xr:uid="{00000000-0005-0000-0000-0000CF7A0000}"/>
    <cellStyle name="Normal 8 6" xfId="31182" xr:uid="{00000000-0005-0000-0000-0000D07A0000}"/>
    <cellStyle name="Normal 8 6 2" xfId="42133" xr:uid="{00000000-0005-0000-0000-0000D17A0000}"/>
    <cellStyle name="Normal 8 7" xfId="31183" xr:uid="{00000000-0005-0000-0000-0000D27A0000}"/>
    <cellStyle name="Normal 8 7 10" xfId="31184" xr:uid="{00000000-0005-0000-0000-0000D37A0000}"/>
    <cellStyle name="Normal 8 7 10 2" xfId="31185" xr:uid="{00000000-0005-0000-0000-0000D47A0000}"/>
    <cellStyle name="Normal 8 7 11" xfId="31186" xr:uid="{00000000-0005-0000-0000-0000D57A0000}"/>
    <cellStyle name="Normal 8 7 11 2" xfId="31187" xr:uid="{00000000-0005-0000-0000-0000D67A0000}"/>
    <cellStyle name="Normal 8 7 12" xfId="31188" xr:uid="{00000000-0005-0000-0000-0000D77A0000}"/>
    <cellStyle name="Normal 8 7 13" xfId="42134" xr:uid="{00000000-0005-0000-0000-0000D87A0000}"/>
    <cellStyle name="Normal 8 7 2" xfId="31189" xr:uid="{00000000-0005-0000-0000-0000D97A0000}"/>
    <cellStyle name="Normal 8 7 2 10" xfId="31190" xr:uid="{00000000-0005-0000-0000-0000DA7A0000}"/>
    <cellStyle name="Normal 8 7 2 10 2" xfId="31191" xr:uid="{00000000-0005-0000-0000-0000DB7A0000}"/>
    <cellStyle name="Normal 8 7 2 11" xfId="31192" xr:uid="{00000000-0005-0000-0000-0000DC7A0000}"/>
    <cellStyle name="Normal 8 7 2 2" xfId="31193" xr:uid="{00000000-0005-0000-0000-0000DD7A0000}"/>
    <cellStyle name="Normal 8 7 2 2 2" xfId="31194" xr:uid="{00000000-0005-0000-0000-0000DE7A0000}"/>
    <cellStyle name="Normal 8 7 2 3" xfId="31195" xr:uid="{00000000-0005-0000-0000-0000DF7A0000}"/>
    <cellStyle name="Normal 8 7 2 3 2" xfId="31196" xr:uid="{00000000-0005-0000-0000-0000E07A0000}"/>
    <cellStyle name="Normal 8 7 2 4" xfId="31197" xr:uid="{00000000-0005-0000-0000-0000E17A0000}"/>
    <cellStyle name="Normal 8 7 2 4 2" xfId="31198" xr:uid="{00000000-0005-0000-0000-0000E27A0000}"/>
    <cellStyle name="Normal 8 7 2 5" xfId="31199" xr:uid="{00000000-0005-0000-0000-0000E37A0000}"/>
    <cellStyle name="Normal 8 7 2 5 2" xfId="31200" xr:uid="{00000000-0005-0000-0000-0000E47A0000}"/>
    <cellStyle name="Normal 8 7 2 6" xfId="31201" xr:uid="{00000000-0005-0000-0000-0000E57A0000}"/>
    <cellStyle name="Normal 8 7 2 6 2" xfId="31202" xr:uid="{00000000-0005-0000-0000-0000E67A0000}"/>
    <cellStyle name="Normal 8 7 2 7" xfId="31203" xr:uid="{00000000-0005-0000-0000-0000E77A0000}"/>
    <cellStyle name="Normal 8 7 2 7 2" xfId="31204" xr:uid="{00000000-0005-0000-0000-0000E87A0000}"/>
    <cellStyle name="Normal 8 7 2 8" xfId="31205" xr:uid="{00000000-0005-0000-0000-0000E97A0000}"/>
    <cellStyle name="Normal 8 7 2 8 2" xfId="31206" xr:uid="{00000000-0005-0000-0000-0000EA7A0000}"/>
    <cellStyle name="Normal 8 7 2 9" xfId="31207" xr:uid="{00000000-0005-0000-0000-0000EB7A0000}"/>
    <cellStyle name="Normal 8 7 2 9 2" xfId="31208" xr:uid="{00000000-0005-0000-0000-0000EC7A0000}"/>
    <cellStyle name="Normal 8 7 3" xfId="31209" xr:uid="{00000000-0005-0000-0000-0000ED7A0000}"/>
    <cellStyle name="Normal 8 7 3 2" xfId="31210" xr:uid="{00000000-0005-0000-0000-0000EE7A0000}"/>
    <cellStyle name="Normal 8 7 4" xfId="31211" xr:uid="{00000000-0005-0000-0000-0000EF7A0000}"/>
    <cellStyle name="Normal 8 7 4 2" xfId="31212" xr:uid="{00000000-0005-0000-0000-0000F07A0000}"/>
    <cellStyle name="Normal 8 7 5" xfId="31213" xr:uid="{00000000-0005-0000-0000-0000F17A0000}"/>
    <cellStyle name="Normal 8 7 5 2" xfId="31214" xr:uid="{00000000-0005-0000-0000-0000F27A0000}"/>
    <cellStyle name="Normal 8 7 6" xfId="31215" xr:uid="{00000000-0005-0000-0000-0000F37A0000}"/>
    <cellStyle name="Normal 8 7 6 2" xfId="31216" xr:uid="{00000000-0005-0000-0000-0000F47A0000}"/>
    <cellStyle name="Normal 8 7 7" xfId="31217" xr:uid="{00000000-0005-0000-0000-0000F57A0000}"/>
    <cellStyle name="Normal 8 7 7 2" xfId="31218" xr:uid="{00000000-0005-0000-0000-0000F67A0000}"/>
    <cellStyle name="Normal 8 7 8" xfId="31219" xr:uid="{00000000-0005-0000-0000-0000F77A0000}"/>
    <cellStyle name="Normal 8 7 8 2" xfId="31220" xr:uid="{00000000-0005-0000-0000-0000F87A0000}"/>
    <cellStyle name="Normal 8 7 9" xfId="31221" xr:uid="{00000000-0005-0000-0000-0000F97A0000}"/>
    <cellStyle name="Normal 8 7 9 2" xfId="31222" xr:uid="{00000000-0005-0000-0000-0000FA7A0000}"/>
    <cellStyle name="Normal 8 8" xfId="31223" xr:uid="{00000000-0005-0000-0000-0000FB7A0000}"/>
    <cellStyle name="Normal 8 8 10" xfId="31224" xr:uid="{00000000-0005-0000-0000-0000FC7A0000}"/>
    <cellStyle name="Normal 8 8 10 2" xfId="31225" xr:uid="{00000000-0005-0000-0000-0000FD7A0000}"/>
    <cellStyle name="Normal 8 8 11" xfId="31226" xr:uid="{00000000-0005-0000-0000-0000FE7A0000}"/>
    <cellStyle name="Normal 8 8 2" xfId="31227" xr:uid="{00000000-0005-0000-0000-0000FF7A0000}"/>
    <cellStyle name="Normal 8 8 2 2" xfId="31228" xr:uid="{00000000-0005-0000-0000-0000007B0000}"/>
    <cellStyle name="Normal 8 8 3" xfId="31229" xr:uid="{00000000-0005-0000-0000-0000017B0000}"/>
    <cellStyle name="Normal 8 8 3 2" xfId="31230" xr:uid="{00000000-0005-0000-0000-0000027B0000}"/>
    <cellStyle name="Normal 8 8 4" xfId="31231" xr:uid="{00000000-0005-0000-0000-0000037B0000}"/>
    <cellStyle name="Normal 8 8 4 2" xfId="31232" xr:uid="{00000000-0005-0000-0000-0000047B0000}"/>
    <cellStyle name="Normal 8 8 5" xfId="31233" xr:uid="{00000000-0005-0000-0000-0000057B0000}"/>
    <cellStyle name="Normal 8 8 5 2" xfId="31234" xr:uid="{00000000-0005-0000-0000-0000067B0000}"/>
    <cellStyle name="Normal 8 8 6" xfId="31235" xr:uid="{00000000-0005-0000-0000-0000077B0000}"/>
    <cellStyle name="Normal 8 8 6 2" xfId="31236" xr:uid="{00000000-0005-0000-0000-0000087B0000}"/>
    <cellStyle name="Normal 8 8 7" xfId="31237" xr:uid="{00000000-0005-0000-0000-0000097B0000}"/>
    <cellStyle name="Normal 8 8 7 2" xfId="31238" xr:uid="{00000000-0005-0000-0000-00000A7B0000}"/>
    <cellStyle name="Normal 8 8 8" xfId="31239" xr:uid="{00000000-0005-0000-0000-00000B7B0000}"/>
    <cellStyle name="Normal 8 8 8 2" xfId="31240" xr:uid="{00000000-0005-0000-0000-00000C7B0000}"/>
    <cellStyle name="Normal 8 8 9" xfId="31241" xr:uid="{00000000-0005-0000-0000-00000D7B0000}"/>
    <cellStyle name="Normal 8 8 9 2" xfId="31242" xr:uid="{00000000-0005-0000-0000-00000E7B0000}"/>
    <cellStyle name="Normal 8 9" xfId="31243" xr:uid="{00000000-0005-0000-0000-00000F7B0000}"/>
    <cellStyle name="Normal 8 9 2" xfId="31244" xr:uid="{00000000-0005-0000-0000-0000107B0000}"/>
    <cellStyle name="Normal 9" xfId="23" xr:uid="{00000000-0005-0000-0000-0000117B0000}"/>
    <cellStyle name="Normal 9 10" xfId="31246" xr:uid="{00000000-0005-0000-0000-0000127B0000}"/>
    <cellStyle name="Normal 9 10 2" xfId="31247" xr:uid="{00000000-0005-0000-0000-0000137B0000}"/>
    <cellStyle name="Normal 9 11" xfId="31248" xr:uid="{00000000-0005-0000-0000-0000147B0000}"/>
    <cellStyle name="Normal 9 11 2" xfId="31249" xr:uid="{00000000-0005-0000-0000-0000157B0000}"/>
    <cellStyle name="Normal 9 12" xfId="31250" xr:uid="{00000000-0005-0000-0000-0000167B0000}"/>
    <cellStyle name="Normal 9 12 2" xfId="31251" xr:uid="{00000000-0005-0000-0000-0000177B0000}"/>
    <cellStyle name="Normal 9 13" xfId="31252" xr:uid="{00000000-0005-0000-0000-0000187B0000}"/>
    <cellStyle name="Normal 9 13 2" xfId="31253" xr:uid="{00000000-0005-0000-0000-0000197B0000}"/>
    <cellStyle name="Normal 9 14" xfId="31254" xr:uid="{00000000-0005-0000-0000-00001A7B0000}"/>
    <cellStyle name="Normal 9 15" xfId="42135" xr:uid="{00000000-0005-0000-0000-00001B7B0000}"/>
    <cellStyle name="Normal 9 16" xfId="31245" xr:uid="{00000000-0005-0000-0000-00001C7B0000}"/>
    <cellStyle name="Normal 9 17" xfId="366" xr:uid="{00000000-0005-0000-0000-00001D7B0000}"/>
    <cellStyle name="Normal 9 2" xfId="31255" xr:uid="{00000000-0005-0000-0000-00001E7B0000}"/>
    <cellStyle name="Normal 9 2 10" xfId="31256" xr:uid="{00000000-0005-0000-0000-00001F7B0000}"/>
    <cellStyle name="Normal 9 2 10 2" xfId="31257" xr:uid="{00000000-0005-0000-0000-0000207B0000}"/>
    <cellStyle name="Normal 9 2 11" xfId="31258" xr:uid="{00000000-0005-0000-0000-0000217B0000}"/>
    <cellStyle name="Normal 9 2 11 2" xfId="31259" xr:uid="{00000000-0005-0000-0000-0000227B0000}"/>
    <cellStyle name="Normal 9 2 12" xfId="31260" xr:uid="{00000000-0005-0000-0000-0000237B0000}"/>
    <cellStyle name="Normal 9 2 12 2" xfId="31261" xr:uid="{00000000-0005-0000-0000-0000247B0000}"/>
    <cellStyle name="Normal 9 2 13" xfId="31262" xr:uid="{00000000-0005-0000-0000-0000257B0000}"/>
    <cellStyle name="Normal 9 2 14" xfId="42136" xr:uid="{00000000-0005-0000-0000-0000267B0000}"/>
    <cellStyle name="Normal 9 2 2" xfId="31263" xr:uid="{00000000-0005-0000-0000-0000277B0000}"/>
    <cellStyle name="Normal 9 2 2 10" xfId="31264" xr:uid="{00000000-0005-0000-0000-0000287B0000}"/>
    <cellStyle name="Normal 9 2 2 10 2" xfId="31265" xr:uid="{00000000-0005-0000-0000-0000297B0000}"/>
    <cellStyle name="Normal 9 2 2 11" xfId="31266" xr:uid="{00000000-0005-0000-0000-00002A7B0000}"/>
    <cellStyle name="Normal 9 2 2 11 2" xfId="31267" xr:uid="{00000000-0005-0000-0000-00002B7B0000}"/>
    <cellStyle name="Normal 9 2 2 12" xfId="31268" xr:uid="{00000000-0005-0000-0000-00002C7B0000}"/>
    <cellStyle name="Normal 9 2 2 2" xfId="31269" xr:uid="{00000000-0005-0000-0000-00002D7B0000}"/>
    <cellStyle name="Normal 9 2 2 2 10" xfId="31270" xr:uid="{00000000-0005-0000-0000-00002E7B0000}"/>
    <cellStyle name="Normal 9 2 2 2 10 2" xfId="31271" xr:uid="{00000000-0005-0000-0000-00002F7B0000}"/>
    <cellStyle name="Normal 9 2 2 2 11" xfId="31272" xr:uid="{00000000-0005-0000-0000-0000307B0000}"/>
    <cellStyle name="Normal 9 2 2 2 2" xfId="31273" xr:uid="{00000000-0005-0000-0000-0000317B0000}"/>
    <cellStyle name="Normal 9 2 2 2 2 2" xfId="31274" xr:uid="{00000000-0005-0000-0000-0000327B0000}"/>
    <cellStyle name="Normal 9 2 2 2 3" xfId="31275" xr:uid="{00000000-0005-0000-0000-0000337B0000}"/>
    <cellStyle name="Normal 9 2 2 2 3 2" xfId="31276" xr:uid="{00000000-0005-0000-0000-0000347B0000}"/>
    <cellStyle name="Normal 9 2 2 2 4" xfId="31277" xr:uid="{00000000-0005-0000-0000-0000357B0000}"/>
    <cellStyle name="Normal 9 2 2 2 4 2" xfId="31278" xr:uid="{00000000-0005-0000-0000-0000367B0000}"/>
    <cellStyle name="Normal 9 2 2 2 5" xfId="31279" xr:uid="{00000000-0005-0000-0000-0000377B0000}"/>
    <cellStyle name="Normal 9 2 2 2 5 2" xfId="31280" xr:uid="{00000000-0005-0000-0000-0000387B0000}"/>
    <cellStyle name="Normal 9 2 2 2 6" xfId="31281" xr:uid="{00000000-0005-0000-0000-0000397B0000}"/>
    <cellStyle name="Normal 9 2 2 2 6 2" xfId="31282" xr:uid="{00000000-0005-0000-0000-00003A7B0000}"/>
    <cellStyle name="Normal 9 2 2 2 7" xfId="31283" xr:uid="{00000000-0005-0000-0000-00003B7B0000}"/>
    <cellStyle name="Normal 9 2 2 2 7 2" xfId="31284" xr:uid="{00000000-0005-0000-0000-00003C7B0000}"/>
    <cellStyle name="Normal 9 2 2 2 8" xfId="31285" xr:uid="{00000000-0005-0000-0000-00003D7B0000}"/>
    <cellStyle name="Normal 9 2 2 2 8 2" xfId="31286" xr:uid="{00000000-0005-0000-0000-00003E7B0000}"/>
    <cellStyle name="Normal 9 2 2 2 9" xfId="31287" xr:uid="{00000000-0005-0000-0000-00003F7B0000}"/>
    <cellStyle name="Normal 9 2 2 2 9 2" xfId="31288" xr:uid="{00000000-0005-0000-0000-0000407B0000}"/>
    <cellStyle name="Normal 9 2 2 3" xfId="31289" xr:uid="{00000000-0005-0000-0000-0000417B0000}"/>
    <cellStyle name="Normal 9 2 2 3 2" xfId="31290" xr:uid="{00000000-0005-0000-0000-0000427B0000}"/>
    <cellStyle name="Normal 9 2 2 4" xfId="31291" xr:uid="{00000000-0005-0000-0000-0000437B0000}"/>
    <cellStyle name="Normal 9 2 2 4 2" xfId="31292" xr:uid="{00000000-0005-0000-0000-0000447B0000}"/>
    <cellStyle name="Normal 9 2 2 5" xfId="31293" xr:uid="{00000000-0005-0000-0000-0000457B0000}"/>
    <cellStyle name="Normal 9 2 2 5 2" xfId="31294" xr:uid="{00000000-0005-0000-0000-0000467B0000}"/>
    <cellStyle name="Normal 9 2 2 6" xfId="31295" xr:uid="{00000000-0005-0000-0000-0000477B0000}"/>
    <cellStyle name="Normal 9 2 2 6 2" xfId="31296" xr:uid="{00000000-0005-0000-0000-0000487B0000}"/>
    <cellStyle name="Normal 9 2 2 7" xfId="31297" xr:uid="{00000000-0005-0000-0000-0000497B0000}"/>
    <cellStyle name="Normal 9 2 2 7 2" xfId="31298" xr:uid="{00000000-0005-0000-0000-00004A7B0000}"/>
    <cellStyle name="Normal 9 2 2 8" xfId="31299" xr:uid="{00000000-0005-0000-0000-00004B7B0000}"/>
    <cellStyle name="Normal 9 2 2 8 2" xfId="31300" xr:uid="{00000000-0005-0000-0000-00004C7B0000}"/>
    <cellStyle name="Normal 9 2 2 9" xfId="31301" xr:uid="{00000000-0005-0000-0000-00004D7B0000}"/>
    <cellStyle name="Normal 9 2 2 9 2" xfId="31302" xr:uid="{00000000-0005-0000-0000-00004E7B0000}"/>
    <cellStyle name="Normal 9 2 3" xfId="31303" xr:uid="{00000000-0005-0000-0000-00004F7B0000}"/>
    <cellStyle name="Normal 9 2 3 10" xfId="31304" xr:uid="{00000000-0005-0000-0000-0000507B0000}"/>
    <cellStyle name="Normal 9 2 3 10 2" xfId="31305" xr:uid="{00000000-0005-0000-0000-0000517B0000}"/>
    <cellStyle name="Normal 9 2 3 11" xfId="31306" xr:uid="{00000000-0005-0000-0000-0000527B0000}"/>
    <cellStyle name="Normal 9 2 3 2" xfId="31307" xr:uid="{00000000-0005-0000-0000-0000537B0000}"/>
    <cellStyle name="Normal 9 2 3 2 2" xfId="31308" xr:uid="{00000000-0005-0000-0000-0000547B0000}"/>
    <cellStyle name="Normal 9 2 3 3" xfId="31309" xr:uid="{00000000-0005-0000-0000-0000557B0000}"/>
    <cellStyle name="Normal 9 2 3 3 2" xfId="31310" xr:uid="{00000000-0005-0000-0000-0000567B0000}"/>
    <cellStyle name="Normal 9 2 3 4" xfId="31311" xr:uid="{00000000-0005-0000-0000-0000577B0000}"/>
    <cellStyle name="Normal 9 2 3 4 2" xfId="31312" xr:uid="{00000000-0005-0000-0000-0000587B0000}"/>
    <cellStyle name="Normal 9 2 3 5" xfId="31313" xr:uid="{00000000-0005-0000-0000-0000597B0000}"/>
    <cellStyle name="Normal 9 2 3 5 2" xfId="31314" xr:uid="{00000000-0005-0000-0000-00005A7B0000}"/>
    <cellStyle name="Normal 9 2 3 6" xfId="31315" xr:uid="{00000000-0005-0000-0000-00005B7B0000}"/>
    <cellStyle name="Normal 9 2 3 6 2" xfId="31316" xr:uid="{00000000-0005-0000-0000-00005C7B0000}"/>
    <cellStyle name="Normal 9 2 3 7" xfId="31317" xr:uid="{00000000-0005-0000-0000-00005D7B0000}"/>
    <cellStyle name="Normal 9 2 3 7 2" xfId="31318" xr:uid="{00000000-0005-0000-0000-00005E7B0000}"/>
    <cellStyle name="Normal 9 2 3 8" xfId="31319" xr:uid="{00000000-0005-0000-0000-00005F7B0000}"/>
    <cellStyle name="Normal 9 2 3 8 2" xfId="31320" xr:uid="{00000000-0005-0000-0000-0000607B0000}"/>
    <cellStyle name="Normal 9 2 3 9" xfId="31321" xr:uid="{00000000-0005-0000-0000-0000617B0000}"/>
    <cellStyle name="Normal 9 2 3 9 2" xfId="31322" xr:uid="{00000000-0005-0000-0000-0000627B0000}"/>
    <cellStyle name="Normal 9 2 4" xfId="31323" xr:uid="{00000000-0005-0000-0000-0000637B0000}"/>
    <cellStyle name="Normal 9 2 4 2" xfId="31324" xr:uid="{00000000-0005-0000-0000-0000647B0000}"/>
    <cellStyle name="Normal 9 2 5" xfId="31325" xr:uid="{00000000-0005-0000-0000-0000657B0000}"/>
    <cellStyle name="Normal 9 2 5 2" xfId="31326" xr:uid="{00000000-0005-0000-0000-0000667B0000}"/>
    <cellStyle name="Normal 9 2 6" xfId="31327" xr:uid="{00000000-0005-0000-0000-0000677B0000}"/>
    <cellStyle name="Normal 9 2 6 2" xfId="31328" xr:uid="{00000000-0005-0000-0000-0000687B0000}"/>
    <cellStyle name="Normal 9 2 7" xfId="31329" xr:uid="{00000000-0005-0000-0000-0000697B0000}"/>
    <cellStyle name="Normal 9 2 7 2" xfId="31330" xr:uid="{00000000-0005-0000-0000-00006A7B0000}"/>
    <cellStyle name="Normal 9 2 8" xfId="31331" xr:uid="{00000000-0005-0000-0000-00006B7B0000}"/>
    <cellStyle name="Normal 9 2 8 2" xfId="31332" xr:uid="{00000000-0005-0000-0000-00006C7B0000}"/>
    <cellStyle name="Normal 9 2 9" xfId="31333" xr:uid="{00000000-0005-0000-0000-00006D7B0000}"/>
    <cellStyle name="Normal 9 2 9 2" xfId="31334" xr:uid="{00000000-0005-0000-0000-00006E7B0000}"/>
    <cellStyle name="Normal 9 3" xfId="31335" xr:uid="{00000000-0005-0000-0000-00006F7B0000}"/>
    <cellStyle name="Normal 9 3 10" xfId="31336" xr:uid="{00000000-0005-0000-0000-0000707B0000}"/>
    <cellStyle name="Normal 9 3 10 2" xfId="31337" xr:uid="{00000000-0005-0000-0000-0000717B0000}"/>
    <cellStyle name="Normal 9 3 11" xfId="31338" xr:uid="{00000000-0005-0000-0000-0000727B0000}"/>
    <cellStyle name="Normal 9 3 11 2" xfId="31339" xr:uid="{00000000-0005-0000-0000-0000737B0000}"/>
    <cellStyle name="Normal 9 3 12" xfId="31340" xr:uid="{00000000-0005-0000-0000-0000747B0000}"/>
    <cellStyle name="Normal 9 3 2" xfId="31341" xr:uid="{00000000-0005-0000-0000-0000757B0000}"/>
    <cellStyle name="Normal 9 3 2 10" xfId="31342" xr:uid="{00000000-0005-0000-0000-0000767B0000}"/>
    <cellStyle name="Normal 9 3 2 10 2" xfId="31343" xr:uid="{00000000-0005-0000-0000-0000777B0000}"/>
    <cellStyle name="Normal 9 3 2 11" xfId="31344" xr:uid="{00000000-0005-0000-0000-0000787B0000}"/>
    <cellStyle name="Normal 9 3 2 2" xfId="31345" xr:uid="{00000000-0005-0000-0000-0000797B0000}"/>
    <cellStyle name="Normal 9 3 2 2 2" xfId="31346" xr:uid="{00000000-0005-0000-0000-00007A7B0000}"/>
    <cellStyle name="Normal 9 3 2 3" xfId="31347" xr:uid="{00000000-0005-0000-0000-00007B7B0000}"/>
    <cellStyle name="Normal 9 3 2 3 2" xfId="31348" xr:uid="{00000000-0005-0000-0000-00007C7B0000}"/>
    <cellStyle name="Normal 9 3 2 4" xfId="31349" xr:uid="{00000000-0005-0000-0000-00007D7B0000}"/>
    <cellStyle name="Normal 9 3 2 4 2" xfId="31350" xr:uid="{00000000-0005-0000-0000-00007E7B0000}"/>
    <cellStyle name="Normal 9 3 2 5" xfId="31351" xr:uid="{00000000-0005-0000-0000-00007F7B0000}"/>
    <cellStyle name="Normal 9 3 2 5 2" xfId="31352" xr:uid="{00000000-0005-0000-0000-0000807B0000}"/>
    <cellStyle name="Normal 9 3 2 6" xfId="31353" xr:uid="{00000000-0005-0000-0000-0000817B0000}"/>
    <cellStyle name="Normal 9 3 2 6 2" xfId="31354" xr:uid="{00000000-0005-0000-0000-0000827B0000}"/>
    <cellStyle name="Normal 9 3 2 7" xfId="31355" xr:uid="{00000000-0005-0000-0000-0000837B0000}"/>
    <cellStyle name="Normal 9 3 2 7 2" xfId="31356" xr:uid="{00000000-0005-0000-0000-0000847B0000}"/>
    <cellStyle name="Normal 9 3 2 8" xfId="31357" xr:uid="{00000000-0005-0000-0000-0000857B0000}"/>
    <cellStyle name="Normal 9 3 2 8 2" xfId="31358" xr:uid="{00000000-0005-0000-0000-0000867B0000}"/>
    <cellStyle name="Normal 9 3 2 9" xfId="31359" xr:uid="{00000000-0005-0000-0000-0000877B0000}"/>
    <cellStyle name="Normal 9 3 2 9 2" xfId="31360" xr:uid="{00000000-0005-0000-0000-0000887B0000}"/>
    <cellStyle name="Normal 9 3 3" xfId="31361" xr:uid="{00000000-0005-0000-0000-0000897B0000}"/>
    <cellStyle name="Normal 9 3 3 2" xfId="31362" xr:uid="{00000000-0005-0000-0000-00008A7B0000}"/>
    <cellStyle name="Normal 9 3 4" xfId="31363" xr:uid="{00000000-0005-0000-0000-00008B7B0000}"/>
    <cellStyle name="Normal 9 3 4 2" xfId="31364" xr:uid="{00000000-0005-0000-0000-00008C7B0000}"/>
    <cellStyle name="Normal 9 3 5" xfId="31365" xr:uid="{00000000-0005-0000-0000-00008D7B0000}"/>
    <cellStyle name="Normal 9 3 5 2" xfId="31366" xr:uid="{00000000-0005-0000-0000-00008E7B0000}"/>
    <cellStyle name="Normal 9 3 6" xfId="31367" xr:uid="{00000000-0005-0000-0000-00008F7B0000}"/>
    <cellStyle name="Normal 9 3 6 2" xfId="31368" xr:uid="{00000000-0005-0000-0000-0000907B0000}"/>
    <cellStyle name="Normal 9 3 7" xfId="31369" xr:uid="{00000000-0005-0000-0000-0000917B0000}"/>
    <cellStyle name="Normal 9 3 7 2" xfId="31370" xr:uid="{00000000-0005-0000-0000-0000927B0000}"/>
    <cellStyle name="Normal 9 3 8" xfId="31371" xr:uid="{00000000-0005-0000-0000-0000937B0000}"/>
    <cellStyle name="Normal 9 3 8 2" xfId="31372" xr:uid="{00000000-0005-0000-0000-0000947B0000}"/>
    <cellStyle name="Normal 9 3 9" xfId="31373" xr:uid="{00000000-0005-0000-0000-0000957B0000}"/>
    <cellStyle name="Normal 9 3 9 2" xfId="31374" xr:uid="{00000000-0005-0000-0000-0000967B0000}"/>
    <cellStyle name="Normal 9 4" xfId="31375" xr:uid="{00000000-0005-0000-0000-0000977B0000}"/>
    <cellStyle name="Normal 9 4 10" xfId="31376" xr:uid="{00000000-0005-0000-0000-0000987B0000}"/>
    <cellStyle name="Normal 9 4 10 2" xfId="31377" xr:uid="{00000000-0005-0000-0000-0000997B0000}"/>
    <cellStyle name="Normal 9 4 11" xfId="31378" xr:uid="{00000000-0005-0000-0000-00009A7B0000}"/>
    <cellStyle name="Normal 9 4 2" xfId="31379" xr:uid="{00000000-0005-0000-0000-00009B7B0000}"/>
    <cellStyle name="Normal 9 4 2 2" xfId="31380" xr:uid="{00000000-0005-0000-0000-00009C7B0000}"/>
    <cellStyle name="Normal 9 4 3" xfId="31381" xr:uid="{00000000-0005-0000-0000-00009D7B0000}"/>
    <cellStyle name="Normal 9 4 3 2" xfId="31382" xr:uid="{00000000-0005-0000-0000-00009E7B0000}"/>
    <cellStyle name="Normal 9 4 4" xfId="31383" xr:uid="{00000000-0005-0000-0000-00009F7B0000}"/>
    <cellStyle name="Normal 9 4 4 2" xfId="31384" xr:uid="{00000000-0005-0000-0000-0000A07B0000}"/>
    <cellStyle name="Normal 9 4 5" xfId="31385" xr:uid="{00000000-0005-0000-0000-0000A17B0000}"/>
    <cellStyle name="Normal 9 4 5 2" xfId="31386" xr:uid="{00000000-0005-0000-0000-0000A27B0000}"/>
    <cellStyle name="Normal 9 4 6" xfId="31387" xr:uid="{00000000-0005-0000-0000-0000A37B0000}"/>
    <cellStyle name="Normal 9 4 6 2" xfId="31388" xr:uid="{00000000-0005-0000-0000-0000A47B0000}"/>
    <cellStyle name="Normal 9 4 7" xfId="31389" xr:uid="{00000000-0005-0000-0000-0000A57B0000}"/>
    <cellStyle name="Normal 9 4 7 2" xfId="31390" xr:uid="{00000000-0005-0000-0000-0000A67B0000}"/>
    <cellStyle name="Normal 9 4 8" xfId="31391" xr:uid="{00000000-0005-0000-0000-0000A77B0000}"/>
    <cellStyle name="Normal 9 4 8 2" xfId="31392" xr:uid="{00000000-0005-0000-0000-0000A87B0000}"/>
    <cellStyle name="Normal 9 4 9" xfId="31393" xr:uid="{00000000-0005-0000-0000-0000A97B0000}"/>
    <cellStyle name="Normal 9 4 9 2" xfId="31394" xr:uid="{00000000-0005-0000-0000-0000AA7B0000}"/>
    <cellStyle name="Normal 9 5" xfId="31395" xr:uid="{00000000-0005-0000-0000-0000AB7B0000}"/>
    <cellStyle name="Normal 9 5 2" xfId="31396" xr:uid="{00000000-0005-0000-0000-0000AC7B0000}"/>
    <cellStyle name="Normal 9 6" xfId="31397" xr:uid="{00000000-0005-0000-0000-0000AD7B0000}"/>
    <cellStyle name="Normal 9 6 2" xfId="31398" xr:uid="{00000000-0005-0000-0000-0000AE7B0000}"/>
    <cellStyle name="Normal 9 7" xfId="31399" xr:uid="{00000000-0005-0000-0000-0000AF7B0000}"/>
    <cellStyle name="Normal 9 7 2" xfId="31400" xr:uid="{00000000-0005-0000-0000-0000B07B0000}"/>
    <cellStyle name="Normal 9 8" xfId="31401" xr:uid="{00000000-0005-0000-0000-0000B17B0000}"/>
    <cellStyle name="Normal 9 8 2" xfId="31402" xr:uid="{00000000-0005-0000-0000-0000B27B0000}"/>
    <cellStyle name="Normal 9 9" xfId="31403" xr:uid="{00000000-0005-0000-0000-0000B37B0000}"/>
    <cellStyle name="Normal 9 9 2" xfId="31404" xr:uid="{00000000-0005-0000-0000-0000B47B0000}"/>
    <cellStyle name="Normal_Hoja1" xfId="27" xr:uid="{00000000-0005-0000-0000-0000B57B0000}"/>
    <cellStyle name="Normal_Hoja1_1" xfId="38" xr:uid="{00000000-0005-0000-0000-0000B67B0000}"/>
    <cellStyle name="Notas 2" xfId="243" xr:uid="{00000000-0005-0000-0000-0000B77B0000}"/>
    <cellStyle name="Notas 2 10" xfId="31405" xr:uid="{00000000-0005-0000-0000-0000B87B0000}"/>
    <cellStyle name="Notas 2 10 10" xfId="31406" xr:uid="{00000000-0005-0000-0000-0000B97B0000}"/>
    <cellStyle name="Notas 2 10 10 2" xfId="31407" xr:uid="{00000000-0005-0000-0000-0000BA7B0000}"/>
    <cellStyle name="Notas 2 10 11" xfId="31408" xr:uid="{00000000-0005-0000-0000-0000BB7B0000}"/>
    <cellStyle name="Notas 2 10 11 2" xfId="31409" xr:uid="{00000000-0005-0000-0000-0000BC7B0000}"/>
    <cellStyle name="Notas 2 10 12" xfId="31410" xr:uid="{00000000-0005-0000-0000-0000BD7B0000}"/>
    <cellStyle name="Notas 2 10 12 2" xfId="31411" xr:uid="{00000000-0005-0000-0000-0000BE7B0000}"/>
    <cellStyle name="Notas 2 10 13" xfId="31412" xr:uid="{00000000-0005-0000-0000-0000BF7B0000}"/>
    <cellStyle name="Notas 2 10 2" xfId="31413" xr:uid="{00000000-0005-0000-0000-0000C07B0000}"/>
    <cellStyle name="Notas 2 10 2 10" xfId="31414" xr:uid="{00000000-0005-0000-0000-0000C17B0000}"/>
    <cellStyle name="Notas 2 10 2 10 2" xfId="31415" xr:uid="{00000000-0005-0000-0000-0000C27B0000}"/>
    <cellStyle name="Notas 2 10 2 11" xfId="31416" xr:uid="{00000000-0005-0000-0000-0000C37B0000}"/>
    <cellStyle name="Notas 2 10 2 2" xfId="31417" xr:uid="{00000000-0005-0000-0000-0000C47B0000}"/>
    <cellStyle name="Notas 2 10 2 2 2" xfId="31418" xr:uid="{00000000-0005-0000-0000-0000C57B0000}"/>
    <cellStyle name="Notas 2 10 2 3" xfId="31419" xr:uid="{00000000-0005-0000-0000-0000C67B0000}"/>
    <cellStyle name="Notas 2 10 2 3 2" xfId="31420" xr:uid="{00000000-0005-0000-0000-0000C77B0000}"/>
    <cellStyle name="Notas 2 10 2 4" xfId="31421" xr:uid="{00000000-0005-0000-0000-0000C87B0000}"/>
    <cellStyle name="Notas 2 10 2 4 2" xfId="31422" xr:uid="{00000000-0005-0000-0000-0000C97B0000}"/>
    <cellStyle name="Notas 2 10 2 5" xfId="31423" xr:uid="{00000000-0005-0000-0000-0000CA7B0000}"/>
    <cellStyle name="Notas 2 10 2 5 2" xfId="31424" xr:uid="{00000000-0005-0000-0000-0000CB7B0000}"/>
    <cellStyle name="Notas 2 10 2 6" xfId="31425" xr:uid="{00000000-0005-0000-0000-0000CC7B0000}"/>
    <cellStyle name="Notas 2 10 2 6 2" xfId="31426" xr:uid="{00000000-0005-0000-0000-0000CD7B0000}"/>
    <cellStyle name="Notas 2 10 2 7" xfId="31427" xr:uid="{00000000-0005-0000-0000-0000CE7B0000}"/>
    <cellStyle name="Notas 2 10 2 7 2" xfId="31428" xr:uid="{00000000-0005-0000-0000-0000CF7B0000}"/>
    <cellStyle name="Notas 2 10 2 8" xfId="31429" xr:uid="{00000000-0005-0000-0000-0000D07B0000}"/>
    <cellStyle name="Notas 2 10 2 8 2" xfId="31430" xr:uid="{00000000-0005-0000-0000-0000D17B0000}"/>
    <cellStyle name="Notas 2 10 2 9" xfId="31431" xr:uid="{00000000-0005-0000-0000-0000D27B0000}"/>
    <cellStyle name="Notas 2 10 2 9 2" xfId="31432" xr:uid="{00000000-0005-0000-0000-0000D37B0000}"/>
    <cellStyle name="Notas 2 10 3" xfId="31433" xr:uid="{00000000-0005-0000-0000-0000D47B0000}"/>
    <cellStyle name="Notas 2 10 3 10" xfId="31434" xr:uid="{00000000-0005-0000-0000-0000D57B0000}"/>
    <cellStyle name="Notas 2 10 3 10 2" xfId="31435" xr:uid="{00000000-0005-0000-0000-0000D67B0000}"/>
    <cellStyle name="Notas 2 10 3 11" xfId="31436" xr:uid="{00000000-0005-0000-0000-0000D77B0000}"/>
    <cellStyle name="Notas 2 10 3 2" xfId="31437" xr:uid="{00000000-0005-0000-0000-0000D87B0000}"/>
    <cellStyle name="Notas 2 10 3 2 2" xfId="31438" xr:uid="{00000000-0005-0000-0000-0000D97B0000}"/>
    <cellStyle name="Notas 2 10 3 3" xfId="31439" xr:uid="{00000000-0005-0000-0000-0000DA7B0000}"/>
    <cellStyle name="Notas 2 10 3 3 2" xfId="31440" xr:uid="{00000000-0005-0000-0000-0000DB7B0000}"/>
    <cellStyle name="Notas 2 10 3 4" xfId="31441" xr:uid="{00000000-0005-0000-0000-0000DC7B0000}"/>
    <cellStyle name="Notas 2 10 3 4 2" xfId="31442" xr:uid="{00000000-0005-0000-0000-0000DD7B0000}"/>
    <cellStyle name="Notas 2 10 3 5" xfId="31443" xr:uid="{00000000-0005-0000-0000-0000DE7B0000}"/>
    <cellStyle name="Notas 2 10 3 5 2" xfId="31444" xr:uid="{00000000-0005-0000-0000-0000DF7B0000}"/>
    <cellStyle name="Notas 2 10 3 6" xfId="31445" xr:uid="{00000000-0005-0000-0000-0000E07B0000}"/>
    <cellStyle name="Notas 2 10 3 6 2" xfId="31446" xr:uid="{00000000-0005-0000-0000-0000E17B0000}"/>
    <cellStyle name="Notas 2 10 3 7" xfId="31447" xr:uid="{00000000-0005-0000-0000-0000E27B0000}"/>
    <cellStyle name="Notas 2 10 3 7 2" xfId="31448" xr:uid="{00000000-0005-0000-0000-0000E37B0000}"/>
    <cellStyle name="Notas 2 10 3 8" xfId="31449" xr:uid="{00000000-0005-0000-0000-0000E47B0000}"/>
    <cellStyle name="Notas 2 10 3 8 2" xfId="31450" xr:uid="{00000000-0005-0000-0000-0000E57B0000}"/>
    <cellStyle name="Notas 2 10 3 9" xfId="31451" xr:uid="{00000000-0005-0000-0000-0000E67B0000}"/>
    <cellStyle name="Notas 2 10 3 9 2" xfId="31452" xr:uid="{00000000-0005-0000-0000-0000E77B0000}"/>
    <cellStyle name="Notas 2 10 4" xfId="31453" xr:uid="{00000000-0005-0000-0000-0000E87B0000}"/>
    <cellStyle name="Notas 2 10 4 2" xfId="31454" xr:uid="{00000000-0005-0000-0000-0000E97B0000}"/>
    <cellStyle name="Notas 2 10 5" xfId="31455" xr:uid="{00000000-0005-0000-0000-0000EA7B0000}"/>
    <cellStyle name="Notas 2 10 5 2" xfId="31456" xr:uid="{00000000-0005-0000-0000-0000EB7B0000}"/>
    <cellStyle name="Notas 2 10 6" xfId="31457" xr:uid="{00000000-0005-0000-0000-0000EC7B0000}"/>
    <cellStyle name="Notas 2 10 6 2" xfId="31458" xr:uid="{00000000-0005-0000-0000-0000ED7B0000}"/>
    <cellStyle name="Notas 2 10 7" xfId="31459" xr:uid="{00000000-0005-0000-0000-0000EE7B0000}"/>
    <cellStyle name="Notas 2 10 7 2" xfId="31460" xr:uid="{00000000-0005-0000-0000-0000EF7B0000}"/>
    <cellStyle name="Notas 2 10 8" xfId="31461" xr:uid="{00000000-0005-0000-0000-0000F07B0000}"/>
    <cellStyle name="Notas 2 10 8 2" xfId="31462" xr:uid="{00000000-0005-0000-0000-0000F17B0000}"/>
    <cellStyle name="Notas 2 10 9" xfId="31463" xr:uid="{00000000-0005-0000-0000-0000F27B0000}"/>
    <cellStyle name="Notas 2 10 9 2" xfId="31464" xr:uid="{00000000-0005-0000-0000-0000F37B0000}"/>
    <cellStyle name="Notas 2 11" xfId="31465" xr:uid="{00000000-0005-0000-0000-0000F47B0000}"/>
    <cellStyle name="Notas 2 11 2" xfId="31466" xr:uid="{00000000-0005-0000-0000-0000F57B0000}"/>
    <cellStyle name="Notas 2 12" xfId="31467" xr:uid="{00000000-0005-0000-0000-0000F67B0000}"/>
    <cellStyle name="Notas 2 12 2" xfId="31468" xr:uid="{00000000-0005-0000-0000-0000F77B0000}"/>
    <cellStyle name="Notas 2 13" xfId="31469" xr:uid="{00000000-0005-0000-0000-0000F87B0000}"/>
    <cellStyle name="Notas 2 13 2" xfId="31470" xr:uid="{00000000-0005-0000-0000-0000F97B0000}"/>
    <cellStyle name="Notas 2 14" xfId="31471" xr:uid="{00000000-0005-0000-0000-0000FA7B0000}"/>
    <cellStyle name="Notas 2 14 2" xfId="31472" xr:uid="{00000000-0005-0000-0000-0000FB7B0000}"/>
    <cellStyle name="Notas 2 15" xfId="31473" xr:uid="{00000000-0005-0000-0000-0000FC7B0000}"/>
    <cellStyle name="Notas 2 15 2" xfId="31474" xr:uid="{00000000-0005-0000-0000-0000FD7B0000}"/>
    <cellStyle name="Notas 2 16" xfId="31475" xr:uid="{00000000-0005-0000-0000-0000FE7B0000}"/>
    <cellStyle name="Notas 2 16 2" xfId="31476" xr:uid="{00000000-0005-0000-0000-0000FF7B0000}"/>
    <cellStyle name="Notas 2 17" xfId="31477" xr:uid="{00000000-0005-0000-0000-0000007C0000}"/>
    <cellStyle name="Notas 2 17 2" xfId="31478" xr:uid="{00000000-0005-0000-0000-0000017C0000}"/>
    <cellStyle name="Notas 2 18" xfId="31479" xr:uid="{00000000-0005-0000-0000-0000027C0000}"/>
    <cellStyle name="Notas 2 18 2" xfId="31480" xr:uid="{00000000-0005-0000-0000-0000037C0000}"/>
    <cellStyle name="Notas 2 19" xfId="31481" xr:uid="{00000000-0005-0000-0000-0000047C0000}"/>
    <cellStyle name="Notas 2 19 2" xfId="31482" xr:uid="{00000000-0005-0000-0000-0000057C0000}"/>
    <cellStyle name="Notas 2 2" xfId="244" xr:uid="{00000000-0005-0000-0000-0000067C0000}"/>
    <cellStyle name="Notas 2 2 10" xfId="31483" xr:uid="{00000000-0005-0000-0000-0000077C0000}"/>
    <cellStyle name="Notas 2 2 10 2" xfId="31484" xr:uid="{00000000-0005-0000-0000-0000087C0000}"/>
    <cellStyle name="Notas 2 2 11" xfId="31485" xr:uid="{00000000-0005-0000-0000-0000097C0000}"/>
    <cellStyle name="Notas 2 2 11 2" xfId="31486" xr:uid="{00000000-0005-0000-0000-00000A7C0000}"/>
    <cellStyle name="Notas 2 2 12" xfId="31487" xr:uid="{00000000-0005-0000-0000-00000B7C0000}"/>
    <cellStyle name="Notas 2 2 12 2" xfId="31488" xr:uid="{00000000-0005-0000-0000-00000C7C0000}"/>
    <cellStyle name="Notas 2 2 13" xfId="31489" xr:uid="{00000000-0005-0000-0000-00000D7C0000}"/>
    <cellStyle name="Notas 2 2 13 2" xfId="31490" xr:uid="{00000000-0005-0000-0000-00000E7C0000}"/>
    <cellStyle name="Notas 2 2 14" xfId="31491" xr:uid="{00000000-0005-0000-0000-00000F7C0000}"/>
    <cellStyle name="Notas 2 2 14 2" xfId="31492" xr:uid="{00000000-0005-0000-0000-0000107C0000}"/>
    <cellStyle name="Notas 2 2 15" xfId="31493" xr:uid="{00000000-0005-0000-0000-0000117C0000}"/>
    <cellStyle name="Notas 2 2 15 2" xfId="31494" xr:uid="{00000000-0005-0000-0000-0000127C0000}"/>
    <cellStyle name="Notas 2 2 16" xfId="31495" xr:uid="{00000000-0005-0000-0000-0000137C0000}"/>
    <cellStyle name="Notas 2 2 16 2" xfId="31496" xr:uid="{00000000-0005-0000-0000-0000147C0000}"/>
    <cellStyle name="Notas 2 2 17" xfId="31497" xr:uid="{00000000-0005-0000-0000-0000157C0000}"/>
    <cellStyle name="Notas 2 2 17 2" xfId="31498" xr:uid="{00000000-0005-0000-0000-0000167C0000}"/>
    <cellStyle name="Notas 2 2 18" xfId="31499" xr:uid="{00000000-0005-0000-0000-0000177C0000}"/>
    <cellStyle name="Notas 2 2 19" xfId="31500" xr:uid="{00000000-0005-0000-0000-0000187C0000}"/>
    <cellStyle name="Notas 2 2 2" xfId="328" xr:uid="{00000000-0005-0000-0000-0000197C0000}"/>
    <cellStyle name="Notas 2 2 2 10" xfId="31501" xr:uid="{00000000-0005-0000-0000-00001A7C0000}"/>
    <cellStyle name="Notas 2 2 2 10 2" xfId="31502" xr:uid="{00000000-0005-0000-0000-00001B7C0000}"/>
    <cellStyle name="Notas 2 2 2 11" xfId="31503" xr:uid="{00000000-0005-0000-0000-00001C7C0000}"/>
    <cellStyle name="Notas 2 2 2 11 2" xfId="31504" xr:uid="{00000000-0005-0000-0000-00001D7C0000}"/>
    <cellStyle name="Notas 2 2 2 12" xfId="31505" xr:uid="{00000000-0005-0000-0000-00001E7C0000}"/>
    <cellStyle name="Notas 2 2 2 12 2" xfId="31506" xr:uid="{00000000-0005-0000-0000-00001F7C0000}"/>
    <cellStyle name="Notas 2 2 2 13" xfId="31507" xr:uid="{00000000-0005-0000-0000-0000207C0000}"/>
    <cellStyle name="Notas 2 2 2 13 2" xfId="31508" xr:uid="{00000000-0005-0000-0000-0000217C0000}"/>
    <cellStyle name="Notas 2 2 2 14" xfId="31509" xr:uid="{00000000-0005-0000-0000-0000227C0000}"/>
    <cellStyle name="Notas 2 2 2 14 2" xfId="31510" xr:uid="{00000000-0005-0000-0000-0000237C0000}"/>
    <cellStyle name="Notas 2 2 2 15" xfId="31511" xr:uid="{00000000-0005-0000-0000-0000247C0000}"/>
    <cellStyle name="Notas 2 2 2 16" xfId="31512" xr:uid="{00000000-0005-0000-0000-0000257C0000}"/>
    <cellStyle name="Notas 2 2 2 2" xfId="31513" xr:uid="{00000000-0005-0000-0000-0000267C0000}"/>
    <cellStyle name="Notas 2 2 2 2 10" xfId="31514" xr:uid="{00000000-0005-0000-0000-0000277C0000}"/>
    <cellStyle name="Notas 2 2 2 2 10 2" xfId="31515" xr:uid="{00000000-0005-0000-0000-0000287C0000}"/>
    <cellStyle name="Notas 2 2 2 2 11" xfId="31516" xr:uid="{00000000-0005-0000-0000-0000297C0000}"/>
    <cellStyle name="Notas 2 2 2 2 11 2" xfId="31517" xr:uid="{00000000-0005-0000-0000-00002A7C0000}"/>
    <cellStyle name="Notas 2 2 2 2 12" xfId="31518" xr:uid="{00000000-0005-0000-0000-00002B7C0000}"/>
    <cellStyle name="Notas 2 2 2 2 12 2" xfId="31519" xr:uid="{00000000-0005-0000-0000-00002C7C0000}"/>
    <cellStyle name="Notas 2 2 2 2 13" xfId="31520" xr:uid="{00000000-0005-0000-0000-00002D7C0000}"/>
    <cellStyle name="Notas 2 2 2 2 2" xfId="31521" xr:uid="{00000000-0005-0000-0000-00002E7C0000}"/>
    <cellStyle name="Notas 2 2 2 2 2 10" xfId="31522" xr:uid="{00000000-0005-0000-0000-00002F7C0000}"/>
    <cellStyle name="Notas 2 2 2 2 2 10 2" xfId="31523" xr:uid="{00000000-0005-0000-0000-0000307C0000}"/>
    <cellStyle name="Notas 2 2 2 2 2 11" xfId="31524" xr:uid="{00000000-0005-0000-0000-0000317C0000}"/>
    <cellStyle name="Notas 2 2 2 2 2 2" xfId="31525" xr:uid="{00000000-0005-0000-0000-0000327C0000}"/>
    <cellStyle name="Notas 2 2 2 2 2 2 2" xfId="31526" xr:uid="{00000000-0005-0000-0000-0000337C0000}"/>
    <cellStyle name="Notas 2 2 2 2 2 3" xfId="31527" xr:uid="{00000000-0005-0000-0000-0000347C0000}"/>
    <cellStyle name="Notas 2 2 2 2 2 3 2" xfId="31528" xr:uid="{00000000-0005-0000-0000-0000357C0000}"/>
    <cellStyle name="Notas 2 2 2 2 2 4" xfId="31529" xr:uid="{00000000-0005-0000-0000-0000367C0000}"/>
    <cellStyle name="Notas 2 2 2 2 2 4 2" xfId="31530" xr:uid="{00000000-0005-0000-0000-0000377C0000}"/>
    <cellStyle name="Notas 2 2 2 2 2 5" xfId="31531" xr:uid="{00000000-0005-0000-0000-0000387C0000}"/>
    <cellStyle name="Notas 2 2 2 2 2 5 2" xfId="31532" xr:uid="{00000000-0005-0000-0000-0000397C0000}"/>
    <cellStyle name="Notas 2 2 2 2 2 6" xfId="31533" xr:uid="{00000000-0005-0000-0000-00003A7C0000}"/>
    <cellStyle name="Notas 2 2 2 2 2 6 2" xfId="31534" xr:uid="{00000000-0005-0000-0000-00003B7C0000}"/>
    <cellStyle name="Notas 2 2 2 2 2 7" xfId="31535" xr:uid="{00000000-0005-0000-0000-00003C7C0000}"/>
    <cellStyle name="Notas 2 2 2 2 2 7 2" xfId="31536" xr:uid="{00000000-0005-0000-0000-00003D7C0000}"/>
    <cellStyle name="Notas 2 2 2 2 2 8" xfId="31537" xr:uid="{00000000-0005-0000-0000-00003E7C0000}"/>
    <cellStyle name="Notas 2 2 2 2 2 8 2" xfId="31538" xr:uid="{00000000-0005-0000-0000-00003F7C0000}"/>
    <cellStyle name="Notas 2 2 2 2 2 9" xfId="31539" xr:uid="{00000000-0005-0000-0000-0000407C0000}"/>
    <cellStyle name="Notas 2 2 2 2 2 9 2" xfId="31540" xr:uid="{00000000-0005-0000-0000-0000417C0000}"/>
    <cellStyle name="Notas 2 2 2 2 3" xfId="31541" xr:uid="{00000000-0005-0000-0000-0000427C0000}"/>
    <cellStyle name="Notas 2 2 2 2 3 10" xfId="31542" xr:uid="{00000000-0005-0000-0000-0000437C0000}"/>
    <cellStyle name="Notas 2 2 2 2 3 10 2" xfId="31543" xr:uid="{00000000-0005-0000-0000-0000447C0000}"/>
    <cellStyle name="Notas 2 2 2 2 3 11" xfId="31544" xr:uid="{00000000-0005-0000-0000-0000457C0000}"/>
    <cellStyle name="Notas 2 2 2 2 3 2" xfId="31545" xr:uid="{00000000-0005-0000-0000-0000467C0000}"/>
    <cellStyle name="Notas 2 2 2 2 3 2 2" xfId="31546" xr:uid="{00000000-0005-0000-0000-0000477C0000}"/>
    <cellStyle name="Notas 2 2 2 2 3 3" xfId="31547" xr:uid="{00000000-0005-0000-0000-0000487C0000}"/>
    <cellStyle name="Notas 2 2 2 2 3 3 2" xfId="31548" xr:uid="{00000000-0005-0000-0000-0000497C0000}"/>
    <cellStyle name="Notas 2 2 2 2 3 4" xfId="31549" xr:uid="{00000000-0005-0000-0000-00004A7C0000}"/>
    <cellStyle name="Notas 2 2 2 2 3 4 2" xfId="31550" xr:uid="{00000000-0005-0000-0000-00004B7C0000}"/>
    <cellStyle name="Notas 2 2 2 2 3 5" xfId="31551" xr:uid="{00000000-0005-0000-0000-00004C7C0000}"/>
    <cellStyle name="Notas 2 2 2 2 3 5 2" xfId="31552" xr:uid="{00000000-0005-0000-0000-00004D7C0000}"/>
    <cellStyle name="Notas 2 2 2 2 3 6" xfId="31553" xr:uid="{00000000-0005-0000-0000-00004E7C0000}"/>
    <cellStyle name="Notas 2 2 2 2 3 6 2" xfId="31554" xr:uid="{00000000-0005-0000-0000-00004F7C0000}"/>
    <cellStyle name="Notas 2 2 2 2 3 7" xfId="31555" xr:uid="{00000000-0005-0000-0000-0000507C0000}"/>
    <cellStyle name="Notas 2 2 2 2 3 7 2" xfId="31556" xr:uid="{00000000-0005-0000-0000-0000517C0000}"/>
    <cellStyle name="Notas 2 2 2 2 3 8" xfId="31557" xr:uid="{00000000-0005-0000-0000-0000527C0000}"/>
    <cellStyle name="Notas 2 2 2 2 3 8 2" xfId="31558" xr:uid="{00000000-0005-0000-0000-0000537C0000}"/>
    <cellStyle name="Notas 2 2 2 2 3 9" xfId="31559" xr:uid="{00000000-0005-0000-0000-0000547C0000}"/>
    <cellStyle name="Notas 2 2 2 2 3 9 2" xfId="31560" xr:uid="{00000000-0005-0000-0000-0000557C0000}"/>
    <cellStyle name="Notas 2 2 2 2 4" xfId="31561" xr:uid="{00000000-0005-0000-0000-0000567C0000}"/>
    <cellStyle name="Notas 2 2 2 2 4 2" xfId="31562" xr:uid="{00000000-0005-0000-0000-0000577C0000}"/>
    <cellStyle name="Notas 2 2 2 2 5" xfId="31563" xr:uid="{00000000-0005-0000-0000-0000587C0000}"/>
    <cellStyle name="Notas 2 2 2 2 5 2" xfId="31564" xr:uid="{00000000-0005-0000-0000-0000597C0000}"/>
    <cellStyle name="Notas 2 2 2 2 6" xfId="31565" xr:uid="{00000000-0005-0000-0000-00005A7C0000}"/>
    <cellStyle name="Notas 2 2 2 2 6 2" xfId="31566" xr:uid="{00000000-0005-0000-0000-00005B7C0000}"/>
    <cellStyle name="Notas 2 2 2 2 7" xfId="31567" xr:uid="{00000000-0005-0000-0000-00005C7C0000}"/>
    <cellStyle name="Notas 2 2 2 2 7 2" xfId="31568" xr:uid="{00000000-0005-0000-0000-00005D7C0000}"/>
    <cellStyle name="Notas 2 2 2 2 8" xfId="31569" xr:uid="{00000000-0005-0000-0000-00005E7C0000}"/>
    <cellStyle name="Notas 2 2 2 2 8 2" xfId="31570" xr:uid="{00000000-0005-0000-0000-00005F7C0000}"/>
    <cellStyle name="Notas 2 2 2 2 9" xfId="31571" xr:uid="{00000000-0005-0000-0000-0000607C0000}"/>
    <cellStyle name="Notas 2 2 2 2 9 2" xfId="31572" xr:uid="{00000000-0005-0000-0000-0000617C0000}"/>
    <cellStyle name="Notas 2 2 2 3" xfId="31573" xr:uid="{00000000-0005-0000-0000-0000627C0000}"/>
    <cellStyle name="Notas 2 2 2 3 10" xfId="31574" xr:uid="{00000000-0005-0000-0000-0000637C0000}"/>
    <cellStyle name="Notas 2 2 2 3 10 2" xfId="31575" xr:uid="{00000000-0005-0000-0000-0000647C0000}"/>
    <cellStyle name="Notas 2 2 2 3 11" xfId="31576" xr:uid="{00000000-0005-0000-0000-0000657C0000}"/>
    <cellStyle name="Notas 2 2 2 3 11 2" xfId="31577" xr:uid="{00000000-0005-0000-0000-0000667C0000}"/>
    <cellStyle name="Notas 2 2 2 3 12" xfId="31578" xr:uid="{00000000-0005-0000-0000-0000677C0000}"/>
    <cellStyle name="Notas 2 2 2 3 12 2" xfId="31579" xr:uid="{00000000-0005-0000-0000-0000687C0000}"/>
    <cellStyle name="Notas 2 2 2 3 13" xfId="31580" xr:uid="{00000000-0005-0000-0000-0000697C0000}"/>
    <cellStyle name="Notas 2 2 2 3 2" xfId="31581" xr:uid="{00000000-0005-0000-0000-00006A7C0000}"/>
    <cellStyle name="Notas 2 2 2 3 2 10" xfId="31582" xr:uid="{00000000-0005-0000-0000-00006B7C0000}"/>
    <cellStyle name="Notas 2 2 2 3 2 10 2" xfId="31583" xr:uid="{00000000-0005-0000-0000-00006C7C0000}"/>
    <cellStyle name="Notas 2 2 2 3 2 11" xfId="31584" xr:uid="{00000000-0005-0000-0000-00006D7C0000}"/>
    <cellStyle name="Notas 2 2 2 3 2 2" xfId="31585" xr:uid="{00000000-0005-0000-0000-00006E7C0000}"/>
    <cellStyle name="Notas 2 2 2 3 2 2 2" xfId="31586" xr:uid="{00000000-0005-0000-0000-00006F7C0000}"/>
    <cellStyle name="Notas 2 2 2 3 2 3" xfId="31587" xr:uid="{00000000-0005-0000-0000-0000707C0000}"/>
    <cellStyle name="Notas 2 2 2 3 2 3 2" xfId="31588" xr:uid="{00000000-0005-0000-0000-0000717C0000}"/>
    <cellStyle name="Notas 2 2 2 3 2 4" xfId="31589" xr:uid="{00000000-0005-0000-0000-0000727C0000}"/>
    <cellStyle name="Notas 2 2 2 3 2 4 2" xfId="31590" xr:uid="{00000000-0005-0000-0000-0000737C0000}"/>
    <cellStyle name="Notas 2 2 2 3 2 5" xfId="31591" xr:uid="{00000000-0005-0000-0000-0000747C0000}"/>
    <cellStyle name="Notas 2 2 2 3 2 5 2" xfId="31592" xr:uid="{00000000-0005-0000-0000-0000757C0000}"/>
    <cellStyle name="Notas 2 2 2 3 2 6" xfId="31593" xr:uid="{00000000-0005-0000-0000-0000767C0000}"/>
    <cellStyle name="Notas 2 2 2 3 2 6 2" xfId="31594" xr:uid="{00000000-0005-0000-0000-0000777C0000}"/>
    <cellStyle name="Notas 2 2 2 3 2 7" xfId="31595" xr:uid="{00000000-0005-0000-0000-0000787C0000}"/>
    <cellStyle name="Notas 2 2 2 3 2 7 2" xfId="31596" xr:uid="{00000000-0005-0000-0000-0000797C0000}"/>
    <cellStyle name="Notas 2 2 2 3 2 8" xfId="31597" xr:uid="{00000000-0005-0000-0000-00007A7C0000}"/>
    <cellStyle name="Notas 2 2 2 3 2 8 2" xfId="31598" xr:uid="{00000000-0005-0000-0000-00007B7C0000}"/>
    <cellStyle name="Notas 2 2 2 3 2 9" xfId="31599" xr:uid="{00000000-0005-0000-0000-00007C7C0000}"/>
    <cellStyle name="Notas 2 2 2 3 2 9 2" xfId="31600" xr:uid="{00000000-0005-0000-0000-00007D7C0000}"/>
    <cellStyle name="Notas 2 2 2 3 3" xfId="31601" xr:uid="{00000000-0005-0000-0000-00007E7C0000}"/>
    <cellStyle name="Notas 2 2 2 3 3 10" xfId="31602" xr:uid="{00000000-0005-0000-0000-00007F7C0000}"/>
    <cellStyle name="Notas 2 2 2 3 3 10 2" xfId="31603" xr:uid="{00000000-0005-0000-0000-0000807C0000}"/>
    <cellStyle name="Notas 2 2 2 3 3 11" xfId="31604" xr:uid="{00000000-0005-0000-0000-0000817C0000}"/>
    <cellStyle name="Notas 2 2 2 3 3 2" xfId="31605" xr:uid="{00000000-0005-0000-0000-0000827C0000}"/>
    <cellStyle name="Notas 2 2 2 3 3 2 2" xfId="31606" xr:uid="{00000000-0005-0000-0000-0000837C0000}"/>
    <cellStyle name="Notas 2 2 2 3 3 3" xfId="31607" xr:uid="{00000000-0005-0000-0000-0000847C0000}"/>
    <cellStyle name="Notas 2 2 2 3 3 3 2" xfId="31608" xr:uid="{00000000-0005-0000-0000-0000857C0000}"/>
    <cellStyle name="Notas 2 2 2 3 3 4" xfId="31609" xr:uid="{00000000-0005-0000-0000-0000867C0000}"/>
    <cellStyle name="Notas 2 2 2 3 3 4 2" xfId="31610" xr:uid="{00000000-0005-0000-0000-0000877C0000}"/>
    <cellStyle name="Notas 2 2 2 3 3 5" xfId="31611" xr:uid="{00000000-0005-0000-0000-0000887C0000}"/>
    <cellStyle name="Notas 2 2 2 3 3 5 2" xfId="31612" xr:uid="{00000000-0005-0000-0000-0000897C0000}"/>
    <cellStyle name="Notas 2 2 2 3 3 6" xfId="31613" xr:uid="{00000000-0005-0000-0000-00008A7C0000}"/>
    <cellStyle name="Notas 2 2 2 3 3 6 2" xfId="31614" xr:uid="{00000000-0005-0000-0000-00008B7C0000}"/>
    <cellStyle name="Notas 2 2 2 3 3 7" xfId="31615" xr:uid="{00000000-0005-0000-0000-00008C7C0000}"/>
    <cellStyle name="Notas 2 2 2 3 3 7 2" xfId="31616" xr:uid="{00000000-0005-0000-0000-00008D7C0000}"/>
    <cellStyle name="Notas 2 2 2 3 3 8" xfId="31617" xr:uid="{00000000-0005-0000-0000-00008E7C0000}"/>
    <cellStyle name="Notas 2 2 2 3 3 8 2" xfId="31618" xr:uid="{00000000-0005-0000-0000-00008F7C0000}"/>
    <cellStyle name="Notas 2 2 2 3 3 9" xfId="31619" xr:uid="{00000000-0005-0000-0000-0000907C0000}"/>
    <cellStyle name="Notas 2 2 2 3 3 9 2" xfId="31620" xr:uid="{00000000-0005-0000-0000-0000917C0000}"/>
    <cellStyle name="Notas 2 2 2 3 4" xfId="31621" xr:uid="{00000000-0005-0000-0000-0000927C0000}"/>
    <cellStyle name="Notas 2 2 2 3 4 2" xfId="31622" xr:uid="{00000000-0005-0000-0000-0000937C0000}"/>
    <cellStyle name="Notas 2 2 2 3 5" xfId="31623" xr:uid="{00000000-0005-0000-0000-0000947C0000}"/>
    <cellStyle name="Notas 2 2 2 3 5 2" xfId="31624" xr:uid="{00000000-0005-0000-0000-0000957C0000}"/>
    <cellStyle name="Notas 2 2 2 3 6" xfId="31625" xr:uid="{00000000-0005-0000-0000-0000967C0000}"/>
    <cellStyle name="Notas 2 2 2 3 6 2" xfId="31626" xr:uid="{00000000-0005-0000-0000-0000977C0000}"/>
    <cellStyle name="Notas 2 2 2 3 7" xfId="31627" xr:uid="{00000000-0005-0000-0000-0000987C0000}"/>
    <cellStyle name="Notas 2 2 2 3 7 2" xfId="31628" xr:uid="{00000000-0005-0000-0000-0000997C0000}"/>
    <cellStyle name="Notas 2 2 2 3 8" xfId="31629" xr:uid="{00000000-0005-0000-0000-00009A7C0000}"/>
    <cellStyle name="Notas 2 2 2 3 8 2" xfId="31630" xr:uid="{00000000-0005-0000-0000-00009B7C0000}"/>
    <cellStyle name="Notas 2 2 2 3 9" xfId="31631" xr:uid="{00000000-0005-0000-0000-00009C7C0000}"/>
    <cellStyle name="Notas 2 2 2 3 9 2" xfId="31632" xr:uid="{00000000-0005-0000-0000-00009D7C0000}"/>
    <cellStyle name="Notas 2 2 2 4" xfId="31633" xr:uid="{00000000-0005-0000-0000-00009E7C0000}"/>
    <cellStyle name="Notas 2 2 2 4 10" xfId="31634" xr:uid="{00000000-0005-0000-0000-00009F7C0000}"/>
    <cellStyle name="Notas 2 2 2 4 10 2" xfId="31635" xr:uid="{00000000-0005-0000-0000-0000A07C0000}"/>
    <cellStyle name="Notas 2 2 2 4 11" xfId="31636" xr:uid="{00000000-0005-0000-0000-0000A17C0000}"/>
    <cellStyle name="Notas 2 2 2 4 2" xfId="31637" xr:uid="{00000000-0005-0000-0000-0000A27C0000}"/>
    <cellStyle name="Notas 2 2 2 4 2 2" xfId="31638" xr:uid="{00000000-0005-0000-0000-0000A37C0000}"/>
    <cellStyle name="Notas 2 2 2 4 3" xfId="31639" xr:uid="{00000000-0005-0000-0000-0000A47C0000}"/>
    <cellStyle name="Notas 2 2 2 4 3 2" xfId="31640" xr:uid="{00000000-0005-0000-0000-0000A57C0000}"/>
    <cellStyle name="Notas 2 2 2 4 4" xfId="31641" xr:uid="{00000000-0005-0000-0000-0000A67C0000}"/>
    <cellStyle name="Notas 2 2 2 4 4 2" xfId="31642" xr:uid="{00000000-0005-0000-0000-0000A77C0000}"/>
    <cellStyle name="Notas 2 2 2 4 5" xfId="31643" xr:uid="{00000000-0005-0000-0000-0000A87C0000}"/>
    <cellStyle name="Notas 2 2 2 4 5 2" xfId="31644" xr:uid="{00000000-0005-0000-0000-0000A97C0000}"/>
    <cellStyle name="Notas 2 2 2 4 6" xfId="31645" xr:uid="{00000000-0005-0000-0000-0000AA7C0000}"/>
    <cellStyle name="Notas 2 2 2 4 6 2" xfId="31646" xr:uid="{00000000-0005-0000-0000-0000AB7C0000}"/>
    <cellStyle name="Notas 2 2 2 4 7" xfId="31647" xr:uid="{00000000-0005-0000-0000-0000AC7C0000}"/>
    <cellStyle name="Notas 2 2 2 4 7 2" xfId="31648" xr:uid="{00000000-0005-0000-0000-0000AD7C0000}"/>
    <cellStyle name="Notas 2 2 2 4 8" xfId="31649" xr:uid="{00000000-0005-0000-0000-0000AE7C0000}"/>
    <cellStyle name="Notas 2 2 2 4 8 2" xfId="31650" xr:uid="{00000000-0005-0000-0000-0000AF7C0000}"/>
    <cellStyle name="Notas 2 2 2 4 9" xfId="31651" xr:uid="{00000000-0005-0000-0000-0000B07C0000}"/>
    <cellStyle name="Notas 2 2 2 4 9 2" xfId="31652" xr:uid="{00000000-0005-0000-0000-0000B17C0000}"/>
    <cellStyle name="Notas 2 2 2 5" xfId="31653" xr:uid="{00000000-0005-0000-0000-0000B27C0000}"/>
    <cellStyle name="Notas 2 2 2 5 10" xfId="31654" xr:uid="{00000000-0005-0000-0000-0000B37C0000}"/>
    <cellStyle name="Notas 2 2 2 5 10 2" xfId="31655" xr:uid="{00000000-0005-0000-0000-0000B47C0000}"/>
    <cellStyle name="Notas 2 2 2 5 11" xfId="31656" xr:uid="{00000000-0005-0000-0000-0000B57C0000}"/>
    <cellStyle name="Notas 2 2 2 5 2" xfId="31657" xr:uid="{00000000-0005-0000-0000-0000B67C0000}"/>
    <cellStyle name="Notas 2 2 2 5 2 2" xfId="31658" xr:uid="{00000000-0005-0000-0000-0000B77C0000}"/>
    <cellStyle name="Notas 2 2 2 5 3" xfId="31659" xr:uid="{00000000-0005-0000-0000-0000B87C0000}"/>
    <cellStyle name="Notas 2 2 2 5 3 2" xfId="31660" xr:uid="{00000000-0005-0000-0000-0000B97C0000}"/>
    <cellStyle name="Notas 2 2 2 5 4" xfId="31661" xr:uid="{00000000-0005-0000-0000-0000BA7C0000}"/>
    <cellStyle name="Notas 2 2 2 5 4 2" xfId="31662" xr:uid="{00000000-0005-0000-0000-0000BB7C0000}"/>
    <cellStyle name="Notas 2 2 2 5 5" xfId="31663" xr:uid="{00000000-0005-0000-0000-0000BC7C0000}"/>
    <cellStyle name="Notas 2 2 2 5 5 2" xfId="31664" xr:uid="{00000000-0005-0000-0000-0000BD7C0000}"/>
    <cellStyle name="Notas 2 2 2 5 6" xfId="31665" xr:uid="{00000000-0005-0000-0000-0000BE7C0000}"/>
    <cellStyle name="Notas 2 2 2 5 6 2" xfId="31666" xr:uid="{00000000-0005-0000-0000-0000BF7C0000}"/>
    <cellStyle name="Notas 2 2 2 5 7" xfId="31667" xr:uid="{00000000-0005-0000-0000-0000C07C0000}"/>
    <cellStyle name="Notas 2 2 2 5 7 2" xfId="31668" xr:uid="{00000000-0005-0000-0000-0000C17C0000}"/>
    <cellStyle name="Notas 2 2 2 5 8" xfId="31669" xr:uid="{00000000-0005-0000-0000-0000C27C0000}"/>
    <cellStyle name="Notas 2 2 2 5 8 2" xfId="31670" xr:uid="{00000000-0005-0000-0000-0000C37C0000}"/>
    <cellStyle name="Notas 2 2 2 5 9" xfId="31671" xr:uid="{00000000-0005-0000-0000-0000C47C0000}"/>
    <cellStyle name="Notas 2 2 2 5 9 2" xfId="31672" xr:uid="{00000000-0005-0000-0000-0000C57C0000}"/>
    <cellStyle name="Notas 2 2 2 6" xfId="31673" xr:uid="{00000000-0005-0000-0000-0000C67C0000}"/>
    <cellStyle name="Notas 2 2 2 6 2" xfId="31674" xr:uid="{00000000-0005-0000-0000-0000C77C0000}"/>
    <cellStyle name="Notas 2 2 2 7" xfId="31675" xr:uid="{00000000-0005-0000-0000-0000C87C0000}"/>
    <cellStyle name="Notas 2 2 2 7 2" xfId="31676" xr:uid="{00000000-0005-0000-0000-0000C97C0000}"/>
    <cellStyle name="Notas 2 2 2 8" xfId="31677" xr:uid="{00000000-0005-0000-0000-0000CA7C0000}"/>
    <cellStyle name="Notas 2 2 2 8 2" xfId="31678" xr:uid="{00000000-0005-0000-0000-0000CB7C0000}"/>
    <cellStyle name="Notas 2 2 2 9" xfId="31679" xr:uid="{00000000-0005-0000-0000-0000CC7C0000}"/>
    <cellStyle name="Notas 2 2 2 9 2" xfId="31680" xr:uid="{00000000-0005-0000-0000-0000CD7C0000}"/>
    <cellStyle name="Notas 2 2 20" xfId="31681" xr:uid="{00000000-0005-0000-0000-0000CE7C0000}"/>
    <cellStyle name="Notas 2 2 3" xfId="303" xr:uid="{00000000-0005-0000-0000-0000CF7C0000}"/>
    <cellStyle name="Notas 2 2 3 10" xfId="31682" xr:uid="{00000000-0005-0000-0000-0000D07C0000}"/>
    <cellStyle name="Notas 2 2 3 10 2" xfId="31683" xr:uid="{00000000-0005-0000-0000-0000D17C0000}"/>
    <cellStyle name="Notas 2 2 3 11" xfId="31684" xr:uid="{00000000-0005-0000-0000-0000D27C0000}"/>
    <cellStyle name="Notas 2 2 3 11 2" xfId="31685" xr:uid="{00000000-0005-0000-0000-0000D37C0000}"/>
    <cellStyle name="Notas 2 2 3 12" xfId="31686" xr:uid="{00000000-0005-0000-0000-0000D47C0000}"/>
    <cellStyle name="Notas 2 2 3 12 2" xfId="31687" xr:uid="{00000000-0005-0000-0000-0000D57C0000}"/>
    <cellStyle name="Notas 2 2 3 13" xfId="31688" xr:uid="{00000000-0005-0000-0000-0000D67C0000}"/>
    <cellStyle name="Notas 2 2 3 13 2" xfId="31689" xr:uid="{00000000-0005-0000-0000-0000D77C0000}"/>
    <cellStyle name="Notas 2 2 3 14" xfId="31690" xr:uid="{00000000-0005-0000-0000-0000D87C0000}"/>
    <cellStyle name="Notas 2 2 3 14 2" xfId="31691" xr:uid="{00000000-0005-0000-0000-0000D97C0000}"/>
    <cellStyle name="Notas 2 2 3 15" xfId="31692" xr:uid="{00000000-0005-0000-0000-0000DA7C0000}"/>
    <cellStyle name="Notas 2 2 3 2" xfId="31693" xr:uid="{00000000-0005-0000-0000-0000DB7C0000}"/>
    <cellStyle name="Notas 2 2 3 2 10" xfId="31694" xr:uid="{00000000-0005-0000-0000-0000DC7C0000}"/>
    <cellStyle name="Notas 2 2 3 2 10 2" xfId="31695" xr:uid="{00000000-0005-0000-0000-0000DD7C0000}"/>
    <cellStyle name="Notas 2 2 3 2 11" xfId="31696" xr:uid="{00000000-0005-0000-0000-0000DE7C0000}"/>
    <cellStyle name="Notas 2 2 3 2 11 2" xfId="31697" xr:uid="{00000000-0005-0000-0000-0000DF7C0000}"/>
    <cellStyle name="Notas 2 2 3 2 12" xfId="31698" xr:uid="{00000000-0005-0000-0000-0000E07C0000}"/>
    <cellStyle name="Notas 2 2 3 2 12 2" xfId="31699" xr:uid="{00000000-0005-0000-0000-0000E17C0000}"/>
    <cellStyle name="Notas 2 2 3 2 13" xfId="31700" xr:uid="{00000000-0005-0000-0000-0000E27C0000}"/>
    <cellStyle name="Notas 2 2 3 2 2" xfId="31701" xr:uid="{00000000-0005-0000-0000-0000E37C0000}"/>
    <cellStyle name="Notas 2 2 3 2 2 10" xfId="31702" xr:uid="{00000000-0005-0000-0000-0000E47C0000}"/>
    <cellStyle name="Notas 2 2 3 2 2 10 2" xfId="31703" xr:uid="{00000000-0005-0000-0000-0000E57C0000}"/>
    <cellStyle name="Notas 2 2 3 2 2 11" xfId="31704" xr:uid="{00000000-0005-0000-0000-0000E67C0000}"/>
    <cellStyle name="Notas 2 2 3 2 2 2" xfId="31705" xr:uid="{00000000-0005-0000-0000-0000E77C0000}"/>
    <cellStyle name="Notas 2 2 3 2 2 2 2" xfId="31706" xr:uid="{00000000-0005-0000-0000-0000E87C0000}"/>
    <cellStyle name="Notas 2 2 3 2 2 3" xfId="31707" xr:uid="{00000000-0005-0000-0000-0000E97C0000}"/>
    <cellStyle name="Notas 2 2 3 2 2 3 2" xfId="31708" xr:uid="{00000000-0005-0000-0000-0000EA7C0000}"/>
    <cellStyle name="Notas 2 2 3 2 2 4" xfId="31709" xr:uid="{00000000-0005-0000-0000-0000EB7C0000}"/>
    <cellStyle name="Notas 2 2 3 2 2 4 2" xfId="31710" xr:uid="{00000000-0005-0000-0000-0000EC7C0000}"/>
    <cellStyle name="Notas 2 2 3 2 2 5" xfId="31711" xr:uid="{00000000-0005-0000-0000-0000ED7C0000}"/>
    <cellStyle name="Notas 2 2 3 2 2 5 2" xfId="31712" xr:uid="{00000000-0005-0000-0000-0000EE7C0000}"/>
    <cellStyle name="Notas 2 2 3 2 2 6" xfId="31713" xr:uid="{00000000-0005-0000-0000-0000EF7C0000}"/>
    <cellStyle name="Notas 2 2 3 2 2 6 2" xfId="31714" xr:uid="{00000000-0005-0000-0000-0000F07C0000}"/>
    <cellStyle name="Notas 2 2 3 2 2 7" xfId="31715" xr:uid="{00000000-0005-0000-0000-0000F17C0000}"/>
    <cellStyle name="Notas 2 2 3 2 2 7 2" xfId="31716" xr:uid="{00000000-0005-0000-0000-0000F27C0000}"/>
    <cellStyle name="Notas 2 2 3 2 2 8" xfId="31717" xr:uid="{00000000-0005-0000-0000-0000F37C0000}"/>
    <cellStyle name="Notas 2 2 3 2 2 8 2" xfId="31718" xr:uid="{00000000-0005-0000-0000-0000F47C0000}"/>
    <cellStyle name="Notas 2 2 3 2 2 9" xfId="31719" xr:uid="{00000000-0005-0000-0000-0000F57C0000}"/>
    <cellStyle name="Notas 2 2 3 2 2 9 2" xfId="31720" xr:uid="{00000000-0005-0000-0000-0000F67C0000}"/>
    <cellStyle name="Notas 2 2 3 2 3" xfId="31721" xr:uid="{00000000-0005-0000-0000-0000F77C0000}"/>
    <cellStyle name="Notas 2 2 3 2 3 10" xfId="31722" xr:uid="{00000000-0005-0000-0000-0000F87C0000}"/>
    <cellStyle name="Notas 2 2 3 2 3 10 2" xfId="31723" xr:uid="{00000000-0005-0000-0000-0000F97C0000}"/>
    <cellStyle name="Notas 2 2 3 2 3 11" xfId="31724" xr:uid="{00000000-0005-0000-0000-0000FA7C0000}"/>
    <cellStyle name="Notas 2 2 3 2 3 2" xfId="31725" xr:uid="{00000000-0005-0000-0000-0000FB7C0000}"/>
    <cellStyle name="Notas 2 2 3 2 3 2 2" xfId="31726" xr:uid="{00000000-0005-0000-0000-0000FC7C0000}"/>
    <cellStyle name="Notas 2 2 3 2 3 3" xfId="31727" xr:uid="{00000000-0005-0000-0000-0000FD7C0000}"/>
    <cellStyle name="Notas 2 2 3 2 3 3 2" xfId="31728" xr:uid="{00000000-0005-0000-0000-0000FE7C0000}"/>
    <cellStyle name="Notas 2 2 3 2 3 4" xfId="31729" xr:uid="{00000000-0005-0000-0000-0000FF7C0000}"/>
    <cellStyle name="Notas 2 2 3 2 3 4 2" xfId="31730" xr:uid="{00000000-0005-0000-0000-0000007D0000}"/>
    <cellStyle name="Notas 2 2 3 2 3 5" xfId="31731" xr:uid="{00000000-0005-0000-0000-0000017D0000}"/>
    <cellStyle name="Notas 2 2 3 2 3 5 2" xfId="31732" xr:uid="{00000000-0005-0000-0000-0000027D0000}"/>
    <cellStyle name="Notas 2 2 3 2 3 6" xfId="31733" xr:uid="{00000000-0005-0000-0000-0000037D0000}"/>
    <cellStyle name="Notas 2 2 3 2 3 6 2" xfId="31734" xr:uid="{00000000-0005-0000-0000-0000047D0000}"/>
    <cellStyle name="Notas 2 2 3 2 3 7" xfId="31735" xr:uid="{00000000-0005-0000-0000-0000057D0000}"/>
    <cellStyle name="Notas 2 2 3 2 3 7 2" xfId="31736" xr:uid="{00000000-0005-0000-0000-0000067D0000}"/>
    <cellStyle name="Notas 2 2 3 2 3 8" xfId="31737" xr:uid="{00000000-0005-0000-0000-0000077D0000}"/>
    <cellStyle name="Notas 2 2 3 2 3 8 2" xfId="31738" xr:uid="{00000000-0005-0000-0000-0000087D0000}"/>
    <cellStyle name="Notas 2 2 3 2 3 9" xfId="31739" xr:uid="{00000000-0005-0000-0000-0000097D0000}"/>
    <cellStyle name="Notas 2 2 3 2 3 9 2" xfId="31740" xr:uid="{00000000-0005-0000-0000-00000A7D0000}"/>
    <cellStyle name="Notas 2 2 3 2 4" xfId="31741" xr:uid="{00000000-0005-0000-0000-00000B7D0000}"/>
    <cellStyle name="Notas 2 2 3 2 4 2" xfId="31742" xr:uid="{00000000-0005-0000-0000-00000C7D0000}"/>
    <cellStyle name="Notas 2 2 3 2 5" xfId="31743" xr:uid="{00000000-0005-0000-0000-00000D7D0000}"/>
    <cellStyle name="Notas 2 2 3 2 5 2" xfId="31744" xr:uid="{00000000-0005-0000-0000-00000E7D0000}"/>
    <cellStyle name="Notas 2 2 3 2 6" xfId="31745" xr:uid="{00000000-0005-0000-0000-00000F7D0000}"/>
    <cellStyle name="Notas 2 2 3 2 6 2" xfId="31746" xr:uid="{00000000-0005-0000-0000-0000107D0000}"/>
    <cellStyle name="Notas 2 2 3 2 7" xfId="31747" xr:uid="{00000000-0005-0000-0000-0000117D0000}"/>
    <cellStyle name="Notas 2 2 3 2 7 2" xfId="31748" xr:uid="{00000000-0005-0000-0000-0000127D0000}"/>
    <cellStyle name="Notas 2 2 3 2 8" xfId="31749" xr:uid="{00000000-0005-0000-0000-0000137D0000}"/>
    <cellStyle name="Notas 2 2 3 2 8 2" xfId="31750" xr:uid="{00000000-0005-0000-0000-0000147D0000}"/>
    <cellStyle name="Notas 2 2 3 2 9" xfId="31751" xr:uid="{00000000-0005-0000-0000-0000157D0000}"/>
    <cellStyle name="Notas 2 2 3 2 9 2" xfId="31752" xr:uid="{00000000-0005-0000-0000-0000167D0000}"/>
    <cellStyle name="Notas 2 2 3 3" xfId="31753" xr:uid="{00000000-0005-0000-0000-0000177D0000}"/>
    <cellStyle name="Notas 2 2 3 3 10" xfId="31754" xr:uid="{00000000-0005-0000-0000-0000187D0000}"/>
    <cellStyle name="Notas 2 2 3 3 10 2" xfId="31755" xr:uid="{00000000-0005-0000-0000-0000197D0000}"/>
    <cellStyle name="Notas 2 2 3 3 11" xfId="31756" xr:uid="{00000000-0005-0000-0000-00001A7D0000}"/>
    <cellStyle name="Notas 2 2 3 3 11 2" xfId="31757" xr:uid="{00000000-0005-0000-0000-00001B7D0000}"/>
    <cellStyle name="Notas 2 2 3 3 12" xfId="31758" xr:uid="{00000000-0005-0000-0000-00001C7D0000}"/>
    <cellStyle name="Notas 2 2 3 3 12 2" xfId="31759" xr:uid="{00000000-0005-0000-0000-00001D7D0000}"/>
    <cellStyle name="Notas 2 2 3 3 13" xfId="31760" xr:uid="{00000000-0005-0000-0000-00001E7D0000}"/>
    <cellStyle name="Notas 2 2 3 3 2" xfId="31761" xr:uid="{00000000-0005-0000-0000-00001F7D0000}"/>
    <cellStyle name="Notas 2 2 3 3 2 10" xfId="31762" xr:uid="{00000000-0005-0000-0000-0000207D0000}"/>
    <cellStyle name="Notas 2 2 3 3 2 10 2" xfId="31763" xr:uid="{00000000-0005-0000-0000-0000217D0000}"/>
    <cellStyle name="Notas 2 2 3 3 2 11" xfId="31764" xr:uid="{00000000-0005-0000-0000-0000227D0000}"/>
    <cellStyle name="Notas 2 2 3 3 2 2" xfId="31765" xr:uid="{00000000-0005-0000-0000-0000237D0000}"/>
    <cellStyle name="Notas 2 2 3 3 2 2 2" xfId="31766" xr:uid="{00000000-0005-0000-0000-0000247D0000}"/>
    <cellStyle name="Notas 2 2 3 3 2 3" xfId="31767" xr:uid="{00000000-0005-0000-0000-0000257D0000}"/>
    <cellStyle name="Notas 2 2 3 3 2 3 2" xfId="31768" xr:uid="{00000000-0005-0000-0000-0000267D0000}"/>
    <cellStyle name="Notas 2 2 3 3 2 4" xfId="31769" xr:uid="{00000000-0005-0000-0000-0000277D0000}"/>
    <cellStyle name="Notas 2 2 3 3 2 4 2" xfId="31770" xr:uid="{00000000-0005-0000-0000-0000287D0000}"/>
    <cellStyle name="Notas 2 2 3 3 2 5" xfId="31771" xr:uid="{00000000-0005-0000-0000-0000297D0000}"/>
    <cellStyle name="Notas 2 2 3 3 2 5 2" xfId="31772" xr:uid="{00000000-0005-0000-0000-00002A7D0000}"/>
    <cellStyle name="Notas 2 2 3 3 2 6" xfId="31773" xr:uid="{00000000-0005-0000-0000-00002B7D0000}"/>
    <cellStyle name="Notas 2 2 3 3 2 6 2" xfId="31774" xr:uid="{00000000-0005-0000-0000-00002C7D0000}"/>
    <cellStyle name="Notas 2 2 3 3 2 7" xfId="31775" xr:uid="{00000000-0005-0000-0000-00002D7D0000}"/>
    <cellStyle name="Notas 2 2 3 3 2 7 2" xfId="31776" xr:uid="{00000000-0005-0000-0000-00002E7D0000}"/>
    <cellStyle name="Notas 2 2 3 3 2 8" xfId="31777" xr:uid="{00000000-0005-0000-0000-00002F7D0000}"/>
    <cellStyle name="Notas 2 2 3 3 2 8 2" xfId="31778" xr:uid="{00000000-0005-0000-0000-0000307D0000}"/>
    <cellStyle name="Notas 2 2 3 3 2 9" xfId="31779" xr:uid="{00000000-0005-0000-0000-0000317D0000}"/>
    <cellStyle name="Notas 2 2 3 3 2 9 2" xfId="31780" xr:uid="{00000000-0005-0000-0000-0000327D0000}"/>
    <cellStyle name="Notas 2 2 3 3 3" xfId="31781" xr:uid="{00000000-0005-0000-0000-0000337D0000}"/>
    <cellStyle name="Notas 2 2 3 3 3 10" xfId="31782" xr:uid="{00000000-0005-0000-0000-0000347D0000}"/>
    <cellStyle name="Notas 2 2 3 3 3 10 2" xfId="31783" xr:uid="{00000000-0005-0000-0000-0000357D0000}"/>
    <cellStyle name="Notas 2 2 3 3 3 11" xfId="31784" xr:uid="{00000000-0005-0000-0000-0000367D0000}"/>
    <cellStyle name="Notas 2 2 3 3 3 2" xfId="31785" xr:uid="{00000000-0005-0000-0000-0000377D0000}"/>
    <cellStyle name="Notas 2 2 3 3 3 2 2" xfId="31786" xr:uid="{00000000-0005-0000-0000-0000387D0000}"/>
    <cellStyle name="Notas 2 2 3 3 3 3" xfId="31787" xr:uid="{00000000-0005-0000-0000-0000397D0000}"/>
    <cellStyle name="Notas 2 2 3 3 3 3 2" xfId="31788" xr:uid="{00000000-0005-0000-0000-00003A7D0000}"/>
    <cellStyle name="Notas 2 2 3 3 3 4" xfId="31789" xr:uid="{00000000-0005-0000-0000-00003B7D0000}"/>
    <cellStyle name="Notas 2 2 3 3 3 4 2" xfId="31790" xr:uid="{00000000-0005-0000-0000-00003C7D0000}"/>
    <cellStyle name="Notas 2 2 3 3 3 5" xfId="31791" xr:uid="{00000000-0005-0000-0000-00003D7D0000}"/>
    <cellStyle name="Notas 2 2 3 3 3 5 2" xfId="31792" xr:uid="{00000000-0005-0000-0000-00003E7D0000}"/>
    <cellStyle name="Notas 2 2 3 3 3 6" xfId="31793" xr:uid="{00000000-0005-0000-0000-00003F7D0000}"/>
    <cellStyle name="Notas 2 2 3 3 3 6 2" xfId="31794" xr:uid="{00000000-0005-0000-0000-0000407D0000}"/>
    <cellStyle name="Notas 2 2 3 3 3 7" xfId="31795" xr:uid="{00000000-0005-0000-0000-0000417D0000}"/>
    <cellStyle name="Notas 2 2 3 3 3 7 2" xfId="31796" xr:uid="{00000000-0005-0000-0000-0000427D0000}"/>
    <cellStyle name="Notas 2 2 3 3 3 8" xfId="31797" xr:uid="{00000000-0005-0000-0000-0000437D0000}"/>
    <cellStyle name="Notas 2 2 3 3 3 8 2" xfId="31798" xr:uid="{00000000-0005-0000-0000-0000447D0000}"/>
    <cellStyle name="Notas 2 2 3 3 3 9" xfId="31799" xr:uid="{00000000-0005-0000-0000-0000457D0000}"/>
    <cellStyle name="Notas 2 2 3 3 3 9 2" xfId="31800" xr:uid="{00000000-0005-0000-0000-0000467D0000}"/>
    <cellStyle name="Notas 2 2 3 3 4" xfId="31801" xr:uid="{00000000-0005-0000-0000-0000477D0000}"/>
    <cellStyle name="Notas 2 2 3 3 4 2" xfId="31802" xr:uid="{00000000-0005-0000-0000-0000487D0000}"/>
    <cellStyle name="Notas 2 2 3 3 5" xfId="31803" xr:uid="{00000000-0005-0000-0000-0000497D0000}"/>
    <cellStyle name="Notas 2 2 3 3 5 2" xfId="31804" xr:uid="{00000000-0005-0000-0000-00004A7D0000}"/>
    <cellStyle name="Notas 2 2 3 3 6" xfId="31805" xr:uid="{00000000-0005-0000-0000-00004B7D0000}"/>
    <cellStyle name="Notas 2 2 3 3 6 2" xfId="31806" xr:uid="{00000000-0005-0000-0000-00004C7D0000}"/>
    <cellStyle name="Notas 2 2 3 3 7" xfId="31807" xr:uid="{00000000-0005-0000-0000-00004D7D0000}"/>
    <cellStyle name="Notas 2 2 3 3 7 2" xfId="31808" xr:uid="{00000000-0005-0000-0000-00004E7D0000}"/>
    <cellStyle name="Notas 2 2 3 3 8" xfId="31809" xr:uid="{00000000-0005-0000-0000-00004F7D0000}"/>
    <cellStyle name="Notas 2 2 3 3 8 2" xfId="31810" xr:uid="{00000000-0005-0000-0000-0000507D0000}"/>
    <cellStyle name="Notas 2 2 3 3 9" xfId="31811" xr:uid="{00000000-0005-0000-0000-0000517D0000}"/>
    <cellStyle name="Notas 2 2 3 3 9 2" xfId="31812" xr:uid="{00000000-0005-0000-0000-0000527D0000}"/>
    <cellStyle name="Notas 2 2 3 4" xfId="31813" xr:uid="{00000000-0005-0000-0000-0000537D0000}"/>
    <cellStyle name="Notas 2 2 3 4 10" xfId="31814" xr:uid="{00000000-0005-0000-0000-0000547D0000}"/>
    <cellStyle name="Notas 2 2 3 4 10 2" xfId="31815" xr:uid="{00000000-0005-0000-0000-0000557D0000}"/>
    <cellStyle name="Notas 2 2 3 4 11" xfId="31816" xr:uid="{00000000-0005-0000-0000-0000567D0000}"/>
    <cellStyle name="Notas 2 2 3 4 2" xfId="31817" xr:uid="{00000000-0005-0000-0000-0000577D0000}"/>
    <cellStyle name="Notas 2 2 3 4 2 2" xfId="31818" xr:uid="{00000000-0005-0000-0000-0000587D0000}"/>
    <cellStyle name="Notas 2 2 3 4 3" xfId="31819" xr:uid="{00000000-0005-0000-0000-0000597D0000}"/>
    <cellStyle name="Notas 2 2 3 4 3 2" xfId="31820" xr:uid="{00000000-0005-0000-0000-00005A7D0000}"/>
    <cellStyle name="Notas 2 2 3 4 4" xfId="31821" xr:uid="{00000000-0005-0000-0000-00005B7D0000}"/>
    <cellStyle name="Notas 2 2 3 4 4 2" xfId="31822" xr:uid="{00000000-0005-0000-0000-00005C7D0000}"/>
    <cellStyle name="Notas 2 2 3 4 5" xfId="31823" xr:uid="{00000000-0005-0000-0000-00005D7D0000}"/>
    <cellStyle name="Notas 2 2 3 4 5 2" xfId="31824" xr:uid="{00000000-0005-0000-0000-00005E7D0000}"/>
    <cellStyle name="Notas 2 2 3 4 6" xfId="31825" xr:uid="{00000000-0005-0000-0000-00005F7D0000}"/>
    <cellStyle name="Notas 2 2 3 4 6 2" xfId="31826" xr:uid="{00000000-0005-0000-0000-0000607D0000}"/>
    <cellStyle name="Notas 2 2 3 4 7" xfId="31827" xr:uid="{00000000-0005-0000-0000-0000617D0000}"/>
    <cellStyle name="Notas 2 2 3 4 7 2" xfId="31828" xr:uid="{00000000-0005-0000-0000-0000627D0000}"/>
    <cellStyle name="Notas 2 2 3 4 8" xfId="31829" xr:uid="{00000000-0005-0000-0000-0000637D0000}"/>
    <cellStyle name="Notas 2 2 3 4 8 2" xfId="31830" xr:uid="{00000000-0005-0000-0000-0000647D0000}"/>
    <cellStyle name="Notas 2 2 3 4 9" xfId="31831" xr:uid="{00000000-0005-0000-0000-0000657D0000}"/>
    <cellStyle name="Notas 2 2 3 4 9 2" xfId="31832" xr:uid="{00000000-0005-0000-0000-0000667D0000}"/>
    <cellStyle name="Notas 2 2 3 5" xfId="31833" xr:uid="{00000000-0005-0000-0000-0000677D0000}"/>
    <cellStyle name="Notas 2 2 3 5 10" xfId="31834" xr:uid="{00000000-0005-0000-0000-0000687D0000}"/>
    <cellStyle name="Notas 2 2 3 5 10 2" xfId="31835" xr:uid="{00000000-0005-0000-0000-0000697D0000}"/>
    <cellStyle name="Notas 2 2 3 5 11" xfId="31836" xr:uid="{00000000-0005-0000-0000-00006A7D0000}"/>
    <cellStyle name="Notas 2 2 3 5 2" xfId="31837" xr:uid="{00000000-0005-0000-0000-00006B7D0000}"/>
    <cellStyle name="Notas 2 2 3 5 2 2" xfId="31838" xr:uid="{00000000-0005-0000-0000-00006C7D0000}"/>
    <cellStyle name="Notas 2 2 3 5 3" xfId="31839" xr:uid="{00000000-0005-0000-0000-00006D7D0000}"/>
    <cellStyle name="Notas 2 2 3 5 3 2" xfId="31840" xr:uid="{00000000-0005-0000-0000-00006E7D0000}"/>
    <cellStyle name="Notas 2 2 3 5 4" xfId="31841" xr:uid="{00000000-0005-0000-0000-00006F7D0000}"/>
    <cellStyle name="Notas 2 2 3 5 4 2" xfId="31842" xr:uid="{00000000-0005-0000-0000-0000707D0000}"/>
    <cellStyle name="Notas 2 2 3 5 5" xfId="31843" xr:uid="{00000000-0005-0000-0000-0000717D0000}"/>
    <cellStyle name="Notas 2 2 3 5 5 2" xfId="31844" xr:uid="{00000000-0005-0000-0000-0000727D0000}"/>
    <cellStyle name="Notas 2 2 3 5 6" xfId="31845" xr:uid="{00000000-0005-0000-0000-0000737D0000}"/>
    <cellStyle name="Notas 2 2 3 5 6 2" xfId="31846" xr:uid="{00000000-0005-0000-0000-0000747D0000}"/>
    <cellStyle name="Notas 2 2 3 5 7" xfId="31847" xr:uid="{00000000-0005-0000-0000-0000757D0000}"/>
    <cellStyle name="Notas 2 2 3 5 7 2" xfId="31848" xr:uid="{00000000-0005-0000-0000-0000767D0000}"/>
    <cellStyle name="Notas 2 2 3 5 8" xfId="31849" xr:uid="{00000000-0005-0000-0000-0000777D0000}"/>
    <cellStyle name="Notas 2 2 3 5 8 2" xfId="31850" xr:uid="{00000000-0005-0000-0000-0000787D0000}"/>
    <cellStyle name="Notas 2 2 3 5 9" xfId="31851" xr:uid="{00000000-0005-0000-0000-0000797D0000}"/>
    <cellStyle name="Notas 2 2 3 5 9 2" xfId="31852" xr:uid="{00000000-0005-0000-0000-00007A7D0000}"/>
    <cellStyle name="Notas 2 2 3 6" xfId="31853" xr:uid="{00000000-0005-0000-0000-00007B7D0000}"/>
    <cellStyle name="Notas 2 2 3 6 2" xfId="31854" xr:uid="{00000000-0005-0000-0000-00007C7D0000}"/>
    <cellStyle name="Notas 2 2 3 7" xfId="31855" xr:uid="{00000000-0005-0000-0000-00007D7D0000}"/>
    <cellStyle name="Notas 2 2 3 7 2" xfId="31856" xr:uid="{00000000-0005-0000-0000-00007E7D0000}"/>
    <cellStyle name="Notas 2 2 3 8" xfId="31857" xr:uid="{00000000-0005-0000-0000-00007F7D0000}"/>
    <cellStyle name="Notas 2 2 3 8 2" xfId="31858" xr:uid="{00000000-0005-0000-0000-0000807D0000}"/>
    <cellStyle name="Notas 2 2 3 9" xfId="31859" xr:uid="{00000000-0005-0000-0000-0000817D0000}"/>
    <cellStyle name="Notas 2 2 3 9 2" xfId="31860" xr:uid="{00000000-0005-0000-0000-0000827D0000}"/>
    <cellStyle name="Notas 2 2 4" xfId="31861" xr:uid="{00000000-0005-0000-0000-0000837D0000}"/>
    <cellStyle name="Notas 2 2 4 10" xfId="31862" xr:uid="{00000000-0005-0000-0000-0000847D0000}"/>
    <cellStyle name="Notas 2 2 4 10 2" xfId="31863" xr:uid="{00000000-0005-0000-0000-0000857D0000}"/>
    <cellStyle name="Notas 2 2 4 11" xfId="31864" xr:uid="{00000000-0005-0000-0000-0000867D0000}"/>
    <cellStyle name="Notas 2 2 4 11 2" xfId="31865" xr:uid="{00000000-0005-0000-0000-0000877D0000}"/>
    <cellStyle name="Notas 2 2 4 12" xfId="31866" xr:uid="{00000000-0005-0000-0000-0000887D0000}"/>
    <cellStyle name="Notas 2 2 4 12 2" xfId="31867" xr:uid="{00000000-0005-0000-0000-0000897D0000}"/>
    <cellStyle name="Notas 2 2 4 13" xfId="31868" xr:uid="{00000000-0005-0000-0000-00008A7D0000}"/>
    <cellStyle name="Notas 2 2 4 13 2" xfId="31869" xr:uid="{00000000-0005-0000-0000-00008B7D0000}"/>
    <cellStyle name="Notas 2 2 4 14" xfId="31870" xr:uid="{00000000-0005-0000-0000-00008C7D0000}"/>
    <cellStyle name="Notas 2 2 4 14 2" xfId="31871" xr:uid="{00000000-0005-0000-0000-00008D7D0000}"/>
    <cellStyle name="Notas 2 2 4 15" xfId="31872" xr:uid="{00000000-0005-0000-0000-00008E7D0000}"/>
    <cellStyle name="Notas 2 2 4 2" xfId="31873" xr:uid="{00000000-0005-0000-0000-00008F7D0000}"/>
    <cellStyle name="Notas 2 2 4 2 10" xfId="31874" xr:uid="{00000000-0005-0000-0000-0000907D0000}"/>
    <cellStyle name="Notas 2 2 4 2 10 2" xfId="31875" xr:uid="{00000000-0005-0000-0000-0000917D0000}"/>
    <cellStyle name="Notas 2 2 4 2 11" xfId="31876" xr:uid="{00000000-0005-0000-0000-0000927D0000}"/>
    <cellStyle name="Notas 2 2 4 2 11 2" xfId="31877" xr:uid="{00000000-0005-0000-0000-0000937D0000}"/>
    <cellStyle name="Notas 2 2 4 2 12" xfId="31878" xr:uid="{00000000-0005-0000-0000-0000947D0000}"/>
    <cellStyle name="Notas 2 2 4 2 12 2" xfId="31879" xr:uid="{00000000-0005-0000-0000-0000957D0000}"/>
    <cellStyle name="Notas 2 2 4 2 13" xfId="31880" xr:uid="{00000000-0005-0000-0000-0000967D0000}"/>
    <cellStyle name="Notas 2 2 4 2 2" xfId="31881" xr:uid="{00000000-0005-0000-0000-0000977D0000}"/>
    <cellStyle name="Notas 2 2 4 2 2 10" xfId="31882" xr:uid="{00000000-0005-0000-0000-0000987D0000}"/>
    <cellStyle name="Notas 2 2 4 2 2 10 2" xfId="31883" xr:uid="{00000000-0005-0000-0000-0000997D0000}"/>
    <cellStyle name="Notas 2 2 4 2 2 11" xfId="31884" xr:uid="{00000000-0005-0000-0000-00009A7D0000}"/>
    <cellStyle name="Notas 2 2 4 2 2 2" xfId="31885" xr:uid="{00000000-0005-0000-0000-00009B7D0000}"/>
    <cellStyle name="Notas 2 2 4 2 2 2 2" xfId="31886" xr:uid="{00000000-0005-0000-0000-00009C7D0000}"/>
    <cellStyle name="Notas 2 2 4 2 2 3" xfId="31887" xr:uid="{00000000-0005-0000-0000-00009D7D0000}"/>
    <cellStyle name="Notas 2 2 4 2 2 3 2" xfId="31888" xr:uid="{00000000-0005-0000-0000-00009E7D0000}"/>
    <cellStyle name="Notas 2 2 4 2 2 4" xfId="31889" xr:uid="{00000000-0005-0000-0000-00009F7D0000}"/>
    <cellStyle name="Notas 2 2 4 2 2 4 2" xfId="31890" xr:uid="{00000000-0005-0000-0000-0000A07D0000}"/>
    <cellStyle name="Notas 2 2 4 2 2 5" xfId="31891" xr:uid="{00000000-0005-0000-0000-0000A17D0000}"/>
    <cellStyle name="Notas 2 2 4 2 2 5 2" xfId="31892" xr:uid="{00000000-0005-0000-0000-0000A27D0000}"/>
    <cellStyle name="Notas 2 2 4 2 2 6" xfId="31893" xr:uid="{00000000-0005-0000-0000-0000A37D0000}"/>
    <cellStyle name="Notas 2 2 4 2 2 6 2" xfId="31894" xr:uid="{00000000-0005-0000-0000-0000A47D0000}"/>
    <cellStyle name="Notas 2 2 4 2 2 7" xfId="31895" xr:uid="{00000000-0005-0000-0000-0000A57D0000}"/>
    <cellStyle name="Notas 2 2 4 2 2 7 2" xfId="31896" xr:uid="{00000000-0005-0000-0000-0000A67D0000}"/>
    <cellStyle name="Notas 2 2 4 2 2 8" xfId="31897" xr:uid="{00000000-0005-0000-0000-0000A77D0000}"/>
    <cellStyle name="Notas 2 2 4 2 2 8 2" xfId="31898" xr:uid="{00000000-0005-0000-0000-0000A87D0000}"/>
    <cellStyle name="Notas 2 2 4 2 2 9" xfId="31899" xr:uid="{00000000-0005-0000-0000-0000A97D0000}"/>
    <cellStyle name="Notas 2 2 4 2 2 9 2" xfId="31900" xr:uid="{00000000-0005-0000-0000-0000AA7D0000}"/>
    <cellStyle name="Notas 2 2 4 2 3" xfId="31901" xr:uid="{00000000-0005-0000-0000-0000AB7D0000}"/>
    <cellStyle name="Notas 2 2 4 2 3 10" xfId="31902" xr:uid="{00000000-0005-0000-0000-0000AC7D0000}"/>
    <cellStyle name="Notas 2 2 4 2 3 10 2" xfId="31903" xr:uid="{00000000-0005-0000-0000-0000AD7D0000}"/>
    <cellStyle name="Notas 2 2 4 2 3 11" xfId="31904" xr:uid="{00000000-0005-0000-0000-0000AE7D0000}"/>
    <cellStyle name="Notas 2 2 4 2 3 2" xfId="31905" xr:uid="{00000000-0005-0000-0000-0000AF7D0000}"/>
    <cellStyle name="Notas 2 2 4 2 3 2 2" xfId="31906" xr:uid="{00000000-0005-0000-0000-0000B07D0000}"/>
    <cellStyle name="Notas 2 2 4 2 3 3" xfId="31907" xr:uid="{00000000-0005-0000-0000-0000B17D0000}"/>
    <cellStyle name="Notas 2 2 4 2 3 3 2" xfId="31908" xr:uid="{00000000-0005-0000-0000-0000B27D0000}"/>
    <cellStyle name="Notas 2 2 4 2 3 4" xfId="31909" xr:uid="{00000000-0005-0000-0000-0000B37D0000}"/>
    <cellStyle name="Notas 2 2 4 2 3 4 2" xfId="31910" xr:uid="{00000000-0005-0000-0000-0000B47D0000}"/>
    <cellStyle name="Notas 2 2 4 2 3 5" xfId="31911" xr:uid="{00000000-0005-0000-0000-0000B57D0000}"/>
    <cellStyle name="Notas 2 2 4 2 3 5 2" xfId="31912" xr:uid="{00000000-0005-0000-0000-0000B67D0000}"/>
    <cellStyle name="Notas 2 2 4 2 3 6" xfId="31913" xr:uid="{00000000-0005-0000-0000-0000B77D0000}"/>
    <cellStyle name="Notas 2 2 4 2 3 6 2" xfId="31914" xr:uid="{00000000-0005-0000-0000-0000B87D0000}"/>
    <cellStyle name="Notas 2 2 4 2 3 7" xfId="31915" xr:uid="{00000000-0005-0000-0000-0000B97D0000}"/>
    <cellStyle name="Notas 2 2 4 2 3 7 2" xfId="31916" xr:uid="{00000000-0005-0000-0000-0000BA7D0000}"/>
    <cellStyle name="Notas 2 2 4 2 3 8" xfId="31917" xr:uid="{00000000-0005-0000-0000-0000BB7D0000}"/>
    <cellStyle name="Notas 2 2 4 2 3 8 2" xfId="31918" xr:uid="{00000000-0005-0000-0000-0000BC7D0000}"/>
    <cellStyle name="Notas 2 2 4 2 3 9" xfId="31919" xr:uid="{00000000-0005-0000-0000-0000BD7D0000}"/>
    <cellStyle name="Notas 2 2 4 2 3 9 2" xfId="31920" xr:uid="{00000000-0005-0000-0000-0000BE7D0000}"/>
    <cellStyle name="Notas 2 2 4 2 4" xfId="31921" xr:uid="{00000000-0005-0000-0000-0000BF7D0000}"/>
    <cellStyle name="Notas 2 2 4 2 4 2" xfId="31922" xr:uid="{00000000-0005-0000-0000-0000C07D0000}"/>
    <cellStyle name="Notas 2 2 4 2 5" xfId="31923" xr:uid="{00000000-0005-0000-0000-0000C17D0000}"/>
    <cellStyle name="Notas 2 2 4 2 5 2" xfId="31924" xr:uid="{00000000-0005-0000-0000-0000C27D0000}"/>
    <cellStyle name="Notas 2 2 4 2 6" xfId="31925" xr:uid="{00000000-0005-0000-0000-0000C37D0000}"/>
    <cellStyle name="Notas 2 2 4 2 6 2" xfId="31926" xr:uid="{00000000-0005-0000-0000-0000C47D0000}"/>
    <cellStyle name="Notas 2 2 4 2 7" xfId="31927" xr:uid="{00000000-0005-0000-0000-0000C57D0000}"/>
    <cellStyle name="Notas 2 2 4 2 7 2" xfId="31928" xr:uid="{00000000-0005-0000-0000-0000C67D0000}"/>
    <cellStyle name="Notas 2 2 4 2 8" xfId="31929" xr:uid="{00000000-0005-0000-0000-0000C77D0000}"/>
    <cellStyle name="Notas 2 2 4 2 8 2" xfId="31930" xr:uid="{00000000-0005-0000-0000-0000C87D0000}"/>
    <cellStyle name="Notas 2 2 4 2 9" xfId="31931" xr:uid="{00000000-0005-0000-0000-0000C97D0000}"/>
    <cellStyle name="Notas 2 2 4 2 9 2" xfId="31932" xr:uid="{00000000-0005-0000-0000-0000CA7D0000}"/>
    <cellStyle name="Notas 2 2 4 3" xfId="31933" xr:uid="{00000000-0005-0000-0000-0000CB7D0000}"/>
    <cellStyle name="Notas 2 2 4 3 10" xfId="31934" xr:uid="{00000000-0005-0000-0000-0000CC7D0000}"/>
    <cellStyle name="Notas 2 2 4 3 10 2" xfId="31935" xr:uid="{00000000-0005-0000-0000-0000CD7D0000}"/>
    <cellStyle name="Notas 2 2 4 3 11" xfId="31936" xr:uid="{00000000-0005-0000-0000-0000CE7D0000}"/>
    <cellStyle name="Notas 2 2 4 3 11 2" xfId="31937" xr:uid="{00000000-0005-0000-0000-0000CF7D0000}"/>
    <cellStyle name="Notas 2 2 4 3 12" xfId="31938" xr:uid="{00000000-0005-0000-0000-0000D07D0000}"/>
    <cellStyle name="Notas 2 2 4 3 12 2" xfId="31939" xr:uid="{00000000-0005-0000-0000-0000D17D0000}"/>
    <cellStyle name="Notas 2 2 4 3 13" xfId="31940" xr:uid="{00000000-0005-0000-0000-0000D27D0000}"/>
    <cellStyle name="Notas 2 2 4 3 2" xfId="31941" xr:uid="{00000000-0005-0000-0000-0000D37D0000}"/>
    <cellStyle name="Notas 2 2 4 3 2 10" xfId="31942" xr:uid="{00000000-0005-0000-0000-0000D47D0000}"/>
    <cellStyle name="Notas 2 2 4 3 2 10 2" xfId="31943" xr:uid="{00000000-0005-0000-0000-0000D57D0000}"/>
    <cellStyle name="Notas 2 2 4 3 2 11" xfId="31944" xr:uid="{00000000-0005-0000-0000-0000D67D0000}"/>
    <cellStyle name="Notas 2 2 4 3 2 2" xfId="31945" xr:uid="{00000000-0005-0000-0000-0000D77D0000}"/>
    <cellStyle name="Notas 2 2 4 3 2 2 2" xfId="31946" xr:uid="{00000000-0005-0000-0000-0000D87D0000}"/>
    <cellStyle name="Notas 2 2 4 3 2 3" xfId="31947" xr:uid="{00000000-0005-0000-0000-0000D97D0000}"/>
    <cellStyle name="Notas 2 2 4 3 2 3 2" xfId="31948" xr:uid="{00000000-0005-0000-0000-0000DA7D0000}"/>
    <cellStyle name="Notas 2 2 4 3 2 4" xfId="31949" xr:uid="{00000000-0005-0000-0000-0000DB7D0000}"/>
    <cellStyle name="Notas 2 2 4 3 2 4 2" xfId="31950" xr:uid="{00000000-0005-0000-0000-0000DC7D0000}"/>
    <cellStyle name="Notas 2 2 4 3 2 5" xfId="31951" xr:uid="{00000000-0005-0000-0000-0000DD7D0000}"/>
    <cellStyle name="Notas 2 2 4 3 2 5 2" xfId="31952" xr:uid="{00000000-0005-0000-0000-0000DE7D0000}"/>
    <cellStyle name="Notas 2 2 4 3 2 6" xfId="31953" xr:uid="{00000000-0005-0000-0000-0000DF7D0000}"/>
    <cellStyle name="Notas 2 2 4 3 2 6 2" xfId="31954" xr:uid="{00000000-0005-0000-0000-0000E07D0000}"/>
    <cellStyle name="Notas 2 2 4 3 2 7" xfId="31955" xr:uid="{00000000-0005-0000-0000-0000E17D0000}"/>
    <cellStyle name="Notas 2 2 4 3 2 7 2" xfId="31956" xr:uid="{00000000-0005-0000-0000-0000E27D0000}"/>
    <cellStyle name="Notas 2 2 4 3 2 8" xfId="31957" xr:uid="{00000000-0005-0000-0000-0000E37D0000}"/>
    <cellStyle name="Notas 2 2 4 3 2 8 2" xfId="31958" xr:uid="{00000000-0005-0000-0000-0000E47D0000}"/>
    <cellStyle name="Notas 2 2 4 3 2 9" xfId="31959" xr:uid="{00000000-0005-0000-0000-0000E57D0000}"/>
    <cellStyle name="Notas 2 2 4 3 2 9 2" xfId="31960" xr:uid="{00000000-0005-0000-0000-0000E67D0000}"/>
    <cellStyle name="Notas 2 2 4 3 3" xfId="31961" xr:uid="{00000000-0005-0000-0000-0000E77D0000}"/>
    <cellStyle name="Notas 2 2 4 3 3 10" xfId="31962" xr:uid="{00000000-0005-0000-0000-0000E87D0000}"/>
    <cellStyle name="Notas 2 2 4 3 3 10 2" xfId="31963" xr:uid="{00000000-0005-0000-0000-0000E97D0000}"/>
    <cellStyle name="Notas 2 2 4 3 3 11" xfId="31964" xr:uid="{00000000-0005-0000-0000-0000EA7D0000}"/>
    <cellStyle name="Notas 2 2 4 3 3 2" xfId="31965" xr:uid="{00000000-0005-0000-0000-0000EB7D0000}"/>
    <cellStyle name="Notas 2 2 4 3 3 2 2" xfId="31966" xr:uid="{00000000-0005-0000-0000-0000EC7D0000}"/>
    <cellStyle name="Notas 2 2 4 3 3 3" xfId="31967" xr:uid="{00000000-0005-0000-0000-0000ED7D0000}"/>
    <cellStyle name="Notas 2 2 4 3 3 3 2" xfId="31968" xr:uid="{00000000-0005-0000-0000-0000EE7D0000}"/>
    <cellStyle name="Notas 2 2 4 3 3 4" xfId="31969" xr:uid="{00000000-0005-0000-0000-0000EF7D0000}"/>
    <cellStyle name="Notas 2 2 4 3 3 4 2" xfId="31970" xr:uid="{00000000-0005-0000-0000-0000F07D0000}"/>
    <cellStyle name="Notas 2 2 4 3 3 5" xfId="31971" xr:uid="{00000000-0005-0000-0000-0000F17D0000}"/>
    <cellStyle name="Notas 2 2 4 3 3 5 2" xfId="31972" xr:uid="{00000000-0005-0000-0000-0000F27D0000}"/>
    <cellStyle name="Notas 2 2 4 3 3 6" xfId="31973" xr:uid="{00000000-0005-0000-0000-0000F37D0000}"/>
    <cellStyle name="Notas 2 2 4 3 3 6 2" xfId="31974" xr:uid="{00000000-0005-0000-0000-0000F47D0000}"/>
    <cellStyle name="Notas 2 2 4 3 3 7" xfId="31975" xr:uid="{00000000-0005-0000-0000-0000F57D0000}"/>
    <cellStyle name="Notas 2 2 4 3 3 7 2" xfId="31976" xr:uid="{00000000-0005-0000-0000-0000F67D0000}"/>
    <cellStyle name="Notas 2 2 4 3 3 8" xfId="31977" xr:uid="{00000000-0005-0000-0000-0000F77D0000}"/>
    <cellStyle name="Notas 2 2 4 3 3 8 2" xfId="31978" xr:uid="{00000000-0005-0000-0000-0000F87D0000}"/>
    <cellStyle name="Notas 2 2 4 3 3 9" xfId="31979" xr:uid="{00000000-0005-0000-0000-0000F97D0000}"/>
    <cellStyle name="Notas 2 2 4 3 3 9 2" xfId="31980" xr:uid="{00000000-0005-0000-0000-0000FA7D0000}"/>
    <cellStyle name="Notas 2 2 4 3 4" xfId="31981" xr:uid="{00000000-0005-0000-0000-0000FB7D0000}"/>
    <cellStyle name="Notas 2 2 4 3 4 2" xfId="31982" xr:uid="{00000000-0005-0000-0000-0000FC7D0000}"/>
    <cellStyle name="Notas 2 2 4 3 5" xfId="31983" xr:uid="{00000000-0005-0000-0000-0000FD7D0000}"/>
    <cellStyle name="Notas 2 2 4 3 5 2" xfId="31984" xr:uid="{00000000-0005-0000-0000-0000FE7D0000}"/>
    <cellStyle name="Notas 2 2 4 3 6" xfId="31985" xr:uid="{00000000-0005-0000-0000-0000FF7D0000}"/>
    <cellStyle name="Notas 2 2 4 3 6 2" xfId="31986" xr:uid="{00000000-0005-0000-0000-0000007E0000}"/>
    <cellStyle name="Notas 2 2 4 3 7" xfId="31987" xr:uid="{00000000-0005-0000-0000-0000017E0000}"/>
    <cellStyle name="Notas 2 2 4 3 7 2" xfId="31988" xr:uid="{00000000-0005-0000-0000-0000027E0000}"/>
    <cellStyle name="Notas 2 2 4 3 8" xfId="31989" xr:uid="{00000000-0005-0000-0000-0000037E0000}"/>
    <cellStyle name="Notas 2 2 4 3 8 2" xfId="31990" xr:uid="{00000000-0005-0000-0000-0000047E0000}"/>
    <cellStyle name="Notas 2 2 4 3 9" xfId="31991" xr:uid="{00000000-0005-0000-0000-0000057E0000}"/>
    <cellStyle name="Notas 2 2 4 3 9 2" xfId="31992" xr:uid="{00000000-0005-0000-0000-0000067E0000}"/>
    <cellStyle name="Notas 2 2 4 4" xfId="31993" xr:uid="{00000000-0005-0000-0000-0000077E0000}"/>
    <cellStyle name="Notas 2 2 4 4 10" xfId="31994" xr:uid="{00000000-0005-0000-0000-0000087E0000}"/>
    <cellStyle name="Notas 2 2 4 4 10 2" xfId="31995" xr:uid="{00000000-0005-0000-0000-0000097E0000}"/>
    <cellStyle name="Notas 2 2 4 4 11" xfId="31996" xr:uid="{00000000-0005-0000-0000-00000A7E0000}"/>
    <cellStyle name="Notas 2 2 4 4 2" xfId="31997" xr:uid="{00000000-0005-0000-0000-00000B7E0000}"/>
    <cellStyle name="Notas 2 2 4 4 2 2" xfId="31998" xr:uid="{00000000-0005-0000-0000-00000C7E0000}"/>
    <cellStyle name="Notas 2 2 4 4 3" xfId="31999" xr:uid="{00000000-0005-0000-0000-00000D7E0000}"/>
    <cellStyle name="Notas 2 2 4 4 3 2" xfId="32000" xr:uid="{00000000-0005-0000-0000-00000E7E0000}"/>
    <cellStyle name="Notas 2 2 4 4 4" xfId="32001" xr:uid="{00000000-0005-0000-0000-00000F7E0000}"/>
    <cellStyle name="Notas 2 2 4 4 4 2" xfId="32002" xr:uid="{00000000-0005-0000-0000-0000107E0000}"/>
    <cellStyle name="Notas 2 2 4 4 5" xfId="32003" xr:uid="{00000000-0005-0000-0000-0000117E0000}"/>
    <cellStyle name="Notas 2 2 4 4 5 2" xfId="32004" xr:uid="{00000000-0005-0000-0000-0000127E0000}"/>
    <cellStyle name="Notas 2 2 4 4 6" xfId="32005" xr:uid="{00000000-0005-0000-0000-0000137E0000}"/>
    <cellStyle name="Notas 2 2 4 4 6 2" xfId="32006" xr:uid="{00000000-0005-0000-0000-0000147E0000}"/>
    <cellStyle name="Notas 2 2 4 4 7" xfId="32007" xr:uid="{00000000-0005-0000-0000-0000157E0000}"/>
    <cellStyle name="Notas 2 2 4 4 7 2" xfId="32008" xr:uid="{00000000-0005-0000-0000-0000167E0000}"/>
    <cellStyle name="Notas 2 2 4 4 8" xfId="32009" xr:uid="{00000000-0005-0000-0000-0000177E0000}"/>
    <cellStyle name="Notas 2 2 4 4 8 2" xfId="32010" xr:uid="{00000000-0005-0000-0000-0000187E0000}"/>
    <cellStyle name="Notas 2 2 4 4 9" xfId="32011" xr:uid="{00000000-0005-0000-0000-0000197E0000}"/>
    <cellStyle name="Notas 2 2 4 4 9 2" xfId="32012" xr:uid="{00000000-0005-0000-0000-00001A7E0000}"/>
    <cellStyle name="Notas 2 2 4 5" xfId="32013" xr:uid="{00000000-0005-0000-0000-00001B7E0000}"/>
    <cellStyle name="Notas 2 2 4 5 10" xfId="32014" xr:uid="{00000000-0005-0000-0000-00001C7E0000}"/>
    <cellStyle name="Notas 2 2 4 5 10 2" xfId="32015" xr:uid="{00000000-0005-0000-0000-00001D7E0000}"/>
    <cellStyle name="Notas 2 2 4 5 11" xfId="32016" xr:uid="{00000000-0005-0000-0000-00001E7E0000}"/>
    <cellStyle name="Notas 2 2 4 5 2" xfId="32017" xr:uid="{00000000-0005-0000-0000-00001F7E0000}"/>
    <cellStyle name="Notas 2 2 4 5 2 2" xfId="32018" xr:uid="{00000000-0005-0000-0000-0000207E0000}"/>
    <cellStyle name="Notas 2 2 4 5 3" xfId="32019" xr:uid="{00000000-0005-0000-0000-0000217E0000}"/>
    <cellStyle name="Notas 2 2 4 5 3 2" xfId="32020" xr:uid="{00000000-0005-0000-0000-0000227E0000}"/>
    <cellStyle name="Notas 2 2 4 5 4" xfId="32021" xr:uid="{00000000-0005-0000-0000-0000237E0000}"/>
    <cellStyle name="Notas 2 2 4 5 4 2" xfId="32022" xr:uid="{00000000-0005-0000-0000-0000247E0000}"/>
    <cellStyle name="Notas 2 2 4 5 5" xfId="32023" xr:uid="{00000000-0005-0000-0000-0000257E0000}"/>
    <cellStyle name="Notas 2 2 4 5 5 2" xfId="32024" xr:uid="{00000000-0005-0000-0000-0000267E0000}"/>
    <cellStyle name="Notas 2 2 4 5 6" xfId="32025" xr:uid="{00000000-0005-0000-0000-0000277E0000}"/>
    <cellStyle name="Notas 2 2 4 5 6 2" xfId="32026" xr:uid="{00000000-0005-0000-0000-0000287E0000}"/>
    <cellStyle name="Notas 2 2 4 5 7" xfId="32027" xr:uid="{00000000-0005-0000-0000-0000297E0000}"/>
    <cellStyle name="Notas 2 2 4 5 7 2" xfId="32028" xr:uid="{00000000-0005-0000-0000-00002A7E0000}"/>
    <cellStyle name="Notas 2 2 4 5 8" xfId="32029" xr:uid="{00000000-0005-0000-0000-00002B7E0000}"/>
    <cellStyle name="Notas 2 2 4 5 8 2" xfId="32030" xr:uid="{00000000-0005-0000-0000-00002C7E0000}"/>
    <cellStyle name="Notas 2 2 4 5 9" xfId="32031" xr:uid="{00000000-0005-0000-0000-00002D7E0000}"/>
    <cellStyle name="Notas 2 2 4 5 9 2" xfId="32032" xr:uid="{00000000-0005-0000-0000-00002E7E0000}"/>
    <cellStyle name="Notas 2 2 4 6" xfId="32033" xr:uid="{00000000-0005-0000-0000-00002F7E0000}"/>
    <cellStyle name="Notas 2 2 4 6 2" xfId="32034" xr:uid="{00000000-0005-0000-0000-0000307E0000}"/>
    <cellStyle name="Notas 2 2 4 7" xfId="32035" xr:uid="{00000000-0005-0000-0000-0000317E0000}"/>
    <cellStyle name="Notas 2 2 4 7 2" xfId="32036" xr:uid="{00000000-0005-0000-0000-0000327E0000}"/>
    <cellStyle name="Notas 2 2 4 8" xfId="32037" xr:uid="{00000000-0005-0000-0000-0000337E0000}"/>
    <cellStyle name="Notas 2 2 4 8 2" xfId="32038" xr:uid="{00000000-0005-0000-0000-0000347E0000}"/>
    <cellStyle name="Notas 2 2 4 9" xfId="32039" xr:uid="{00000000-0005-0000-0000-0000357E0000}"/>
    <cellStyle name="Notas 2 2 4 9 2" xfId="32040" xr:uid="{00000000-0005-0000-0000-0000367E0000}"/>
    <cellStyle name="Notas 2 2 5" xfId="32041" xr:uid="{00000000-0005-0000-0000-0000377E0000}"/>
    <cellStyle name="Notas 2 2 5 10" xfId="32042" xr:uid="{00000000-0005-0000-0000-0000387E0000}"/>
    <cellStyle name="Notas 2 2 5 10 2" xfId="32043" xr:uid="{00000000-0005-0000-0000-0000397E0000}"/>
    <cellStyle name="Notas 2 2 5 11" xfId="32044" xr:uid="{00000000-0005-0000-0000-00003A7E0000}"/>
    <cellStyle name="Notas 2 2 5 11 2" xfId="32045" xr:uid="{00000000-0005-0000-0000-00003B7E0000}"/>
    <cellStyle name="Notas 2 2 5 12" xfId="32046" xr:uid="{00000000-0005-0000-0000-00003C7E0000}"/>
    <cellStyle name="Notas 2 2 5 12 2" xfId="32047" xr:uid="{00000000-0005-0000-0000-00003D7E0000}"/>
    <cellStyle name="Notas 2 2 5 13" xfId="32048" xr:uid="{00000000-0005-0000-0000-00003E7E0000}"/>
    <cellStyle name="Notas 2 2 5 13 2" xfId="32049" xr:uid="{00000000-0005-0000-0000-00003F7E0000}"/>
    <cellStyle name="Notas 2 2 5 14" xfId="32050" xr:uid="{00000000-0005-0000-0000-0000407E0000}"/>
    <cellStyle name="Notas 2 2 5 14 2" xfId="32051" xr:uid="{00000000-0005-0000-0000-0000417E0000}"/>
    <cellStyle name="Notas 2 2 5 15" xfId="32052" xr:uid="{00000000-0005-0000-0000-0000427E0000}"/>
    <cellStyle name="Notas 2 2 5 2" xfId="32053" xr:uid="{00000000-0005-0000-0000-0000437E0000}"/>
    <cellStyle name="Notas 2 2 5 2 10" xfId="32054" xr:uid="{00000000-0005-0000-0000-0000447E0000}"/>
    <cellStyle name="Notas 2 2 5 2 10 2" xfId="32055" xr:uid="{00000000-0005-0000-0000-0000457E0000}"/>
    <cellStyle name="Notas 2 2 5 2 11" xfId="32056" xr:uid="{00000000-0005-0000-0000-0000467E0000}"/>
    <cellStyle name="Notas 2 2 5 2 11 2" xfId="32057" xr:uid="{00000000-0005-0000-0000-0000477E0000}"/>
    <cellStyle name="Notas 2 2 5 2 12" xfId="32058" xr:uid="{00000000-0005-0000-0000-0000487E0000}"/>
    <cellStyle name="Notas 2 2 5 2 12 2" xfId="32059" xr:uid="{00000000-0005-0000-0000-0000497E0000}"/>
    <cellStyle name="Notas 2 2 5 2 13" xfId="32060" xr:uid="{00000000-0005-0000-0000-00004A7E0000}"/>
    <cellStyle name="Notas 2 2 5 2 2" xfId="32061" xr:uid="{00000000-0005-0000-0000-00004B7E0000}"/>
    <cellStyle name="Notas 2 2 5 2 2 10" xfId="32062" xr:uid="{00000000-0005-0000-0000-00004C7E0000}"/>
    <cellStyle name="Notas 2 2 5 2 2 10 2" xfId="32063" xr:uid="{00000000-0005-0000-0000-00004D7E0000}"/>
    <cellStyle name="Notas 2 2 5 2 2 11" xfId="32064" xr:uid="{00000000-0005-0000-0000-00004E7E0000}"/>
    <cellStyle name="Notas 2 2 5 2 2 2" xfId="32065" xr:uid="{00000000-0005-0000-0000-00004F7E0000}"/>
    <cellStyle name="Notas 2 2 5 2 2 2 2" xfId="32066" xr:uid="{00000000-0005-0000-0000-0000507E0000}"/>
    <cellStyle name="Notas 2 2 5 2 2 3" xfId="32067" xr:uid="{00000000-0005-0000-0000-0000517E0000}"/>
    <cellStyle name="Notas 2 2 5 2 2 3 2" xfId="32068" xr:uid="{00000000-0005-0000-0000-0000527E0000}"/>
    <cellStyle name="Notas 2 2 5 2 2 4" xfId="32069" xr:uid="{00000000-0005-0000-0000-0000537E0000}"/>
    <cellStyle name="Notas 2 2 5 2 2 4 2" xfId="32070" xr:uid="{00000000-0005-0000-0000-0000547E0000}"/>
    <cellStyle name="Notas 2 2 5 2 2 5" xfId="32071" xr:uid="{00000000-0005-0000-0000-0000557E0000}"/>
    <cellStyle name="Notas 2 2 5 2 2 5 2" xfId="32072" xr:uid="{00000000-0005-0000-0000-0000567E0000}"/>
    <cellStyle name="Notas 2 2 5 2 2 6" xfId="32073" xr:uid="{00000000-0005-0000-0000-0000577E0000}"/>
    <cellStyle name="Notas 2 2 5 2 2 6 2" xfId="32074" xr:uid="{00000000-0005-0000-0000-0000587E0000}"/>
    <cellStyle name="Notas 2 2 5 2 2 7" xfId="32075" xr:uid="{00000000-0005-0000-0000-0000597E0000}"/>
    <cellStyle name="Notas 2 2 5 2 2 7 2" xfId="32076" xr:uid="{00000000-0005-0000-0000-00005A7E0000}"/>
    <cellStyle name="Notas 2 2 5 2 2 8" xfId="32077" xr:uid="{00000000-0005-0000-0000-00005B7E0000}"/>
    <cellStyle name="Notas 2 2 5 2 2 8 2" xfId="32078" xr:uid="{00000000-0005-0000-0000-00005C7E0000}"/>
    <cellStyle name="Notas 2 2 5 2 2 9" xfId="32079" xr:uid="{00000000-0005-0000-0000-00005D7E0000}"/>
    <cellStyle name="Notas 2 2 5 2 2 9 2" xfId="32080" xr:uid="{00000000-0005-0000-0000-00005E7E0000}"/>
    <cellStyle name="Notas 2 2 5 2 3" xfId="32081" xr:uid="{00000000-0005-0000-0000-00005F7E0000}"/>
    <cellStyle name="Notas 2 2 5 2 3 10" xfId="32082" xr:uid="{00000000-0005-0000-0000-0000607E0000}"/>
    <cellStyle name="Notas 2 2 5 2 3 10 2" xfId="32083" xr:uid="{00000000-0005-0000-0000-0000617E0000}"/>
    <cellStyle name="Notas 2 2 5 2 3 11" xfId="32084" xr:uid="{00000000-0005-0000-0000-0000627E0000}"/>
    <cellStyle name="Notas 2 2 5 2 3 2" xfId="32085" xr:uid="{00000000-0005-0000-0000-0000637E0000}"/>
    <cellStyle name="Notas 2 2 5 2 3 2 2" xfId="32086" xr:uid="{00000000-0005-0000-0000-0000647E0000}"/>
    <cellStyle name="Notas 2 2 5 2 3 3" xfId="32087" xr:uid="{00000000-0005-0000-0000-0000657E0000}"/>
    <cellStyle name="Notas 2 2 5 2 3 3 2" xfId="32088" xr:uid="{00000000-0005-0000-0000-0000667E0000}"/>
    <cellStyle name="Notas 2 2 5 2 3 4" xfId="32089" xr:uid="{00000000-0005-0000-0000-0000677E0000}"/>
    <cellStyle name="Notas 2 2 5 2 3 4 2" xfId="32090" xr:uid="{00000000-0005-0000-0000-0000687E0000}"/>
    <cellStyle name="Notas 2 2 5 2 3 5" xfId="32091" xr:uid="{00000000-0005-0000-0000-0000697E0000}"/>
    <cellStyle name="Notas 2 2 5 2 3 5 2" xfId="32092" xr:uid="{00000000-0005-0000-0000-00006A7E0000}"/>
    <cellStyle name="Notas 2 2 5 2 3 6" xfId="32093" xr:uid="{00000000-0005-0000-0000-00006B7E0000}"/>
    <cellStyle name="Notas 2 2 5 2 3 6 2" xfId="32094" xr:uid="{00000000-0005-0000-0000-00006C7E0000}"/>
    <cellStyle name="Notas 2 2 5 2 3 7" xfId="32095" xr:uid="{00000000-0005-0000-0000-00006D7E0000}"/>
    <cellStyle name="Notas 2 2 5 2 3 7 2" xfId="32096" xr:uid="{00000000-0005-0000-0000-00006E7E0000}"/>
    <cellStyle name="Notas 2 2 5 2 3 8" xfId="32097" xr:uid="{00000000-0005-0000-0000-00006F7E0000}"/>
    <cellStyle name="Notas 2 2 5 2 3 8 2" xfId="32098" xr:uid="{00000000-0005-0000-0000-0000707E0000}"/>
    <cellStyle name="Notas 2 2 5 2 3 9" xfId="32099" xr:uid="{00000000-0005-0000-0000-0000717E0000}"/>
    <cellStyle name="Notas 2 2 5 2 3 9 2" xfId="32100" xr:uid="{00000000-0005-0000-0000-0000727E0000}"/>
    <cellStyle name="Notas 2 2 5 2 4" xfId="32101" xr:uid="{00000000-0005-0000-0000-0000737E0000}"/>
    <cellStyle name="Notas 2 2 5 2 4 2" xfId="32102" xr:uid="{00000000-0005-0000-0000-0000747E0000}"/>
    <cellStyle name="Notas 2 2 5 2 5" xfId="32103" xr:uid="{00000000-0005-0000-0000-0000757E0000}"/>
    <cellStyle name="Notas 2 2 5 2 5 2" xfId="32104" xr:uid="{00000000-0005-0000-0000-0000767E0000}"/>
    <cellStyle name="Notas 2 2 5 2 6" xfId="32105" xr:uid="{00000000-0005-0000-0000-0000777E0000}"/>
    <cellStyle name="Notas 2 2 5 2 6 2" xfId="32106" xr:uid="{00000000-0005-0000-0000-0000787E0000}"/>
    <cellStyle name="Notas 2 2 5 2 7" xfId="32107" xr:uid="{00000000-0005-0000-0000-0000797E0000}"/>
    <cellStyle name="Notas 2 2 5 2 7 2" xfId="32108" xr:uid="{00000000-0005-0000-0000-00007A7E0000}"/>
    <cellStyle name="Notas 2 2 5 2 8" xfId="32109" xr:uid="{00000000-0005-0000-0000-00007B7E0000}"/>
    <cellStyle name="Notas 2 2 5 2 8 2" xfId="32110" xr:uid="{00000000-0005-0000-0000-00007C7E0000}"/>
    <cellStyle name="Notas 2 2 5 2 9" xfId="32111" xr:uid="{00000000-0005-0000-0000-00007D7E0000}"/>
    <cellStyle name="Notas 2 2 5 2 9 2" xfId="32112" xr:uid="{00000000-0005-0000-0000-00007E7E0000}"/>
    <cellStyle name="Notas 2 2 5 3" xfId="32113" xr:uid="{00000000-0005-0000-0000-00007F7E0000}"/>
    <cellStyle name="Notas 2 2 5 3 10" xfId="32114" xr:uid="{00000000-0005-0000-0000-0000807E0000}"/>
    <cellStyle name="Notas 2 2 5 3 10 2" xfId="32115" xr:uid="{00000000-0005-0000-0000-0000817E0000}"/>
    <cellStyle name="Notas 2 2 5 3 11" xfId="32116" xr:uid="{00000000-0005-0000-0000-0000827E0000}"/>
    <cellStyle name="Notas 2 2 5 3 11 2" xfId="32117" xr:uid="{00000000-0005-0000-0000-0000837E0000}"/>
    <cellStyle name="Notas 2 2 5 3 12" xfId="32118" xr:uid="{00000000-0005-0000-0000-0000847E0000}"/>
    <cellStyle name="Notas 2 2 5 3 12 2" xfId="32119" xr:uid="{00000000-0005-0000-0000-0000857E0000}"/>
    <cellStyle name="Notas 2 2 5 3 13" xfId="32120" xr:uid="{00000000-0005-0000-0000-0000867E0000}"/>
    <cellStyle name="Notas 2 2 5 3 2" xfId="32121" xr:uid="{00000000-0005-0000-0000-0000877E0000}"/>
    <cellStyle name="Notas 2 2 5 3 2 10" xfId="32122" xr:uid="{00000000-0005-0000-0000-0000887E0000}"/>
    <cellStyle name="Notas 2 2 5 3 2 10 2" xfId="32123" xr:uid="{00000000-0005-0000-0000-0000897E0000}"/>
    <cellStyle name="Notas 2 2 5 3 2 11" xfId="32124" xr:uid="{00000000-0005-0000-0000-00008A7E0000}"/>
    <cellStyle name="Notas 2 2 5 3 2 2" xfId="32125" xr:uid="{00000000-0005-0000-0000-00008B7E0000}"/>
    <cellStyle name="Notas 2 2 5 3 2 2 2" xfId="32126" xr:uid="{00000000-0005-0000-0000-00008C7E0000}"/>
    <cellStyle name="Notas 2 2 5 3 2 3" xfId="32127" xr:uid="{00000000-0005-0000-0000-00008D7E0000}"/>
    <cellStyle name="Notas 2 2 5 3 2 3 2" xfId="32128" xr:uid="{00000000-0005-0000-0000-00008E7E0000}"/>
    <cellStyle name="Notas 2 2 5 3 2 4" xfId="32129" xr:uid="{00000000-0005-0000-0000-00008F7E0000}"/>
    <cellStyle name="Notas 2 2 5 3 2 4 2" xfId="32130" xr:uid="{00000000-0005-0000-0000-0000907E0000}"/>
    <cellStyle name="Notas 2 2 5 3 2 5" xfId="32131" xr:uid="{00000000-0005-0000-0000-0000917E0000}"/>
    <cellStyle name="Notas 2 2 5 3 2 5 2" xfId="32132" xr:uid="{00000000-0005-0000-0000-0000927E0000}"/>
    <cellStyle name="Notas 2 2 5 3 2 6" xfId="32133" xr:uid="{00000000-0005-0000-0000-0000937E0000}"/>
    <cellStyle name="Notas 2 2 5 3 2 6 2" xfId="32134" xr:uid="{00000000-0005-0000-0000-0000947E0000}"/>
    <cellStyle name="Notas 2 2 5 3 2 7" xfId="32135" xr:uid="{00000000-0005-0000-0000-0000957E0000}"/>
    <cellStyle name="Notas 2 2 5 3 2 7 2" xfId="32136" xr:uid="{00000000-0005-0000-0000-0000967E0000}"/>
    <cellStyle name="Notas 2 2 5 3 2 8" xfId="32137" xr:uid="{00000000-0005-0000-0000-0000977E0000}"/>
    <cellStyle name="Notas 2 2 5 3 2 8 2" xfId="32138" xr:uid="{00000000-0005-0000-0000-0000987E0000}"/>
    <cellStyle name="Notas 2 2 5 3 2 9" xfId="32139" xr:uid="{00000000-0005-0000-0000-0000997E0000}"/>
    <cellStyle name="Notas 2 2 5 3 2 9 2" xfId="32140" xr:uid="{00000000-0005-0000-0000-00009A7E0000}"/>
    <cellStyle name="Notas 2 2 5 3 3" xfId="32141" xr:uid="{00000000-0005-0000-0000-00009B7E0000}"/>
    <cellStyle name="Notas 2 2 5 3 3 10" xfId="32142" xr:uid="{00000000-0005-0000-0000-00009C7E0000}"/>
    <cellStyle name="Notas 2 2 5 3 3 10 2" xfId="32143" xr:uid="{00000000-0005-0000-0000-00009D7E0000}"/>
    <cellStyle name="Notas 2 2 5 3 3 11" xfId="32144" xr:uid="{00000000-0005-0000-0000-00009E7E0000}"/>
    <cellStyle name="Notas 2 2 5 3 3 2" xfId="32145" xr:uid="{00000000-0005-0000-0000-00009F7E0000}"/>
    <cellStyle name="Notas 2 2 5 3 3 2 2" xfId="32146" xr:uid="{00000000-0005-0000-0000-0000A07E0000}"/>
    <cellStyle name="Notas 2 2 5 3 3 3" xfId="32147" xr:uid="{00000000-0005-0000-0000-0000A17E0000}"/>
    <cellStyle name="Notas 2 2 5 3 3 3 2" xfId="32148" xr:uid="{00000000-0005-0000-0000-0000A27E0000}"/>
    <cellStyle name="Notas 2 2 5 3 3 4" xfId="32149" xr:uid="{00000000-0005-0000-0000-0000A37E0000}"/>
    <cellStyle name="Notas 2 2 5 3 3 4 2" xfId="32150" xr:uid="{00000000-0005-0000-0000-0000A47E0000}"/>
    <cellStyle name="Notas 2 2 5 3 3 5" xfId="32151" xr:uid="{00000000-0005-0000-0000-0000A57E0000}"/>
    <cellStyle name="Notas 2 2 5 3 3 5 2" xfId="32152" xr:uid="{00000000-0005-0000-0000-0000A67E0000}"/>
    <cellStyle name="Notas 2 2 5 3 3 6" xfId="32153" xr:uid="{00000000-0005-0000-0000-0000A77E0000}"/>
    <cellStyle name="Notas 2 2 5 3 3 6 2" xfId="32154" xr:uid="{00000000-0005-0000-0000-0000A87E0000}"/>
    <cellStyle name="Notas 2 2 5 3 3 7" xfId="32155" xr:uid="{00000000-0005-0000-0000-0000A97E0000}"/>
    <cellStyle name="Notas 2 2 5 3 3 7 2" xfId="32156" xr:uid="{00000000-0005-0000-0000-0000AA7E0000}"/>
    <cellStyle name="Notas 2 2 5 3 3 8" xfId="32157" xr:uid="{00000000-0005-0000-0000-0000AB7E0000}"/>
    <cellStyle name="Notas 2 2 5 3 3 8 2" xfId="32158" xr:uid="{00000000-0005-0000-0000-0000AC7E0000}"/>
    <cellStyle name="Notas 2 2 5 3 3 9" xfId="32159" xr:uid="{00000000-0005-0000-0000-0000AD7E0000}"/>
    <cellStyle name="Notas 2 2 5 3 3 9 2" xfId="32160" xr:uid="{00000000-0005-0000-0000-0000AE7E0000}"/>
    <cellStyle name="Notas 2 2 5 3 4" xfId="32161" xr:uid="{00000000-0005-0000-0000-0000AF7E0000}"/>
    <cellStyle name="Notas 2 2 5 3 4 2" xfId="32162" xr:uid="{00000000-0005-0000-0000-0000B07E0000}"/>
    <cellStyle name="Notas 2 2 5 3 5" xfId="32163" xr:uid="{00000000-0005-0000-0000-0000B17E0000}"/>
    <cellStyle name="Notas 2 2 5 3 5 2" xfId="32164" xr:uid="{00000000-0005-0000-0000-0000B27E0000}"/>
    <cellStyle name="Notas 2 2 5 3 6" xfId="32165" xr:uid="{00000000-0005-0000-0000-0000B37E0000}"/>
    <cellStyle name="Notas 2 2 5 3 6 2" xfId="32166" xr:uid="{00000000-0005-0000-0000-0000B47E0000}"/>
    <cellStyle name="Notas 2 2 5 3 7" xfId="32167" xr:uid="{00000000-0005-0000-0000-0000B57E0000}"/>
    <cellStyle name="Notas 2 2 5 3 7 2" xfId="32168" xr:uid="{00000000-0005-0000-0000-0000B67E0000}"/>
    <cellStyle name="Notas 2 2 5 3 8" xfId="32169" xr:uid="{00000000-0005-0000-0000-0000B77E0000}"/>
    <cellStyle name="Notas 2 2 5 3 8 2" xfId="32170" xr:uid="{00000000-0005-0000-0000-0000B87E0000}"/>
    <cellStyle name="Notas 2 2 5 3 9" xfId="32171" xr:uid="{00000000-0005-0000-0000-0000B97E0000}"/>
    <cellStyle name="Notas 2 2 5 3 9 2" xfId="32172" xr:uid="{00000000-0005-0000-0000-0000BA7E0000}"/>
    <cellStyle name="Notas 2 2 5 4" xfId="32173" xr:uid="{00000000-0005-0000-0000-0000BB7E0000}"/>
    <cellStyle name="Notas 2 2 5 4 10" xfId="32174" xr:uid="{00000000-0005-0000-0000-0000BC7E0000}"/>
    <cellStyle name="Notas 2 2 5 4 10 2" xfId="32175" xr:uid="{00000000-0005-0000-0000-0000BD7E0000}"/>
    <cellStyle name="Notas 2 2 5 4 11" xfId="32176" xr:uid="{00000000-0005-0000-0000-0000BE7E0000}"/>
    <cellStyle name="Notas 2 2 5 4 2" xfId="32177" xr:uid="{00000000-0005-0000-0000-0000BF7E0000}"/>
    <cellStyle name="Notas 2 2 5 4 2 2" xfId="32178" xr:uid="{00000000-0005-0000-0000-0000C07E0000}"/>
    <cellStyle name="Notas 2 2 5 4 3" xfId="32179" xr:uid="{00000000-0005-0000-0000-0000C17E0000}"/>
    <cellStyle name="Notas 2 2 5 4 3 2" xfId="32180" xr:uid="{00000000-0005-0000-0000-0000C27E0000}"/>
    <cellStyle name="Notas 2 2 5 4 4" xfId="32181" xr:uid="{00000000-0005-0000-0000-0000C37E0000}"/>
    <cellStyle name="Notas 2 2 5 4 4 2" xfId="32182" xr:uid="{00000000-0005-0000-0000-0000C47E0000}"/>
    <cellStyle name="Notas 2 2 5 4 5" xfId="32183" xr:uid="{00000000-0005-0000-0000-0000C57E0000}"/>
    <cellStyle name="Notas 2 2 5 4 5 2" xfId="32184" xr:uid="{00000000-0005-0000-0000-0000C67E0000}"/>
    <cellStyle name="Notas 2 2 5 4 6" xfId="32185" xr:uid="{00000000-0005-0000-0000-0000C77E0000}"/>
    <cellStyle name="Notas 2 2 5 4 6 2" xfId="32186" xr:uid="{00000000-0005-0000-0000-0000C87E0000}"/>
    <cellStyle name="Notas 2 2 5 4 7" xfId="32187" xr:uid="{00000000-0005-0000-0000-0000C97E0000}"/>
    <cellStyle name="Notas 2 2 5 4 7 2" xfId="32188" xr:uid="{00000000-0005-0000-0000-0000CA7E0000}"/>
    <cellStyle name="Notas 2 2 5 4 8" xfId="32189" xr:uid="{00000000-0005-0000-0000-0000CB7E0000}"/>
    <cellStyle name="Notas 2 2 5 4 8 2" xfId="32190" xr:uid="{00000000-0005-0000-0000-0000CC7E0000}"/>
    <cellStyle name="Notas 2 2 5 4 9" xfId="32191" xr:uid="{00000000-0005-0000-0000-0000CD7E0000}"/>
    <cellStyle name="Notas 2 2 5 4 9 2" xfId="32192" xr:uid="{00000000-0005-0000-0000-0000CE7E0000}"/>
    <cellStyle name="Notas 2 2 5 5" xfId="32193" xr:uid="{00000000-0005-0000-0000-0000CF7E0000}"/>
    <cellStyle name="Notas 2 2 5 5 10" xfId="32194" xr:uid="{00000000-0005-0000-0000-0000D07E0000}"/>
    <cellStyle name="Notas 2 2 5 5 10 2" xfId="32195" xr:uid="{00000000-0005-0000-0000-0000D17E0000}"/>
    <cellStyle name="Notas 2 2 5 5 11" xfId="32196" xr:uid="{00000000-0005-0000-0000-0000D27E0000}"/>
    <cellStyle name="Notas 2 2 5 5 2" xfId="32197" xr:uid="{00000000-0005-0000-0000-0000D37E0000}"/>
    <cellStyle name="Notas 2 2 5 5 2 2" xfId="32198" xr:uid="{00000000-0005-0000-0000-0000D47E0000}"/>
    <cellStyle name="Notas 2 2 5 5 3" xfId="32199" xr:uid="{00000000-0005-0000-0000-0000D57E0000}"/>
    <cellStyle name="Notas 2 2 5 5 3 2" xfId="32200" xr:uid="{00000000-0005-0000-0000-0000D67E0000}"/>
    <cellStyle name="Notas 2 2 5 5 4" xfId="32201" xr:uid="{00000000-0005-0000-0000-0000D77E0000}"/>
    <cellStyle name="Notas 2 2 5 5 4 2" xfId="32202" xr:uid="{00000000-0005-0000-0000-0000D87E0000}"/>
    <cellStyle name="Notas 2 2 5 5 5" xfId="32203" xr:uid="{00000000-0005-0000-0000-0000D97E0000}"/>
    <cellStyle name="Notas 2 2 5 5 5 2" xfId="32204" xr:uid="{00000000-0005-0000-0000-0000DA7E0000}"/>
    <cellStyle name="Notas 2 2 5 5 6" xfId="32205" xr:uid="{00000000-0005-0000-0000-0000DB7E0000}"/>
    <cellStyle name="Notas 2 2 5 5 6 2" xfId="32206" xr:uid="{00000000-0005-0000-0000-0000DC7E0000}"/>
    <cellStyle name="Notas 2 2 5 5 7" xfId="32207" xr:uid="{00000000-0005-0000-0000-0000DD7E0000}"/>
    <cellStyle name="Notas 2 2 5 5 7 2" xfId="32208" xr:uid="{00000000-0005-0000-0000-0000DE7E0000}"/>
    <cellStyle name="Notas 2 2 5 5 8" xfId="32209" xr:uid="{00000000-0005-0000-0000-0000DF7E0000}"/>
    <cellStyle name="Notas 2 2 5 5 8 2" xfId="32210" xr:uid="{00000000-0005-0000-0000-0000E07E0000}"/>
    <cellStyle name="Notas 2 2 5 5 9" xfId="32211" xr:uid="{00000000-0005-0000-0000-0000E17E0000}"/>
    <cellStyle name="Notas 2 2 5 5 9 2" xfId="32212" xr:uid="{00000000-0005-0000-0000-0000E27E0000}"/>
    <cellStyle name="Notas 2 2 5 6" xfId="32213" xr:uid="{00000000-0005-0000-0000-0000E37E0000}"/>
    <cellStyle name="Notas 2 2 5 6 2" xfId="32214" xr:uid="{00000000-0005-0000-0000-0000E47E0000}"/>
    <cellStyle name="Notas 2 2 5 7" xfId="32215" xr:uid="{00000000-0005-0000-0000-0000E57E0000}"/>
    <cellStyle name="Notas 2 2 5 7 2" xfId="32216" xr:uid="{00000000-0005-0000-0000-0000E67E0000}"/>
    <cellStyle name="Notas 2 2 5 8" xfId="32217" xr:uid="{00000000-0005-0000-0000-0000E77E0000}"/>
    <cellStyle name="Notas 2 2 5 8 2" xfId="32218" xr:uid="{00000000-0005-0000-0000-0000E87E0000}"/>
    <cellStyle name="Notas 2 2 5 9" xfId="32219" xr:uid="{00000000-0005-0000-0000-0000E97E0000}"/>
    <cellStyle name="Notas 2 2 5 9 2" xfId="32220" xr:uid="{00000000-0005-0000-0000-0000EA7E0000}"/>
    <cellStyle name="Notas 2 2 6" xfId="32221" xr:uid="{00000000-0005-0000-0000-0000EB7E0000}"/>
    <cellStyle name="Notas 2 2 6 10" xfId="32222" xr:uid="{00000000-0005-0000-0000-0000EC7E0000}"/>
    <cellStyle name="Notas 2 2 6 10 2" xfId="32223" xr:uid="{00000000-0005-0000-0000-0000ED7E0000}"/>
    <cellStyle name="Notas 2 2 6 11" xfId="32224" xr:uid="{00000000-0005-0000-0000-0000EE7E0000}"/>
    <cellStyle name="Notas 2 2 6 11 2" xfId="32225" xr:uid="{00000000-0005-0000-0000-0000EF7E0000}"/>
    <cellStyle name="Notas 2 2 6 12" xfId="32226" xr:uid="{00000000-0005-0000-0000-0000F07E0000}"/>
    <cellStyle name="Notas 2 2 6 12 2" xfId="32227" xr:uid="{00000000-0005-0000-0000-0000F17E0000}"/>
    <cellStyle name="Notas 2 2 6 13" xfId="32228" xr:uid="{00000000-0005-0000-0000-0000F27E0000}"/>
    <cellStyle name="Notas 2 2 6 2" xfId="32229" xr:uid="{00000000-0005-0000-0000-0000F37E0000}"/>
    <cellStyle name="Notas 2 2 6 2 10" xfId="32230" xr:uid="{00000000-0005-0000-0000-0000F47E0000}"/>
    <cellStyle name="Notas 2 2 6 2 10 2" xfId="32231" xr:uid="{00000000-0005-0000-0000-0000F57E0000}"/>
    <cellStyle name="Notas 2 2 6 2 11" xfId="32232" xr:uid="{00000000-0005-0000-0000-0000F67E0000}"/>
    <cellStyle name="Notas 2 2 6 2 2" xfId="32233" xr:uid="{00000000-0005-0000-0000-0000F77E0000}"/>
    <cellStyle name="Notas 2 2 6 2 2 2" xfId="32234" xr:uid="{00000000-0005-0000-0000-0000F87E0000}"/>
    <cellStyle name="Notas 2 2 6 2 3" xfId="32235" xr:uid="{00000000-0005-0000-0000-0000F97E0000}"/>
    <cellStyle name="Notas 2 2 6 2 3 2" xfId="32236" xr:uid="{00000000-0005-0000-0000-0000FA7E0000}"/>
    <cellStyle name="Notas 2 2 6 2 4" xfId="32237" xr:uid="{00000000-0005-0000-0000-0000FB7E0000}"/>
    <cellStyle name="Notas 2 2 6 2 4 2" xfId="32238" xr:uid="{00000000-0005-0000-0000-0000FC7E0000}"/>
    <cellStyle name="Notas 2 2 6 2 5" xfId="32239" xr:uid="{00000000-0005-0000-0000-0000FD7E0000}"/>
    <cellStyle name="Notas 2 2 6 2 5 2" xfId="32240" xr:uid="{00000000-0005-0000-0000-0000FE7E0000}"/>
    <cellStyle name="Notas 2 2 6 2 6" xfId="32241" xr:uid="{00000000-0005-0000-0000-0000FF7E0000}"/>
    <cellStyle name="Notas 2 2 6 2 6 2" xfId="32242" xr:uid="{00000000-0005-0000-0000-0000007F0000}"/>
    <cellStyle name="Notas 2 2 6 2 7" xfId="32243" xr:uid="{00000000-0005-0000-0000-0000017F0000}"/>
    <cellStyle name="Notas 2 2 6 2 7 2" xfId="32244" xr:uid="{00000000-0005-0000-0000-0000027F0000}"/>
    <cellStyle name="Notas 2 2 6 2 8" xfId="32245" xr:uid="{00000000-0005-0000-0000-0000037F0000}"/>
    <cellStyle name="Notas 2 2 6 2 8 2" xfId="32246" xr:uid="{00000000-0005-0000-0000-0000047F0000}"/>
    <cellStyle name="Notas 2 2 6 2 9" xfId="32247" xr:uid="{00000000-0005-0000-0000-0000057F0000}"/>
    <cellStyle name="Notas 2 2 6 2 9 2" xfId="32248" xr:uid="{00000000-0005-0000-0000-0000067F0000}"/>
    <cellStyle name="Notas 2 2 6 3" xfId="32249" xr:uid="{00000000-0005-0000-0000-0000077F0000}"/>
    <cellStyle name="Notas 2 2 6 3 10" xfId="32250" xr:uid="{00000000-0005-0000-0000-0000087F0000}"/>
    <cellStyle name="Notas 2 2 6 3 10 2" xfId="32251" xr:uid="{00000000-0005-0000-0000-0000097F0000}"/>
    <cellStyle name="Notas 2 2 6 3 11" xfId="32252" xr:uid="{00000000-0005-0000-0000-00000A7F0000}"/>
    <cellStyle name="Notas 2 2 6 3 2" xfId="32253" xr:uid="{00000000-0005-0000-0000-00000B7F0000}"/>
    <cellStyle name="Notas 2 2 6 3 2 2" xfId="32254" xr:uid="{00000000-0005-0000-0000-00000C7F0000}"/>
    <cellStyle name="Notas 2 2 6 3 3" xfId="32255" xr:uid="{00000000-0005-0000-0000-00000D7F0000}"/>
    <cellStyle name="Notas 2 2 6 3 3 2" xfId="32256" xr:uid="{00000000-0005-0000-0000-00000E7F0000}"/>
    <cellStyle name="Notas 2 2 6 3 4" xfId="32257" xr:uid="{00000000-0005-0000-0000-00000F7F0000}"/>
    <cellStyle name="Notas 2 2 6 3 4 2" xfId="32258" xr:uid="{00000000-0005-0000-0000-0000107F0000}"/>
    <cellStyle name="Notas 2 2 6 3 5" xfId="32259" xr:uid="{00000000-0005-0000-0000-0000117F0000}"/>
    <cellStyle name="Notas 2 2 6 3 5 2" xfId="32260" xr:uid="{00000000-0005-0000-0000-0000127F0000}"/>
    <cellStyle name="Notas 2 2 6 3 6" xfId="32261" xr:uid="{00000000-0005-0000-0000-0000137F0000}"/>
    <cellStyle name="Notas 2 2 6 3 6 2" xfId="32262" xr:uid="{00000000-0005-0000-0000-0000147F0000}"/>
    <cellStyle name="Notas 2 2 6 3 7" xfId="32263" xr:uid="{00000000-0005-0000-0000-0000157F0000}"/>
    <cellStyle name="Notas 2 2 6 3 7 2" xfId="32264" xr:uid="{00000000-0005-0000-0000-0000167F0000}"/>
    <cellStyle name="Notas 2 2 6 3 8" xfId="32265" xr:uid="{00000000-0005-0000-0000-0000177F0000}"/>
    <cellStyle name="Notas 2 2 6 3 8 2" xfId="32266" xr:uid="{00000000-0005-0000-0000-0000187F0000}"/>
    <cellStyle name="Notas 2 2 6 3 9" xfId="32267" xr:uid="{00000000-0005-0000-0000-0000197F0000}"/>
    <cellStyle name="Notas 2 2 6 3 9 2" xfId="32268" xr:uid="{00000000-0005-0000-0000-00001A7F0000}"/>
    <cellStyle name="Notas 2 2 6 4" xfId="32269" xr:uid="{00000000-0005-0000-0000-00001B7F0000}"/>
    <cellStyle name="Notas 2 2 6 4 2" xfId="32270" xr:uid="{00000000-0005-0000-0000-00001C7F0000}"/>
    <cellStyle name="Notas 2 2 6 5" xfId="32271" xr:uid="{00000000-0005-0000-0000-00001D7F0000}"/>
    <cellStyle name="Notas 2 2 6 5 2" xfId="32272" xr:uid="{00000000-0005-0000-0000-00001E7F0000}"/>
    <cellStyle name="Notas 2 2 6 6" xfId="32273" xr:uid="{00000000-0005-0000-0000-00001F7F0000}"/>
    <cellStyle name="Notas 2 2 6 6 2" xfId="32274" xr:uid="{00000000-0005-0000-0000-0000207F0000}"/>
    <cellStyle name="Notas 2 2 6 7" xfId="32275" xr:uid="{00000000-0005-0000-0000-0000217F0000}"/>
    <cellStyle name="Notas 2 2 6 7 2" xfId="32276" xr:uid="{00000000-0005-0000-0000-0000227F0000}"/>
    <cellStyle name="Notas 2 2 6 8" xfId="32277" xr:uid="{00000000-0005-0000-0000-0000237F0000}"/>
    <cellStyle name="Notas 2 2 6 8 2" xfId="32278" xr:uid="{00000000-0005-0000-0000-0000247F0000}"/>
    <cellStyle name="Notas 2 2 6 9" xfId="32279" xr:uid="{00000000-0005-0000-0000-0000257F0000}"/>
    <cellStyle name="Notas 2 2 6 9 2" xfId="32280" xr:uid="{00000000-0005-0000-0000-0000267F0000}"/>
    <cellStyle name="Notas 2 2 7" xfId="32281" xr:uid="{00000000-0005-0000-0000-0000277F0000}"/>
    <cellStyle name="Notas 2 2 7 10" xfId="32282" xr:uid="{00000000-0005-0000-0000-0000287F0000}"/>
    <cellStyle name="Notas 2 2 7 10 2" xfId="32283" xr:uid="{00000000-0005-0000-0000-0000297F0000}"/>
    <cellStyle name="Notas 2 2 7 11" xfId="32284" xr:uid="{00000000-0005-0000-0000-00002A7F0000}"/>
    <cellStyle name="Notas 2 2 7 11 2" xfId="32285" xr:uid="{00000000-0005-0000-0000-00002B7F0000}"/>
    <cellStyle name="Notas 2 2 7 12" xfId="32286" xr:uid="{00000000-0005-0000-0000-00002C7F0000}"/>
    <cellStyle name="Notas 2 2 7 12 2" xfId="32287" xr:uid="{00000000-0005-0000-0000-00002D7F0000}"/>
    <cellStyle name="Notas 2 2 7 13" xfId="32288" xr:uid="{00000000-0005-0000-0000-00002E7F0000}"/>
    <cellStyle name="Notas 2 2 7 2" xfId="32289" xr:uid="{00000000-0005-0000-0000-00002F7F0000}"/>
    <cellStyle name="Notas 2 2 7 2 10" xfId="32290" xr:uid="{00000000-0005-0000-0000-0000307F0000}"/>
    <cellStyle name="Notas 2 2 7 2 10 2" xfId="32291" xr:uid="{00000000-0005-0000-0000-0000317F0000}"/>
    <cellStyle name="Notas 2 2 7 2 11" xfId="32292" xr:uid="{00000000-0005-0000-0000-0000327F0000}"/>
    <cellStyle name="Notas 2 2 7 2 2" xfId="32293" xr:uid="{00000000-0005-0000-0000-0000337F0000}"/>
    <cellStyle name="Notas 2 2 7 2 2 2" xfId="32294" xr:uid="{00000000-0005-0000-0000-0000347F0000}"/>
    <cellStyle name="Notas 2 2 7 2 3" xfId="32295" xr:uid="{00000000-0005-0000-0000-0000357F0000}"/>
    <cellStyle name="Notas 2 2 7 2 3 2" xfId="32296" xr:uid="{00000000-0005-0000-0000-0000367F0000}"/>
    <cellStyle name="Notas 2 2 7 2 4" xfId="32297" xr:uid="{00000000-0005-0000-0000-0000377F0000}"/>
    <cellStyle name="Notas 2 2 7 2 4 2" xfId="32298" xr:uid="{00000000-0005-0000-0000-0000387F0000}"/>
    <cellStyle name="Notas 2 2 7 2 5" xfId="32299" xr:uid="{00000000-0005-0000-0000-0000397F0000}"/>
    <cellStyle name="Notas 2 2 7 2 5 2" xfId="32300" xr:uid="{00000000-0005-0000-0000-00003A7F0000}"/>
    <cellStyle name="Notas 2 2 7 2 6" xfId="32301" xr:uid="{00000000-0005-0000-0000-00003B7F0000}"/>
    <cellStyle name="Notas 2 2 7 2 6 2" xfId="32302" xr:uid="{00000000-0005-0000-0000-00003C7F0000}"/>
    <cellStyle name="Notas 2 2 7 2 7" xfId="32303" xr:uid="{00000000-0005-0000-0000-00003D7F0000}"/>
    <cellStyle name="Notas 2 2 7 2 7 2" xfId="32304" xr:uid="{00000000-0005-0000-0000-00003E7F0000}"/>
    <cellStyle name="Notas 2 2 7 2 8" xfId="32305" xr:uid="{00000000-0005-0000-0000-00003F7F0000}"/>
    <cellStyle name="Notas 2 2 7 2 8 2" xfId="32306" xr:uid="{00000000-0005-0000-0000-0000407F0000}"/>
    <cellStyle name="Notas 2 2 7 2 9" xfId="32307" xr:uid="{00000000-0005-0000-0000-0000417F0000}"/>
    <cellStyle name="Notas 2 2 7 2 9 2" xfId="32308" xr:uid="{00000000-0005-0000-0000-0000427F0000}"/>
    <cellStyle name="Notas 2 2 7 3" xfId="32309" xr:uid="{00000000-0005-0000-0000-0000437F0000}"/>
    <cellStyle name="Notas 2 2 7 3 10" xfId="32310" xr:uid="{00000000-0005-0000-0000-0000447F0000}"/>
    <cellStyle name="Notas 2 2 7 3 10 2" xfId="32311" xr:uid="{00000000-0005-0000-0000-0000457F0000}"/>
    <cellStyle name="Notas 2 2 7 3 11" xfId="32312" xr:uid="{00000000-0005-0000-0000-0000467F0000}"/>
    <cellStyle name="Notas 2 2 7 3 2" xfId="32313" xr:uid="{00000000-0005-0000-0000-0000477F0000}"/>
    <cellStyle name="Notas 2 2 7 3 2 2" xfId="32314" xr:uid="{00000000-0005-0000-0000-0000487F0000}"/>
    <cellStyle name="Notas 2 2 7 3 3" xfId="32315" xr:uid="{00000000-0005-0000-0000-0000497F0000}"/>
    <cellStyle name="Notas 2 2 7 3 3 2" xfId="32316" xr:uid="{00000000-0005-0000-0000-00004A7F0000}"/>
    <cellStyle name="Notas 2 2 7 3 4" xfId="32317" xr:uid="{00000000-0005-0000-0000-00004B7F0000}"/>
    <cellStyle name="Notas 2 2 7 3 4 2" xfId="32318" xr:uid="{00000000-0005-0000-0000-00004C7F0000}"/>
    <cellStyle name="Notas 2 2 7 3 5" xfId="32319" xr:uid="{00000000-0005-0000-0000-00004D7F0000}"/>
    <cellStyle name="Notas 2 2 7 3 5 2" xfId="32320" xr:uid="{00000000-0005-0000-0000-00004E7F0000}"/>
    <cellStyle name="Notas 2 2 7 3 6" xfId="32321" xr:uid="{00000000-0005-0000-0000-00004F7F0000}"/>
    <cellStyle name="Notas 2 2 7 3 6 2" xfId="32322" xr:uid="{00000000-0005-0000-0000-0000507F0000}"/>
    <cellStyle name="Notas 2 2 7 3 7" xfId="32323" xr:uid="{00000000-0005-0000-0000-0000517F0000}"/>
    <cellStyle name="Notas 2 2 7 3 7 2" xfId="32324" xr:uid="{00000000-0005-0000-0000-0000527F0000}"/>
    <cellStyle name="Notas 2 2 7 3 8" xfId="32325" xr:uid="{00000000-0005-0000-0000-0000537F0000}"/>
    <cellStyle name="Notas 2 2 7 3 8 2" xfId="32326" xr:uid="{00000000-0005-0000-0000-0000547F0000}"/>
    <cellStyle name="Notas 2 2 7 3 9" xfId="32327" xr:uid="{00000000-0005-0000-0000-0000557F0000}"/>
    <cellStyle name="Notas 2 2 7 3 9 2" xfId="32328" xr:uid="{00000000-0005-0000-0000-0000567F0000}"/>
    <cellStyle name="Notas 2 2 7 4" xfId="32329" xr:uid="{00000000-0005-0000-0000-0000577F0000}"/>
    <cellStyle name="Notas 2 2 7 4 2" xfId="32330" xr:uid="{00000000-0005-0000-0000-0000587F0000}"/>
    <cellStyle name="Notas 2 2 7 5" xfId="32331" xr:uid="{00000000-0005-0000-0000-0000597F0000}"/>
    <cellStyle name="Notas 2 2 7 5 2" xfId="32332" xr:uid="{00000000-0005-0000-0000-00005A7F0000}"/>
    <cellStyle name="Notas 2 2 7 6" xfId="32333" xr:uid="{00000000-0005-0000-0000-00005B7F0000}"/>
    <cellStyle name="Notas 2 2 7 6 2" xfId="32334" xr:uid="{00000000-0005-0000-0000-00005C7F0000}"/>
    <cellStyle name="Notas 2 2 7 7" xfId="32335" xr:uid="{00000000-0005-0000-0000-00005D7F0000}"/>
    <cellStyle name="Notas 2 2 7 7 2" xfId="32336" xr:uid="{00000000-0005-0000-0000-00005E7F0000}"/>
    <cellStyle name="Notas 2 2 7 8" xfId="32337" xr:uid="{00000000-0005-0000-0000-00005F7F0000}"/>
    <cellStyle name="Notas 2 2 7 8 2" xfId="32338" xr:uid="{00000000-0005-0000-0000-0000607F0000}"/>
    <cellStyle name="Notas 2 2 7 9" xfId="32339" xr:uid="{00000000-0005-0000-0000-0000617F0000}"/>
    <cellStyle name="Notas 2 2 7 9 2" xfId="32340" xr:uid="{00000000-0005-0000-0000-0000627F0000}"/>
    <cellStyle name="Notas 2 2 8" xfId="32341" xr:uid="{00000000-0005-0000-0000-0000637F0000}"/>
    <cellStyle name="Notas 2 2 8 2" xfId="32342" xr:uid="{00000000-0005-0000-0000-0000647F0000}"/>
    <cellStyle name="Notas 2 2 9" xfId="32343" xr:uid="{00000000-0005-0000-0000-0000657F0000}"/>
    <cellStyle name="Notas 2 2 9 2" xfId="32344" xr:uid="{00000000-0005-0000-0000-0000667F0000}"/>
    <cellStyle name="Notas 2 20" xfId="32345" xr:uid="{00000000-0005-0000-0000-0000677F0000}"/>
    <cellStyle name="Notas 2 20 2" xfId="32346" xr:uid="{00000000-0005-0000-0000-0000687F0000}"/>
    <cellStyle name="Notas 2 21" xfId="32347" xr:uid="{00000000-0005-0000-0000-0000697F0000}"/>
    <cellStyle name="Notas 2 22" xfId="32348" xr:uid="{00000000-0005-0000-0000-00006A7F0000}"/>
    <cellStyle name="Notas 2 23" xfId="32349" xr:uid="{00000000-0005-0000-0000-00006B7F0000}"/>
    <cellStyle name="Notas 2 3" xfId="245" xr:uid="{00000000-0005-0000-0000-00006C7F0000}"/>
    <cellStyle name="Notas 2 3 10" xfId="32350" xr:uid="{00000000-0005-0000-0000-00006D7F0000}"/>
    <cellStyle name="Notas 2 3 10 2" xfId="32351" xr:uid="{00000000-0005-0000-0000-00006E7F0000}"/>
    <cellStyle name="Notas 2 3 11" xfId="32352" xr:uid="{00000000-0005-0000-0000-00006F7F0000}"/>
    <cellStyle name="Notas 2 3 11 2" xfId="32353" xr:uid="{00000000-0005-0000-0000-0000707F0000}"/>
    <cellStyle name="Notas 2 3 12" xfId="32354" xr:uid="{00000000-0005-0000-0000-0000717F0000}"/>
    <cellStyle name="Notas 2 3 12 2" xfId="32355" xr:uid="{00000000-0005-0000-0000-0000727F0000}"/>
    <cellStyle name="Notas 2 3 13" xfId="32356" xr:uid="{00000000-0005-0000-0000-0000737F0000}"/>
    <cellStyle name="Notas 2 3 13 2" xfId="32357" xr:uid="{00000000-0005-0000-0000-0000747F0000}"/>
    <cellStyle name="Notas 2 3 14" xfId="32358" xr:uid="{00000000-0005-0000-0000-0000757F0000}"/>
    <cellStyle name="Notas 2 3 14 2" xfId="32359" xr:uid="{00000000-0005-0000-0000-0000767F0000}"/>
    <cellStyle name="Notas 2 3 15" xfId="32360" xr:uid="{00000000-0005-0000-0000-0000777F0000}"/>
    <cellStyle name="Notas 2 3 15 2" xfId="32361" xr:uid="{00000000-0005-0000-0000-0000787F0000}"/>
    <cellStyle name="Notas 2 3 16" xfId="32362" xr:uid="{00000000-0005-0000-0000-0000797F0000}"/>
    <cellStyle name="Notas 2 3 16 2" xfId="32363" xr:uid="{00000000-0005-0000-0000-00007A7F0000}"/>
    <cellStyle name="Notas 2 3 17" xfId="32364" xr:uid="{00000000-0005-0000-0000-00007B7F0000}"/>
    <cellStyle name="Notas 2 3 18" xfId="32365" xr:uid="{00000000-0005-0000-0000-00007C7F0000}"/>
    <cellStyle name="Notas 2 3 19" xfId="32366" xr:uid="{00000000-0005-0000-0000-00007D7F0000}"/>
    <cellStyle name="Notas 2 3 2" xfId="329" xr:uid="{00000000-0005-0000-0000-00007E7F0000}"/>
    <cellStyle name="Notas 2 3 2 10" xfId="32367" xr:uid="{00000000-0005-0000-0000-00007F7F0000}"/>
    <cellStyle name="Notas 2 3 2 10 2" xfId="32368" xr:uid="{00000000-0005-0000-0000-0000807F0000}"/>
    <cellStyle name="Notas 2 3 2 11" xfId="32369" xr:uid="{00000000-0005-0000-0000-0000817F0000}"/>
    <cellStyle name="Notas 2 3 2 11 2" xfId="32370" xr:uid="{00000000-0005-0000-0000-0000827F0000}"/>
    <cellStyle name="Notas 2 3 2 12" xfId="32371" xr:uid="{00000000-0005-0000-0000-0000837F0000}"/>
    <cellStyle name="Notas 2 3 2 12 2" xfId="32372" xr:uid="{00000000-0005-0000-0000-0000847F0000}"/>
    <cellStyle name="Notas 2 3 2 13" xfId="32373" xr:uid="{00000000-0005-0000-0000-0000857F0000}"/>
    <cellStyle name="Notas 2 3 2 13 2" xfId="32374" xr:uid="{00000000-0005-0000-0000-0000867F0000}"/>
    <cellStyle name="Notas 2 3 2 14" xfId="32375" xr:uid="{00000000-0005-0000-0000-0000877F0000}"/>
    <cellStyle name="Notas 2 3 2 14 2" xfId="32376" xr:uid="{00000000-0005-0000-0000-0000887F0000}"/>
    <cellStyle name="Notas 2 3 2 15" xfId="32377" xr:uid="{00000000-0005-0000-0000-0000897F0000}"/>
    <cellStyle name="Notas 2 3 2 16" xfId="32378" xr:uid="{00000000-0005-0000-0000-00008A7F0000}"/>
    <cellStyle name="Notas 2 3 2 2" xfId="32379" xr:uid="{00000000-0005-0000-0000-00008B7F0000}"/>
    <cellStyle name="Notas 2 3 2 2 10" xfId="32380" xr:uid="{00000000-0005-0000-0000-00008C7F0000}"/>
    <cellStyle name="Notas 2 3 2 2 10 2" xfId="32381" xr:uid="{00000000-0005-0000-0000-00008D7F0000}"/>
    <cellStyle name="Notas 2 3 2 2 11" xfId="32382" xr:uid="{00000000-0005-0000-0000-00008E7F0000}"/>
    <cellStyle name="Notas 2 3 2 2 11 2" xfId="32383" xr:uid="{00000000-0005-0000-0000-00008F7F0000}"/>
    <cellStyle name="Notas 2 3 2 2 12" xfId="32384" xr:uid="{00000000-0005-0000-0000-0000907F0000}"/>
    <cellStyle name="Notas 2 3 2 2 12 2" xfId="32385" xr:uid="{00000000-0005-0000-0000-0000917F0000}"/>
    <cellStyle name="Notas 2 3 2 2 13" xfId="32386" xr:uid="{00000000-0005-0000-0000-0000927F0000}"/>
    <cellStyle name="Notas 2 3 2 2 2" xfId="32387" xr:uid="{00000000-0005-0000-0000-0000937F0000}"/>
    <cellStyle name="Notas 2 3 2 2 2 10" xfId="32388" xr:uid="{00000000-0005-0000-0000-0000947F0000}"/>
    <cellStyle name="Notas 2 3 2 2 2 10 2" xfId="32389" xr:uid="{00000000-0005-0000-0000-0000957F0000}"/>
    <cellStyle name="Notas 2 3 2 2 2 11" xfId="32390" xr:uid="{00000000-0005-0000-0000-0000967F0000}"/>
    <cellStyle name="Notas 2 3 2 2 2 2" xfId="32391" xr:uid="{00000000-0005-0000-0000-0000977F0000}"/>
    <cellStyle name="Notas 2 3 2 2 2 2 2" xfId="32392" xr:uid="{00000000-0005-0000-0000-0000987F0000}"/>
    <cellStyle name="Notas 2 3 2 2 2 3" xfId="32393" xr:uid="{00000000-0005-0000-0000-0000997F0000}"/>
    <cellStyle name="Notas 2 3 2 2 2 3 2" xfId="32394" xr:uid="{00000000-0005-0000-0000-00009A7F0000}"/>
    <cellStyle name="Notas 2 3 2 2 2 4" xfId="32395" xr:uid="{00000000-0005-0000-0000-00009B7F0000}"/>
    <cellStyle name="Notas 2 3 2 2 2 4 2" xfId="32396" xr:uid="{00000000-0005-0000-0000-00009C7F0000}"/>
    <cellStyle name="Notas 2 3 2 2 2 5" xfId="32397" xr:uid="{00000000-0005-0000-0000-00009D7F0000}"/>
    <cellStyle name="Notas 2 3 2 2 2 5 2" xfId="32398" xr:uid="{00000000-0005-0000-0000-00009E7F0000}"/>
    <cellStyle name="Notas 2 3 2 2 2 6" xfId="32399" xr:uid="{00000000-0005-0000-0000-00009F7F0000}"/>
    <cellStyle name="Notas 2 3 2 2 2 6 2" xfId="32400" xr:uid="{00000000-0005-0000-0000-0000A07F0000}"/>
    <cellStyle name="Notas 2 3 2 2 2 7" xfId="32401" xr:uid="{00000000-0005-0000-0000-0000A17F0000}"/>
    <cellStyle name="Notas 2 3 2 2 2 7 2" xfId="32402" xr:uid="{00000000-0005-0000-0000-0000A27F0000}"/>
    <cellStyle name="Notas 2 3 2 2 2 8" xfId="32403" xr:uid="{00000000-0005-0000-0000-0000A37F0000}"/>
    <cellStyle name="Notas 2 3 2 2 2 8 2" xfId="32404" xr:uid="{00000000-0005-0000-0000-0000A47F0000}"/>
    <cellStyle name="Notas 2 3 2 2 2 9" xfId="32405" xr:uid="{00000000-0005-0000-0000-0000A57F0000}"/>
    <cellStyle name="Notas 2 3 2 2 2 9 2" xfId="32406" xr:uid="{00000000-0005-0000-0000-0000A67F0000}"/>
    <cellStyle name="Notas 2 3 2 2 3" xfId="32407" xr:uid="{00000000-0005-0000-0000-0000A77F0000}"/>
    <cellStyle name="Notas 2 3 2 2 3 10" xfId="32408" xr:uid="{00000000-0005-0000-0000-0000A87F0000}"/>
    <cellStyle name="Notas 2 3 2 2 3 10 2" xfId="32409" xr:uid="{00000000-0005-0000-0000-0000A97F0000}"/>
    <cellStyle name="Notas 2 3 2 2 3 11" xfId="32410" xr:uid="{00000000-0005-0000-0000-0000AA7F0000}"/>
    <cellStyle name="Notas 2 3 2 2 3 2" xfId="32411" xr:uid="{00000000-0005-0000-0000-0000AB7F0000}"/>
    <cellStyle name="Notas 2 3 2 2 3 2 2" xfId="32412" xr:uid="{00000000-0005-0000-0000-0000AC7F0000}"/>
    <cellStyle name="Notas 2 3 2 2 3 3" xfId="32413" xr:uid="{00000000-0005-0000-0000-0000AD7F0000}"/>
    <cellStyle name="Notas 2 3 2 2 3 3 2" xfId="32414" xr:uid="{00000000-0005-0000-0000-0000AE7F0000}"/>
    <cellStyle name="Notas 2 3 2 2 3 4" xfId="32415" xr:uid="{00000000-0005-0000-0000-0000AF7F0000}"/>
    <cellStyle name="Notas 2 3 2 2 3 4 2" xfId="32416" xr:uid="{00000000-0005-0000-0000-0000B07F0000}"/>
    <cellStyle name="Notas 2 3 2 2 3 5" xfId="32417" xr:uid="{00000000-0005-0000-0000-0000B17F0000}"/>
    <cellStyle name="Notas 2 3 2 2 3 5 2" xfId="32418" xr:uid="{00000000-0005-0000-0000-0000B27F0000}"/>
    <cellStyle name="Notas 2 3 2 2 3 6" xfId="32419" xr:uid="{00000000-0005-0000-0000-0000B37F0000}"/>
    <cellStyle name="Notas 2 3 2 2 3 6 2" xfId="32420" xr:uid="{00000000-0005-0000-0000-0000B47F0000}"/>
    <cellStyle name="Notas 2 3 2 2 3 7" xfId="32421" xr:uid="{00000000-0005-0000-0000-0000B57F0000}"/>
    <cellStyle name="Notas 2 3 2 2 3 7 2" xfId="32422" xr:uid="{00000000-0005-0000-0000-0000B67F0000}"/>
    <cellStyle name="Notas 2 3 2 2 3 8" xfId="32423" xr:uid="{00000000-0005-0000-0000-0000B77F0000}"/>
    <cellStyle name="Notas 2 3 2 2 3 8 2" xfId="32424" xr:uid="{00000000-0005-0000-0000-0000B87F0000}"/>
    <cellStyle name="Notas 2 3 2 2 3 9" xfId="32425" xr:uid="{00000000-0005-0000-0000-0000B97F0000}"/>
    <cellStyle name="Notas 2 3 2 2 3 9 2" xfId="32426" xr:uid="{00000000-0005-0000-0000-0000BA7F0000}"/>
    <cellStyle name="Notas 2 3 2 2 4" xfId="32427" xr:uid="{00000000-0005-0000-0000-0000BB7F0000}"/>
    <cellStyle name="Notas 2 3 2 2 4 2" xfId="32428" xr:uid="{00000000-0005-0000-0000-0000BC7F0000}"/>
    <cellStyle name="Notas 2 3 2 2 5" xfId="32429" xr:uid="{00000000-0005-0000-0000-0000BD7F0000}"/>
    <cellStyle name="Notas 2 3 2 2 5 2" xfId="32430" xr:uid="{00000000-0005-0000-0000-0000BE7F0000}"/>
    <cellStyle name="Notas 2 3 2 2 6" xfId="32431" xr:uid="{00000000-0005-0000-0000-0000BF7F0000}"/>
    <cellStyle name="Notas 2 3 2 2 6 2" xfId="32432" xr:uid="{00000000-0005-0000-0000-0000C07F0000}"/>
    <cellStyle name="Notas 2 3 2 2 7" xfId="32433" xr:uid="{00000000-0005-0000-0000-0000C17F0000}"/>
    <cellStyle name="Notas 2 3 2 2 7 2" xfId="32434" xr:uid="{00000000-0005-0000-0000-0000C27F0000}"/>
    <cellStyle name="Notas 2 3 2 2 8" xfId="32435" xr:uid="{00000000-0005-0000-0000-0000C37F0000}"/>
    <cellStyle name="Notas 2 3 2 2 8 2" xfId="32436" xr:uid="{00000000-0005-0000-0000-0000C47F0000}"/>
    <cellStyle name="Notas 2 3 2 2 9" xfId="32437" xr:uid="{00000000-0005-0000-0000-0000C57F0000}"/>
    <cellStyle name="Notas 2 3 2 2 9 2" xfId="32438" xr:uid="{00000000-0005-0000-0000-0000C67F0000}"/>
    <cellStyle name="Notas 2 3 2 3" xfId="32439" xr:uid="{00000000-0005-0000-0000-0000C77F0000}"/>
    <cellStyle name="Notas 2 3 2 3 10" xfId="32440" xr:uid="{00000000-0005-0000-0000-0000C87F0000}"/>
    <cellStyle name="Notas 2 3 2 3 10 2" xfId="32441" xr:uid="{00000000-0005-0000-0000-0000C97F0000}"/>
    <cellStyle name="Notas 2 3 2 3 11" xfId="32442" xr:uid="{00000000-0005-0000-0000-0000CA7F0000}"/>
    <cellStyle name="Notas 2 3 2 3 11 2" xfId="32443" xr:uid="{00000000-0005-0000-0000-0000CB7F0000}"/>
    <cellStyle name="Notas 2 3 2 3 12" xfId="32444" xr:uid="{00000000-0005-0000-0000-0000CC7F0000}"/>
    <cellStyle name="Notas 2 3 2 3 12 2" xfId="32445" xr:uid="{00000000-0005-0000-0000-0000CD7F0000}"/>
    <cellStyle name="Notas 2 3 2 3 13" xfId="32446" xr:uid="{00000000-0005-0000-0000-0000CE7F0000}"/>
    <cellStyle name="Notas 2 3 2 3 2" xfId="32447" xr:uid="{00000000-0005-0000-0000-0000CF7F0000}"/>
    <cellStyle name="Notas 2 3 2 3 2 10" xfId="32448" xr:uid="{00000000-0005-0000-0000-0000D07F0000}"/>
    <cellStyle name="Notas 2 3 2 3 2 10 2" xfId="32449" xr:uid="{00000000-0005-0000-0000-0000D17F0000}"/>
    <cellStyle name="Notas 2 3 2 3 2 11" xfId="32450" xr:uid="{00000000-0005-0000-0000-0000D27F0000}"/>
    <cellStyle name="Notas 2 3 2 3 2 2" xfId="32451" xr:uid="{00000000-0005-0000-0000-0000D37F0000}"/>
    <cellStyle name="Notas 2 3 2 3 2 2 2" xfId="32452" xr:uid="{00000000-0005-0000-0000-0000D47F0000}"/>
    <cellStyle name="Notas 2 3 2 3 2 3" xfId="32453" xr:uid="{00000000-0005-0000-0000-0000D57F0000}"/>
    <cellStyle name="Notas 2 3 2 3 2 3 2" xfId="32454" xr:uid="{00000000-0005-0000-0000-0000D67F0000}"/>
    <cellStyle name="Notas 2 3 2 3 2 4" xfId="32455" xr:uid="{00000000-0005-0000-0000-0000D77F0000}"/>
    <cellStyle name="Notas 2 3 2 3 2 4 2" xfId="32456" xr:uid="{00000000-0005-0000-0000-0000D87F0000}"/>
    <cellStyle name="Notas 2 3 2 3 2 5" xfId="32457" xr:uid="{00000000-0005-0000-0000-0000D97F0000}"/>
    <cellStyle name="Notas 2 3 2 3 2 5 2" xfId="32458" xr:uid="{00000000-0005-0000-0000-0000DA7F0000}"/>
    <cellStyle name="Notas 2 3 2 3 2 6" xfId="32459" xr:uid="{00000000-0005-0000-0000-0000DB7F0000}"/>
    <cellStyle name="Notas 2 3 2 3 2 6 2" xfId="32460" xr:uid="{00000000-0005-0000-0000-0000DC7F0000}"/>
    <cellStyle name="Notas 2 3 2 3 2 7" xfId="32461" xr:uid="{00000000-0005-0000-0000-0000DD7F0000}"/>
    <cellStyle name="Notas 2 3 2 3 2 7 2" xfId="32462" xr:uid="{00000000-0005-0000-0000-0000DE7F0000}"/>
    <cellStyle name="Notas 2 3 2 3 2 8" xfId="32463" xr:uid="{00000000-0005-0000-0000-0000DF7F0000}"/>
    <cellStyle name="Notas 2 3 2 3 2 8 2" xfId="32464" xr:uid="{00000000-0005-0000-0000-0000E07F0000}"/>
    <cellStyle name="Notas 2 3 2 3 2 9" xfId="32465" xr:uid="{00000000-0005-0000-0000-0000E17F0000}"/>
    <cellStyle name="Notas 2 3 2 3 2 9 2" xfId="32466" xr:uid="{00000000-0005-0000-0000-0000E27F0000}"/>
    <cellStyle name="Notas 2 3 2 3 3" xfId="32467" xr:uid="{00000000-0005-0000-0000-0000E37F0000}"/>
    <cellStyle name="Notas 2 3 2 3 3 10" xfId="32468" xr:uid="{00000000-0005-0000-0000-0000E47F0000}"/>
    <cellStyle name="Notas 2 3 2 3 3 10 2" xfId="32469" xr:uid="{00000000-0005-0000-0000-0000E57F0000}"/>
    <cellStyle name="Notas 2 3 2 3 3 11" xfId="32470" xr:uid="{00000000-0005-0000-0000-0000E67F0000}"/>
    <cellStyle name="Notas 2 3 2 3 3 2" xfId="32471" xr:uid="{00000000-0005-0000-0000-0000E77F0000}"/>
    <cellStyle name="Notas 2 3 2 3 3 2 2" xfId="32472" xr:uid="{00000000-0005-0000-0000-0000E87F0000}"/>
    <cellStyle name="Notas 2 3 2 3 3 3" xfId="32473" xr:uid="{00000000-0005-0000-0000-0000E97F0000}"/>
    <cellStyle name="Notas 2 3 2 3 3 3 2" xfId="32474" xr:uid="{00000000-0005-0000-0000-0000EA7F0000}"/>
    <cellStyle name="Notas 2 3 2 3 3 4" xfId="32475" xr:uid="{00000000-0005-0000-0000-0000EB7F0000}"/>
    <cellStyle name="Notas 2 3 2 3 3 4 2" xfId="32476" xr:uid="{00000000-0005-0000-0000-0000EC7F0000}"/>
    <cellStyle name="Notas 2 3 2 3 3 5" xfId="32477" xr:uid="{00000000-0005-0000-0000-0000ED7F0000}"/>
    <cellStyle name="Notas 2 3 2 3 3 5 2" xfId="32478" xr:uid="{00000000-0005-0000-0000-0000EE7F0000}"/>
    <cellStyle name="Notas 2 3 2 3 3 6" xfId="32479" xr:uid="{00000000-0005-0000-0000-0000EF7F0000}"/>
    <cellStyle name="Notas 2 3 2 3 3 6 2" xfId="32480" xr:uid="{00000000-0005-0000-0000-0000F07F0000}"/>
    <cellStyle name="Notas 2 3 2 3 3 7" xfId="32481" xr:uid="{00000000-0005-0000-0000-0000F17F0000}"/>
    <cellStyle name="Notas 2 3 2 3 3 7 2" xfId="32482" xr:uid="{00000000-0005-0000-0000-0000F27F0000}"/>
    <cellStyle name="Notas 2 3 2 3 3 8" xfId="32483" xr:uid="{00000000-0005-0000-0000-0000F37F0000}"/>
    <cellStyle name="Notas 2 3 2 3 3 8 2" xfId="32484" xr:uid="{00000000-0005-0000-0000-0000F47F0000}"/>
    <cellStyle name="Notas 2 3 2 3 3 9" xfId="32485" xr:uid="{00000000-0005-0000-0000-0000F57F0000}"/>
    <cellStyle name="Notas 2 3 2 3 3 9 2" xfId="32486" xr:uid="{00000000-0005-0000-0000-0000F67F0000}"/>
    <cellStyle name="Notas 2 3 2 3 4" xfId="32487" xr:uid="{00000000-0005-0000-0000-0000F77F0000}"/>
    <cellStyle name="Notas 2 3 2 3 4 2" xfId="32488" xr:uid="{00000000-0005-0000-0000-0000F87F0000}"/>
    <cellStyle name="Notas 2 3 2 3 5" xfId="32489" xr:uid="{00000000-0005-0000-0000-0000F97F0000}"/>
    <cellStyle name="Notas 2 3 2 3 5 2" xfId="32490" xr:uid="{00000000-0005-0000-0000-0000FA7F0000}"/>
    <cellStyle name="Notas 2 3 2 3 6" xfId="32491" xr:uid="{00000000-0005-0000-0000-0000FB7F0000}"/>
    <cellStyle name="Notas 2 3 2 3 6 2" xfId="32492" xr:uid="{00000000-0005-0000-0000-0000FC7F0000}"/>
    <cellStyle name="Notas 2 3 2 3 7" xfId="32493" xr:uid="{00000000-0005-0000-0000-0000FD7F0000}"/>
    <cellStyle name="Notas 2 3 2 3 7 2" xfId="32494" xr:uid="{00000000-0005-0000-0000-0000FE7F0000}"/>
    <cellStyle name="Notas 2 3 2 3 8" xfId="32495" xr:uid="{00000000-0005-0000-0000-0000FF7F0000}"/>
    <cellStyle name="Notas 2 3 2 3 8 2" xfId="32496" xr:uid="{00000000-0005-0000-0000-000000800000}"/>
    <cellStyle name="Notas 2 3 2 3 9" xfId="32497" xr:uid="{00000000-0005-0000-0000-000001800000}"/>
    <cellStyle name="Notas 2 3 2 3 9 2" xfId="32498" xr:uid="{00000000-0005-0000-0000-000002800000}"/>
    <cellStyle name="Notas 2 3 2 4" xfId="32499" xr:uid="{00000000-0005-0000-0000-000003800000}"/>
    <cellStyle name="Notas 2 3 2 4 10" xfId="32500" xr:uid="{00000000-0005-0000-0000-000004800000}"/>
    <cellStyle name="Notas 2 3 2 4 10 2" xfId="32501" xr:uid="{00000000-0005-0000-0000-000005800000}"/>
    <cellStyle name="Notas 2 3 2 4 11" xfId="32502" xr:uid="{00000000-0005-0000-0000-000006800000}"/>
    <cellStyle name="Notas 2 3 2 4 2" xfId="32503" xr:uid="{00000000-0005-0000-0000-000007800000}"/>
    <cellStyle name="Notas 2 3 2 4 2 2" xfId="32504" xr:uid="{00000000-0005-0000-0000-000008800000}"/>
    <cellStyle name="Notas 2 3 2 4 3" xfId="32505" xr:uid="{00000000-0005-0000-0000-000009800000}"/>
    <cellStyle name="Notas 2 3 2 4 3 2" xfId="32506" xr:uid="{00000000-0005-0000-0000-00000A800000}"/>
    <cellStyle name="Notas 2 3 2 4 4" xfId="32507" xr:uid="{00000000-0005-0000-0000-00000B800000}"/>
    <cellStyle name="Notas 2 3 2 4 4 2" xfId="32508" xr:uid="{00000000-0005-0000-0000-00000C800000}"/>
    <cellStyle name="Notas 2 3 2 4 5" xfId="32509" xr:uid="{00000000-0005-0000-0000-00000D800000}"/>
    <cellStyle name="Notas 2 3 2 4 5 2" xfId="32510" xr:uid="{00000000-0005-0000-0000-00000E800000}"/>
    <cellStyle name="Notas 2 3 2 4 6" xfId="32511" xr:uid="{00000000-0005-0000-0000-00000F800000}"/>
    <cellStyle name="Notas 2 3 2 4 6 2" xfId="32512" xr:uid="{00000000-0005-0000-0000-000010800000}"/>
    <cellStyle name="Notas 2 3 2 4 7" xfId="32513" xr:uid="{00000000-0005-0000-0000-000011800000}"/>
    <cellStyle name="Notas 2 3 2 4 7 2" xfId="32514" xr:uid="{00000000-0005-0000-0000-000012800000}"/>
    <cellStyle name="Notas 2 3 2 4 8" xfId="32515" xr:uid="{00000000-0005-0000-0000-000013800000}"/>
    <cellStyle name="Notas 2 3 2 4 8 2" xfId="32516" xr:uid="{00000000-0005-0000-0000-000014800000}"/>
    <cellStyle name="Notas 2 3 2 4 9" xfId="32517" xr:uid="{00000000-0005-0000-0000-000015800000}"/>
    <cellStyle name="Notas 2 3 2 4 9 2" xfId="32518" xr:uid="{00000000-0005-0000-0000-000016800000}"/>
    <cellStyle name="Notas 2 3 2 5" xfId="32519" xr:uid="{00000000-0005-0000-0000-000017800000}"/>
    <cellStyle name="Notas 2 3 2 5 10" xfId="32520" xr:uid="{00000000-0005-0000-0000-000018800000}"/>
    <cellStyle name="Notas 2 3 2 5 10 2" xfId="32521" xr:uid="{00000000-0005-0000-0000-000019800000}"/>
    <cellStyle name="Notas 2 3 2 5 11" xfId="32522" xr:uid="{00000000-0005-0000-0000-00001A800000}"/>
    <cellStyle name="Notas 2 3 2 5 2" xfId="32523" xr:uid="{00000000-0005-0000-0000-00001B800000}"/>
    <cellStyle name="Notas 2 3 2 5 2 2" xfId="32524" xr:uid="{00000000-0005-0000-0000-00001C800000}"/>
    <cellStyle name="Notas 2 3 2 5 3" xfId="32525" xr:uid="{00000000-0005-0000-0000-00001D800000}"/>
    <cellStyle name="Notas 2 3 2 5 3 2" xfId="32526" xr:uid="{00000000-0005-0000-0000-00001E800000}"/>
    <cellStyle name="Notas 2 3 2 5 4" xfId="32527" xr:uid="{00000000-0005-0000-0000-00001F800000}"/>
    <cellStyle name="Notas 2 3 2 5 4 2" xfId="32528" xr:uid="{00000000-0005-0000-0000-000020800000}"/>
    <cellStyle name="Notas 2 3 2 5 5" xfId="32529" xr:uid="{00000000-0005-0000-0000-000021800000}"/>
    <cellStyle name="Notas 2 3 2 5 5 2" xfId="32530" xr:uid="{00000000-0005-0000-0000-000022800000}"/>
    <cellStyle name="Notas 2 3 2 5 6" xfId="32531" xr:uid="{00000000-0005-0000-0000-000023800000}"/>
    <cellStyle name="Notas 2 3 2 5 6 2" xfId="32532" xr:uid="{00000000-0005-0000-0000-000024800000}"/>
    <cellStyle name="Notas 2 3 2 5 7" xfId="32533" xr:uid="{00000000-0005-0000-0000-000025800000}"/>
    <cellStyle name="Notas 2 3 2 5 7 2" xfId="32534" xr:uid="{00000000-0005-0000-0000-000026800000}"/>
    <cellStyle name="Notas 2 3 2 5 8" xfId="32535" xr:uid="{00000000-0005-0000-0000-000027800000}"/>
    <cellStyle name="Notas 2 3 2 5 8 2" xfId="32536" xr:uid="{00000000-0005-0000-0000-000028800000}"/>
    <cellStyle name="Notas 2 3 2 5 9" xfId="32537" xr:uid="{00000000-0005-0000-0000-000029800000}"/>
    <cellStyle name="Notas 2 3 2 5 9 2" xfId="32538" xr:uid="{00000000-0005-0000-0000-00002A800000}"/>
    <cellStyle name="Notas 2 3 2 6" xfId="32539" xr:uid="{00000000-0005-0000-0000-00002B800000}"/>
    <cellStyle name="Notas 2 3 2 6 2" xfId="32540" xr:uid="{00000000-0005-0000-0000-00002C800000}"/>
    <cellStyle name="Notas 2 3 2 7" xfId="32541" xr:uid="{00000000-0005-0000-0000-00002D800000}"/>
    <cellStyle name="Notas 2 3 2 7 2" xfId="32542" xr:uid="{00000000-0005-0000-0000-00002E800000}"/>
    <cellStyle name="Notas 2 3 2 8" xfId="32543" xr:uid="{00000000-0005-0000-0000-00002F800000}"/>
    <cellStyle name="Notas 2 3 2 8 2" xfId="32544" xr:uid="{00000000-0005-0000-0000-000030800000}"/>
    <cellStyle name="Notas 2 3 2 9" xfId="32545" xr:uid="{00000000-0005-0000-0000-000031800000}"/>
    <cellStyle name="Notas 2 3 2 9 2" xfId="32546" xr:uid="{00000000-0005-0000-0000-000032800000}"/>
    <cellStyle name="Notas 2 3 3" xfId="301" xr:uid="{00000000-0005-0000-0000-000033800000}"/>
    <cellStyle name="Notas 2 3 3 10" xfId="32547" xr:uid="{00000000-0005-0000-0000-000034800000}"/>
    <cellStyle name="Notas 2 3 3 10 2" xfId="32548" xr:uid="{00000000-0005-0000-0000-000035800000}"/>
    <cellStyle name="Notas 2 3 3 11" xfId="32549" xr:uid="{00000000-0005-0000-0000-000036800000}"/>
    <cellStyle name="Notas 2 3 3 11 2" xfId="32550" xr:uid="{00000000-0005-0000-0000-000037800000}"/>
    <cellStyle name="Notas 2 3 3 12" xfId="32551" xr:uid="{00000000-0005-0000-0000-000038800000}"/>
    <cellStyle name="Notas 2 3 3 12 2" xfId="32552" xr:uid="{00000000-0005-0000-0000-000039800000}"/>
    <cellStyle name="Notas 2 3 3 13" xfId="32553" xr:uid="{00000000-0005-0000-0000-00003A800000}"/>
    <cellStyle name="Notas 2 3 3 13 2" xfId="32554" xr:uid="{00000000-0005-0000-0000-00003B800000}"/>
    <cellStyle name="Notas 2 3 3 14" xfId="32555" xr:uid="{00000000-0005-0000-0000-00003C800000}"/>
    <cellStyle name="Notas 2 3 3 14 2" xfId="32556" xr:uid="{00000000-0005-0000-0000-00003D800000}"/>
    <cellStyle name="Notas 2 3 3 15" xfId="32557" xr:uid="{00000000-0005-0000-0000-00003E800000}"/>
    <cellStyle name="Notas 2 3 3 2" xfId="32558" xr:uid="{00000000-0005-0000-0000-00003F800000}"/>
    <cellStyle name="Notas 2 3 3 2 10" xfId="32559" xr:uid="{00000000-0005-0000-0000-000040800000}"/>
    <cellStyle name="Notas 2 3 3 2 10 2" xfId="32560" xr:uid="{00000000-0005-0000-0000-000041800000}"/>
    <cellStyle name="Notas 2 3 3 2 11" xfId="32561" xr:uid="{00000000-0005-0000-0000-000042800000}"/>
    <cellStyle name="Notas 2 3 3 2 11 2" xfId="32562" xr:uid="{00000000-0005-0000-0000-000043800000}"/>
    <cellStyle name="Notas 2 3 3 2 12" xfId="32563" xr:uid="{00000000-0005-0000-0000-000044800000}"/>
    <cellStyle name="Notas 2 3 3 2 12 2" xfId="32564" xr:uid="{00000000-0005-0000-0000-000045800000}"/>
    <cellStyle name="Notas 2 3 3 2 13" xfId="32565" xr:uid="{00000000-0005-0000-0000-000046800000}"/>
    <cellStyle name="Notas 2 3 3 2 2" xfId="32566" xr:uid="{00000000-0005-0000-0000-000047800000}"/>
    <cellStyle name="Notas 2 3 3 2 2 10" xfId="32567" xr:uid="{00000000-0005-0000-0000-000048800000}"/>
    <cellStyle name="Notas 2 3 3 2 2 10 2" xfId="32568" xr:uid="{00000000-0005-0000-0000-000049800000}"/>
    <cellStyle name="Notas 2 3 3 2 2 11" xfId="32569" xr:uid="{00000000-0005-0000-0000-00004A800000}"/>
    <cellStyle name="Notas 2 3 3 2 2 2" xfId="32570" xr:uid="{00000000-0005-0000-0000-00004B800000}"/>
    <cellStyle name="Notas 2 3 3 2 2 2 2" xfId="32571" xr:uid="{00000000-0005-0000-0000-00004C800000}"/>
    <cellStyle name="Notas 2 3 3 2 2 3" xfId="32572" xr:uid="{00000000-0005-0000-0000-00004D800000}"/>
    <cellStyle name="Notas 2 3 3 2 2 3 2" xfId="32573" xr:uid="{00000000-0005-0000-0000-00004E800000}"/>
    <cellStyle name="Notas 2 3 3 2 2 4" xfId="32574" xr:uid="{00000000-0005-0000-0000-00004F800000}"/>
    <cellStyle name="Notas 2 3 3 2 2 4 2" xfId="32575" xr:uid="{00000000-0005-0000-0000-000050800000}"/>
    <cellStyle name="Notas 2 3 3 2 2 5" xfId="32576" xr:uid="{00000000-0005-0000-0000-000051800000}"/>
    <cellStyle name="Notas 2 3 3 2 2 5 2" xfId="32577" xr:uid="{00000000-0005-0000-0000-000052800000}"/>
    <cellStyle name="Notas 2 3 3 2 2 6" xfId="32578" xr:uid="{00000000-0005-0000-0000-000053800000}"/>
    <cellStyle name="Notas 2 3 3 2 2 6 2" xfId="32579" xr:uid="{00000000-0005-0000-0000-000054800000}"/>
    <cellStyle name="Notas 2 3 3 2 2 7" xfId="32580" xr:uid="{00000000-0005-0000-0000-000055800000}"/>
    <cellStyle name="Notas 2 3 3 2 2 7 2" xfId="32581" xr:uid="{00000000-0005-0000-0000-000056800000}"/>
    <cellStyle name="Notas 2 3 3 2 2 8" xfId="32582" xr:uid="{00000000-0005-0000-0000-000057800000}"/>
    <cellStyle name="Notas 2 3 3 2 2 8 2" xfId="32583" xr:uid="{00000000-0005-0000-0000-000058800000}"/>
    <cellStyle name="Notas 2 3 3 2 2 9" xfId="32584" xr:uid="{00000000-0005-0000-0000-000059800000}"/>
    <cellStyle name="Notas 2 3 3 2 2 9 2" xfId="32585" xr:uid="{00000000-0005-0000-0000-00005A800000}"/>
    <cellStyle name="Notas 2 3 3 2 3" xfId="32586" xr:uid="{00000000-0005-0000-0000-00005B800000}"/>
    <cellStyle name="Notas 2 3 3 2 3 10" xfId="32587" xr:uid="{00000000-0005-0000-0000-00005C800000}"/>
    <cellStyle name="Notas 2 3 3 2 3 10 2" xfId="32588" xr:uid="{00000000-0005-0000-0000-00005D800000}"/>
    <cellStyle name="Notas 2 3 3 2 3 11" xfId="32589" xr:uid="{00000000-0005-0000-0000-00005E800000}"/>
    <cellStyle name="Notas 2 3 3 2 3 2" xfId="32590" xr:uid="{00000000-0005-0000-0000-00005F800000}"/>
    <cellStyle name="Notas 2 3 3 2 3 2 2" xfId="32591" xr:uid="{00000000-0005-0000-0000-000060800000}"/>
    <cellStyle name="Notas 2 3 3 2 3 3" xfId="32592" xr:uid="{00000000-0005-0000-0000-000061800000}"/>
    <cellStyle name="Notas 2 3 3 2 3 3 2" xfId="32593" xr:uid="{00000000-0005-0000-0000-000062800000}"/>
    <cellStyle name="Notas 2 3 3 2 3 4" xfId="32594" xr:uid="{00000000-0005-0000-0000-000063800000}"/>
    <cellStyle name="Notas 2 3 3 2 3 4 2" xfId="32595" xr:uid="{00000000-0005-0000-0000-000064800000}"/>
    <cellStyle name="Notas 2 3 3 2 3 5" xfId="32596" xr:uid="{00000000-0005-0000-0000-000065800000}"/>
    <cellStyle name="Notas 2 3 3 2 3 5 2" xfId="32597" xr:uid="{00000000-0005-0000-0000-000066800000}"/>
    <cellStyle name="Notas 2 3 3 2 3 6" xfId="32598" xr:uid="{00000000-0005-0000-0000-000067800000}"/>
    <cellStyle name="Notas 2 3 3 2 3 6 2" xfId="32599" xr:uid="{00000000-0005-0000-0000-000068800000}"/>
    <cellStyle name="Notas 2 3 3 2 3 7" xfId="32600" xr:uid="{00000000-0005-0000-0000-000069800000}"/>
    <cellStyle name="Notas 2 3 3 2 3 7 2" xfId="32601" xr:uid="{00000000-0005-0000-0000-00006A800000}"/>
    <cellStyle name="Notas 2 3 3 2 3 8" xfId="32602" xr:uid="{00000000-0005-0000-0000-00006B800000}"/>
    <cellStyle name="Notas 2 3 3 2 3 8 2" xfId="32603" xr:uid="{00000000-0005-0000-0000-00006C800000}"/>
    <cellStyle name="Notas 2 3 3 2 3 9" xfId="32604" xr:uid="{00000000-0005-0000-0000-00006D800000}"/>
    <cellStyle name="Notas 2 3 3 2 3 9 2" xfId="32605" xr:uid="{00000000-0005-0000-0000-00006E800000}"/>
    <cellStyle name="Notas 2 3 3 2 4" xfId="32606" xr:uid="{00000000-0005-0000-0000-00006F800000}"/>
    <cellStyle name="Notas 2 3 3 2 4 2" xfId="32607" xr:uid="{00000000-0005-0000-0000-000070800000}"/>
    <cellStyle name="Notas 2 3 3 2 5" xfId="32608" xr:uid="{00000000-0005-0000-0000-000071800000}"/>
    <cellStyle name="Notas 2 3 3 2 5 2" xfId="32609" xr:uid="{00000000-0005-0000-0000-000072800000}"/>
    <cellStyle name="Notas 2 3 3 2 6" xfId="32610" xr:uid="{00000000-0005-0000-0000-000073800000}"/>
    <cellStyle name="Notas 2 3 3 2 6 2" xfId="32611" xr:uid="{00000000-0005-0000-0000-000074800000}"/>
    <cellStyle name="Notas 2 3 3 2 7" xfId="32612" xr:uid="{00000000-0005-0000-0000-000075800000}"/>
    <cellStyle name="Notas 2 3 3 2 7 2" xfId="32613" xr:uid="{00000000-0005-0000-0000-000076800000}"/>
    <cellStyle name="Notas 2 3 3 2 8" xfId="32614" xr:uid="{00000000-0005-0000-0000-000077800000}"/>
    <cellStyle name="Notas 2 3 3 2 8 2" xfId="32615" xr:uid="{00000000-0005-0000-0000-000078800000}"/>
    <cellStyle name="Notas 2 3 3 2 9" xfId="32616" xr:uid="{00000000-0005-0000-0000-000079800000}"/>
    <cellStyle name="Notas 2 3 3 2 9 2" xfId="32617" xr:uid="{00000000-0005-0000-0000-00007A800000}"/>
    <cellStyle name="Notas 2 3 3 3" xfId="32618" xr:uid="{00000000-0005-0000-0000-00007B800000}"/>
    <cellStyle name="Notas 2 3 3 3 10" xfId="32619" xr:uid="{00000000-0005-0000-0000-00007C800000}"/>
    <cellStyle name="Notas 2 3 3 3 10 2" xfId="32620" xr:uid="{00000000-0005-0000-0000-00007D800000}"/>
    <cellStyle name="Notas 2 3 3 3 11" xfId="32621" xr:uid="{00000000-0005-0000-0000-00007E800000}"/>
    <cellStyle name="Notas 2 3 3 3 11 2" xfId="32622" xr:uid="{00000000-0005-0000-0000-00007F800000}"/>
    <cellStyle name="Notas 2 3 3 3 12" xfId="32623" xr:uid="{00000000-0005-0000-0000-000080800000}"/>
    <cellStyle name="Notas 2 3 3 3 12 2" xfId="32624" xr:uid="{00000000-0005-0000-0000-000081800000}"/>
    <cellStyle name="Notas 2 3 3 3 13" xfId="32625" xr:uid="{00000000-0005-0000-0000-000082800000}"/>
    <cellStyle name="Notas 2 3 3 3 2" xfId="32626" xr:uid="{00000000-0005-0000-0000-000083800000}"/>
    <cellStyle name="Notas 2 3 3 3 2 10" xfId="32627" xr:uid="{00000000-0005-0000-0000-000084800000}"/>
    <cellStyle name="Notas 2 3 3 3 2 10 2" xfId="32628" xr:uid="{00000000-0005-0000-0000-000085800000}"/>
    <cellStyle name="Notas 2 3 3 3 2 11" xfId="32629" xr:uid="{00000000-0005-0000-0000-000086800000}"/>
    <cellStyle name="Notas 2 3 3 3 2 2" xfId="32630" xr:uid="{00000000-0005-0000-0000-000087800000}"/>
    <cellStyle name="Notas 2 3 3 3 2 2 2" xfId="32631" xr:uid="{00000000-0005-0000-0000-000088800000}"/>
    <cellStyle name="Notas 2 3 3 3 2 3" xfId="32632" xr:uid="{00000000-0005-0000-0000-000089800000}"/>
    <cellStyle name="Notas 2 3 3 3 2 3 2" xfId="32633" xr:uid="{00000000-0005-0000-0000-00008A800000}"/>
    <cellStyle name="Notas 2 3 3 3 2 4" xfId="32634" xr:uid="{00000000-0005-0000-0000-00008B800000}"/>
    <cellStyle name="Notas 2 3 3 3 2 4 2" xfId="32635" xr:uid="{00000000-0005-0000-0000-00008C800000}"/>
    <cellStyle name="Notas 2 3 3 3 2 5" xfId="32636" xr:uid="{00000000-0005-0000-0000-00008D800000}"/>
    <cellStyle name="Notas 2 3 3 3 2 5 2" xfId="32637" xr:uid="{00000000-0005-0000-0000-00008E800000}"/>
    <cellStyle name="Notas 2 3 3 3 2 6" xfId="32638" xr:uid="{00000000-0005-0000-0000-00008F800000}"/>
    <cellStyle name="Notas 2 3 3 3 2 6 2" xfId="32639" xr:uid="{00000000-0005-0000-0000-000090800000}"/>
    <cellStyle name="Notas 2 3 3 3 2 7" xfId="32640" xr:uid="{00000000-0005-0000-0000-000091800000}"/>
    <cellStyle name="Notas 2 3 3 3 2 7 2" xfId="32641" xr:uid="{00000000-0005-0000-0000-000092800000}"/>
    <cellStyle name="Notas 2 3 3 3 2 8" xfId="32642" xr:uid="{00000000-0005-0000-0000-000093800000}"/>
    <cellStyle name="Notas 2 3 3 3 2 8 2" xfId="32643" xr:uid="{00000000-0005-0000-0000-000094800000}"/>
    <cellStyle name="Notas 2 3 3 3 2 9" xfId="32644" xr:uid="{00000000-0005-0000-0000-000095800000}"/>
    <cellStyle name="Notas 2 3 3 3 2 9 2" xfId="32645" xr:uid="{00000000-0005-0000-0000-000096800000}"/>
    <cellStyle name="Notas 2 3 3 3 3" xfId="32646" xr:uid="{00000000-0005-0000-0000-000097800000}"/>
    <cellStyle name="Notas 2 3 3 3 3 10" xfId="32647" xr:uid="{00000000-0005-0000-0000-000098800000}"/>
    <cellStyle name="Notas 2 3 3 3 3 10 2" xfId="32648" xr:uid="{00000000-0005-0000-0000-000099800000}"/>
    <cellStyle name="Notas 2 3 3 3 3 11" xfId="32649" xr:uid="{00000000-0005-0000-0000-00009A800000}"/>
    <cellStyle name="Notas 2 3 3 3 3 2" xfId="32650" xr:uid="{00000000-0005-0000-0000-00009B800000}"/>
    <cellStyle name="Notas 2 3 3 3 3 2 2" xfId="32651" xr:uid="{00000000-0005-0000-0000-00009C800000}"/>
    <cellStyle name="Notas 2 3 3 3 3 3" xfId="32652" xr:uid="{00000000-0005-0000-0000-00009D800000}"/>
    <cellStyle name="Notas 2 3 3 3 3 3 2" xfId="32653" xr:uid="{00000000-0005-0000-0000-00009E800000}"/>
    <cellStyle name="Notas 2 3 3 3 3 4" xfId="32654" xr:uid="{00000000-0005-0000-0000-00009F800000}"/>
    <cellStyle name="Notas 2 3 3 3 3 4 2" xfId="32655" xr:uid="{00000000-0005-0000-0000-0000A0800000}"/>
    <cellStyle name="Notas 2 3 3 3 3 5" xfId="32656" xr:uid="{00000000-0005-0000-0000-0000A1800000}"/>
    <cellStyle name="Notas 2 3 3 3 3 5 2" xfId="32657" xr:uid="{00000000-0005-0000-0000-0000A2800000}"/>
    <cellStyle name="Notas 2 3 3 3 3 6" xfId="32658" xr:uid="{00000000-0005-0000-0000-0000A3800000}"/>
    <cellStyle name="Notas 2 3 3 3 3 6 2" xfId="32659" xr:uid="{00000000-0005-0000-0000-0000A4800000}"/>
    <cellStyle name="Notas 2 3 3 3 3 7" xfId="32660" xr:uid="{00000000-0005-0000-0000-0000A5800000}"/>
    <cellStyle name="Notas 2 3 3 3 3 7 2" xfId="32661" xr:uid="{00000000-0005-0000-0000-0000A6800000}"/>
    <cellStyle name="Notas 2 3 3 3 3 8" xfId="32662" xr:uid="{00000000-0005-0000-0000-0000A7800000}"/>
    <cellStyle name="Notas 2 3 3 3 3 8 2" xfId="32663" xr:uid="{00000000-0005-0000-0000-0000A8800000}"/>
    <cellStyle name="Notas 2 3 3 3 3 9" xfId="32664" xr:uid="{00000000-0005-0000-0000-0000A9800000}"/>
    <cellStyle name="Notas 2 3 3 3 3 9 2" xfId="32665" xr:uid="{00000000-0005-0000-0000-0000AA800000}"/>
    <cellStyle name="Notas 2 3 3 3 4" xfId="32666" xr:uid="{00000000-0005-0000-0000-0000AB800000}"/>
    <cellStyle name="Notas 2 3 3 3 4 2" xfId="32667" xr:uid="{00000000-0005-0000-0000-0000AC800000}"/>
    <cellStyle name="Notas 2 3 3 3 5" xfId="32668" xr:uid="{00000000-0005-0000-0000-0000AD800000}"/>
    <cellStyle name="Notas 2 3 3 3 5 2" xfId="32669" xr:uid="{00000000-0005-0000-0000-0000AE800000}"/>
    <cellStyle name="Notas 2 3 3 3 6" xfId="32670" xr:uid="{00000000-0005-0000-0000-0000AF800000}"/>
    <cellStyle name="Notas 2 3 3 3 6 2" xfId="32671" xr:uid="{00000000-0005-0000-0000-0000B0800000}"/>
    <cellStyle name="Notas 2 3 3 3 7" xfId="32672" xr:uid="{00000000-0005-0000-0000-0000B1800000}"/>
    <cellStyle name="Notas 2 3 3 3 7 2" xfId="32673" xr:uid="{00000000-0005-0000-0000-0000B2800000}"/>
    <cellStyle name="Notas 2 3 3 3 8" xfId="32674" xr:uid="{00000000-0005-0000-0000-0000B3800000}"/>
    <cellStyle name="Notas 2 3 3 3 8 2" xfId="32675" xr:uid="{00000000-0005-0000-0000-0000B4800000}"/>
    <cellStyle name="Notas 2 3 3 3 9" xfId="32676" xr:uid="{00000000-0005-0000-0000-0000B5800000}"/>
    <cellStyle name="Notas 2 3 3 3 9 2" xfId="32677" xr:uid="{00000000-0005-0000-0000-0000B6800000}"/>
    <cellStyle name="Notas 2 3 3 4" xfId="32678" xr:uid="{00000000-0005-0000-0000-0000B7800000}"/>
    <cellStyle name="Notas 2 3 3 4 10" xfId="32679" xr:uid="{00000000-0005-0000-0000-0000B8800000}"/>
    <cellStyle name="Notas 2 3 3 4 10 2" xfId="32680" xr:uid="{00000000-0005-0000-0000-0000B9800000}"/>
    <cellStyle name="Notas 2 3 3 4 11" xfId="32681" xr:uid="{00000000-0005-0000-0000-0000BA800000}"/>
    <cellStyle name="Notas 2 3 3 4 2" xfId="32682" xr:uid="{00000000-0005-0000-0000-0000BB800000}"/>
    <cellStyle name="Notas 2 3 3 4 2 2" xfId="32683" xr:uid="{00000000-0005-0000-0000-0000BC800000}"/>
    <cellStyle name="Notas 2 3 3 4 3" xfId="32684" xr:uid="{00000000-0005-0000-0000-0000BD800000}"/>
    <cellStyle name="Notas 2 3 3 4 3 2" xfId="32685" xr:uid="{00000000-0005-0000-0000-0000BE800000}"/>
    <cellStyle name="Notas 2 3 3 4 4" xfId="32686" xr:uid="{00000000-0005-0000-0000-0000BF800000}"/>
    <cellStyle name="Notas 2 3 3 4 4 2" xfId="32687" xr:uid="{00000000-0005-0000-0000-0000C0800000}"/>
    <cellStyle name="Notas 2 3 3 4 5" xfId="32688" xr:uid="{00000000-0005-0000-0000-0000C1800000}"/>
    <cellStyle name="Notas 2 3 3 4 5 2" xfId="32689" xr:uid="{00000000-0005-0000-0000-0000C2800000}"/>
    <cellStyle name="Notas 2 3 3 4 6" xfId="32690" xr:uid="{00000000-0005-0000-0000-0000C3800000}"/>
    <cellStyle name="Notas 2 3 3 4 6 2" xfId="32691" xr:uid="{00000000-0005-0000-0000-0000C4800000}"/>
    <cellStyle name="Notas 2 3 3 4 7" xfId="32692" xr:uid="{00000000-0005-0000-0000-0000C5800000}"/>
    <cellStyle name="Notas 2 3 3 4 7 2" xfId="32693" xr:uid="{00000000-0005-0000-0000-0000C6800000}"/>
    <cellStyle name="Notas 2 3 3 4 8" xfId="32694" xr:uid="{00000000-0005-0000-0000-0000C7800000}"/>
    <cellStyle name="Notas 2 3 3 4 8 2" xfId="32695" xr:uid="{00000000-0005-0000-0000-0000C8800000}"/>
    <cellStyle name="Notas 2 3 3 4 9" xfId="32696" xr:uid="{00000000-0005-0000-0000-0000C9800000}"/>
    <cellStyle name="Notas 2 3 3 4 9 2" xfId="32697" xr:uid="{00000000-0005-0000-0000-0000CA800000}"/>
    <cellStyle name="Notas 2 3 3 5" xfId="32698" xr:uid="{00000000-0005-0000-0000-0000CB800000}"/>
    <cellStyle name="Notas 2 3 3 5 10" xfId="32699" xr:uid="{00000000-0005-0000-0000-0000CC800000}"/>
    <cellStyle name="Notas 2 3 3 5 10 2" xfId="32700" xr:uid="{00000000-0005-0000-0000-0000CD800000}"/>
    <cellStyle name="Notas 2 3 3 5 11" xfId="32701" xr:uid="{00000000-0005-0000-0000-0000CE800000}"/>
    <cellStyle name="Notas 2 3 3 5 2" xfId="32702" xr:uid="{00000000-0005-0000-0000-0000CF800000}"/>
    <cellStyle name="Notas 2 3 3 5 2 2" xfId="32703" xr:uid="{00000000-0005-0000-0000-0000D0800000}"/>
    <cellStyle name="Notas 2 3 3 5 3" xfId="32704" xr:uid="{00000000-0005-0000-0000-0000D1800000}"/>
    <cellStyle name="Notas 2 3 3 5 3 2" xfId="32705" xr:uid="{00000000-0005-0000-0000-0000D2800000}"/>
    <cellStyle name="Notas 2 3 3 5 4" xfId="32706" xr:uid="{00000000-0005-0000-0000-0000D3800000}"/>
    <cellStyle name="Notas 2 3 3 5 4 2" xfId="32707" xr:uid="{00000000-0005-0000-0000-0000D4800000}"/>
    <cellStyle name="Notas 2 3 3 5 5" xfId="32708" xr:uid="{00000000-0005-0000-0000-0000D5800000}"/>
    <cellStyle name="Notas 2 3 3 5 5 2" xfId="32709" xr:uid="{00000000-0005-0000-0000-0000D6800000}"/>
    <cellStyle name="Notas 2 3 3 5 6" xfId="32710" xr:uid="{00000000-0005-0000-0000-0000D7800000}"/>
    <cellStyle name="Notas 2 3 3 5 6 2" xfId="32711" xr:uid="{00000000-0005-0000-0000-0000D8800000}"/>
    <cellStyle name="Notas 2 3 3 5 7" xfId="32712" xr:uid="{00000000-0005-0000-0000-0000D9800000}"/>
    <cellStyle name="Notas 2 3 3 5 7 2" xfId="32713" xr:uid="{00000000-0005-0000-0000-0000DA800000}"/>
    <cellStyle name="Notas 2 3 3 5 8" xfId="32714" xr:uid="{00000000-0005-0000-0000-0000DB800000}"/>
    <cellStyle name="Notas 2 3 3 5 8 2" xfId="32715" xr:uid="{00000000-0005-0000-0000-0000DC800000}"/>
    <cellStyle name="Notas 2 3 3 5 9" xfId="32716" xr:uid="{00000000-0005-0000-0000-0000DD800000}"/>
    <cellStyle name="Notas 2 3 3 5 9 2" xfId="32717" xr:uid="{00000000-0005-0000-0000-0000DE800000}"/>
    <cellStyle name="Notas 2 3 3 6" xfId="32718" xr:uid="{00000000-0005-0000-0000-0000DF800000}"/>
    <cellStyle name="Notas 2 3 3 6 2" xfId="32719" xr:uid="{00000000-0005-0000-0000-0000E0800000}"/>
    <cellStyle name="Notas 2 3 3 7" xfId="32720" xr:uid="{00000000-0005-0000-0000-0000E1800000}"/>
    <cellStyle name="Notas 2 3 3 7 2" xfId="32721" xr:uid="{00000000-0005-0000-0000-0000E2800000}"/>
    <cellStyle name="Notas 2 3 3 8" xfId="32722" xr:uid="{00000000-0005-0000-0000-0000E3800000}"/>
    <cellStyle name="Notas 2 3 3 8 2" xfId="32723" xr:uid="{00000000-0005-0000-0000-0000E4800000}"/>
    <cellStyle name="Notas 2 3 3 9" xfId="32724" xr:uid="{00000000-0005-0000-0000-0000E5800000}"/>
    <cellStyle name="Notas 2 3 3 9 2" xfId="32725" xr:uid="{00000000-0005-0000-0000-0000E6800000}"/>
    <cellStyle name="Notas 2 3 4" xfId="32726" xr:uid="{00000000-0005-0000-0000-0000E7800000}"/>
    <cellStyle name="Notas 2 3 4 10" xfId="32727" xr:uid="{00000000-0005-0000-0000-0000E8800000}"/>
    <cellStyle name="Notas 2 3 4 10 2" xfId="32728" xr:uid="{00000000-0005-0000-0000-0000E9800000}"/>
    <cellStyle name="Notas 2 3 4 11" xfId="32729" xr:uid="{00000000-0005-0000-0000-0000EA800000}"/>
    <cellStyle name="Notas 2 3 4 11 2" xfId="32730" xr:uid="{00000000-0005-0000-0000-0000EB800000}"/>
    <cellStyle name="Notas 2 3 4 12" xfId="32731" xr:uid="{00000000-0005-0000-0000-0000EC800000}"/>
    <cellStyle name="Notas 2 3 4 12 2" xfId="32732" xr:uid="{00000000-0005-0000-0000-0000ED800000}"/>
    <cellStyle name="Notas 2 3 4 13" xfId="32733" xr:uid="{00000000-0005-0000-0000-0000EE800000}"/>
    <cellStyle name="Notas 2 3 4 13 2" xfId="32734" xr:uid="{00000000-0005-0000-0000-0000EF800000}"/>
    <cellStyle name="Notas 2 3 4 14" xfId="32735" xr:uid="{00000000-0005-0000-0000-0000F0800000}"/>
    <cellStyle name="Notas 2 3 4 14 2" xfId="32736" xr:uid="{00000000-0005-0000-0000-0000F1800000}"/>
    <cellStyle name="Notas 2 3 4 15" xfId="32737" xr:uid="{00000000-0005-0000-0000-0000F2800000}"/>
    <cellStyle name="Notas 2 3 4 2" xfId="32738" xr:uid="{00000000-0005-0000-0000-0000F3800000}"/>
    <cellStyle name="Notas 2 3 4 2 10" xfId="32739" xr:uid="{00000000-0005-0000-0000-0000F4800000}"/>
    <cellStyle name="Notas 2 3 4 2 10 2" xfId="32740" xr:uid="{00000000-0005-0000-0000-0000F5800000}"/>
    <cellStyle name="Notas 2 3 4 2 11" xfId="32741" xr:uid="{00000000-0005-0000-0000-0000F6800000}"/>
    <cellStyle name="Notas 2 3 4 2 11 2" xfId="32742" xr:uid="{00000000-0005-0000-0000-0000F7800000}"/>
    <cellStyle name="Notas 2 3 4 2 12" xfId="32743" xr:uid="{00000000-0005-0000-0000-0000F8800000}"/>
    <cellStyle name="Notas 2 3 4 2 12 2" xfId="32744" xr:uid="{00000000-0005-0000-0000-0000F9800000}"/>
    <cellStyle name="Notas 2 3 4 2 13" xfId="32745" xr:uid="{00000000-0005-0000-0000-0000FA800000}"/>
    <cellStyle name="Notas 2 3 4 2 2" xfId="32746" xr:uid="{00000000-0005-0000-0000-0000FB800000}"/>
    <cellStyle name="Notas 2 3 4 2 2 10" xfId="32747" xr:uid="{00000000-0005-0000-0000-0000FC800000}"/>
    <cellStyle name="Notas 2 3 4 2 2 10 2" xfId="32748" xr:uid="{00000000-0005-0000-0000-0000FD800000}"/>
    <cellStyle name="Notas 2 3 4 2 2 11" xfId="32749" xr:uid="{00000000-0005-0000-0000-0000FE800000}"/>
    <cellStyle name="Notas 2 3 4 2 2 2" xfId="32750" xr:uid="{00000000-0005-0000-0000-0000FF800000}"/>
    <cellStyle name="Notas 2 3 4 2 2 2 2" xfId="32751" xr:uid="{00000000-0005-0000-0000-000000810000}"/>
    <cellStyle name="Notas 2 3 4 2 2 3" xfId="32752" xr:uid="{00000000-0005-0000-0000-000001810000}"/>
    <cellStyle name="Notas 2 3 4 2 2 3 2" xfId="32753" xr:uid="{00000000-0005-0000-0000-000002810000}"/>
    <cellStyle name="Notas 2 3 4 2 2 4" xfId="32754" xr:uid="{00000000-0005-0000-0000-000003810000}"/>
    <cellStyle name="Notas 2 3 4 2 2 4 2" xfId="32755" xr:uid="{00000000-0005-0000-0000-000004810000}"/>
    <cellStyle name="Notas 2 3 4 2 2 5" xfId="32756" xr:uid="{00000000-0005-0000-0000-000005810000}"/>
    <cellStyle name="Notas 2 3 4 2 2 5 2" xfId="32757" xr:uid="{00000000-0005-0000-0000-000006810000}"/>
    <cellStyle name="Notas 2 3 4 2 2 6" xfId="32758" xr:uid="{00000000-0005-0000-0000-000007810000}"/>
    <cellStyle name="Notas 2 3 4 2 2 6 2" xfId="32759" xr:uid="{00000000-0005-0000-0000-000008810000}"/>
    <cellStyle name="Notas 2 3 4 2 2 7" xfId="32760" xr:uid="{00000000-0005-0000-0000-000009810000}"/>
    <cellStyle name="Notas 2 3 4 2 2 7 2" xfId="32761" xr:uid="{00000000-0005-0000-0000-00000A810000}"/>
    <cellStyle name="Notas 2 3 4 2 2 8" xfId="32762" xr:uid="{00000000-0005-0000-0000-00000B810000}"/>
    <cellStyle name="Notas 2 3 4 2 2 8 2" xfId="32763" xr:uid="{00000000-0005-0000-0000-00000C810000}"/>
    <cellStyle name="Notas 2 3 4 2 2 9" xfId="32764" xr:uid="{00000000-0005-0000-0000-00000D810000}"/>
    <cellStyle name="Notas 2 3 4 2 2 9 2" xfId="32765" xr:uid="{00000000-0005-0000-0000-00000E810000}"/>
    <cellStyle name="Notas 2 3 4 2 3" xfId="32766" xr:uid="{00000000-0005-0000-0000-00000F810000}"/>
    <cellStyle name="Notas 2 3 4 2 3 10" xfId="32767" xr:uid="{00000000-0005-0000-0000-000010810000}"/>
    <cellStyle name="Notas 2 3 4 2 3 10 2" xfId="32768" xr:uid="{00000000-0005-0000-0000-000011810000}"/>
    <cellStyle name="Notas 2 3 4 2 3 11" xfId="32769" xr:uid="{00000000-0005-0000-0000-000012810000}"/>
    <cellStyle name="Notas 2 3 4 2 3 2" xfId="32770" xr:uid="{00000000-0005-0000-0000-000013810000}"/>
    <cellStyle name="Notas 2 3 4 2 3 2 2" xfId="32771" xr:uid="{00000000-0005-0000-0000-000014810000}"/>
    <cellStyle name="Notas 2 3 4 2 3 3" xfId="32772" xr:uid="{00000000-0005-0000-0000-000015810000}"/>
    <cellStyle name="Notas 2 3 4 2 3 3 2" xfId="32773" xr:uid="{00000000-0005-0000-0000-000016810000}"/>
    <cellStyle name="Notas 2 3 4 2 3 4" xfId="32774" xr:uid="{00000000-0005-0000-0000-000017810000}"/>
    <cellStyle name="Notas 2 3 4 2 3 4 2" xfId="32775" xr:uid="{00000000-0005-0000-0000-000018810000}"/>
    <cellStyle name="Notas 2 3 4 2 3 5" xfId="32776" xr:uid="{00000000-0005-0000-0000-000019810000}"/>
    <cellStyle name="Notas 2 3 4 2 3 5 2" xfId="32777" xr:uid="{00000000-0005-0000-0000-00001A810000}"/>
    <cellStyle name="Notas 2 3 4 2 3 6" xfId="32778" xr:uid="{00000000-0005-0000-0000-00001B810000}"/>
    <cellStyle name="Notas 2 3 4 2 3 6 2" xfId="32779" xr:uid="{00000000-0005-0000-0000-00001C810000}"/>
    <cellStyle name="Notas 2 3 4 2 3 7" xfId="32780" xr:uid="{00000000-0005-0000-0000-00001D810000}"/>
    <cellStyle name="Notas 2 3 4 2 3 7 2" xfId="32781" xr:uid="{00000000-0005-0000-0000-00001E810000}"/>
    <cellStyle name="Notas 2 3 4 2 3 8" xfId="32782" xr:uid="{00000000-0005-0000-0000-00001F810000}"/>
    <cellStyle name="Notas 2 3 4 2 3 8 2" xfId="32783" xr:uid="{00000000-0005-0000-0000-000020810000}"/>
    <cellStyle name="Notas 2 3 4 2 3 9" xfId="32784" xr:uid="{00000000-0005-0000-0000-000021810000}"/>
    <cellStyle name="Notas 2 3 4 2 3 9 2" xfId="32785" xr:uid="{00000000-0005-0000-0000-000022810000}"/>
    <cellStyle name="Notas 2 3 4 2 4" xfId="32786" xr:uid="{00000000-0005-0000-0000-000023810000}"/>
    <cellStyle name="Notas 2 3 4 2 4 2" xfId="32787" xr:uid="{00000000-0005-0000-0000-000024810000}"/>
    <cellStyle name="Notas 2 3 4 2 5" xfId="32788" xr:uid="{00000000-0005-0000-0000-000025810000}"/>
    <cellStyle name="Notas 2 3 4 2 5 2" xfId="32789" xr:uid="{00000000-0005-0000-0000-000026810000}"/>
    <cellStyle name="Notas 2 3 4 2 6" xfId="32790" xr:uid="{00000000-0005-0000-0000-000027810000}"/>
    <cellStyle name="Notas 2 3 4 2 6 2" xfId="32791" xr:uid="{00000000-0005-0000-0000-000028810000}"/>
    <cellStyle name="Notas 2 3 4 2 7" xfId="32792" xr:uid="{00000000-0005-0000-0000-000029810000}"/>
    <cellStyle name="Notas 2 3 4 2 7 2" xfId="32793" xr:uid="{00000000-0005-0000-0000-00002A810000}"/>
    <cellStyle name="Notas 2 3 4 2 8" xfId="32794" xr:uid="{00000000-0005-0000-0000-00002B810000}"/>
    <cellStyle name="Notas 2 3 4 2 8 2" xfId="32795" xr:uid="{00000000-0005-0000-0000-00002C810000}"/>
    <cellStyle name="Notas 2 3 4 2 9" xfId="32796" xr:uid="{00000000-0005-0000-0000-00002D810000}"/>
    <cellStyle name="Notas 2 3 4 2 9 2" xfId="32797" xr:uid="{00000000-0005-0000-0000-00002E810000}"/>
    <cellStyle name="Notas 2 3 4 3" xfId="32798" xr:uid="{00000000-0005-0000-0000-00002F810000}"/>
    <cellStyle name="Notas 2 3 4 3 10" xfId="32799" xr:uid="{00000000-0005-0000-0000-000030810000}"/>
    <cellStyle name="Notas 2 3 4 3 10 2" xfId="32800" xr:uid="{00000000-0005-0000-0000-000031810000}"/>
    <cellStyle name="Notas 2 3 4 3 11" xfId="32801" xr:uid="{00000000-0005-0000-0000-000032810000}"/>
    <cellStyle name="Notas 2 3 4 3 11 2" xfId="32802" xr:uid="{00000000-0005-0000-0000-000033810000}"/>
    <cellStyle name="Notas 2 3 4 3 12" xfId="32803" xr:uid="{00000000-0005-0000-0000-000034810000}"/>
    <cellStyle name="Notas 2 3 4 3 12 2" xfId="32804" xr:uid="{00000000-0005-0000-0000-000035810000}"/>
    <cellStyle name="Notas 2 3 4 3 13" xfId="32805" xr:uid="{00000000-0005-0000-0000-000036810000}"/>
    <cellStyle name="Notas 2 3 4 3 2" xfId="32806" xr:uid="{00000000-0005-0000-0000-000037810000}"/>
    <cellStyle name="Notas 2 3 4 3 2 10" xfId="32807" xr:uid="{00000000-0005-0000-0000-000038810000}"/>
    <cellStyle name="Notas 2 3 4 3 2 10 2" xfId="32808" xr:uid="{00000000-0005-0000-0000-000039810000}"/>
    <cellStyle name="Notas 2 3 4 3 2 11" xfId="32809" xr:uid="{00000000-0005-0000-0000-00003A810000}"/>
    <cellStyle name="Notas 2 3 4 3 2 2" xfId="32810" xr:uid="{00000000-0005-0000-0000-00003B810000}"/>
    <cellStyle name="Notas 2 3 4 3 2 2 2" xfId="32811" xr:uid="{00000000-0005-0000-0000-00003C810000}"/>
    <cellStyle name="Notas 2 3 4 3 2 3" xfId="32812" xr:uid="{00000000-0005-0000-0000-00003D810000}"/>
    <cellStyle name="Notas 2 3 4 3 2 3 2" xfId="32813" xr:uid="{00000000-0005-0000-0000-00003E810000}"/>
    <cellStyle name="Notas 2 3 4 3 2 4" xfId="32814" xr:uid="{00000000-0005-0000-0000-00003F810000}"/>
    <cellStyle name="Notas 2 3 4 3 2 4 2" xfId="32815" xr:uid="{00000000-0005-0000-0000-000040810000}"/>
    <cellStyle name="Notas 2 3 4 3 2 5" xfId="32816" xr:uid="{00000000-0005-0000-0000-000041810000}"/>
    <cellStyle name="Notas 2 3 4 3 2 5 2" xfId="32817" xr:uid="{00000000-0005-0000-0000-000042810000}"/>
    <cellStyle name="Notas 2 3 4 3 2 6" xfId="32818" xr:uid="{00000000-0005-0000-0000-000043810000}"/>
    <cellStyle name="Notas 2 3 4 3 2 6 2" xfId="32819" xr:uid="{00000000-0005-0000-0000-000044810000}"/>
    <cellStyle name="Notas 2 3 4 3 2 7" xfId="32820" xr:uid="{00000000-0005-0000-0000-000045810000}"/>
    <cellStyle name="Notas 2 3 4 3 2 7 2" xfId="32821" xr:uid="{00000000-0005-0000-0000-000046810000}"/>
    <cellStyle name="Notas 2 3 4 3 2 8" xfId="32822" xr:uid="{00000000-0005-0000-0000-000047810000}"/>
    <cellStyle name="Notas 2 3 4 3 2 8 2" xfId="32823" xr:uid="{00000000-0005-0000-0000-000048810000}"/>
    <cellStyle name="Notas 2 3 4 3 2 9" xfId="32824" xr:uid="{00000000-0005-0000-0000-000049810000}"/>
    <cellStyle name="Notas 2 3 4 3 2 9 2" xfId="32825" xr:uid="{00000000-0005-0000-0000-00004A810000}"/>
    <cellStyle name="Notas 2 3 4 3 3" xfId="32826" xr:uid="{00000000-0005-0000-0000-00004B810000}"/>
    <cellStyle name="Notas 2 3 4 3 3 10" xfId="32827" xr:uid="{00000000-0005-0000-0000-00004C810000}"/>
    <cellStyle name="Notas 2 3 4 3 3 10 2" xfId="32828" xr:uid="{00000000-0005-0000-0000-00004D810000}"/>
    <cellStyle name="Notas 2 3 4 3 3 11" xfId="32829" xr:uid="{00000000-0005-0000-0000-00004E810000}"/>
    <cellStyle name="Notas 2 3 4 3 3 2" xfId="32830" xr:uid="{00000000-0005-0000-0000-00004F810000}"/>
    <cellStyle name="Notas 2 3 4 3 3 2 2" xfId="32831" xr:uid="{00000000-0005-0000-0000-000050810000}"/>
    <cellStyle name="Notas 2 3 4 3 3 3" xfId="32832" xr:uid="{00000000-0005-0000-0000-000051810000}"/>
    <cellStyle name="Notas 2 3 4 3 3 3 2" xfId="32833" xr:uid="{00000000-0005-0000-0000-000052810000}"/>
    <cellStyle name="Notas 2 3 4 3 3 4" xfId="32834" xr:uid="{00000000-0005-0000-0000-000053810000}"/>
    <cellStyle name="Notas 2 3 4 3 3 4 2" xfId="32835" xr:uid="{00000000-0005-0000-0000-000054810000}"/>
    <cellStyle name="Notas 2 3 4 3 3 5" xfId="32836" xr:uid="{00000000-0005-0000-0000-000055810000}"/>
    <cellStyle name="Notas 2 3 4 3 3 5 2" xfId="32837" xr:uid="{00000000-0005-0000-0000-000056810000}"/>
    <cellStyle name="Notas 2 3 4 3 3 6" xfId="32838" xr:uid="{00000000-0005-0000-0000-000057810000}"/>
    <cellStyle name="Notas 2 3 4 3 3 6 2" xfId="32839" xr:uid="{00000000-0005-0000-0000-000058810000}"/>
    <cellStyle name="Notas 2 3 4 3 3 7" xfId="32840" xr:uid="{00000000-0005-0000-0000-000059810000}"/>
    <cellStyle name="Notas 2 3 4 3 3 7 2" xfId="32841" xr:uid="{00000000-0005-0000-0000-00005A810000}"/>
    <cellStyle name="Notas 2 3 4 3 3 8" xfId="32842" xr:uid="{00000000-0005-0000-0000-00005B810000}"/>
    <cellStyle name="Notas 2 3 4 3 3 8 2" xfId="32843" xr:uid="{00000000-0005-0000-0000-00005C810000}"/>
    <cellStyle name="Notas 2 3 4 3 3 9" xfId="32844" xr:uid="{00000000-0005-0000-0000-00005D810000}"/>
    <cellStyle name="Notas 2 3 4 3 3 9 2" xfId="32845" xr:uid="{00000000-0005-0000-0000-00005E810000}"/>
    <cellStyle name="Notas 2 3 4 3 4" xfId="32846" xr:uid="{00000000-0005-0000-0000-00005F810000}"/>
    <cellStyle name="Notas 2 3 4 3 4 2" xfId="32847" xr:uid="{00000000-0005-0000-0000-000060810000}"/>
    <cellStyle name="Notas 2 3 4 3 5" xfId="32848" xr:uid="{00000000-0005-0000-0000-000061810000}"/>
    <cellStyle name="Notas 2 3 4 3 5 2" xfId="32849" xr:uid="{00000000-0005-0000-0000-000062810000}"/>
    <cellStyle name="Notas 2 3 4 3 6" xfId="32850" xr:uid="{00000000-0005-0000-0000-000063810000}"/>
    <cellStyle name="Notas 2 3 4 3 6 2" xfId="32851" xr:uid="{00000000-0005-0000-0000-000064810000}"/>
    <cellStyle name="Notas 2 3 4 3 7" xfId="32852" xr:uid="{00000000-0005-0000-0000-000065810000}"/>
    <cellStyle name="Notas 2 3 4 3 7 2" xfId="32853" xr:uid="{00000000-0005-0000-0000-000066810000}"/>
    <cellStyle name="Notas 2 3 4 3 8" xfId="32854" xr:uid="{00000000-0005-0000-0000-000067810000}"/>
    <cellStyle name="Notas 2 3 4 3 8 2" xfId="32855" xr:uid="{00000000-0005-0000-0000-000068810000}"/>
    <cellStyle name="Notas 2 3 4 3 9" xfId="32856" xr:uid="{00000000-0005-0000-0000-000069810000}"/>
    <cellStyle name="Notas 2 3 4 3 9 2" xfId="32857" xr:uid="{00000000-0005-0000-0000-00006A810000}"/>
    <cellStyle name="Notas 2 3 4 4" xfId="32858" xr:uid="{00000000-0005-0000-0000-00006B810000}"/>
    <cellStyle name="Notas 2 3 4 4 10" xfId="32859" xr:uid="{00000000-0005-0000-0000-00006C810000}"/>
    <cellStyle name="Notas 2 3 4 4 10 2" xfId="32860" xr:uid="{00000000-0005-0000-0000-00006D810000}"/>
    <cellStyle name="Notas 2 3 4 4 11" xfId="32861" xr:uid="{00000000-0005-0000-0000-00006E810000}"/>
    <cellStyle name="Notas 2 3 4 4 2" xfId="32862" xr:uid="{00000000-0005-0000-0000-00006F810000}"/>
    <cellStyle name="Notas 2 3 4 4 2 2" xfId="32863" xr:uid="{00000000-0005-0000-0000-000070810000}"/>
    <cellStyle name="Notas 2 3 4 4 3" xfId="32864" xr:uid="{00000000-0005-0000-0000-000071810000}"/>
    <cellStyle name="Notas 2 3 4 4 3 2" xfId="32865" xr:uid="{00000000-0005-0000-0000-000072810000}"/>
    <cellStyle name="Notas 2 3 4 4 4" xfId="32866" xr:uid="{00000000-0005-0000-0000-000073810000}"/>
    <cellStyle name="Notas 2 3 4 4 4 2" xfId="32867" xr:uid="{00000000-0005-0000-0000-000074810000}"/>
    <cellStyle name="Notas 2 3 4 4 5" xfId="32868" xr:uid="{00000000-0005-0000-0000-000075810000}"/>
    <cellStyle name="Notas 2 3 4 4 5 2" xfId="32869" xr:uid="{00000000-0005-0000-0000-000076810000}"/>
    <cellStyle name="Notas 2 3 4 4 6" xfId="32870" xr:uid="{00000000-0005-0000-0000-000077810000}"/>
    <cellStyle name="Notas 2 3 4 4 6 2" xfId="32871" xr:uid="{00000000-0005-0000-0000-000078810000}"/>
    <cellStyle name="Notas 2 3 4 4 7" xfId="32872" xr:uid="{00000000-0005-0000-0000-000079810000}"/>
    <cellStyle name="Notas 2 3 4 4 7 2" xfId="32873" xr:uid="{00000000-0005-0000-0000-00007A810000}"/>
    <cellStyle name="Notas 2 3 4 4 8" xfId="32874" xr:uid="{00000000-0005-0000-0000-00007B810000}"/>
    <cellStyle name="Notas 2 3 4 4 8 2" xfId="32875" xr:uid="{00000000-0005-0000-0000-00007C810000}"/>
    <cellStyle name="Notas 2 3 4 4 9" xfId="32876" xr:uid="{00000000-0005-0000-0000-00007D810000}"/>
    <cellStyle name="Notas 2 3 4 4 9 2" xfId="32877" xr:uid="{00000000-0005-0000-0000-00007E810000}"/>
    <cellStyle name="Notas 2 3 4 5" xfId="32878" xr:uid="{00000000-0005-0000-0000-00007F810000}"/>
    <cellStyle name="Notas 2 3 4 5 10" xfId="32879" xr:uid="{00000000-0005-0000-0000-000080810000}"/>
    <cellStyle name="Notas 2 3 4 5 10 2" xfId="32880" xr:uid="{00000000-0005-0000-0000-000081810000}"/>
    <cellStyle name="Notas 2 3 4 5 11" xfId="32881" xr:uid="{00000000-0005-0000-0000-000082810000}"/>
    <cellStyle name="Notas 2 3 4 5 2" xfId="32882" xr:uid="{00000000-0005-0000-0000-000083810000}"/>
    <cellStyle name="Notas 2 3 4 5 2 2" xfId="32883" xr:uid="{00000000-0005-0000-0000-000084810000}"/>
    <cellStyle name="Notas 2 3 4 5 3" xfId="32884" xr:uid="{00000000-0005-0000-0000-000085810000}"/>
    <cellStyle name="Notas 2 3 4 5 3 2" xfId="32885" xr:uid="{00000000-0005-0000-0000-000086810000}"/>
    <cellStyle name="Notas 2 3 4 5 4" xfId="32886" xr:uid="{00000000-0005-0000-0000-000087810000}"/>
    <cellStyle name="Notas 2 3 4 5 4 2" xfId="32887" xr:uid="{00000000-0005-0000-0000-000088810000}"/>
    <cellStyle name="Notas 2 3 4 5 5" xfId="32888" xr:uid="{00000000-0005-0000-0000-000089810000}"/>
    <cellStyle name="Notas 2 3 4 5 5 2" xfId="32889" xr:uid="{00000000-0005-0000-0000-00008A810000}"/>
    <cellStyle name="Notas 2 3 4 5 6" xfId="32890" xr:uid="{00000000-0005-0000-0000-00008B810000}"/>
    <cellStyle name="Notas 2 3 4 5 6 2" xfId="32891" xr:uid="{00000000-0005-0000-0000-00008C810000}"/>
    <cellStyle name="Notas 2 3 4 5 7" xfId="32892" xr:uid="{00000000-0005-0000-0000-00008D810000}"/>
    <cellStyle name="Notas 2 3 4 5 7 2" xfId="32893" xr:uid="{00000000-0005-0000-0000-00008E810000}"/>
    <cellStyle name="Notas 2 3 4 5 8" xfId="32894" xr:uid="{00000000-0005-0000-0000-00008F810000}"/>
    <cellStyle name="Notas 2 3 4 5 8 2" xfId="32895" xr:uid="{00000000-0005-0000-0000-000090810000}"/>
    <cellStyle name="Notas 2 3 4 5 9" xfId="32896" xr:uid="{00000000-0005-0000-0000-000091810000}"/>
    <cellStyle name="Notas 2 3 4 5 9 2" xfId="32897" xr:uid="{00000000-0005-0000-0000-000092810000}"/>
    <cellStyle name="Notas 2 3 4 6" xfId="32898" xr:uid="{00000000-0005-0000-0000-000093810000}"/>
    <cellStyle name="Notas 2 3 4 6 2" xfId="32899" xr:uid="{00000000-0005-0000-0000-000094810000}"/>
    <cellStyle name="Notas 2 3 4 7" xfId="32900" xr:uid="{00000000-0005-0000-0000-000095810000}"/>
    <cellStyle name="Notas 2 3 4 7 2" xfId="32901" xr:uid="{00000000-0005-0000-0000-000096810000}"/>
    <cellStyle name="Notas 2 3 4 8" xfId="32902" xr:uid="{00000000-0005-0000-0000-000097810000}"/>
    <cellStyle name="Notas 2 3 4 8 2" xfId="32903" xr:uid="{00000000-0005-0000-0000-000098810000}"/>
    <cellStyle name="Notas 2 3 4 9" xfId="32904" xr:uid="{00000000-0005-0000-0000-000099810000}"/>
    <cellStyle name="Notas 2 3 4 9 2" xfId="32905" xr:uid="{00000000-0005-0000-0000-00009A810000}"/>
    <cellStyle name="Notas 2 3 5" xfId="32906" xr:uid="{00000000-0005-0000-0000-00009B810000}"/>
    <cellStyle name="Notas 2 3 5 10" xfId="32907" xr:uid="{00000000-0005-0000-0000-00009C810000}"/>
    <cellStyle name="Notas 2 3 5 10 2" xfId="32908" xr:uid="{00000000-0005-0000-0000-00009D810000}"/>
    <cellStyle name="Notas 2 3 5 11" xfId="32909" xr:uid="{00000000-0005-0000-0000-00009E810000}"/>
    <cellStyle name="Notas 2 3 5 11 2" xfId="32910" xr:uid="{00000000-0005-0000-0000-00009F810000}"/>
    <cellStyle name="Notas 2 3 5 12" xfId="32911" xr:uid="{00000000-0005-0000-0000-0000A0810000}"/>
    <cellStyle name="Notas 2 3 5 12 2" xfId="32912" xr:uid="{00000000-0005-0000-0000-0000A1810000}"/>
    <cellStyle name="Notas 2 3 5 13" xfId="32913" xr:uid="{00000000-0005-0000-0000-0000A2810000}"/>
    <cellStyle name="Notas 2 3 5 13 2" xfId="32914" xr:uid="{00000000-0005-0000-0000-0000A3810000}"/>
    <cellStyle name="Notas 2 3 5 14" xfId="32915" xr:uid="{00000000-0005-0000-0000-0000A4810000}"/>
    <cellStyle name="Notas 2 3 5 14 2" xfId="32916" xr:uid="{00000000-0005-0000-0000-0000A5810000}"/>
    <cellStyle name="Notas 2 3 5 15" xfId="32917" xr:uid="{00000000-0005-0000-0000-0000A6810000}"/>
    <cellStyle name="Notas 2 3 5 2" xfId="32918" xr:uid="{00000000-0005-0000-0000-0000A7810000}"/>
    <cellStyle name="Notas 2 3 5 2 10" xfId="32919" xr:uid="{00000000-0005-0000-0000-0000A8810000}"/>
    <cellStyle name="Notas 2 3 5 2 10 2" xfId="32920" xr:uid="{00000000-0005-0000-0000-0000A9810000}"/>
    <cellStyle name="Notas 2 3 5 2 11" xfId="32921" xr:uid="{00000000-0005-0000-0000-0000AA810000}"/>
    <cellStyle name="Notas 2 3 5 2 11 2" xfId="32922" xr:uid="{00000000-0005-0000-0000-0000AB810000}"/>
    <cellStyle name="Notas 2 3 5 2 12" xfId="32923" xr:uid="{00000000-0005-0000-0000-0000AC810000}"/>
    <cellStyle name="Notas 2 3 5 2 12 2" xfId="32924" xr:uid="{00000000-0005-0000-0000-0000AD810000}"/>
    <cellStyle name="Notas 2 3 5 2 13" xfId="32925" xr:uid="{00000000-0005-0000-0000-0000AE810000}"/>
    <cellStyle name="Notas 2 3 5 2 2" xfId="32926" xr:uid="{00000000-0005-0000-0000-0000AF810000}"/>
    <cellStyle name="Notas 2 3 5 2 2 10" xfId="32927" xr:uid="{00000000-0005-0000-0000-0000B0810000}"/>
    <cellStyle name="Notas 2 3 5 2 2 10 2" xfId="32928" xr:uid="{00000000-0005-0000-0000-0000B1810000}"/>
    <cellStyle name="Notas 2 3 5 2 2 11" xfId="32929" xr:uid="{00000000-0005-0000-0000-0000B2810000}"/>
    <cellStyle name="Notas 2 3 5 2 2 2" xfId="32930" xr:uid="{00000000-0005-0000-0000-0000B3810000}"/>
    <cellStyle name="Notas 2 3 5 2 2 2 2" xfId="32931" xr:uid="{00000000-0005-0000-0000-0000B4810000}"/>
    <cellStyle name="Notas 2 3 5 2 2 3" xfId="32932" xr:uid="{00000000-0005-0000-0000-0000B5810000}"/>
    <cellStyle name="Notas 2 3 5 2 2 3 2" xfId="32933" xr:uid="{00000000-0005-0000-0000-0000B6810000}"/>
    <cellStyle name="Notas 2 3 5 2 2 4" xfId="32934" xr:uid="{00000000-0005-0000-0000-0000B7810000}"/>
    <cellStyle name="Notas 2 3 5 2 2 4 2" xfId="32935" xr:uid="{00000000-0005-0000-0000-0000B8810000}"/>
    <cellStyle name="Notas 2 3 5 2 2 5" xfId="32936" xr:uid="{00000000-0005-0000-0000-0000B9810000}"/>
    <cellStyle name="Notas 2 3 5 2 2 5 2" xfId="32937" xr:uid="{00000000-0005-0000-0000-0000BA810000}"/>
    <cellStyle name="Notas 2 3 5 2 2 6" xfId="32938" xr:uid="{00000000-0005-0000-0000-0000BB810000}"/>
    <cellStyle name="Notas 2 3 5 2 2 6 2" xfId="32939" xr:uid="{00000000-0005-0000-0000-0000BC810000}"/>
    <cellStyle name="Notas 2 3 5 2 2 7" xfId="32940" xr:uid="{00000000-0005-0000-0000-0000BD810000}"/>
    <cellStyle name="Notas 2 3 5 2 2 7 2" xfId="32941" xr:uid="{00000000-0005-0000-0000-0000BE810000}"/>
    <cellStyle name="Notas 2 3 5 2 2 8" xfId="32942" xr:uid="{00000000-0005-0000-0000-0000BF810000}"/>
    <cellStyle name="Notas 2 3 5 2 2 8 2" xfId="32943" xr:uid="{00000000-0005-0000-0000-0000C0810000}"/>
    <cellStyle name="Notas 2 3 5 2 2 9" xfId="32944" xr:uid="{00000000-0005-0000-0000-0000C1810000}"/>
    <cellStyle name="Notas 2 3 5 2 2 9 2" xfId="32945" xr:uid="{00000000-0005-0000-0000-0000C2810000}"/>
    <cellStyle name="Notas 2 3 5 2 3" xfId="32946" xr:uid="{00000000-0005-0000-0000-0000C3810000}"/>
    <cellStyle name="Notas 2 3 5 2 3 10" xfId="32947" xr:uid="{00000000-0005-0000-0000-0000C4810000}"/>
    <cellStyle name="Notas 2 3 5 2 3 10 2" xfId="32948" xr:uid="{00000000-0005-0000-0000-0000C5810000}"/>
    <cellStyle name="Notas 2 3 5 2 3 11" xfId="32949" xr:uid="{00000000-0005-0000-0000-0000C6810000}"/>
    <cellStyle name="Notas 2 3 5 2 3 2" xfId="32950" xr:uid="{00000000-0005-0000-0000-0000C7810000}"/>
    <cellStyle name="Notas 2 3 5 2 3 2 2" xfId="32951" xr:uid="{00000000-0005-0000-0000-0000C8810000}"/>
    <cellStyle name="Notas 2 3 5 2 3 3" xfId="32952" xr:uid="{00000000-0005-0000-0000-0000C9810000}"/>
    <cellStyle name="Notas 2 3 5 2 3 3 2" xfId="32953" xr:uid="{00000000-0005-0000-0000-0000CA810000}"/>
    <cellStyle name="Notas 2 3 5 2 3 4" xfId="32954" xr:uid="{00000000-0005-0000-0000-0000CB810000}"/>
    <cellStyle name="Notas 2 3 5 2 3 4 2" xfId="32955" xr:uid="{00000000-0005-0000-0000-0000CC810000}"/>
    <cellStyle name="Notas 2 3 5 2 3 5" xfId="32956" xr:uid="{00000000-0005-0000-0000-0000CD810000}"/>
    <cellStyle name="Notas 2 3 5 2 3 5 2" xfId="32957" xr:uid="{00000000-0005-0000-0000-0000CE810000}"/>
    <cellStyle name="Notas 2 3 5 2 3 6" xfId="32958" xr:uid="{00000000-0005-0000-0000-0000CF810000}"/>
    <cellStyle name="Notas 2 3 5 2 3 6 2" xfId="32959" xr:uid="{00000000-0005-0000-0000-0000D0810000}"/>
    <cellStyle name="Notas 2 3 5 2 3 7" xfId="32960" xr:uid="{00000000-0005-0000-0000-0000D1810000}"/>
    <cellStyle name="Notas 2 3 5 2 3 7 2" xfId="32961" xr:uid="{00000000-0005-0000-0000-0000D2810000}"/>
    <cellStyle name="Notas 2 3 5 2 3 8" xfId="32962" xr:uid="{00000000-0005-0000-0000-0000D3810000}"/>
    <cellStyle name="Notas 2 3 5 2 3 8 2" xfId="32963" xr:uid="{00000000-0005-0000-0000-0000D4810000}"/>
    <cellStyle name="Notas 2 3 5 2 3 9" xfId="32964" xr:uid="{00000000-0005-0000-0000-0000D5810000}"/>
    <cellStyle name="Notas 2 3 5 2 3 9 2" xfId="32965" xr:uid="{00000000-0005-0000-0000-0000D6810000}"/>
    <cellStyle name="Notas 2 3 5 2 4" xfId="32966" xr:uid="{00000000-0005-0000-0000-0000D7810000}"/>
    <cellStyle name="Notas 2 3 5 2 4 2" xfId="32967" xr:uid="{00000000-0005-0000-0000-0000D8810000}"/>
    <cellStyle name="Notas 2 3 5 2 5" xfId="32968" xr:uid="{00000000-0005-0000-0000-0000D9810000}"/>
    <cellStyle name="Notas 2 3 5 2 5 2" xfId="32969" xr:uid="{00000000-0005-0000-0000-0000DA810000}"/>
    <cellStyle name="Notas 2 3 5 2 6" xfId="32970" xr:uid="{00000000-0005-0000-0000-0000DB810000}"/>
    <cellStyle name="Notas 2 3 5 2 6 2" xfId="32971" xr:uid="{00000000-0005-0000-0000-0000DC810000}"/>
    <cellStyle name="Notas 2 3 5 2 7" xfId="32972" xr:uid="{00000000-0005-0000-0000-0000DD810000}"/>
    <cellStyle name="Notas 2 3 5 2 7 2" xfId="32973" xr:uid="{00000000-0005-0000-0000-0000DE810000}"/>
    <cellStyle name="Notas 2 3 5 2 8" xfId="32974" xr:uid="{00000000-0005-0000-0000-0000DF810000}"/>
    <cellStyle name="Notas 2 3 5 2 8 2" xfId="32975" xr:uid="{00000000-0005-0000-0000-0000E0810000}"/>
    <cellStyle name="Notas 2 3 5 2 9" xfId="32976" xr:uid="{00000000-0005-0000-0000-0000E1810000}"/>
    <cellStyle name="Notas 2 3 5 2 9 2" xfId="32977" xr:uid="{00000000-0005-0000-0000-0000E2810000}"/>
    <cellStyle name="Notas 2 3 5 3" xfId="32978" xr:uid="{00000000-0005-0000-0000-0000E3810000}"/>
    <cellStyle name="Notas 2 3 5 3 10" xfId="32979" xr:uid="{00000000-0005-0000-0000-0000E4810000}"/>
    <cellStyle name="Notas 2 3 5 3 10 2" xfId="32980" xr:uid="{00000000-0005-0000-0000-0000E5810000}"/>
    <cellStyle name="Notas 2 3 5 3 11" xfId="32981" xr:uid="{00000000-0005-0000-0000-0000E6810000}"/>
    <cellStyle name="Notas 2 3 5 3 11 2" xfId="32982" xr:uid="{00000000-0005-0000-0000-0000E7810000}"/>
    <cellStyle name="Notas 2 3 5 3 12" xfId="32983" xr:uid="{00000000-0005-0000-0000-0000E8810000}"/>
    <cellStyle name="Notas 2 3 5 3 12 2" xfId="32984" xr:uid="{00000000-0005-0000-0000-0000E9810000}"/>
    <cellStyle name="Notas 2 3 5 3 13" xfId="32985" xr:uid="{00000000-0005-0000-0000-0000EA810000}"/>
    <cellStyle name="Notas 2 3 5 3 2" xfId="32986" xr:uid="{00000000-0005-0000-0000-0000EB810000}"/>
    <cellStyle name="Notas 2 3 5 3 2 10" xfId="32987" xr:uid="{00000000-0005-0000-0000-0000EC810000}"/>
    <cellStyle name="Notas 2 3 5 3 2 10 2" xfId="32988" xr:uid="{00000000-0005-0000-0000-0000ED810000}"/>
    <cellStyle name="Notas 2 3 5 3 2 11" xfId="32989" xr:uid="{00000000-0005-0000-0000-0000EE810000}"/>
    <cellStyle name="Notas 2 3 5 3 2 2" xfId="32990" xr:uid="{00000000-0005-0000-0000-0000EF810000}"/>
    <cellStyle name="Notas 2 3 5 3 2 2 2" xfId="32991" xr:uid="{00000000-0005-0000-0000-0000F0810000}"/>
    <cellStyle name="Notas 2 3 5 3 2 3" xfId="32992" xr:uid="{00000000-0005-0000-0000-0000F1810000}"/>
    <cellStyle name="Notas 2 3 5 3 2 3 2" xfId="32993" xr:uid="{00000000-0005-0000-0000-0000F2810000}"/>
    <cellStyle name="Notas 2 3 5 3 2 4" xfId="32994" xr:uid="{00000000-0005-0000-0000-0000F3810000}"/>
    <cellStyle name="Notas 2 3 5 3 2 4 2" xfId="32995" xr:uid="{00000000-0005-0000-0000-0000F4810000}"/>
    <cellStyle name="Notas 2 3 5 3 2 5" xfId="32996" xr:uid="{00000000-0005-0000-0000-0000F5810000}"/>
    <cellStyle name="Notas 2 3 5 3 2 5 2" xfId="32997" xr:uid="{00000000-0005-0000-0000-0000F6810000}"/>
    <cellStyle name="Notas 2 3 5 3 2 6" xfId="32998" xr:uid="{00000000-0005-0000-0000-0000F7810000}"/>
    <cellStyle name="Notas 2 3 5 3 2 6 2" xfId="32999" xr:uid="{00000000-0005-0000-0000-0000F8810000}"/>
    <cellStyle name="Notas 2 3 5 3 2 7" xfId="33000" xr:uid="{00000000-0005-0000-0000-0000F9810000}"/>
    <cellStyle name="Notas 2 3 5 3 2 7 2" xfId="33001" xr:uid="{00000000-0005-0000-0000-0000FA810000}"/>
    <cellStyle name="Notas 2 3 5 3 2 8" xfId="33002" xr:uid="{00000000-0005-0000-0000-0000FB810000}"/>
    <cellStyle name="Notas 2 3 5 3 2 8 2" xfId="33003" xr:uid="{00000000-0005-0000-0000-0000FC810000}"/>
    <cellStyle name="Notas 2 3 5 3 2 9" xfId="33004" xr:uid="{00000000-0005-0000-0000-0000FD810000}"/>
    <cellStyle name="Notas 2 3 5 3 2 9 2" xfId="33005" xr:uid="{00000000-0005-0000-0000-0000FE810000}"/>
    <cellStyle name="Notas 2 3 5 3 3" xfId="33006" xr:uid="{00000000-0005-0000-0000-0000FF810000}"/>
    <cellStyle name="Notas 2 3 5 3 3 10" xfId="33007" xr:uid="{00000000-0005-0000-0000-000000820000}"/>
    <cellStyle name="Notas 2 3 5 3 3 10 2" xfId="33008" xr:uid="{00000000-0005-0000-0000-000001820000}"/>
    <cellStyle name="Notas 2 3 5 3 3 11" xfId="33009" xr:uid="{00000000-0005-0000-0000-000002820000}"/>
    <cellStyle name="Notas 2 3 5 3 3 2" xfId="33010" xr:uid="{00000000-0005-0000-0000-000003820000}"/>
    <cellStyle name="Notas 2 3 5 3 3 2 2" xfId="33011" xr:uid="{00000000-0005-0000-0000-000004820000}"/>
    <cellStyle name="Notas 2 3 5 3 3 3" xfId="33012" xr:uid="{00000000-0005-0000-0000-000005820000}"/>
    <cellStyle name="Notas 2 3 5 3 3 3 2" xfId="33013" xr:uid="{00000000-0005-0000-0000-000006820000}"/>
    <cellStyle name="Notas 2 3 5 3 3 4" xfId="33014" xr:uid="{00000000-0005-0000-0000-000007820000}"/>
    <cellStyle name="Notas 2 3 5 3 3 4 2" xfId="33015" xr:uid="{00000000-0005-0000-0000-000008820000}"/>
    <cellStyle name="Notas 2 3 5 3 3 5" xfId="33016" xr:uid="{00000000-0005-0000-0000-000009820000}"/>
    <cellStyle name="Notas 2 3 5 3 3 5 2" xfId="33017" xr:uid="{00000000-0005-0000-0000-00000A820000}"/>
    <cellStyle name="Notas 2 3 5 3 3 6" xfId="33018" xr:uid="{00000000-0005-0000-0000-00000B820000}"/>
    <cellStyle name="Notas 2 3 5 3 3 6 2" xfId="33019" xr:uid="{00000000-0005-0000-0000-00000C820000}"/>
    <cellStyle name="Notas 2 3 5 3 3 7" xfId="33020" xr:uid="{00000000-0005-0000-0000-00000D820000}"/>
    <cellStyle name="Notas 2 3 5 3 3 7 2" xfId="33021" xr:uid="{00000000-0005-0000-0000-00000E820000}"/>
    <cellStyle name="Notas 2 3 5 3 3 8" xfId="33022" xr:uid="{00000000-0005-0000-0000-00000F820000}"/>
    <cellStyle name="Notas 2 3 5 3 3 8 2" xfId="33023" xr:uid="{00000000-0005-0000-0000-000010820000}"/>
    <cellStyle name="Notas 2 3 5 3 3 9" xfId="33024" xr:uid="{00000000-0005-0000-0000-000011820000}"/>
    <cellStyle name="Notas 2 3 5 3 3 9 2" xfId="33025" xr:uid="{00000000-0005-0000-0000-000012820000}"/>
    <cellStyle name="Notas 2 3 5 3 4" xfId="33026" xr:uid="{00000000-0005-0000-0000-000013820000}"/>
    <cellStyle name="Notas 2 3 5 3 4 2" xfId="33027" xr:uid="{00000000-0005-0000-0000-000014820000}"/>
    <cellStyle name="Notas 2 3 5 3 5" xfId="33028" xr:uid="{00000000-0005-0000-0000-000015820000}"/>
    <cellStyle name="Notas 2 3 5 3 5 2" xfId="33029" xr:uid="{00000000-0005-0000-0000-000016820000}"/>
    <cellStyle name="Notas 2 3 5 3 6" xfId="33030" xr:uid="{00000000-0005-0000-0000-000017820000}"/>
    <cellStyle name="Notas 2 3 5 3 6 2" xfId="33031" xr:uid="{00000000-0005-0000-0000-000018820000}"/>
    <cellStyle name="Notas 2 3 5 3 7" xfId="33032" xr:uid="{00000000-0005-0000-0000-000019820000}"/>
    <cellStyle name="Notas 2 3 5 3 7 2" xfId="33033" xr:uid="{00000000-0005-0000-0000-00001A820000}"/>
    <cellStyle name="Notas 2 3 5 3 8" xfId="33034" xr:uid="{00000000-0005-0000-0000-00001B820000}"/>
    <cellStyle name="Notas 2 3 5 3 8 2" xfId="33035" xr:uid="{00000000-0005-0000-0000-00001C820000}"/>
    <cellStyle name="Notas 2 3 5 3 9" xfId="33036" xr:uid="{00000000-0005-0000-0000-00001D820000}"/>
    <cellStyle name="Notas 2 3 5 3 9 2" xfId="33037" xr:uid="{00000000-0005-0000-0000-00001E820000}"/>
    <cellStyle name="Notas 2 3 5 4" xfId="33038" xr:uid="{00000000-0005-0000-0000-00001F820000}"/>
    <cellStyle name="Notas 2 3 5 4 10" xfId="33039" xr:uid="{00000000-0005-0000-0000-000020820000}"/>
    <cellStyle name="Notas 2 3 5 4 10 2" xfId="33040" xr:uid="{00000000-0005-0000-0000-000021820000}"/>
    <cellStyle name="Notas 2 3 5 4 11" xfId="33041" xr:uid="{00000000-0005-0000-0000-000022820000}"/>
    <cellStyle name="Notas 2 3 5 4 2" xfId="33042" xr:uid="{00000000-0005-0000-0000-000023820000}"/>
    <cellStyle name="Notas 2 3 5 4 2 2" xfId="33043" xr:uid="{00000000-0005-0000-0000-000024820000}"/>
    <cellStyle name="Notas 2 3 5 4 3" xfId="33044" xr:uid="{00000000-0005-0000-0000-000025820000}"/>
    <cellStyle name="Notas 2 3 5 4 3 2" xfId="33045" xr:uid="{00000000-0005-0000-0000-000026820000}"/>
    <cellStyle name="Notas 2 3 5 4 4" xfId="33046" xr:uid="{00000000-0005-0000-0000-000027820000}"/>
    <cellStyle name="Notas 2 3 5 4 4 2" xfId="33047" xr:uid="{00000000-0005-0000-0000-000028820000}"/>
    <cellStyle name="Notas 2 3 5 4 5" xfId="33048" xr:uid="{00000000-0005-0000-0000-000029820000}"/>
    <cellStyle name="Notas 2 3 5 4 5 2" xfId="33049" xr:uid="{00000000-0005-0000-0000-00002A820000}"/>
    <cellStyle name="Notas 2 3 5 4 6" xfId="33050" xr:uid="{00000000-0005-0000-0000-00002B820000}"/>
    <cellStyle name="Notas 2 3 5 4 6 2" xfId="33051" xr:uid="{00000000-0005-0000-0000-00002C820000}"/>
    <cellStyle name="Notas 2 3 5 4 7" xfId="33052" xr:uid="{00000000-0005-0000-0000-00002D820000}"/>
    <cellStyle name="Notas 2 3 5 4 7 2" xfId="33053" xr:uid="{00000000-0005-0000-0000-00002E820000}"/>
    <cellStyle name="Notas 2 3 5 4 8" xfId="33054" xr:uid="{00000000-0005-0000-0000-00002F820000}"/>
    <cellStyle name="Notas 2 3 5 4 8 2" xfId="33055" xr:uid="{00000000-0005-0000-0000-000030820000}"/>
    <cellStyle name="Notas 2 3 5 4 9" xfId="33056" xr:uid="{00000000-0005-0000-0000-000031820000}"/>
    <cellStyle name="Notas 2 3 5 4 9 2" xfId="33057" xr:uid="{00000000-0005-0000-0000-000032820000}"/>
    <cellStyle name="Notas 2 3 5 5" xfId="33058" xr:uid="{00000000-0005-0000-0000-000033820000}"/>
    <cellStyle name="Notas 2 3 5 5 10" xfId="33059" xr:uid="{00000000-0005-0000-0000-000034820000}"/>
    <cellStyle name="Notas 2 3 5 5 10 2" xfId="33060" xr:uid="{00000000-0005-0000-0000-000035820000}"/>
    <cellStyle name="Notas 2 3 5 5 11" xfId="33061" xr:uid="{00000000-0005-0000-0000-000036820000}"/>
    <cellStyle name="Notas 2 3 5 5 2" xfId="33062" xr:uid="{00000000-0005-0000-0000-000037820000}"/>
    <cellStyle name="Notas 2 3 5 5 2 2" xfId="33063" xr:uid="{00000000-0005-0000-0000-000038820000}"/>
    <cellStyle name="Notas 2 3 5 5 3" xfId="33064" xr:uid="{00000000-0005-0000-0000-000039820000}"/>
    <cellStyle name="Notas 2 3 5 5 3 2" xfId="33065" xr:uid="{00000000-0005-0000-0000-00003A820000}"/>
    <cellStyle name="Notas 2 3 5 5 4" xfId="33066" xr:uid="{00000000-0005-0000-0000-00003B820000}"/>
    <cellStyle name="Notas 2 3 5 5 4 2" xfId="33067" xr:uid="{00000000-0005-0000-0000-00003C820000}"/>
    <cellStyle name="Notas 2 3 5 5 5" xfId="33068" xr:uid="{00000000-0005-0000-0000-00003D820000}"/>
    <cellStyle name="Notas 2 3 5 5 5 2" xfId="33069" xr:uid="{00000000-0005-0000-0000-00003E820000}"/>
    <cellStyle name="Notas 2 3 5 5 6" xfId="33070" xr:uid="{00000000-0005-0000-0000-00003F820000}"/>
    <cellStyle name="Notas 2 3 5 5 6 2" xfId="33071" xr:uid="{00000000-0005-0000-0000-000040820000}"/>
    <cellStyle name="Notas 2 3 5 5 7" xfId="33072" xr:uid="{00000000-0005-0000-0000-000041820000}"/>
    <cellStyle name="Notas 2 3 5 5 7 2" xfId="33073" xr:uid="{00000000-0005-0000-0000-000042820000}"/>
    <cellStyle name="Notas 2 3 5 5 8" xfId="33074" xr:uid="{00000000-0005-0000-0000-000043820000}"/>
    <cellStyle name="Notas 2 3 5 5 8 2" xfId="33075" xr:uid="{00000000-0005-0000-0000-000044820000}"/>
    <cellStyle name="Notas 2 3 5 5 9" xfId="33076" xr:uid="{00000000-0005-0000-0000-000045820000}"/>
    <cellStyle name="Notas 2 3 5 5 9 2" xfId="33077" xr:uid="{00000000-0005-0000-0000-000046820000}"/>
    <cellStyle name="Notas 2 3 5 6" xfId="33078" xr:uid="{00000000-0005-0000-0000-000047820000}"/>
    <cellStyle name="Notas 2 3 5 6 2" xfId="33079" xr:uid="{00000000-0005-0000-0000-000048820000}"/>
    <cellStyle name="Notas 2 3 5 7" xfId="33080" xr:uid="{00000000-0005-0000-0000-000049820000}"/>
    <cellStyle name="Notas 2 3 5 7 2" xfId="33081" xr:uid="{00000000-0005-0000-0000-00004A820000}"/>
    <cellStyle name="Notas 2 3 5 8" xfId="33082" xr:uid="{00000000-0005-0000-0000-00004B820000}"/>
    <cellStyle name="Notas 2 3 5 8 2" xfId="33083" xr:uid="{00000000-0005-0000-0000-00004C820000}"/>
    <cellStyle name="Notas 2 3 5 9" xfId="33084" xr:uid="{00000000-0005-0000-0000-00004D820000}"/>
    <cellStyle name="Notas 2 3 5 9 2" xfId="33085" xr:uid="{00000000-0005-0000-0000-00004E820000}"/>
    <cellStyle name="Notas 2 3 6" xfId="33086" xr:uid="{00000000-0005-0000-0000-00004F820000}"/>
    <cellStyle name="Notas 2 3 6 10" xfId="33087" xr:uid="{00000000-0005-0000-0000-000050820000}"/>
    <cellStyle name="Notas 2 3 6 10 2" xfId="33088" xr:uid="{00000000-0005-0000-0000-000051820000}"/>
    <cellStyle name="Notas 2 3 6 11" xfId="33089" xr:uid="{00000000-0005-0000-0000-000052820000}"/>
    <cellStyle name="Notas 2 3 6 11 2" xfId="33090" xr:uid="{00000000-0005-0000-0000-000053820000}"/>
    <cellStyle name="Notas 2 3 6 12" xfId="33091" xr:uid="{00000000-0005-0000-0000-000054820000}"/>
    <cellStyle name="Notas 2 3 6 12 2" xfId="33092" xr:uid="{00000000-0005-0000-0000-000055820000}"/>
    <cellStyle name="Notas 2 3 6 13" xfId="33093" xr:uid="{00000000-0005-0000-0000-000056820000}"/>
    <cellStyle name="Notas 2 3 6 2" xfId="33094" xr:uid="{00000000-0005-0000-0000-000057820000}"/>
    <cellStyle name="Notas 2 3 6 2 10" xfId="33095" xr:uid="{00000000-0005-0000-0000-000058820000}"/>
    <cellStyle name="Notas 2 3 6 2 10 2" xfId="33096" xr:uid="{00000000-0005-0000-0000-000059820000}"/>
    <cellStyle name="Notas 2 3 6 2 11" xfId="33097" xr:uid="{00000000-0005-0000-0000-00005A820000}"/>
    <cellStyle name="Notas 2 3 6 2 2" xfId="33098" xr:uid="{00000000-0005-0000-0000-00005B820000}"/>
    <cellStyle name="Notas 2 3 6 2 2 2" xfId="33099" xr:uid="{00000000-0005-0000-0000-00005C820000}"/>
    <cellStyle name="Notas 2 3 6 2 3" xfId="33100" xr:uid="{00000000-0005-0000-0000-00005D820000}"/>
    <cellStyle name="Notas 2 3 6 2 3 2" xfId="33101" xr:uid="{00000000-0005-0000-0000-00005E820000}"/>
    <cellStyle name="Notas 2 3 6 2 4" xfId="33102" xr:uid="{00000000-0005-0000-0000-00005F820000}"/>
    <cellStyle name="Notas 2 3 6 2 4 2" xfId="33103" xr:uid="{00000000-0005-0000-0000-000060820000}"/>
    <cellStyle name="Notas 2 3 6 2 5" xfId="33104" xr:uid="{00000000-0005-0000-0000-000061820000}"/>
    <cellStyle name="Notas 2 3 6 2 5 2" xfId="33105" xr:uid="{00000000-0005-0000-0000-000062820000}"/>
    <cellStyle name="Notas 2 3 6 2 6" xfId="33106" xr:uid="{00000000-0005-0000-0000-000063820000}"/>
    <cellStyle name="Notas 2 3 6 2 6 2" xfId="33107" xr:uid="{00000000-0005-0000-0000-000064820000}"/>
    <cellStyle name="Notas 2 3 6 2 7" xfId="33108" xr:uid="{00000000-0005-0000-0000-000065820000}"/>
    <cellStyle name="Notas 2 3 6 2 7 2" xfId="33109" xr:uid="{00000000-0005-0000-0000-000066820000}"/>
    <cellStyle name="Notas 2 3 6 2 8" xfId="33110" xr:uid="{00000000-0005-0000-0000-000067820000}"/>
    <cellStyle name="Notas 2 3 6 2 8 2" xfId="33111" xr:uid="{00000000-0005-0000-0000-000068820000}"/>
    <cellStyle name="Notas 2 3 6 2 9" xfId="33112" xr:uid="{00000000-0005-0000-0000-000069820000}"/>
    <cellStyle name="Notas 2 3 6 2 9 2" xfId="33113" xr:uid="{00000000-0005-0000-0000-00006A820000}"/>
    <cellStyle name="Notas 2 3 6 3" xfId="33114" xr:uid="{00000000-0005-0000-0000-00006B820000}"/>
    <cellStyle name="Notas 2 3 6 3 10" xfId="33115" xr:uid="{00000000-0005-0000-0000-00006C820000}"/>
    <cellStyle name="Notas 2 3 6 3 10 2" xfId="33116" xr:uid="{00000000-0005-0000-0000-00006D820000}"/>
    <cellStyle name="Notas 2 3 6 3 11" xfId="33117" xr:uid="{00000000-0005-0000-0000-00006E820000}"/>
    <cellStyle name="Notas 2 3 6 3 2" xfId="33118" xr:uid="{00000000-0005-0000-0000-00006F820000}"/>
    <cellStyle name="Notas 2 3 6 3 2 2" xfId="33119" xr:uid="{00000000-0005-0000-0000-000070820000}"/>
    <cellStyle name="Notas 2 3 6 3 3" xfId="33120" xr:uid="{00000000-0005-0000-0000-000071820000}"/>
    <cellStyle name="Notas 2 3 6 3 3 2" xfId="33121" xr:uid="{00000000-0005-0000-0000-000072820000}"/>
    <cellStyle name="Notas 2 3 6 3 4" xfId="33122" xr:uid="{00000000-0005-0000-0000-000073820000}"/>
    <cellStyle name="Notas 2 3 6 3 4 2" xfId="33123" xr:uid="{00000000-0005-0000-0000-000074820000}"/>
    <cellStyle name="Notas 2 3 6 3 5" xfId="33124" xr:uid="{00000000-0005-0000-0000-000075820000}"/>
    <cellStyle name="Notas 2 3 6 3 5 2" xfId="33125" xr:uid="{00000000-0005-0000-0000-000076820000}"/>
    <cellStyle name="Notas 2 3 6 3 6" xfId="33126" xr:uid="{00000000-0005-0000-0000-000077820000}"/>
    <cellStyle name="Notas 2 3 6 3 6 2" xfId="33127" xr:uid="{00000000-0005-0000-0000-000078820000}"/>
    <cellStyle name="Notas 2 3 6 3 7" xfId="33128" xr:uid="{00000000-0005-0000-0000-000079820000}"/>
    <cellStyle name="Notas 2 3 6 3 7 2" xfId="33129" xr:uid="{00000000-0005-0000-0000-00007A820000}"/>
    <cellStyle name="Notas 2 3 6 3 8" xfId="33130" xr:uid="{00000000-0005-0000-0000-00007B820000}"/>
    <cellStyle name="Notas 2 3 6 3 8 2" xfId="33131" xr:uid="{00000000-0005-0000-0000-00007C820000}"/>
    <cellStyle name="Notas 2 3 6 3 9" xfId="33132" xr:uid="{00000000-0005-0000-0000-00007D820000}"/>
    <cellStyle name="Notas 2 3 6 3 9 2" xfId="33133" xr:uid="{00000000-0005-0000-0000-00007E820000}"/>
    <cellStyle name="Notas 2 3 6 4" xfId="33134" xr:uid="{00000000-0005-0000-0000-00007F820000}"/>
    <cellStyle name="Notas 2 3 6 4 2" xfId="33135" xr:uid="{00000000-0005-0000-0000-000080820000}"/>
    <cellStyle name="Notas 2 3 6 5" xfId="33136" xr:uid="{00000000-0005-0000-0000-000081820000}"/>
    <cellStyle name="Notas 2 3 6 5 2" xfId="33137" xr:uid="{00000000-0005-0000-0000-000082820000}"/>
    <cellStyle name="Notas 2 3 6 6" xfId="33138" xr:uid="{00000000-0005-0000-0000-000083820000}"/>
    <cellStyle name="Notas 2 3 6 6 2" xfId="33139" xr:uid="{00000000-0005-0000-0000-000084820000}"/>
    <cellStyle name="Notas 2 3 6 7" xfId="33140" xr:uid="{00000000-0005-0000-0000-000085820000}"/>
    <cellStyle name="Notas 2 3 6 7 2" xfId="33141" xr:uid="{00000000-0005-0000-0000-000086820000}"/>
    <cellStyle name="Notas 2 3 6 8" xfId="33142" xr:uid="{00000000-0005-0000-0000-000087820000}"/>
    <cellStyle name="Notas 2 3 6 8 2" xfId="33143" xr:uid="{00000000-0005-0000-0000-000088820000}"/>
    <cellStyle name="Notas 2 3 6 9" xfId="33144" xr:uid="{00000000-0005-0000-0000-000089820000}"/>
    <cellStyle name="Notas 2 3 6 9 2" xfId="33145" xr:uid="{00000000-0005-0000-0000-00008A820000}"/>
    <cellStyle name="Notas 2 3 7" xfId="33146" xr:uid="{00000000-0005-0000-0000-00008B820000}"/>
    <cellStyle name="Notas 2 3 7 10" xfId="33147" xr:uid="{00000000-0005-0000-0000-00008C820000}"/>
    <cellStyle name="Notas 2 3 7 10 2" xfId="33148" xr:uid="{00000000-0005-0000-0000-00008D820000}"/>
    <cellStyle name="Notas 2 3 7 11" xfId="33149" xr:uid="{00000000-0005-0000-0000-00008E820000}"/>
    <cellStyle name="Notas 2 3 7 11 2" xfId="33150" xr:uid="{00000000-0005-0000-0000-00008F820000}"/>
    <cellStyle name="Notas 2 3 7 12" xfId="33151" xr:uid="{00000000-0005-0000-0000-000090820000}"/>
    <cellStyle name="Notas 2 3 7 12 2" xfId="33152" xr:uid="{00000000-0005-0000-0000-000091820000}"/>
    <cellStyle name="Notas 2 3 7 13" xfId="33153" xr:uid="{00000000-0005-0000-0000-000092820000}"/>
    <cellStyle name="Notas 2 3 7 2" xfId="33154" xr:uid="{00000000-0005-0000-0000-000093820000}"/>
    <cellStyle name="Notas 2 3 7 2 10" xfId="33155" xr:uid="{00000000-0005-0000-0000-000094820000}"/>
    <cellStyle name="Notas 2 3 7 2 10 2" xfId="33156" xr:uid="{00000000-0005-0000-0000-000095820000}"/>
    <cellStyle name="Notas 2 3 7 2 11" xfId="33157" xr:uid="{00000000-0005-0000-0000-000096820000}"/>
    <cellStyle name="Notas 2 3 7 2 2" xfId="33158" xr:uid="{00000000-0005-0000-0000-000097820000}"/>
    <cellStyle name="Notas 2 3 7 2 2 2" xfId="33159" xr:uid="{00000000-0005-0000-0000-000098820000}"/>
    <cellStyle name="Notas 2 3 7 2 3" xfId="33160" xr:uid="{00000000-0005-0000-0000-000099820000}"/>
    <cellStyle name="Notas 2 3 7 2 3 2" xfId="33161" xr:uid="{00000000-0005-0000-0000-00009A820000}"/>
    <cellStyle name="Notas 2 3 7 2 4" xfId="33162" xr:uid="{00000000-0005-0000-0000-00009B820000}"/>
    <cellStyle name="Notas 2 3 7 2 4 2" xfId="33163" xr:uid="{00000000-0005-0000-0000-00009C820000}"/>
    <cellStyle name="Notas 2 3 7 2 5" xfId="33164" xr:uid="{00000000-0005-0000-0000-00009D820000}"/>
    <cellStyle name="Notas 2 3 7 2 5 2" xfId="33165" xr:uid="{00000000-0005-0000-0000-00009E820000}"/>
    <cellStyle name="Notas 2 3 7 2 6" xfId="33166" xr:uid="{00000000-0005-0000-0000-00009F820000}"/>
    <cellStyle name="Notas 2 3 7 2 6 2" xfId="33167" xr:uid="{00000000-0005-0000-0000-0000A0820000}"/>
    <cellStyle name="Notas 2 3 7 2 7" xfId="33168" xr:uid="{00000000-0005-0000-0000-0000A1820000}"/>
    <cellStyle name="Notas 2 3 7 2 7 2" xfId="33169" xr:uid="{00000000-0005-0000-0000-0000A2820000}"/>
    <cellStyle name="Notas 2 3 7 2 8" xfId="33170" xr:uid="{00000000-0005-0000-0000-0000A3820000}"/>
    <cellStyle name="Notas 2 3 7 2 8 2" xfId="33171" xr:uid="{00000000-0005-0000-0000-0000A4820000}"/>
    <cellStyle name="Notas 2 3 7 2 9" xfId="33172" xr:uid="{00000000-0005-0000-0000-0000A5820000}"/>
    <cellStyle name="Notas 2 3 7 2 9 2" xfId="33173" xr:uid="{00000000-0005-0000-0000-0000A6820000}"/>
    <cellStyle name="Notas 2 3 7 3" xfId="33174" xr:uid="{00000000-0005-0000-0000-0000A7820000}"/>
    <cellStyle name="Notas 2 3 7 3 10" xfId="33175" xr:uid="{00000000-0005-0000-0000-0000A8820000}"/>
    <cellStyle name="Notas 2 3 7 3 10 2" xfId="33176" xr:uid="{00000000-0005-0000-0000-0000A9820000}"/>
    <cellStyle name="Notas 2 3 7 3 11" xfId="33177" xr:uid="{00000000-0005-0000-0000-0000AA820000}"/>
    <cellStyle name="Notas 2 3 7 3 2" xfId="33178" xr:uid="{00000000-0005-0000-0000-0000AB820000}"/>
    <cellStyle name="Notas 2 3 7 3 2 2" xfId="33179" xr:uid="{00000000-0005-0000-0000-0000AC820000}"/>
    <cellStyle name="Notas 2 3 7 3 3" xfId="33180" xr:uid="{00000000-0005-0000-0000-0000AD820000}"/>
    <cellStyle name="Notas 2 3 7 3 3 2" xfId="33181" xr:uid="{00000000-0005-0000-0000-0000AE820000}"/>
    <cellStyle name="Notas 2 3 7 3 4" xfId="33182" xr:uid="{00000000-0005-0000-0000-0000AF820000}"/>
    <cellStyle name="Notas 2 3 7 3 4 2" xfId="33183" xr:uid="{00000000-0005-0000-0000-0000B0820000}"/>
    <cellStyle name="Notas 2 3 7 3 5" xfId="33184" xr:uid="{00000000-0005-0000-0000-0000B1820000}"/>
    <cellStyle name="Notas 2 3 7 3 5 2" xfId="33185" xr:uid="{00000000-0005-0000-0000-0000B2820000}"/>
    <cellStyle name="Notas 2 3 7 3 6" xfId="33186" xr:uid="{00000000-0005-0000-0000-0000B3820000}"/>
    <cellStyle name="Notas 2 3 7 3 6 2" xfId="33187" xr:uid="{00000000-0005-0000-0000-0000B4820000}"/>
    <cellStyle name="Notas 2 3 7 3 7" xfId="33188" xr:uid="{00000000-0005-0000-0000-0000B5820000}"/>
    <cellStyle name="Notas 2 3 7 3 7 2" xfId="33189" xr:uid="{00000000-0005-0000-0000-0000B6820000}"/>
    <cellStyle name="Notas 2 3 7 3 8" xfId="33190" xr:uid="{00000000-0005-0000-0000-0000B7820000}"/>
    <cellStyle name="Notas 2 3 7 3 8 2" xfId="33191" xr:uid="{00000000-0005-0000-0000-0000B8820000}"/>
    <cellStyle name="Notas 2 3 7 3 9" xfId="33192" xr:uid="{00000000-0005-0000-0000-0000B9820000}"/>
    <cellStyle name="Notas 2 3 7 3 9 2" xfId="33193" xr:uid="{00000000-0005-0000-0000-0000BA820000}"/>
    <cellStyle name="Notas 2 3 7 4" xfId="33194" xr:uid="{00000000-0005-0000-0000-0000BB820000}"/>
    <cellStyle name="Notas 2 3 7 4 2" xfId="33195" xr:uid="{00000000-0005-0000-0000-0000BC820000}"/>
    <cellStyle name="Notas 2 3 7 5" xfId="33196" xr:uid="{00000000-0005-0000-0000-0000BD820000}"/>
    <cellStyle name="Notas 2 3 7 5 2" xfId="33197" xr:uid="{00000000-0005-0000-0000-0000BE820000}"/>
    <cellStyle name="Notas 2 3 7 6" xfId="33198" xr:uid="{00000000-0005-0000-0000-0000BF820000}"/>
    <cellStyle name="Notas 2 3 7 6 2" xfId="33199" xr:uid="{00000000-0005-0000-0000-0000C0820000}"/>
    <cellStyle name="Notas 2 3 7 7" xfId="33200" xr:uid="{00000000-0005-0000-0000-0000C1820000}"/>
    <cellStyle name="Notas 2 3 7 7 2" xfId="33201" xr:uid="{00000000-0005-0000-0000-0000C2820000}"/>
    <cellStyle name="Notas 2 3 7 8" xfId="33202" xr:uid="{00000000-0005-0000-0000-0000C3820000}"/>
    <cellStyle name="Notas 2 3 7 8 2" xfId="33203" xr:uid="{00000000-0005-0000-0000-0000C4820000}"/>
    <cellStyle name="Notas 2 3 7 9" xfId="33204" xr:uid="{00000000-0005-0000-0000-0000C5820000}"/>
    <cellStyle name="Notas 2 3 7 9 2" xfId="33205" xr:uid="{00000000-0005-0000-0000-0000C6820000}"/>
    <cellStyle name="Notas 2 3 8" xfId="33206" xr:uid="{00000000-0005-0000-0000-0000C7820000}"/>
    <cellStyle name="Notas 2 3 8 2" xfId="33207" xr:uid="{00000000-0005-0000-0000-0000C8820000}"/>
    <cellStyle name="Notas 2 3 9" xfId="33208" xr:uid="{00000000-0005-0000-0000-0000C9820000}"/>
    <cellStyle name="Notas 2 3 9 2" xfId="33209" xr:uid="{00000000-0005-0000-0000-0000CA820000}"/>
    <cellStyle name="Notas 2 4" xfId="327" xr:uid="{00000000-0005-0000-0000-0000CB820000}"/>
    <cellStyle name="Notas 2 4 10" xfId="33210" xr:uid="{00000000-0005-0000-0000-0000CC820000}"/>
    <cellStyle name="Notas 2 4 10 2" xfId="33211" xr:uid="{00000000-0005-0000-0000-0000CD820000}"/>
    <cellStyle name="Notas 2 4 11" xfId="33212" xr:uid="{00000000-0005-0000-0000-0000CE820000}"/>
    <cellStyle name="Notas 2 4 11 2" xfId="33213" xr:uid="{00000000-0005-0000-0000-0000CF820000}"/>
    <cellStyle name="Notas 2 4 12" xfId="33214" xr:uid="{00000000-0005-0000-0000-0000D0820000}"/>
    <cellStyle name="Notas 2 4 12 2" xfId="33215" xr:uid="{00000000-0005-0000-0000-0000D1820000}"/>
    <cellStyle name="Notas 2 4 13" xfId="33216" xr:uid="{00000000-0005-0000-0000-0000D2820000}"/>
    <cellStyle name="Notas 2 4 13 2" xfId="33217" xr:uid="{00000000-0005-0000-0000-0000D3820000}"/>
    <cellStyle name="Notas 2 4 14" xfId="33218" xr:uid="{00000000-0005-0000-0000-0000D4820000}"/>
    <cellStyle name="Notas 2 4 14 2" xfId="33219" xr:uid="{00000000-0005-0000-0000-0000D5820000}"/>
    <cellStyle name="Notas 2 4 15" xfId="33220" xr:uid="{00000000-0005-0000-0000-0000D6820000}"/>
    <cellStyle name="Notas 2 4 16" xfId="33221" xr:uid="{00000000-0005-0000-0000-0000D7820000}"/>
    <cellStyle name="Notas 2 4 2" xfId="33222" xr:uid="{00000000-0005-0000-0000-0000D8820000}"/>
    <cellStyle name="Notas 2 4 2 10" xfId="33223" xr:uid="{00000000-0005-0000-0000-0000D9820000}"/>
    <cellStyle name="Notas 2 4 2 10 2" xfId="33224" xr:uid="{00000000-0005-0000-0000-0000DA820000}"/>
    <cellStyle name="Notas 2 4 2 11" xfId="33225" xr:uid="{00000000-0005-0000-0000-0000DB820000}"/>
    <cellStyle name="Notas 2 4 2 11 2" xfId="33226" xr:uid="{00000000-0005-0000-0000-0000DC820000}"/>
    <cellStyle name="Notas 2 4 2 12" xfId="33227" xr:uid="{00000000-0005-0000-0000-0000DD820000}"/>
    <cellStyle name="Notas 2 4 2 12 2" xfId="33228" xr:uid="{00000000-0005-0000-0000-0000DE820000}"/>
    <cellStyle name="Notas 2 4 2 13" xfId="33229" xr:uid="{00000000-0005-0000-0000-0000DF820000}"/>
    <cellStyle name="Notas 2 4 2 2" xfId="33230" xr:uid="{00000000-0005-0000-0000-0000E0820000}"/>
    <cellStyle name="Notas 2 4 2 2 10" xfId="33231" xr:uid="{00000000-0005-0000-0000-0000E1820000}"/>
    <cellStyle name="Notas 2 4 2 2 10 2" xfId="33232" xr:uid="{00000000-0005-0000-0000-0000E2820000}"/>
    <cellStyle name="Notas 2 4 2 2 11" xfId="33233" xr:uid="{00000000-0005-0000-0000-0000E3820000}"/>
    <cellStyle name="Notas 2 4 2 2 2" xfId="33234" xr:uid="{00000000-0005-0000-0000-0000E4820000}"/>
    <cellStyle name="Notas 2 4 2 2 2 2" xfId="33235" xr:uid="{00000000-0005-0000-0000-0000E5820000}"/>
    <cellStyle name="Notas 2 4 2 2 3" xfId="33236" xr:uid="{00000000-0005-0000-0000-0000E6820000}"/>
    <cellStyle name="Notas 2 4 2 2 3 2" xfId="33237" xr:uid="{00000000-0005-0000-0000-0000E7820000}"/>
    <cellStyle name="Notas 2 4 2 2 4" xfId="33238" xr:uid="{00000000-0005-0000-0000-0000E8820000}"/>
    <cellStyle name="Notas 2 4 2 2 4 2" xfId="33239" xr:uid="{00000000-0005-0000-0000-0000E9820000}"/>
    <cellStyle name="Notas 2 4 2 2 5" xfId="33240" xr:uid="{00000000-0005-0000-0000-0000EA820000}"/>
    <cellStyle name="Notas 2 4 2 2 5 2" xfId="33241" xr:uid="{00000000-0005-0000-0000-0000EB820000}"/>
    <cellStyle name="Notas 2 4 2 2 6" xfId="33242" xr:uid="{00000000-0005-0000-0000-0000EC820000}"/>
    <cellStyle name="Notas 2 4 2 2 6 2" xfId="33243" xr:uid="{00000000-0005-0000-0000-0000ED820000}"/>
    <cellStyle name="Notas 2 4 2 2 7" xfId="33244" xr:uid="{00000000-0005-0000-0000-0000EE820000}"/>
    <cellStyle name="Notas 2 4 2 2 7 2" xfId="33245" xr:uid="{00000000-0005-0000-0000-0000EF820000}"/>
    <cellStyle name="Notas 2 4 2 2 8" xfId="33246" xr:uid="{00000000-0005-0000-0000-0000F0820000}"/>
    <cellStyle name="Notas 2 4 2 2 8 2" xfId="33247" xr:uid="{00000000-0005-0000-0000-0000F1820000}"/>
    <cellStyle name="Notas 2 4 2 2 9" xfId="33248" xr:uid="{00000000-0005-0000-0000-0000F2820000}"/>
    <cellStyle name="Notas 2 4 2 2 9 2" xfId="33249" xr:uid="{00000000-0005-0000-0000-0000F3820000}"/>
    <cellStyle name="Notas 2 4 2 3" xfId="33250" xr:uid="{00000000-0005-0000-0000-0000F4820000}"/>
    <cellStyle name="Notas 2 4 2 3 10" xfId="33251" xr:uid="{00000000-0005-0000-0000-0000F5820000}"/>
    <cellStyle name="Notas 2 4 2 3 10 2" xfId="33252" xr:uid="{00000000-0005-0000-0000-0000F6820000}"/>
    <cellStyle name="Notas 2 4 2 3 11" xfId="33253" xr:uid="{00000000-0005-0000-0000-0000F7820000}"/>
    <cellStyle name="Notas 2 4 2 3 2" xfId="33254" xr:uid="{00000000-0005-0000-0000-0000F8820000}"/>
    <cellStyle name="Notas 2 4 2 3 2 2" xfId="33255" xr:uid="{00000000-0005-0000-0000-0000F9820000}"/>
    <cellStyle name="Notas 2 4 2 3 3" xfId="33256" xr:uid="{00000000-0005-0000-0000-0000FA820000}"/>
    <cellStyle name="Notas 2 4 2 3 3 2" xfId="33257" xr:uid="{00000000-0005-0000-0000-0000FB820000}"/>
    <cellStyle name="Notas 2 4 2 3 4" xfId="33258" xr:uid="{00000000-0005-0000-0000-0000FC820000}"/>
    <cellStyle name="Notas 2 4 2 3 4 2" xfId="33259" xr:uid="{00000000-0005-0000-0000-0000FD820000}"/>
    <cellStyle name="Notas 2 4 2 3 5" xfId="33260" xr:uid="{00000000-0005-0000-0000-0000FE820000}"/>
    <cellStyle name="Notas 2 4 2 3 5 2" xfId="33261" xr:uid="{00000000-0005-0000-0000-0000FF820000}"/>
    <cellStyle name="Notas 2 4 2 3 6" xfId="33262" xr:uid="{00000000-0005-0000-0000-000000830000}"/>
    <cellStyle name="Notas 2 4 2 3 6 2" xfId="33263" xr:uid="{00000000-0005-0000-0000-000001830000}"/>
    <cellStyle name="Notas 2 4 2 3 7" xfId="33264" xr:uid="{00000000-0005-0000-0000-000002830000}"/>
    <cellStyle name="Notas 2 4 2 3 7 2" xfId="33265" xr:uid="{00000000-0005-0000-0000-000003830000}"/>
    <cellStyle name="Notas 2 4 2 3 8" xfId="33266" xr:uid="{00000000-0005-0000-0000-000004830000}"/>
    <cellStyle name="Notas 2 4 2 3 8 2" xfId="33267" xr:uid="{00000000-0005-0000-0000-000005830000}"/>
    <cellStyle name="Notas 2 4 2 3 9" xfId="33268" xr:uid="{00000000-0005-0000-0000-000006830000}"/>
    <cellStyle name="Notas 2 4 2 3 9 2" xfId="33269" xr:uid="{00000000-0005-0000-0000-000007830000}"/>
    <cellStyle name="Notas 2 4 2 4" xfId="33270" xr:uid="{00000000-0005-0000-0000-000008830000}"/>
    <cellStyle name="Notas 2 4 2 4 2" xfId="33271" xr:uid="{00000000-0005-0000-0000-000009830000}"/>
    <cellStyle name="Notas 2 4 2 5" xfId="33272" xr:uid="{00000000-0005-0000-0000-00000A830000}"/>
    <cellStyle name="Notas 2 4 2 5 2" xfId="33273" xr:uid="{00000000-0005-0000-0000-00000B830000}"/>
    <cellStyle name="Notas 2 4 2 6" xfId="33274" xr:uid="{00000000-0005-0000-0000-00000C830000}"/>
    <cellStyle name="Notas 2 4 2 6 2" xfId="33275" xr:uid="{00000000-0005-0000-0000-00000D830000}"/>
    <cellStyle name="Notas 2 4 2 7" xfId="33276" xr:uid="{00000000-0005-0000-0000-00000E830000}"/>
    <cellStyle name="Notas 2 4 2 7 2" xfId="33277" xr:uid="{00000000-0005-0000-0000-00000F830000}"/>
    <cellStyle name="Notas 2 4 2 8" xfId="33278" xr:uid="{00000000-0005-0000-0000-000010830000}"/>
    <cellStyle name="Notas 2 4 2 8 2" xfId="33279" xr:uid="{00000000-0005-0000-0000-000011830000}"/>
    <cellStyle name="Notas 2 4 2 9" xfId="33280" xr:uid="{00000000-0005-0000-0000-000012830000}"/>
    <cellStyle name="Notas 2 4 2 9 2" xfId="33281" xr:uid="{00000000-0005-0000-0000-000013830000}"/>
    <cellStyle name="Notas 2 4 3" xfId="33282" xr:uid="{00000000-0005-0000-0000-000014830000}"/>
    <cellStyle name="Notas 2 4 3 10" xfId="33283" xr:uid="{00000000-0005-0000-0000-000015830000}"/>
    <cellStyle name="Notas 2 4 3 10 2" xfId="33284" xr:uid="{00000000-0005-0000-0000-000016830000}"/>
    <cellStyle name="Notas 2 4 3 11" xfId="33285" xr:uid="{00000000-0005-0000-0000-000017830000}"/>
    <cellStyle name="Notas 2 4 3 11 2" xfId="33286" xr:uid="{00000000-0005-0000-0000-000018830000}"/>
    <cellStyle name="Notas 2 4 3 12" xfId="33287" xr:uid="{00000000-0005-0000-0000-000019830000}"/>
    <cellStyle name="Notas 2 4 3 12 2" xfId="33288" xr:uid="{00000000-0005-0000-0000-00001A830000}"/>
    <cellStyle name="Notas 2 4 3 13" xfId="33289" xr:uid="{00000000-0005-0000-0000-00001B830000}"/>
    <cellStyle name="Notas 2 4 3 2" xfId="33290" xr:uid="{00000000-0005-0000-0000-00001C830000}"/>
    <cellStyle name="Notas 2 4 3 2 10" xfId="33291" xr:uid="{00000000-0005-0000-0000-00001D830000}"/>
    <cellStyle name="Notas 2 4 3 2 10 2" xfId="33292" xr:uid="{00000000-0005-0000-0000-00001E830000}"/>
    <cellStyle name="Notas 2 4 3 2 11" xfId="33293" xr:uid="{00000000-0005-0000-0000-00001F830000}"/>
    <cellStyle name="Notas 2 4 3 2 2" xfId="33294" xr:uid="{00000000-0005-0000-0000-000020830000}"/>
    <cellStyle name="Notas 2 4 3 2 2 2" xfId="33295" xr:uid="{00000000-0005-0000-0000-000021830000}"/>
    <cellStyle name="Notas 2 4 3 2 3" xfId="33296" xr:uid="{00000000-0005-0000-0000-000022830000}"/>
    <cellStyle name="Notas 2 4 3 2 3 2" xfId="33297" xr:uid="{00000000-0005-0000-0000-000023830000}"/>
    <cellStyle name="Notas 2 4 3 2 4" xfId="33298" xr:uid="{00000000-0005-0000-0000-000024830000}"/>
    <cellStyle name="Notas 2 4 3 2 4 2" xfId="33299" xr:uid="{00000000-0005-0000-0000-000025830000}"/>
    <cellStyle name="Notas 2 4 3 2 5" xfId="33300" xr:uid="{00000000-0005-0000-0000-000026830000}"/>
    <cellStyle name="Notas 2 4 3 2 5 2" xfId="33301" xr:uid="{00000000-0005-0000-0000-000027830000}"/>
    <cellStyle name="Notas 2 4 3 2 6" xfId="33302" xr:uid="{00000000-0005-0000-0000-000028830000}"/>
    <cellStyle name="Notas 2 4 3 2 6 2" xfId="33303" xr:uid="{00000000-0005-0000-0000-000029830000}"/>
    <cellStyle name="Notas 2 4 3 2 7" xfId="33304" xr:uid="{00000000-0005-0000-0000-00002A830000}"/>
    <cellStyle name="Notas 2 4 3 2 7 2" xfId="33305" xr:uid="{00000000-0005-0000-0000-00002B830000}"/>
    <cellStyle name="Notas 2 4 3 2 8" xfId="33306" xr:uid="{00000000-0005-0000-0000-00002C830000}"/>
    <cellStyle name="Notas 2 4 3 2 8 2" xfId="33307" xr:uid="{00000000-0005-0000-0000-00002D830000}"/>
    <cellStyle name="Notas 2 4 3 2 9" xfId="33308" xr:uid="{00000000-0005-0000-0000-00002E830000}"/>
    <cellStyle name="Notas 2 4 3 2 9 2" xfId="33309" xr:uid="{00000000-0005-0000-0000-00002F830000}"/>
    <cellStyle name="Notas 2 4 3 3" xfId="33310" xr:uid="{00000000-0005-0000-0000-000030830000}"/>
    <cellStyle name="Notas 2 4 3 3 10" xfId="33311" xr:uid="{00000000-0005-0000-0000-000031830000}"/>
    <cellStyle name="Notas 2 4 3 3 10 2" xfId="33312" xr:uid="{00000000-0005-0000-0000-000032830000}"/>
    <cellStyle name="Notas 2 4 3 3 11" xfId="33313" xr:uid="{00000000-0005-0000-0000-000033830000}"/>
    <cellStyle name="Notas 2 4 3 3 2" xfId="33314" xr:uid="{00000000-0005-0000-0000-000034830000}"/>
    <cellStyle name="Notas 2 4 3 3 2 2" xfId="33315" xr:uid="{00000000-0005-0000-0000-000035830000}"/>
    <cellStyle name="Notas 2 4 3 3 3" xfId="33316" xr:uid="{00000000-0005-0000-0000-000036830000}"/>
    <cellStyle name="Notas 2 4 3 3 3 2" xfId="33317" xr:uid="{00000000-0005-0000-0000-000037830000}"/>
    <cellStyle name="Notas 2 4 3 3 4" xfId="33318" xr:uid="{00000000-0005-0000-0000-000038830000}"/>
    <cellStyle name="Notas 2 4 3 3 4 2" xfId="33319" xr:uid="{00000000-0005-0000-0000-000039830000}"/>
    <cellStyle name="Notas 2 4 3 3 5" xfId="33320" xr:uid="{00000000-0005-0000-0000-00003A830000}"/>
    <cellStyle name="Notas 2 4 3 3 5 2" xfId="33321" xr:uid="{00000000-0005-0000-0000-00003B830000}"/>
    <cellStyle name="Notas 2 4 3 3 6" xfId="33322" xr:uid="{00000000-0005-0000-0000-00003C830000}"/>
    <cellStyle name="Notas 2 4 3 3 6 2" xfId="33323" xr:uid="{00000000-0005-0000-0000-00003D830000}"/>
    <cellStyle name="Notas 2 4 3 3 7" xfId="33324" xr:uid="{00000000-0005-0000-0000-00003E830000}"/>
    <cellStyle name="Notas 2 4 3 3 7 2" xfId="33325" xr:uid="{00000000-0005-0000-0000-00003F830000}"/>
    <cellStyle name="Notas 2 4 3 3 8" xfId="33326" xr:uid="{00000000-0005-0000-0000-000040830000}"/>
    <cellStyle name="Notas 2 4 3 3 8 2" xfId="33327" xr:uid="{00000000-0005-0000-0000-000041830000}"/>
    <cellStyle name="Notas 2 4 3 3 9" xfId="33328" xr:uid="{00000000-0005-0000-0000-000042830000}"/>
    <cellStyle name="Notas 2 4 3 3 9 2" xfId="33329" xr:uid="{00000000-0005-0000-0000-000043830000}"/>
    <cellStyle name="Notas 2 4 3 4" xfId="33330" xr:uid="{00000000-0005-0000-0000-000044830000}"/>
    <cellStyle name="Notas 2 4 3 4 2" xfId="33331" xr:uid="{00000000-0005-0000-0000-000045830000}"/>
    <cellStyle name="Notas 2 4 3 5" xfId="33332" xr:uid="{00000000-0005-0000-0000-000046830000}"/>
    <cellStyle name="Notas 2 4 3 5 2" xfId="33333" xr:uid="{00000000-0005-0000-0000-000047830000}"/>
    <cellStyle name="Notas 2 4 3 6" xfId="33334" xr:uid="{00000000-0005-0000-0000-000048830000}"/>
    <cellStyle name="Notas 2 4 3 6 2" xfId="33335" xr:uid="{00000000-0005-0000-0000-000049830000}"/>
    <cellStyle name="Notas 2 4 3 7" xfId="33336" xr:uid="{00000000-0005-0000-0000-00004A830000}"/>
    <cellStyle name="Notas 2 4 3 7 2" xfId="33337" xr:uid="{00000000-0005-0000-0000-00004B830000}"/>
    <cellStyle name="Notas 2 4 3 8" xfId="33338" xr:uid="{00000000-0005-0000-0000-00004C830000}"/>
    <cellStyle name="Notas 2 4 3 8 2" xfId="33339" xr:uid="{00000000-0005-0000-0000-00004D830000}"/>
    <cellStyle name="Notas 2 4 3 9" xfId="33340" xr:uid="{00000000-0005-0000-0000-00004E830000}"/>
    <cellStyle name="Notas 2 4 3 9 2" xfId="33341" xr:uid="{00000000-0005-0000-0000-00004F830000}"/>
    <cellStyle name="Notas 2 4 4" xfId="33342" xr:uid="{00000000-0005-0000-0000-000050830000}"/>
    <cellStyle name="Notas 2 4 4 10" xfId="33343" xr:uid="{00000000-0005-0000-0000-000051830000}"/>
    <cellStyle name="Notas 2 4 4 10 2" xfId="33344" xr:uid="{00000000-0005-0000-0000-000052830000}"/>
    <cellStyle name="Notas 2 4 4 11" xfId="33345" xr:uid="{00000000-0005-0000-0000-000053830000}"/>
    <cellStyle name="Notas 2 4 4 2" xfId="33346" xr:uid="{00000000-0005-0000-0000-000054830000}"/>
    <cellStyle name="Notas 2 4 4 2 2" xfId="33347" xr:uid="{00000000-0005-0000-0000-000055830000}"/>
    <cellStyle name="Notas 2 4 4 3" xfId="33348" xr:uid="{00000000-0005-0000-0000-000056830000}"/>
    <cellStyle name="Notas 2 4 4 3 2" xfId="33349" xr:uid="{00000000-0005-0000-0000-000057830000}"/>
    <cellStyle name="Notas 2 4 4 4" xfId="33350" xr:uid="{00000000-0005-0000-0000-000058830000}"/>
    <cellStyle name="Notas 2 4 4 4 2" xfId="33351" xr:uid="{00000000-0005-0000-0000-000059830000}"/>
    <cellStyle name="Notas 2 4 4 5" xfId="33352" xr:uid="{00000000-0005-0000-0000-00005A830000}"/>
    <cellStyle name="Notas 2 4 4 5 2" xfId="33353" xr:uid="{00000000-0005-0000-0000-00005B830000}"/>
    <cellStyle name="Notas 2 4 4 6" xfId="33354" xr:uid="{00000000-0005-0000-0000-00005C830000}"/>
    <cellStyle name="Notas 2 4 4 6 2" xfId="33355" xr:uid="{00000000-0005-0000-0000-00005D830000}"/>
    <cellStyle name="Notas 2 4 4 7" xfId="33356" xr:uid="{00000000-0005-0000-0000-00005E830000}"/>
    <cellStyle name="Notas 2 4 4 7 2" xfId="33357" xr:uid="{00000000-0005-0000-0000-00005F830000}"/>
    <cellStyle name="Notas 2 4 4 8" xfId="33358" xr:uid="{00000000-0005-0000-0000-000060830000}"/>
    <cellStyle name="Notas 2 4 4 8 2" xfId="33359" xr:uid="{00000000-0005-0000-0000-000061830000}"/>
    <cellStyle name="Notas 2 4 4 9" xfId="33360" xr:uid="{00000000-0005-0000-0000-000062830000}"/>
    <cellStyle name="Notas 2 4 4 9 2" xfId="33361" xr:uid="{00000000-0005-0000-0000-000063830000}"/>
    <cellStyle name="Notas 2 4 5" xfId="33362" xr:uid="{00000000-0005-0000-0000-000064830000}"/>
    <cellStyle name="Notas 2 4 5 10" xfId="33363" xr:uid="{00000000-0005-0000-0000-000065830000}"/>
    <cellStyle name="Notas 2 4 5 10 2" xfId="33364" xr:uid="{00000000-0005-0000-0000-000066830000}"/>
    <cellStyle name="Notas 2 4 5 11" xfId="33365" xr:uid="{00000000-0005-0000-0000-000067830000}"/>
    <cellStyle name="Notas 2 4 5 2" xfId="33366" xr:uid="{00000000-0005-0000-0000-000068830000}"/>
    <cellStyle name="Notas 2 4 5 2 2" xfId="33367" xr:uid="{00000000-0005-0000-0000-000069830000}"/>
    <cellStyle name="Notas 2 4 5 3" xfId="33368" xr:uid="{00000000-0005-0000-0000-00006A830000}"/>
    <cellStyle name="Notas 2 4 5 3 2" xfId="33369" xr:uid="{00000000-0005-0000-0000-00006B830000}"/>
    <cellStyle name="Notas 2 4 5 4" xfId="33370" xr:uid="{00000000-0005-0000-0000-00006C830000}"/>
    <cellStyle name="Notas 2 4 5 4 2" xfId="33371" xr:uid="{00000000-0005-0000-0000-00006D830000}"/>
    <cellStyle name="Notas 2 4 5 5" xfId="33372" xr:uid="{00000000-0005-0000-0000-00006E830000}"/>
    <cellStyle name="Notas 2 4 5 5 2" xfId="33373" xr:uid="{00000000-0005-0000-0000-00006F830000}"/>
    <cellStyle name="Notas 2 4 5 6" xfId="33374" xr:uid="{00000000-0005-0000-0000-000070830000}"/>
    <cellStyle name="Notas 2 4 5 6 2" xfId="33375" xr:uid="{00000000-0005-0000-0000-000071830000}"/>
    <cellStyle name="Notas 2 4 5 7" xfId="33376" xr:uid="{00000000-0005-0000-0000-000072830000}"/>
    <cellStyle name="Notas 2 4 5 7 2" xfId="33377" xr:uid="{00000000-0005-0000-0000-000073830000}"/>
    <cellStyle name="Notas 2 4 5 8" xfId="33378" xr:uid="{00000000-0005-0000-0000-000074830000}"/>
    <cellStyle name="Notas 2 4 5 8 2" xfId="33379" xr:uid="{00000000-0005-0000-0000-000075830000}"/>
    <cellStyle name="Notas 2 4 5 9" xfId="33380" xr:uid="{00000000-0005-0000-0000-000076830000}"/>
    <cellStyle name="Notas 2 4 5 9 2" xfId="33381" xr:uid="{00000000-0005-0000-0000-000077830000}"/>
    <cellStyle name="Notas 2 4 6" xfId="33382" xr:uid="{00000000-0005-0000-0000-000078830000}"/>
    <cellStyle name="Notas 2 4 6 2" xfId="33383" xr:uid="{00000000-0005-0000-0000-000079830000}"/>
    <cellStyle name="Notas 2 4 7" xfId="33384" xr:uid="{00000000-0005-0000-0000-00007A830000}"/>
    <cellStyle name="Notas 2 4 7 2" xfId="33385" xr:uid="{00000000-0005-0000-0000-00007B830000}"/>
    <cellStyle name="Notas 2 4 8" xfId="33386" xr:uid="{00000000-0005-0000-0000-00007C830000}"/>
    <cellStyle name="Notas 2 4 8 2" xfId="33387" xr:uid="{00000000-0005-0000-0000-00007D830000}"/>
    <cellStyle name="Notas 2 4 9" xfId="33388" xr:uid="{00000000-0005-0000-0000-00007E830000}"/>
    <cellStyle name="Notas 2 4 9 2" xfId="33389" xr:uid="{00000000-0005-0000-0000-00007F830000}"/>
    <cellStyle name="Notas 2 5" xfId="304" xr:uid="{00000000-0005-0000-0000-000080830000}"/>
    <cellStyle name="Notas 2 5 10" xfId="33390" xr:uid="{00000000-0005-0000-0000-000081830000}"/>
    <cellStyle name="Notas 2 5 10 2" xfId="33391" xr:uid="{00000000-0005-0000-0000-000082830000}"/>
    <cellStyle name="Notas 2 5 11" xfId="33392" xr:uid="{00000000-0005-0000-0000-000083830000}"/>
    <cellStyle name="Notas 2 5 11 2" xfId="33393" xr:uid="{00000000-0005-0000-0000-000084830000}"/>
    <cellStyle name="Notas 2 5 12" xfId="33394" xr:uid="{00000000-0005-0000-0000-000085830000}"/>
    <cellStyle name="Notas 2 5 12 2" xfId="33395" xr:uid="{00000000-0005-0000-0000-000086830000}"/>
    <cellStyle name="Notas 2 5 13" xfId="33396" xr:uid="{00000000-0005-0000-0000-000087830000}"/>
    <cellStyle name="Notas 2 5 13 2" xfId="33397" xr:uid="{00000000-0005-0000-0000-000088830000}"/>
    <cellStyle name="Notas 2 5 14" xfId="33398" xr:uid="{00000000-0005-0000-0000-000089830000}"/>
    <cellStyle name="Notas 2 5 14 2" xfId="33399" xr:uid="{00000000-0005-0000-0000-00008A830000}"/>
    <cellStyle name="Notas 2 5 15" xfId="33400" xr:uid="{00000000-0005-0000-0000-00008B830000}"/>
    <cellStyle name="Notas 2 5 2" xfId="33401" xr:uid="{00000000-0005-0000-0000-00008C830000}"/>
    <cellStyle name="Notas 2 5 2 10" xfId="33402" xr:uid="{00000000-0005-0000-0000-00008D830000}"/>
    <cellStyle name="Notas 2 5 2 10 2" xfId="33403" xr:uid="{00000000-0005-0000-0000-00008E830000}"/>
    <cellStyle name="Notas 2 5 2 11" xfId="33404" xr:uid="{00000000-0005-0000-0000-00008F830000}"/>
    <cellStyle name="Notas 2 5 2 11 2" xfId="33405" xr:uid="{00000000-0005-0000-0000-000090830000}"/>
    <cellStyle name="Notas 2 5 2 12" xfId="33406" xr:uid="{00000000-0005-0000-0000-000091830000}"/>
    <cellStyle name="Notas 2 5 2 12 2" xfId="33407" xr:uid="{00000000-0005-0000-0000-000092830000}"/>
    <cellStyle name="Notas 2 5 2 13" xfId="33408" xr:uid="{00000000-0005-0000-0000-000093830000}"/>
    <cellStyle name="Notas 2 5 2 2" xfId="33409" xr:uid="{00000000-0005-0000-0000-000094830000}"/>
    <cellStyle name="Notas 2 5 2 2 10" xfId="33410" xr:uid="{00000000-0005-0000-0000-000095830000}"/>
    <cellStyle name="Notas 2 5 2 2 10 2" xfId="33411" xr:uid="{00000000-0005-0000-0000-000096830000}"/>
    <cellStyle name="Notas 2 5 2 2 11" xfId="33412" xr:uid="{00000000-0005-0000-0000-000097830000}"/>
    <cellStyle name="Notas 2 5 2 2 2" xfId="33413" xr:uid="{00000000-0005-0000-0000-000098830000}"/>
    <cellStyle name="Notas 2 5 2 2 2 2" xfId="33414" xr:uid="{00000000-0005-0000-0000-000099830000}"/>
    <cellStyle name="Notas 2 5 2 2 3" xfId="33415" xr:uid="{00000000-0005-0000-0000-00009A830000}"/>
    <cellStyle name="Notas 2 5 2 2 3 2" xfId="33416" xr:uid="{00000000-0005-0000-0000-00009B830000}"/>
    <cellStyle name="Notas 2 5 2 2 4" xfId="33417" xr:uid="{00000000-0005-0000-0000-00009C830000}"/>
    <cellStyle name="Notas 2 5 2 2 4 2" xfId="33418" xr:uid="{00000000-0005-0000-0000-00009D830000}"/>
    <cellStyle name="Notas 2 5 2 2 5" xfId="33419" xr:uid="{00000000-0005-0000-0000-00009E830000}"/>
    <cellStyle name="Notas 2 5 2 2 5 2" xfId="33420" xr:uid="{00000000-0005-0000-0000-00009F830000}"/>
    <cellStyle name="Notas 2 5 2 2 6" xfId="33421" xr:uid="{00000000-0005-0000-0000-0000A0830000}"/>
    <cellStyle name="Notas 2 5 2 2 6 2" xfId="33422" xr:uid="{00000000-0005-0000-0000-0000A1830000}"/>
    <cellStyle name="Notas 2 5 2 2 7" xfId="33423" xr:uid="{00000000-0005-0000-0000-0000A2830000}"/>
    <cellStyle name="Notas 2 5 2 2 7 2" xfId="33424" xr:uid="{00000000-0005-0000-0000-0000A3830000}"/>
    <cellStyle name="Notas 2 5 2 2 8" xfId="33425" xr:uid="{00000000-0005-0000-0000-0000A4830000}"/>
    <cellStyle name="Notas 2 5 2 2 8 2" xfId="33426" xr:uid="{00000000-0005-0000-0000-0000A5830000}"/>
    <cellStyle name="Notas 2 5 2 2 9" xfId="33427" xr:uid="{00000000-0005-0000-0000-0000A6830000}"/>
    <cellStyle name="Notas 2 5 2 2 9 2" xfId="33428" xr:uid="{00000000-0005-0000-0000-0000A7830000}"/>
    <cellStyle name="Notas 2 5 2 3" xfId="33429" xr:uid="{00000000-0005-0000-0000-0000A8830000}"/>
    <cellStyle name="Notas 2 5 2 3 10" xfId="33430" xr:uid="{00000000-0005-0000-0000-0000A9830000}"/>
    <cellStyle name="Notas 2 5 2 3 10 2" xfId="33431" xr:uid="{00000000-0005-0000-0000-0000AA830000}"/>
    <cellStyle name="Notas 2 5 2 3 11" xfId="33432" xr:uid="{00000000-0005-0000-0000-0000AB830000}"/>
    <cellStyle name="Notas 2 5 2 3 2" xfId="33433" xr:uid="{00000000-0005-0000-0000-0000AC830000}"/>
    <cellStyle name="Notas 2 5 2 3 2 2" xfId="33434" xr:uid="{00000000-0005-0000-0000-0000AD830000}"/>
    <cellStyle name="Notas 2 5 2 3 3" xfId="33435" xr:uid="{00000000-0005-0000-0000-0000AE830000}"/>
    <cellStyle name="Notas 2 5 2 3 3 2" xfId="33436" xr:uid="{00000000-0005-0000-0000-0000AF830000}"/>
    <cellStyle name="Notas 2 5 2 3 4" xfId="33437" xr:uid="{00000000-0005-0000-0000-0000B0830000}"/>
    <cellStyle name="Notas 2 5 2 3 4 2" xfId="33438" xr:uid="{00000000-0005-0000-0000-0000B1830000}"/>
    <cellStyle name="Notas 2 5 2 3 5" xfId="33439" xr:uid="{00000000-0005-0000-0000-0000B2830000}"/>
    <cellStyle name="Notas 2 5 2 3 5 2" xfId="33440" xr:uid="{00000000-0005-0000-0000-0000B3830000}"/>
    <cellStyle name="Notas 2 5 2 3 6" xfId="33441" xr:uid="{00000000-0005-0000-0000-0000B4830000}"/>
    <cellStyle name="Notas 2 5 2 3 6 2" xfId="33442" xr:uid="{00000000-0005-0000-0000-0000B5830000}"/>
    <cellStyle name="Notas 2 5 2 3 7" xfId="33443" xr:uid="{00000000-0005-0000-0000-0000B6830000}"/>
    <cellStyle name="Notas 2 5 2 3 7 2" xfId="33444" xr:uid="{00000000-0005-0000-0000-0000B7830000}"/>
    <cellStyle name="Notas 2 5 2 3 8" xfId="33445" xr:uid="{00000000-0005-0000-0000-0000B8830000}"/>
    <cellStyle name="Notas 2 5 2 3 8 2" xfId="33446" xr:uid="{00000000-0005-0000-0000-0000B9830000}"/>
    <cellStyle name="Notas 2 5 2 3 9" xfId="33447" xr:uid="{00000000-0005-0000-0000-0000BA830000}"/>
    <cellStyle name="Notas 2 5 2 3 9 2" xfId="33448" xr:uid="{00000000-0005-0000-0000-0000BB830000}"/>
    <cellStyle name="Notas 2 5 2 4" xfId="33449" xr:uid="{00000000-0005-0000-0000-0000BC830000}"/>
    <cellStyle name="Notas 2 5 2 4 2" xfId="33450" xr:uid="{00000000-0005-0000-0000-0000BD830000}"/>
    <cellStyle name="Notas 2 5 2 5" xfId="33451" xr:uid="{00000000-0005-0000-0000-0000BE830000}"/>
    <cellStyle name="Notas 2 5 2 5 2" xfId="33452" xr:uid="{00000000-0005-0000-0000-0000BF830000}"/>
    <cellStyle name="Notas 2 5 2 6" xfId="33453" xr:uid="{00000000-0005-0000-0000-0000C0830000}"/>
    <cellStyle name="Notas 2 5 2 6 2" xfId="33454" xr:uid="{00000000-0005-0000-0000-0000C1830000}"/>
    <cellStyle name="Notas 2 5 2 7" xfId="33455" xr:uid="{00000000-0005-0000-0000-0000C2830000}"/>
    <cellStyle name="Notas 2 5 2 7 2" xfId="33456" xr:uid="{00000000-0005-0000-0000-0000C3830000}"/>
    <cellStyle name="Notas 2 5 2 8" xfId="33457" xr:uid="{00000000-0005-0000-0000-0000C4830000}"/>
    <cellStyle name="Notas 2 5 2 8 2" xfId="33458" xr:uid="{00000000-0005-0000-0000-0000C5830000}"/>
    <cellStyle name="Notas 2 5 2 9" xfId="33459" xr:uid="{00000000-0005-0000-0000-0000C6830000}"/>
    <cellStyle name="Notas 2 5 2 9 2" xfId="33460" xr:uid="{00000000-0005-0000-0000-0000C7830000}"/>
    <cellStyle name="Notas 2 5 3" xfId="33461" xr:uid="{00000000-0005-0000-0000-0000C8830000}"/>
    <cellStyle name="Notas 2 5 3 10" xfId="33462" xr:uid="{00000000-0005-0000-0000-0000C9830000}"/>
    <cellStyle name="Notas 2 5 3 10 2" xfId="33463" xr:uid="{00000000-0005-0000-0000-0000CA830000}"/>
    <cellStyle name="Notas 2 5 3 11" xfId="33464" xr:uid="{00000000-0005-0000-0000-0000CB830000}"/>
    <cellStyle name="Notas 2 5 3 11 2" xfId="33465" xr:uid="{00000000-0005-0000-0000-0000CC830000}"/>
    <cellStyle name="Notas 2 5 3 12" xfId="33466" xr:uid="{00000000-0005-0000-0000-0000CD830000}"/>
    <cellStyle name="Notas 2 5 3 12 2" xfId="33467" xr:uid="{00000000-0005-0000-0000-0000CE830000}"/>
    <cellStyle name="Notas 2 5 3 13" xfId="33468" xr:uid="{00000000-0005-0000-0000-0000CF830000}"/>
    <cellStyle name="Notas 2 5 3 2" xfId="33469" xr:uid="{00000000-0005-0000-0000-0000D0830000}"/>
    <cellStyle name="Notas 2 5 3 2 10" xfId="33470" xr:uid="{00000000-0005-0000-0000-0000D1830000}"/>
    <cellStyle name="Notas 2 5 3 2 10 2" xfId="33471" xr:uid="{00000000-0005-0000-0000-0000D2830000}"/>
    <cellStyle name="Notas 2 5 3 2 11" xfId="33472" xr:uid="{00000000-0005-0000-0000-0000D3830000}"/>
    <cellStyle name="Notas 2 5 3 2 2" xfId="33473" xr:uid="{00000000-0005-0000-0000-0000D4830000}"/>
    <cellStyle name="Notas 2 5 3 2 2 2" xfId="33474" xr:uid="{00000000-0005-0000-0000-0000D5830000}"/>
    <cellStyle name="Notas 2 5 3 2 3" xfId="33475" xr:uid="{00000000-0005-0000-0000-0000D6830000}"/>
    <cellStyle name="Notas 2 5 3 2 3 2" xfId="33476" xr:uid="{00000000-0005-0000-0000-0000D7830000}"/>
    <cellStyle name="Notas 2 5 3 2 4" xfId="33477" xr:uid="{00000000-0005-0000-0000-0000D8830000}"/>
    <cellStyle name="Notas 2 5 3 2 4 2" xfId="33478" xr:uid="{00000000-0005-0000-0000-0000D9830000}"/>
    <cellStyle name="Notas 2 5 3 2 5" xfId="33479" xr:uid="{00000000-0005-0000-0000-0000DA830000}"/>
    <cellStyle name="Notas 2 5 3 2 5 2" xfId="33480" xr:uid="{00000000-0005-0000-0000-0000DB830000}"/>
    <cellStyle name="Notas 2 5 3 2 6" xfId="33481" xr:uid="{00000000-0005-0000-0000-0000DC830000}"/>
    <cellStyle name="Notas 2 5 3 2 6 2" xfId="33482" xr:uid="{00000000-0005-0000-0000-0000DD830000}"/>
    <cellStyle name="Notas 2 5 3 2 7" xfId="33483" xr:uid="{00000000-0005-0000-0000-0000DE830000}"/>
    <cellStyle name="Notas 2 5 3 2 7 2" xfId="33484" xr:uid="{00000000-0005-0000-0000-0000DF830000}"/>
    <cellStyle name="Notas 2 5 3 2 8" xfId="33485" xr:uid="{00000000-0005-0000-0000-0000E0830000}"/>
    <cellStyle name="Notas 2 5 3 2 8 2" xfId="33486" xr:uid="{00000000-0005-0000-0000-0000E1830000}"/>
    <cellStyle name="Notas 2 5 3 2 9" xfId="33487" xr:uid="{00000000-0005-0000-0000-0000E2830000}"/>
    <cellStyle name="Notas 2 5 3 2 9 2" xfId="33488" xr:uid="{00000000-0005-0000-0000-0000E3830000}"/>
    <cellStyle name="Notas 2 5 3 3" xfId="33489" xr:uid="{00000000-0005-0000-0000-0000E4830000}"/>
    <cellStyle name="Notas 2 5 3 3 10" xfId="33490" xr:uid="{00000000-0005-0000-0000-0000E5830000}"/>
    <cellStyle name="Notas 2 5 3 3 10 2" xfId="33491" xr:uid="{00000000-0005-0000-0000-0000E6830000}"/>
    <cellStyle name="Notas 2 5 3 3 11" xfId="33492" xr:uid="{00000000-0005-0000-0000-0000E7830000}"/>
    <cellStyle name="Notas 2 5 3 3 2" xfId="33493" xr:uid="{00000000-0005-0000-0000-0000E8830000}"/>
    <cellStyle name="Notas 2 5 3 3 2 2" xfId="33494" xr:uid="{00000000-0005-0000-0000-0000E9830000}"/>
    <cellStyle name="Notas 2 5 3 3 3" xfId="33495" xr:uid="{00000000-0005-0000-0000-0000EA830000}"/>
    <cellStyle name="Notas 2 5 3 3 3 2" xfId="33496" xr:uid="{00000000-0005-0000-0000-0000EB830000}"/>
    <cellStyle name="Notas 2 5 3 3 4" xfId="33497" xr:uid="{00000000-0005-0000-0000-0000EC830000}"/>
    <cellStyle name="Notas 2 5 3 3 4 2" xfId="33498" xr:uid="{00000000-0005-0000-0000-0000ED830000}"/>
    <cellStyle name="Notas 2 5 3 3 5" xfId="33499" xr:uid="{00000000-0005-0000-0000-0000EE830000}"/>
    <cellStyle name="Notas 2 5 3 3 5 2" xfId="33500" xr:uid="{00000000-0005-0000-0000-0000EF830000}"/>
    <cellStyle name="Notas 2 5 3 3 6" xfId="33501" xr:uid="{00000000-0005-0000-0000-0000F0830000}"/>
    <cellStyle name="Notas 2 5 3 3 6 2" xfId="33502" xr:uid="{00000000-0005-0000-0000-0000F1830000}"/>
    <cellStyle name="Notas 2 5 3 3 7" xfId="33503" xr:uid="{00000000-0005-0000-0000-0000F2830000}"/>
    <cellStyle name="Notas 2 5 3 3 7 2" xfId="33504" xr:uid="{00000000-0005-0000-0000-0000F3830000}"/>
    <cellStyle name="Notas 2 5 3 3 8" xfId="33505" xr:uid="{00000000-0005-0000-0000-0000F4830000}"/>
    <cellStyle name="Notas 2 5 3 3 8 2" xfId="33506" xr:uid="{00000000-0005-0000-0000-0000F5830000}"/>
    <cellStyle name="Notas 2 5 3 3 9" xfId="33507" xr:uid="{00000000-0005-0000-0000-0000F6830000}"/>
    <cellStyle name="Notas 2 5 3 3 9 2" xfId="33508" xr:uid="{00000000-0005-0000-0000-0000F7830000}"/>
    <cellStyle name="Notas 2 5 3 4" xfId="33509" xr:uid="{00000000-0005-0000-0000-0000F8830000}"/>
    <cellStyle name="Notas 2 5 3 4 2" xfId="33510" xr:uid="{00000000-0005-0000-0000-0000F9830000}"/>
    <cellStyle name="Notas 2 5 3 5" xfId="33511" xr:uid="{00000000-0005-0000-0000-0000FA830000}"/>
    <cellStyle name="Notas 2 5 3 5 2" xfId="33512" xr:uid="{00000000-0005-0000-0000-0000FB830000}"/>
    <cellStyle name="Notas 2 5 3 6" xfId="33513" xr:uid="{00000000-0005-0000-0000-0000FC830000}"/>
    <cellStyle name="Notas 2 5 3 6 2" xfId="33514" xr:uid="{00000000-0005-0000-0000-0000FD830000}"/>
    <cellStyle name="Notas 2 5 3 7" xfId="33515" xr:uid="{00000000-0005-0000-0000-0000FE830000}"/>
    <cellStyle name="Notas 2 5 3 7 2" xfId="33516" xr:uid="{00000000-0005-0000-0000-0000FF830000}"/>
    <cellStyle name="Notas 2 5 3 8" xfId="33517" xr:uid="{00000000-0005-0000-0000-000000840000}"/>
    <cellStyle name="Notas 2 5 3 8 2" xfId="33518" xr:uid="{00000000-0005-0000-0000-000001840000}"/>
    <cellStyle name="Notas 2 5 3 9" xfId="33519" xr:uid="{00000000-0005-0000-0000-000002840000}"/>
    <cellStyle name="Notas 2 5 3 9 2" xfId="33520" xr:uid="{00000000-0005-0000-0000-000003840000}"/>
    <cellStyle name="Notas 2 5 4" xfId="33521" xr:uid="{00000000-0005-0000-0000-000004840000}"/>
    <cellStyle name="Notas 2 5 4 10" xfId="33522" xr:uid="{00000000-0005-0000-0000-000005840000}"/>
    <cellStyle name="Notas 2 5 4 10 2" xfId="33523" xr:uid="{00000000-0005-0000-0000-000006840000}"/>
    <cellStyle name="Notas 2 5 4 11" xfId="33524" xr:uid="{00000000-0005-0000-0000-000007840000}"/>
    <cellStyle name="Notas 2 5 4 2" xfId="33525" xr:uid="{00000000-0005-0000-0000-000008840000}"/>
    <cellStyle name="Notas 2 5 4 2 2" xfId="33526" xr:uid="{00000000-0005-0000-0000-000009840000}"/>
    <cellStyle name="Notas 2 5 4 3" xfId="33527" xr:uid="{00000000-0005-0000-0000-00000A840000}"/>
    <cellStyle name="Notas 2 5 4 3 2" xfId="33528" xr:uid="{00000000-0005-0000-0000-00000B840000}"/>
    <cellStyle name="Notas 2 5 4 4" xfId="33529" xr:uid="{00000000-0005-0000-0000-00000C840000}"/>
    <cellStyle name="Notas 2 5 4 4 2" xfId="33530" xr:uid="{00000000-0005-0000-0000-00000D840000}"/>
    <cellStyle name="Notas 2 5 4 5" xfId="33531" xr:uid="{00000000-0005-0000-0000-00000E840000}"/>
    <cellStyle name="Notas 2 5 4 5 2" xfId="33532" xr:uid="{00000000-0005-0000-0000-00000F840000}"/>
    <cellStyle name="Notas 2 5 4 6" xfId="33533" xr:uid="{00000000-0005-0000-0000-000010840000}"/>
    <cellStyle name="Notas 2 5 4 6 2" xfId="33534" xr:uid="{00000000-0005-0000-0000-000011840000}"/>
    <cellStyle name="Notas 2 5 4 7" xfId="33535" xr:uid="{00000000-0005-0000-0000-000012840000}"/>
    <cellStyle name="Notas 2 5 4 7 2" xfId="33536" xr:uid="{00000000-0005-0000-0000-000013840000}"/>
    <cellStyle name="Notas 2 5 4 8" xfId="33537" xr:uid="{00000000-0005-0000-0000-000014840000}"/>
    <cellStyle name="Notas 2 5 4 8 2" xfId="33538" xr:uid="{00000000-0005-0000-0000-000015840000}"/>
    <cellStyle name="Notas 2 5 4 9" xfId="33539" xr:uid="{00000000-0005-0000-0000-000016840000}"/>
    <cellStyle name="Notas 2 5 4 9 2" xfId="33540" xr:uid="{00000000-0005-0000-0000-000017840000}"/>
    <cellStyle name="Notas 2 5 5" xfId="33541" xr:uid="{00000000-0005-0000-0000-000018840000}"/>
    <cellStyle name="Notas 2 5 5 10" xfId="33542" xr:uid="{00000000-0005-0000-0000-000019840000}"/>
    <cellStyle name="Notas 2 5 5 10 2" xfId="33543" xr:uid="{00000000-0005-0000-0000-00001A840000}"/>
    <cellStyle name="Notas 2 5 5 11" xfId="33544" xr:uid="{00000000-0005-0000-0000-00001B840000}"/>
    <cellStyle name="Notas 2 5 5 2" xfId="33545" xr:uid="{00000000-0005-0000-0000-00001C840000}"/>
    <cellStyle name="Notas 2 5 5 2 2" xfId="33546" xr:uid="{00000000-0005-0000-0000-00001D840000}"/>
    <cellStyle name="Notas 2 5 5 3" xfId="33547" xr:uid="{00000000-0005-0000-0000-00001E840000}"/>
    <cellStyle name="Notas 2 5 5 3 2" xfId="33548" xr:uid="{00000000-0005-0000-0000-00001F840000}"/>
    <cellStyle name="Notas 2 5 5 4" xfId="33549" xr:uid="{00000000-0005-0000-0000-000020840000}"/>
    <cellStyle name="Notas 2 5 5 4 2" xfId="33550" xr:uid="{00000000-0005-0000-0000-000021840000}"/>
    <cellStyle name="Notas 2 5 5 5" xfId="33551" xr:uid="{00000000-0005-0000-0000-000022840000}"/>
    <cellStyle name="Notas 2 5 5 5 2" xfId="33552" xr:uid="{00000000-0005-0000-0000-000023840000}"/>
    <cellStyle name="Notas 2 5 5 6" xfId="33553" xr:uid="{00000000-0005-0000-0000-000024840000}"/>
    <cellStyle name="Notas 2 5 5 6 2" xfId="33554" xr:uid="{00000000-0005-0000-0000-000025840000}"/>
    <cellStyle name="Notas 2 5 5 7" xfId="33555" xr:uid="{00000000-0005-0000-0000-000026840000}"/>
    <cellStyle name="Notas 2 5 5 7 2" xfId="33556" xr:uid="{00000000-0005-0000-0000-000027840000}"/>
    <cellStyle name="Notas 2 5 5 8" xfId="33557" xr:uid="{00000000-0005-0000-0000-000028840000}"/>
    <cellStyle name="Notas 2 5 5 8 2" xfId="33558" xr:uid="{00000000-0005-0000-0000-000029840000}"/>
    <cellStyle name="Notas 2 5 5 9" xfId="33559" xr:uid="{00000000-0005-0000-0000-00002A840000}"/>
    <cellStyle name="Notas 2 5 5 9 2" xfId="33560" xr:uid="{00000000-0005-0000-0000-00002B840000}"/>
    <cellStyle name="Notas 2 5 6" xfId="33561" xr:uid="{00000000-0005-0000-0000-00002C840000}"/>
    <cellStyle name="Notas 2 5 6 2" xfId="33562" xr:uid="{00000000-0005-0000-0000-00002D840000}"/>
    <cellStyle name="Notas 2 5 7" xfId="33563" xr:uid="{00000000-0005-0000-0000-00002E840000}"/>
    <cellStyle name="Notas 2 5 7 2" xfId="33564" xr:uid="{00000000-0005-0000-0000-00002F840000}"/>
    <cellStyle name="Notas 2 5 8" xfId="33565" xr:uid="{00000000-0005-0000-0000-000030840000}"/>
    <cellStyle name="Notas 2 5 8 2" xfId="33566" xr:uid="{00000000-0005-0000-0000-000031840000}"/>
    <cellStyle name="Notas 2 5 9" xfId="33567" xr:uid="{00000000-0005-0000-0000-000032840000}"/>
    <cellStyle name="Notas 2 5 9 2" xfId="33568" xr:uid="{00000000-0005-0000-0000-000033840000}"/>
    <cellStyle name="Notas 2 6" xfId="33569" xr:uid="{00000000-0005-0000-0000-000034840000}"/>
    <cellStyle name="Notas 2 6 10" xfId="33570" xr:uid="{00000000-0005-0000-0000-000035840000}"/>
    <cellStyle name="Notas 2 6 10 2" xfId="33571" xr:uid="{00000000-0005-0000-0000-000036840000}"/>
    <cellStyle name="Notas 2 6 11" xfId="33572" xr:uid="{00000000-0005-0000-0000-000037840000}"/>
    <cellStyle name="Notas 2 6 11 2" xfId="33573" xr:uid="{00000000-0005-0000-0000-000038840000}"/>
    <cellStyle name="Notas 2 6 12" xfId="33574" xr:uid="{00000000-0005-0000-0000-000039840000}"/>
    <cellStyle name="Notas 2 6 12 2" xfId="33575" xr:uid="{00000000-0005-0000-0000-00003A840000}"/>
    <cellStyle name="Notas 2 6 13" xfId="33576" xr:uid="{00000000-0005-0000-0000-00003B840000}"/>
    <cellStyle name="Notas 2 6 13 2" xfId="33577" xr:uid="{00000000-0005-0000-0000-00003C840000}"/>
    <cellStyle name="Notas 2 6 14" xfId="33578" xr:uid="{00000000-0005-0000-0000-00003D840000}"/>
    <cellStyle name="Notas 2 6 14 2" xfId="33579" xr:uid="{00000000-0005-0000-0000-00003E840000}"/>
    <cellStyle name="Notas 2 6 15" xfId="33580" xr:uid="{00000000-0005-0000-0000-00003F840000}"/>
    <cellStyle name="Notas 2 6 2" xfId="33581" xr:uid="{00000000-0005-0000-0000-000040840000}"/>
    <cellStyle name="Notas 2 6 2 10" xfId="33582" xr:uid="{00000000-0005-0000-0000-000041840000}"/>
    <cellStyle name="Notas 2 6 2 10 2" xfId="33583" xr:uid="{00000000-0005-0000-0000-000042840000}"/>
    <cellStyle name="Notas 2 6 2 11" xfId="33584" xr:uid="{00000000-0005-0000-0000-000043840000}"/>
    <cellStyle name="Notas 2 6 2 11 2" xfId="33585" xr:uid="{00000000-0005-0000-0000-000044840000}"/>
    <cellStyle name="Notas 2 6 2 12" xfId="33586" xr:uid="{00000000-0005-0000-0000-000045840000}"/>
    <cellStyle name="Notas 2 6 2 12 2" xfId="33587" xr:uid="{00000000-0005-0000-0000-000046840000}"/>
    <cellStyle name="Notas 2 6 2 13" xfId="33588" xr:uid="{00000000-0005-0000-0000-000047840000}"/>
    <cellStyle name="Notas 2 6 2 2" xfId="33589" xr:uid="{00000000-0005-0000-0000-000048840000}"/>
    <cellStyle name="Notas 2 6 2 2 10" xfId="33590" xr:uid="{00000000-0005-0000-0000-000049840000}"/>
    <cellStyle name="Notas 2 6 2 2 10 2" xfId="33591" xr:uid="{00000000-0005-0000-0000-00004A840000}"/>
    <cellStyle name="Notas 2 6 2 2 11" xfId="33592" xr:uid="{00000000-0005-0000-0000-00004B840000}"/>
    <cellStyle name="Notas 2 6 2 2 2" xfId="33593" xr:uid="{00000000-0005-0000-0000-00004C840000}"/>
    <cellStyle name="Notas 2 6 2 2 2 2" xfId="33594" xr:uid="{00000000-0005-0000-0000-00004D840000}"/>
    <cellStyle name="Notas 2 6 2 2 3" xfId="33595" xr:uid="{00000000-0005-0000-0000-00004E840000}"/>
    <cellStyle name="Notas 2 6 2 2 3 2" xfId="33596" xr:uid="{00000000-0005-0000-0000-00004F840000}"/>
    <cellStyle name="Notas 2 6 2 2 4" xfId="33597" xr:uid="{00000000-0005-0000-0000-000050840000}"/>
    <cellStyle name="Notas 2 6 2 2 4 2" xfId="33598" xr:uid="{00000000-0005-0000-0000-000051840000}"/>
    <cellStyle name="Notas 2 6 2 2 5" xfId="33599" xr:uid="{00000000-0005-0000-0000-000052840000}"/>
    <cellStyle name="Notas 2 6 2 2 5 2" xfId="33600" xr:uid="{00000000-0005-0000-0000-000053840000}"/>
    <cellStyle name="Notas 2 6 2 2 6" xfId="33601" xr:uid="{00000000-0005-0000-0000-000054840000}"/>
    <cellStyle name="Notas 2 6 2 2 6 2" xfId="33602" xr:uid="{00000000-0005-0000-0000-000055840000}"/>
    <cellStyle name="Notas 2 6 2 2 7" xfId="33603" xr:uid="{00000000-0005-0000-0000-000056840000}"/>
    <cellStyle name="Notas 2 6 2 2 7 2" xfId="33604" xr:uid="{00000000-0005-0000-0000-000057840000}"/>
    <cellStyle name="Notas 2 6 2 2 8" xfId="33605" xr:uid="{00000000-0005-0000-0000-000058840000}"/>
    <cellStyle name="Notas 2 6 2 2 8 2" xfId="33606" xr:uid="{00000000-0005-0000-0000-000059840000}"/>
    <cellStyle name="Notas 2 6 2 2 9" xfId="33607" xr:uid="{00000000-0005-0000-0000-00005A840000}"/>
    <cellStyle name="Notas 2 6 2 2 9 2" xfId="33608" xr:uid="{00000000-0005-0000-0000-00005B840000}"/>
    <cellStyle name="Notas 2 6 2 3" xfId="33609" xr:uid="{00000000-0005-0000-0000-00005C840000}"/>
    <cellStyle name="Notas 2 6 2 3 10" xfId="33610" xr:uid="{00000000-0005-0000-0000-00005D840000}"/>
    <cellStyle name="Notas 2 6 2 3 10 2" xfId="33611" xr:uid="{00000000-0005-0000-0000-00005E840000}"/>
    <cellStyle name="Notas 2 6 2 3 11" xfId="33612" xr:uid="{00000000-0005-0000-0000-00005F840000}"/>
    <cellStyle name="Notas 2 6 2 3 2" xfId="33613" xr:uid="{00000000-0005-0000-0000-000060840000}"/>
    <cellStyle name="Notas 2 6 2 3 2 2" xfId="33614" xr:uid="{00000000-0005-0000-0000-000061840000}"/>
    <cellStyle name="Notas 2 6 2 3 3" xfId="33615" xr:uid="{00000000-0005-0000-0000-000062840000}"/>
    <cellStyle name="Notas 2 6 2 3 3 2" xfId="33616" xr:uid="{00000000-0005-0000-0000-000063840000}"/>
    <cellStyle name="Notas 2 6 2 3 4" xfId="33617" xr:uid="{00000000-0005-0000-0000-000064840000}"/>
    <cellStyle name="Notas 2 6 2 3 4 2" xfId="33618" xr:uid="{00000000-0005-0000-0000-000065840000}"/>
    <cellStyle name="Notas 2 6 2 3 5" xfId="33619" xr:uid="{00000000-0005-0000-0000-000066840000}"/>
    <cellStyle name="Notas 2 6 2 3 5 2" xfId="33620" xr:uid="{00000000-0005-0000-0000-000067840000}"/>
    <cellStyle name="Notas 2 6 2 3 6" xfId="33621" xr:uid="{00000000-0005-0000-0000-000068840000}"/>
    <cellStyle name="Notas 2 6 2 3 6 2" xfId="33622" xr:uid="{00000000-0005-0000-0000-000069840000}"/>
    <cellStyle name="Notas 2 6 2 3 7" xfId="33623" xr:uid="{00000000-0005-0000-0000-00006A840000}"/>
    <cellStyle name="Notas 2 6 2 3 7 2" xfId="33624" xr:uid="{00000000-0005-0000-0000-00006B840000}"/>
    <cellStyle name="Notas 2 6 2 3 8" xfId="33625" xr:uid="{00000000-0005-0000-0000-00006C840000}"/>
    <cellStyle name="Notas 2 6 2 3 8 2" xfId="33626" xr:uid="{00000000-0005-0000-0000-00006D840000}"/>
    <cellStyle name="Notas 2 6 2 3 9" xfId="33627" xr:uid="{00000000-0005-0000-0000-00006E840000}"/>
    <cellStyle name="Notas 2 6 2 3 9 2" xfId="33628" xr:uid="{00000000-0005-0000-0000-00006F840000}"/>
    <cellStyle name="Notas 2 6 2 4" xfId="33629" xr:uid="{00000000-0005-0000-0000-000070840000}"/>
    <cellStyle name="Notas 2 6 2 4 2" xfId="33630" xr:uid="{00000000-0005-0000-0000-000071840000}"/>
    <cellStyle name="Notas 2 6 2 5" xfId="33631" xr:uid="{00000000-0005-0000-0000-000072840000}"/>
    <cellStyle name="Notas 2 6 2 5 2" xfId="33632" xr:uid="{00000000-0005-0000-0000-000073840000}"/>
    <cellStyle name="Notas 2 6 2 6" xfId="33633" xr:uid="{00000000-0005-0000-0000-000074840000}"/>
    <cellStyle name="Notas 2 6 2 6 2" xfId="33634" xr:uid="{00000000-0005-0000-0000-000075840000}"/>
    <cellStyle name="Notas 2 6 2 7" xfId="33635" xr:uid="{00000000-0005-0000-0000-000076840000}"/>
    <cellStyle name="Notas 2 6 2 7 2" xfId="33636" xr:uid="{00000000-0005-0000-0000-000077840000}"/>
    <cellStyle name="Notas 2 6 2 8" xfId="33637" xr:uid="{00000000-0005-0000-0000-000078840000}"/>
    <cellStyle name="Notas 2 6 2 8 2" xfId="33638" xr:uid="{00000000-0005-0000-0000-000079840000}"/>
    <cellStyle name="Notas 2 6 2 9" xfId="33639" xr:uid="{00000000-0005-0000-0000-00007A840000}"/>
    <cellStyle name="Notas 2 6 2 9 2" xfId="33640" xr:uid="{00000000-0005-0000-0000-00007B840000}"/>
    <cellStyle name="Notas 2 6 3" xfId="33641" xr:uid="{00000000-0005-0000-0000-00007C840000}"/>
    <cellStyle name="Notas 2 6 3 10" xfId="33642" xr:uid="{00000000-0005-0000-0000-00007D840000}"/>
    <cellStyle name="Notas 2 6 3 10 2" xfId="33643" xr:uid="{00000000-0005-0000-0000-00007E840000}"/>
    <cellStyle name="Notas 2 6 3 11" xfId="33644" xr:uid="{00000000-0005-0000-0000-00007F840000}"/>
    <cellStyle name="Notas 2 6 3 11 2" xfId="33645" xr:uid="{00000000-0005-0000-0000-000080840000}"/>
    <cellStyle name="Notas 2 6 3 12" xfId="33646" xr:uid="{00000000-0005-0000-0000-000081840000}"/>
    <cellStyle name="Notas 2 6 3 12 2" xfId="33647" xr:uid="{00000000-0005-0000-0000-000082840000}"/>
    <cellStyle name="Notas 2 6 3 13" xfId="33648" xr:uid="{00000000-0005-0000-0000-000083840000}"/>
    <cellStyle name="Notas 2 6 3 2" xfId="33649" xr:uid="{00000000-0005-0000-0000-000084840000}"/>
    <cellStyle name="Notas 2 6 3 2 10" xfId="33650" xr:uid="{00000000-0005-0000-0000-000085840000}"/>
    <cellStyle name="Notas 2 6 3 2 10 2" xfId="33651" xr:uid="{00000000-0005-0000-0000-000086840000}"/>
    <cellStyle name="Notas 2 6 3 2 11" xfId="33652" xr:uid="{00000000-0005-0000-0000-000087840000}"/>
    <cellStyle name="Notas 2 6 3 2 2" xfId="33653" xr:uid="{00000000-0005-0000-0000-000088840000}"/>
    <cellStyle name="Notas 2 6 3 2 2 2" xfId="33654" xr:uid="{00000000-0005-0000-0000-000089840000}"/>
    <cellStyle name="Notas 2 6 3 2 3" xfId="33655" xr:uid="{00000000-0005-0000-0000-00008A840000}"/>
    <cellStyle name="Notas 2 6 3 2 3 2" xfId="33656" xr:uid="{00000000-0005-0000-0000-00008B840000}"/>
    <cellStyle name="Notas 2 6 3 2 4" xfId="33657" xr:uid="{00000000-0005-0000-0000-00008C840000}"/>
    <cellStyle name="Notas 2 6 3 2 4 2" xfId="33658" xr:uid="{00000000-0005-0000-0000-00008D840000}"/>
    <cellStyle name="Notas 2 6 3 2 5" xfId="33659" xr:uid="{00000000-0005-0000-0000-00008E840000}"/>
    <cellStyle name="Notas 2 6 3 2 5 2" xfId="33660" xr:uid="{00000000-0005-0000-0000-00008F840000}"/>
    <cellStyle name="Notas 2 6 3 2 6" xfId="33661" xr:uid="{00000000-0005-0000-0000-000090840000}"/>
    <cellStyle name="Notas 2 6 3 2 6 2" xfId="33662" xr:uid="{00000000-0005-0000-0000-000091840000}"/>
    <cellStyle name="Notas 2 6 3 2 7" xfId="33663" xr:uid="{00000000-0005-0000-0000-000092840000}"/>
    <cellStyle name="Notas 2 6 3 2 7 2" xfId="33664" xr:uid="{00000000-0005-0000-0000-000093840000}"/>
    <cellStyle name="Notas 2 6 3 2 8" xfId="33665" xr:uid="{00000000-0005-0000-0000-000094840000}"/>
    <cellStyle name="Notas 2 6 3 2 8 2" xfId="33666" xr:uid="{00000000-0005-0000-0000-000095840000}"/>
    <cellStyle name="Notas 2 6 3 2 9" xfId="33667" xr:uid="{00000000-0005-0000-0000-000096840000}"/>
    <cellStyle name="Notas 2 6 3 2 9 2" xfId="33668" xr:uid="{00000000-0005-0000-0000-000097840000}"/>
    <cellStyle name="Notas 2 6 3 3" xfId="33669" xr:uid="{00000000-0005-0000-0000-000098840000}"/>
    <cellStyle name="Notas 2 6 3 3 10" xfId="33670" xr:uid="{00000000-0005-0000-0000-000099840000}"/>
    <cellStyle name="Notas 2 6 3 3 10 2" xfId="33671" xr:uid="{00000000-0005-0000-0000-00009A840000}"/>
    <cellStyle name="Notas 2 6 3 3 11" xfId="33672" xr:uid="{00000000-0005-0000-0000-00009B840000}"/>
    <cellStyle name="Notas 2 6 3 3 2" xfId="33673" xr:uid="{00000000-0005-0000-0000-00009C840000}"/>
    <cellStyle name="Notas 2 6 3 3 2 2" xfId="33674" xr:uid="{00000000-0005-0000-0000-00009D840000}"/>
    <cellStyle name="Notas 2 6 3 3 3" xfId="33675" xr:uid="{00000000-0005-0000-0000-00009E840000}"/>
    <cellStyle name="Notas 2 6 3 3 3 2" xfId="33676" xr:uid="{00000000-0005-0000-0000-00009F840000}"/>
    <cellStyle name="Notas 2 6 3 3 4" xfId="33677" xr:uid="{00000000-0005-0000-0000-0000A0840000}"/>
    <cellStyle name="Notas 2 6 3 3 4 2" xfId="33678" xr:uid="{00000000-0005-0000-0000-0000A1840000}"/>
    <cellStyle name="Notas 2 6 3 3 5" xfId="33679" xr:uid="{00000000-0005-0000-0000-0000A2840000}"/>
    <cellStyle name="Notas 2 6 3 3 5 2" xfId="33680" xr:uid="{00000000-0005-0000-0000-0000A3840000}"/>
    <cellStyle name="Notas 2 6 3 3 6" xfId="33681" xr:uid="{00000000-0005-0000-0000-0000A4840000}"/>
    <cellStyle name="Notas 2 6 3 3 6 2" xfId="33682" xr:uid="{00000000-0005-0000-0000-0000A5840000}"/>
    <cellStyle name="Notas 2 6 3 3 7" xfId="33683" xr:uid="{00000000-0005-0000-0000-0000A6840000}"/>
    <cellStyle name="Notas 2 6 3 3 7 2" xfId="33684" xr:uid="{00000000-0005-0000-0000-0000A7840000}"/>
    <cellStyle name="Notas 2 6 3 3 8" xfId="33685" xr:uid="{00000000-0005-0000-0000-0000A8840000}"/>
    <cellStyle name="Notas 2 6 3 3 8 2" xfId="33686" xr:uid="{00000000-0005-0000-0000-0000A9840000}"/>
    <cellStyle name="Notas 2 6 3 3 9" xfId="33687" xr:uid="{00000000-0005-0000-0000-0000AA840000}"/>
    <cellStyle name="Notas 2 6 3 3 9 2" xfId="33688" xr:uid="{00000000-0005-0000-0000-0000AB840000}"/>
    <cellStyle name="Notas 2 6 3 4" xfId="33689" xr:uid="{00000000-0005-0000-0000-0000AC840000}"/>
    <cellStyle name="Notas 2 6 3 4 2" xfId="33690" xr:uid="{00000000-0005-0000-0000-0000AD840000}"/>
    <cellStyle name="Notas 2 6 3 5" xfId="33691" xr:uid="{00000000-0005-0000-0000-0000AE840000}"/>
    <cellStyle name="Notas 2 6 3 5 2" xfId="33692" xr:uid="{00000000-0005-0000-0000-0000AF840000}"/>
    <cellStyle name="Notas 2 6 3 6" xfId="33693" xr:uid="{00000000-0005-0000-0000-0000B0840000}"/>
    <cellStyle name="Notas 2 6 3 6 2" xfId="33694" xr:uid="{00000000-0005-0000-0000-0000B1840000}"/>
    <cellStyle name="Notas 2 6 3 7" xfId="33695" xr:uid="{00000000-0005-0000-0000-0000B2840000}"/>
    <cellStyle name="Notas 2 6 3 7 2" xfId="33696" xr:uid="{00000000-0005-0000-0000-0000B3840000}"/>
    <cellStyle name="Notas 2 6 3 8" xfId="33697" xr:uid="{00000000-0005-0000-0000-0000B4840000}"/>
    <cellStyle name="Notas 2 6 3 8 2" xfId="33698" xr:uid="{00000000-0005-0000-0000-0000B5840000}"/>
    <cellStyle name="Notas 2 6 3 9" xfId="33699" xr:uid="{00000000-0005-0000-0000-0000B6840000}"/>
    <cellStyle name="Notas 2 6 3 9 2" xfId="33700" xr:uid="{00000000-0005-0000-0000-0000B7840000}"/>
    <cellStyle name="Notas 2 6 4" xfId="33701" xr:uid="{00000000-0005-0000-0000-0000B8840000}"/>
    <cellStyle name="Notas 2 6 4 10" xfId="33702" xr:uid="{00000000-0005-0000-0000-0000B9840000}"/>
    <cellStyle name="Notas 2 6 4 10 2" xfId="33703" xr:uid="{00000000-0005-0000-0000-0000BA840000}"/>
    <cellStyle name="Notas 2 6 4 11" xfId="33704" xr:uid="{00000000-0005-0000-0000-0000BB840000}"/>
    <cellStyle name="Notas 2 6 4 2" xfId="33705" xr:uid="{00000000-0005-0000-0000-0000BC840000}"/>
    <cellStyle name="Notas 2 6 4 2 2" xfId="33706" xr:uid="{00000000-0005-0000-0000-0000BD840000}"/>
    <cellStyle name="Notas 2 6 4 3" xfId="33707" xr:uid="{00000000-0005-0000-0000-0000BE840000}"/>
    <cellStyle name="Notas 2 6 4 3 2" xfId="33708" xr:uid="{00000000-0005-0000-0000-0000BF840000}"/>
    <cellStyle name="Notas 2 6 4 4" xfId="33709" xr:uid="{00000000-0005-0000-0000-0000C0840000}"/>
    <cellStyle name="Notas 2 6 4 4 2" xfId="33710" xr:uid="{00000000-0005-0000-0000-0000C1840000}"/>
    <cellStyle name="Notas 2 6 4 5" xfId="33711" xr:uid="{00000000-0005-0000-0000-0000C2840000}"/>
    <cellStyle name="Notas 2 6 4 5 2" xfId="33712" xr:uid="{00000000-0005-0000-0000-0000C3840000}"/>
    <cellStyle name="Notas 2 6 4 6" xfId="33713" xr:uid="{00000000-0005-0000-0000-0000C4840000}"/>
    <cellStyle name="Notas 2 6 4 6 2" xfId="33714" xr:uid="{00000000-0005-0000-0000-0000C5840000}"/>
    <cellStyle name="Notas 2 6 4 7" xfId="33715" xr:uid="{00000000-0005-0000-0000-0000C6840000}"/>
    <cellStyle name="Notas 2 6 4 7 2" xfId="33716" xr:uid="{00000000-0005-0000-0000-0000C7840000}"/>
    <cellStyle name="Notas 2 6 4 8" xfId="33717" xr:uid="{00000000-0005-0000-0000-0000C8840000}"/>
    <cellStyle name="Notas 2 6 4 8 2" xfId="33718" xr:uid="{00000000-0005-0000-0000-0000C9840000}"/>
    <cellStyle name="Notas 2 6 4 9" xfId="33719" xr:uid="{00000000-0005-0000-0000-0000CA840000}"/>
    <cellStyle name="Notas 2 6 4 9 2" xfId="33720" xr:uid="{00000000-0005-0000-0000-0000CB840000}"/>
    <cellStyle name="Notas 2 6 5" xfId="33721" xr:uid="{00000000-0005-0000-0000-0000CC840000}"/>
    <cellStyle name="Notas 2 6 5 10" xfId="33722" xr:uid="{00000000-0005-0000-0000-0000CD840000}"/>
    <cellStyle name="Notas 2 6 5 10 2" xfId="33723" xr:uid="{00000000-0005-0000-0000-0000CE840000}"/>
    <cellStyle name="Notas 2 6 5 11" xfId="33724" xr:uid="{00000000-0005-0000-0000-0000CF840000}"/>
    <cellStyle name="Notas 2 6 5 2" xfId="33725" xr:uid="{00000000-0005-0000-0000-0000D0840000}"/>
    <cellStyle name="Notas 2 6 5 2 2" xfId="33726" xr:uid="{00000000-0005-0000-0000-0000D1840000}"/>
    <cellStyle name="Notas 2 6 5 3" xfId="33727" xr:uid="{00000000-0005-0000-0000-0000D2840000}"/>
    <cellStyle name="Notas 2 6 5 3 2" xfId="33728" xr:uid="{00000000-0005-0000-0000-0000D3840000}"/>
    <cellStyle name="Notas 2 6 5 4" xfId="33729" xr:uid="{00000000-0005-0000-0000-0000D4840000}"/>
    <cellStyle name="Notas 2 6 5 4 2" xfId="33730" xr:uid="{00000000-0005-0000-0000-0000D5840000}"/>
    <cellStyle name="Notas 2 6 5 5" xfId="33731" xr:uid="{00000000-0005-0000-0000-0000D6840000}"/>
    <cellStyle name="Notas 2 6 5 5 2" xfId="33732" xr:uid="{00000000-0005-0000-0000-0000D7840000}"/>
    <cellStyle name="Notas 2 6 5 6" xfId="33733" xr:uid="{00000000-0005-0000-0000-0000D8840000}"/>
    <cellStyle name="Notas 2 6 5 6 2" xfId="33734" xr:uid="{00000000-0005-0000-0000-0000D9840000}"/>
    <cellStyle name="Notas 2 6 5 7" xfId="33735" xr:uid="{00000000-0005-0000-0000-0000DA840000}"/>
    <cellStyle name="Notas 2 6 5 7 2" xfId="33736" xr:uid="{00000000-0005-0000-0000-0000DB840000}"/>
    <cellStyle name="Notas 2 6 5 8" xfId="33737" xr:uid="{00000000-0005-0000-0000-0000DC840000}"/>
    <cellStyle name="Notas 2 6 5 8 2" xfId="33738" xr:uid="{00000000-0005-0000-0000-0000DD840000}"/>
    <cellStyle name="Notas 2 6 5 9" xfId="33739" xr:uid="{00000000-0005-0000-0000-0000DE840000}"/>
    <cellStyle name="Notas 2 6 5 9 2" xfId="33740" xr:uid="{00000000-0005-0000-0000-0000DF840000}"/>
    <cellStyle name="Notas 2 6 6" xfId="33741" xr:uid="{00000000-0005-0000-0000-0000E0840000}"/>
    <cellStyle name="Notas 2 6 6 2" xfId="33742" xr:uid="{00000000-0005-0000-0000-0000E1840000}"/>
    <cellStyle name="Notas 2 6 7" xfId="33743" xr:uid="{00000000-0005-0000-0000-0000E2840000}"/>
    <cellStyle name="Notas 2 6 7 2" xfId="33744" xr:uid="{00000000-0005-0000-0000-0000E3840000}"/>
    <cellStyle name="Notas 2 6 8" xfId="33745" xr:uid="{00000000-0005-0000-0000-0000E4840000}"/>
    <cellStyle name="Notas 2 6 8 2" xfId="33746" xr:uid="{00000000-0005-0000-0000-0000E5840000}"/>
    <cellStyle name="Notas 2 6 9" xfId="33747" xr:uid="{00000000-0005-0000-0000-0000E6840000}"/>
    <cellStyle name="Notas 2 6 9 2" xfId="33748" xr:uid="{00000000-0005-0000-0000-0000E7840000}"/>
    <cellStyle name="Notas 2 7" xfId="33749" xr:uid="{00000000-0005-0000-0000-0000E8840000}"/>
    <cellStyle name="Notas 2 7 10" xfId="33750" xr:uid="{00000000-0005-0000-0000-0000E9840000}"/>
    <cellStyle name="Notas 2 7 10 2" xfId="33751" xr:uid="{00000000-0005-0000-0000-0000EA840000}"/>
    <cellStyle name="Notas 2 7 11" xfId="33752" xr:uid="{00000000-0005-0000-0000-0000EB840000}"/>
    <cellStyle name="Notas 2 7 11 2" xfId="33753" xr:uid="{00000000-0005-0000-0000-0000EC840000}"/>
    <cellStyle name="Notas 2 7 12" xfId="33754" xr:uid="{00000000-0005-0000-0000-0000ED840000}"/>
    <cellStyle name="Notas 2 7 12 2" xfId="33755" xr:uid="{00000000-0005-0000-0000-0000EE840000}"/>
    <cellStyle name="Notas 2 7 13" xfId="33756" xr:uid="{00000000-0005-0000-0000-0000EF840000}"/>
    <cellStyle name="Notas 2 7 13 2" xfId="33757" xr:uid="{00000000-0005-0000-0000-0000F0840000}"/>
    <cellStyle name="Notas 2 7 14" xfId="33758" xr:uid="{00000000-0005-0000-0000-0000F1840000}"/>
    <cellStyle name="Notas 2 7 14 2" xfId="33759" xr:uid="{00000000-0005-0000-0000-0000F2840000}"/>
    <cellStyle name="Notas 2 7 15" xfId="33760" xr:uid="{00000000-0005-0000-0000-0000F3840000}"/>
    <cellStyle name="Notas 2 7 2" xfId="33761" xr:uid="{00000000-0005-0000-0000-0000F4840000}"/>
    <cellStyle name="Notas 2 7 2 10" xfId="33762" xr:uid="{00000000-0005-0000-0000-0000F5840000}"/>
    <cellStyle name="Notas 2 7 2 10 2" xfId="33763" xr:uid="{00000000-0005-0000-0000-0000F6840000}"/>
    <cellStyle name="Notas 2 7 2 11" xfId="33764" xr:uid="{00000000-0005-0000-0000-0000F7840000}"/>
    <cellStyle name="Notas 2 7 2 11 2" xfId="33765" xr:uid="{00000000-0005-0000-0000-0000F8840000}"/>
    <cellStyle name="Notas 2 7 2 12" xfId="33766" xr:uid="{00000000-0005-0000-0000-0000F9840000}"/>
    <cellStyle name="Notas 2 7 2 12 2" xfId="33767" xr:uid="{00000000-0005-0000-0000-0000FA840000}"/>
    <cellStyle name="Notas 2 7 2 13" xfId="33768" xr:uid="{00000000-0005-0000-0000-0000FB840000}"/>
    <cellStyle name="Notas 2 7 2 2" xfId="33769" xr:uid="{00000000-0005-0000-0000-0000FC840000}"/>
    <cellStyle name="Notas 2 7 2 2 10" xfId="33770" xr:uid="{00000000-0005-0000-0000-0000FD840000}"/>
    <cellStyle name="Notas 2 7 2 2 10 2" xfId="33771" xr:uid="{00000000-0005-0000-0000-0000FE840000}"/>
    <cellStyle name="Notas 2 7 2 2 11" xfId="33772" xr:uid="{00000000-0005-0000-0000-0000FF840000}"/>
    <cellStyle name="Notas 2 7 2 2 2" xfId="33773" xr:uid="{00000000-0005-0000-0000-000000850000}"/>
    <cellStyle name="Notas 2 7 2 2 2 2" xfId="33774" xr:uid="{00000000-0005-0000-0000-000001850000}"/>
    <cellStyle name="Notas 2 7 2 2 3" xfId="33775" xr:uid="{00000000-0005-0000-0000-000002850000}"/>
    <cellStyle name="Notas 2 7 2 2 3 2" xfId="33776" xr:uid="{00000000-0005-0000-0000-000003850000}"/>
    <cellStyle name="Notas 2 7 2 2 4" xfId="33777" xr:uid="{00000000-0005-0000-0000-000004850000}"/>
    <cellStyle name="Notas 2 7 2 2 4 2" xfId="33778" xr:uid="{00000000-0005-0000-0000-000005850000}"/>
    <cellStyle name="Notas 2 7 2 2 5" xfId="33779" xr:uid="{00000000-0005-0000-0000-000006850000}"/>
    <cellStyle name="Notas 2 7 2 2 5 2" xfId="33780" xr:uid="{00000000-0005-0000-0000-000007850000}"/>
    <cellStyle name="Notas 2 7 2 2 6" xfId="33781" xr:uid="{00000000-0005-0000-0000-000008850000}"/>
    <cellStyle name="Notas 2 7 2 2 6 2" xfId="33782" xr:uid="{00000000-0005-0000-0000-000009850000}"/>
    <cellStyle name="Notas 2 7 2 2 7" xfId="33783" xr:uid="{00000000-0005-0000-0000-00000A850000}"/>
    <cellStyle name="Notas 2 7 2 2 7 2" xfId="33784" xr:uid="{00000000-0005-0000-0000-00000B850000}"/>
    <cellStyle name="Notas 2 7 2 2 8" xfId="33785" xr:uid="{00000000-0005-0000-0000-00000C850000}"/>
    <cellStyle name="Notas 2 7 2 2 8 2" xfId="33786" xr:uid="{00000000-0005-0000-0000-00000D850000}"/>
    <cellStyle name="Notas 2 7 2 2 9" xfId="33787" xr:uid="{00000000-0005-0000-0000-00000E850000}"/>
    <cellStyle name="Notas 2 7 2 2 9 2" xfId="33788" xr:uid="{00000000-0005-0000-0000-00000F850000}"/>
    <cellStyle name="Notas 2 7 2 3" xfId="33789" xr:uid="{00000000-0005-0000-0000-000010850000}"/>
    <cellStyle name="Notas 2 7 2 3 10" xfId="33790" xr:uid="{00000000-0005-0000-0000-000011850000}"/>
    <cellStyle name="Notas 2 7 2 3 10 2" xfId="33791" xr:uid="{00000000-0005-0000-0000-000012850000}"/>
    <cellStyle name="Notas 2 7 2 3 11" xfId="33792" xr:uid="{00000000-0005-0000-0000-000013850000}"/>
    <cellStyle name="Notas 2 7 2 3 2" xfId="33793" xr:uid="{00000000-0005-0000-0000-000014850000}"/>
    <cellStyle name="Notas 2 7 2 3 2 2" xfId="33794" xr:uid="{00000000-0005-0000-0000-000015850000}"/>
    <cellStyle name="Notas 2 7 2 3 3" xfId="33795" xr:uid="{00000000-0005-0000-0000-000016850000}"/>
    <cellStyle name="Notas 2 7 2 3 3 2" xfId="33796" xr:uid="{00000000-0005-0000-0000-000017850000}"/>
    <cellStyle name="Notas 2 7 2 3 4" xfId="33797" xr:uid="{00000000-0005-0000-0000-000018850000}"/>
    <cellStyle name="Notas 2 7 2 3 4 2" xfId="33798" xr:uid="{00000000-0005-0000-0000-000019850000}"/>
    <cellStyle name="Notas 2 7 2 3 5" xfId="33799" xr:uid="{00000000-0005-0000-0000-00001A850000}"/>
    <cellStyle name="Notas 2 7 2 3 5 2" xfId="33800" xr:uid="{00000000-0005-0000-0000-00001B850000}"/>
    <cellStyle name="Notas 2 7 2 3 6" xfId="33801" xr:uid="{00000000-0005-0000-0000-00001C850000}"/>
    <cellStyle name="Notas 2 7 2 3 6 2" xfId="33802" xr:uid="{00000000-0005-0000-0000-00001D850000}"/>
    <cellStyle name="Notas 2 7 2 3 7" xfId="33803" xr:uid="{00000000-0005-0000-0000-00001E850000}"/>
    <cellStyle name="Notas 2 7 2 3 7 2" xfId="33804" xr:uid="{00000000-0005-0000-0000-00001F850000}"/>
    <cellStyle name="Notas 2 7 2 3 8" xfId="33805" xr:uid="{00000000-0005-0000-0000-000020850000}"/>
    <cellStyle name="Notas 2 7 2 3 8 2" xfId="33806" xr:uid="{00000000-0005-0000-0000-000021850000}"/>
    <cellStyle name="Notas 2 7 2 3 9" xfId="33807" xr:uid="{00000000-0005-0000-0000-000022850000}"/>
    <cellStyle name="Notas 2 7 2 3 9 2" xfId="33808" xr:uid="{00000000-0005-0000-0000-000023850000}"/>
    <cellStyle name="Notas 2 7 2 4" xfId="33809" xr:uid="{00000000-0005-0000-0000-000024850000}"/>
    <cellStyle name="Notas 2 7 2 4 2" xfId="33810" xr:uid="{00000000-0005-0000-0000-000025850000}"/>
    <cellStyle name="Notas 2 7 2 5" xfId="33811" xr:uid="{00000000-0005-0000-0000-000026850000}"/>
    <cellStyle name="Notas 2 7 2 5 2" xfId="33812" xr:uid="{00000000-0005-0000-0000-000027850000}"/>
    <cellStyle name="Notas 2 7 2 6" xfId="33813" xr:uid="{00000000-0005-0000-0000-000028850000}"/>
    <cellStyle name="Notas 2 7 2 6 2" xfId="33814" xr:uid="{00000000-0005-0000-0000-000029850000}"/>
    <cellStyle name="Notas 2 7 2 7" xfId="33815" xr:uid="{00000000-0005-0000-0000-00002A850000}"/>
    <cellStyle name="Notas 2 7 2 7 2" xfId="33816" xr:uid="{00000000-0005-0000-0000-00002B850000}"/>
    <cellStyle name="Notas 2 7 2 8" xfId="33817" xr:uid="{00000000-0005-0000-0000-00002C850000}"/>
    <cellStyle name="Notas 2 7 2 8 2" xfId="33818" xr:uid="{00000000-0005-0000-0000-00002D850000}"/>
    <cellStyle name="Notas 2 7 2 9" xfId="33819" xr:uid="{00000000-0005-0000-0000-00002E850000}"/>
    <cellStyle name="Notas 2 7 2 9 2" xfId="33820" xr:uid="{00000000-0005-0000-0000-00002F850000}"/>
    <cellStyle name="Notas 2 7 3" xfId="33821" xr:uid="{00000000-0005-0000-0000-000030850000}"/>
    <cellStyle name="Notas 2 7 3 10" xfId="33822" xr:uid="{00000000-0005-0000-0000-000031850000}"/>
    <cellStyle name="Notas 2 7 3 10 2" xfId="33823" xr:uid="{00000000-0005-0000-0000-000032850000}"/>
    <cellStyle name="Notas 2 7 3 11" xfId="33824" xr:uid="{00000000-0005-0000-0000-000033850000}"/>
    <cellStyle name="Notas 2 7 3 11 2" xfId="33825" xr:uid="{00000000-0005-0000-0000-000034850000}"/>
    <cellStyle name="Notas 2 7 3 12" xfId="33826" xr:uid="{00000000-0005-0000-0000-000035850000}"/>
    <cellStyle name="Notas 2 7 3 12 2" xfId="33827" xr:uid="{00000000-0005-0000-0000-000036850000}"/>
    <cellStyle name="Notas 2 7 3 13" xfId="33828" xr:uid="{00000000-0005-0000-0000-000037850000}"/>
    <cellStyle name="Notas 2 7 3 2" xfId="33829" xr:uid="{00000000-0005-0000-0000-000038850000}"/>
    <cellStyle name="Notas 2 7 3 2 10" xfId="33830" xr:uid="{00000000-0005-0000-0000-000039850000}"/>
    <cellStyle name="Notas 2 7 3 2 10 2" xfId="33831" xr:uid="{00000000-0005-0000-0000-00003A850000}"/>
    <cellStyle name="Notas 2 7 3 2 11" xfId="33832" xr:uid="{00000000-0005-0000-0000-00003B850000}"/>
    <cellStyle name="Notas 2 7 3 2 2" xfId="33833" xr:uid="{00000000-0005-0000-0000-00003C850000}"/>
    <cellStyle name="Notas 2 7 3 2 2 2" xfId="33834" xr:uid="{00000000-0005-0000-0000-00003D850000}"/>
    <cellStyle name="Notas 2 7 3 2 3" xfId="33835" xr:uid="{00000000-0005-0000-0000-00003E850000}"/>
    <cellStyle name="Notas 2 7 3 2 3 2" xfId="33836" xr:uid="{00000000-0005-0000-0000-00003F850000}"/>
    <cellStyle name="Notas 2 7 3 2 4" xfId="33837" xr:uid="{00000000-0005-0000-0000-000040850000}"/>
    <cellStyle name="Notas 2 7 3 2 4 2" xfId="33838" xr:uid="{00000000-0005-0000-0000-000041850000}"/>
    <cellStyle name="Notas 2 7 3 2 5" xfId="33839" xr:uid="{00000000-0005-0000-0000-000042850000}"/>
    <cellStyle name="Notas 2 7 3 2 5 2" xfId="33840" xr:uid="{00000000-0005-0000-0000-000043850000}"/>
    <cellStyle name="Notas 2 7 3 2 6" xfId="33841" xr:uid="{00000000-0005-0000-0000-000044850000}"/>
    <cellStyle name="Notas 2 7 3 2 6 2" xfId="33842" xr:uid="{00000000-0005-0000-0000-000045850000}"/>
    <cellStyle name="Notas 2 7 3 2 7" xfId="33843" xr:uid="{00000000-0005-0000-0000-000046850000}"/>
    <cellStyle name="Notas 2 7 3 2 7 2" xfId="33844" xr:uid="{00000000-0005-0000-0000-000047850000}"/>
    <cellStyle name="Notas 2 7 3 2 8" xfId="33845" xr:uid="{00000000-0005-0000-0000-000048850000}"/>
    <cellStyle name="Notas 2 7 3 2 8 2" xfId="33846" xr:uid="{00000000-0005-0000-0000-000049850000}"/>
    <cellStyle name="Notas 2 7 3 2 9" xfId="33847" xr:uid="{00000000-0005-0000-0000-00004A850000}"/>
    <cellStyle name="Notas 2 7 3 2 9 2" xfId="33848" xr:uid="{00000000-0005-0000-0000-00004B850000}"/>
    <cellStyle name="Notas 2 7 3 3" xfId="33849" xr:uid="{00000000-0005-0000-0000-00004C850000}"/>
    <cellStyle name="Notas 2 7 3 3 10" xfId="33850" xr:uid="{00000000-0005-0000-0000-00004D850000}"/>
    <cellStyle name="Notas 2 7 3 3 10 2" xfId="33851" xr:uid="{00000000-0005-0000-0000-00004E850000}"/>
    <cellStyle name="Notas 2 7 3 3 11" xfId="33852" xr:uid="{00000000-0005-0000-0000-00004F850000}"/>
    <cellStyle name="Notas 2 7 3 3 2" xfId="33853" xr:uid="{00000000-0005-0000-0000-000050850000}"/>
    <cellStyle name="Notas 2 7 3 3 2 2" xfId="33854" xr:uid="{00000000-0005-0000-0000-000051850000}"/>
    <cellStyle name="Notas 2 7 3 3 3" xfId="33855" xr:uid="{00000000-0005-0000-0000-000052850000}"/>
    <cellStyle name="Notas 2 7 3 3 3 2" xfId="33856" xr:uid="{00000000-0005-0000-0000-000053850000}"/>
    <cellStyle name="Notas 2 7 3 3 4" xfId="33857" xr:uid="{00000000-0005-0000-0000-000054850000}"/>
    <cellStyle name="Notas 2 7 3 3 4 2" xfId="33858" xr:uid="{00000000-0005-0000-0000-000055850000}"/>
    <cellStyle name="Notas 2 7 3 3 5" xfId="33859" xr:uid="{00000000-0005-0000-0000-000056850000}"/>
    <cellStyle name="Notas 2 7 3 3 5 2" xfId="33860" xr:uid="{00000000-0005-0000-0000-000057850000}"/>
    <cellStyle name="Notas 2 7 3 3 6" xfId="33861" xr:uid="{00000000-0005-0000-0000-000058850000}"/>
    <cellStyle name="Notas 2 7 3 3 6 2" xfId="33862" xr:uid="{00000000-0005-0000-0000-000059850000}"/>
    <cellStyle name="Notas 2 7 3 3 7" xfId="33863" xr:uid="{00000000-0005-0000-0000-00005A850000}"/>
    <cellStyle name="Notas 2 7 3 3 7 2" xfId="33864" xr:uid="{00000000-0005-0000-0000-00005B850000}"/>
    <cellStyle name="Notas 2 7 3 3 8" xfId="33865" xr:uid="{00000000-0005-0000-0000-00005C850000}"/>
    <cellStyle name="Notas 2 7 3 3 8 2" xfId="33866" xr:uid="{00000000-0005-0000-0000-00005D850000}"/>
    <cellStyle name="Notas 2 7 3 3 9" xfId="33867" xr:uid="{00000000-0005-0000-0000-00005E850000}"/>
    <cellStyle name="Notas 2 7 3 3 9 2" xfId="33868" xr:uid="{00000000-0005-0000-0000-00005F850000}"/>
    <cellStyle name="Notas 2 7 3 4" xfId="33869" xr:uid="{00000000-0005-0000-0000-000060850000}"/>
    <cellStyle name="Notas 2 7 3 4 2" xfId="33870" xr:uid="{00000000-0005-0000-0000-000061850000}"/>
    <cellStyle name="Notas 2 7 3 5" xfId="33871" xr:uid="{00000000-0005-0000-0000-000062850000}"/>
    <cellStyle name="Notas 2 7 3 5 2" xfId="33872" xr:uid="{00000000-0005-0000-0000-000063850000}"/>
    <cellStyle name="Notas 2 7 3 6" xfId="33873" xr:uid="{00000000-0005-0000-0000-000064850000}"/>
    <cellStyle name="Notas 2 7 3 6 2" xfId="33874" xr:uid="{00000000-0005-0000-0000-000065850000}"/>
    <cellStyle name="Notas 2 7 3 7" xfId="33875" xr:uid="{00000000-0005-0000-0000-000066850000}"/>
    <cellStyle name="Notas 2 7 3 7 2" xfId="33876" xr:uid="{00000000-0005-0000-0000-000067850000}"/>
    <cellStyle name="Notas 2 7 3 8" xfId="33877" xr:uid="{00000000-0005-0000-0000-000068850000}"/>
    <cellStyle name="Notas 2 7 3 8 2" xfId="33878" xr:uid="{00000000-0005-0000-0000-000069850000}"/>
    <cellStyle name="Notas 2 7 3 9" xfId="33879" xr:uid="{00000000-0005-0000-0000-00006A850000}"/>
    <cellStyle name="Notas 2 7 3 9 2" xfId="33880" xr:uid="{00000000-0005-0000-0000-00006B850000}"/>
    <cellStyle name="Notas 2 7 4" xfId="33881" xr:uid="{00000000-0005-0000-0000-00006C850000}"/>
    <cellStyle name="Notas 2 7 4 10" xfId="33882" xr:uid="{00000000-0005-0000-0000-00006D850000}"/>
    <cellStyle name="Notas 2 7 4 10 2" xfId="33883" xr:uid="{00000000-0005-0000-0000-00006E850000}"/>
    <cellStyle name="Notas 2 7 4 11" xfId="33884" xr:uid="{00000000-0005-0000-0000-00006F850000}"/>
    <cellStyle name="Notas 2 7 4 2" xfId="33885" xr:uid="{00000000-0005-0000-0000-000070850000}"/>
    <cellStyle name="Notas 2 7 4 2 2" xfId="33886" xr:uid="{00000000-0005-0000-0000-000071850000}"/>
    <cellStyle name="Notas 2 7 4 3" xfId="33887" xr:uid="{00000000-0005-0000-0000-000072850000}"/>
    <cellStyle name="Notas 2 7 4 3 2" xfId="33888" xr:uid="{00000000-0005-0000-0000-000073850000}"/>
    <cellStyle name="Notas 2 7 4 4" xfId="33889" xr:uid="{00000000-0005-0000-0000-000074850000}"/>
    <cellStyle name="Notas 2 7 4 4 2" xfId="33890" xr:uid="{00000000-0005-0000-0000-000075850000}"/>
    <cellStyle name="Notas 2 7 4 5" xfId="33891" xr:uid="{00000000-0005-0000-0000-000076850000}"/>
    <cellStyle name="Notas 2 7 4 5 2" xfId="33892" xr:uid="{00000000-0005-0000-0000-000077850000}"/>
    <cellStyle name="Notas 2 7 4 6" xfId="33893" xr:uid="{00000000-0005-0000-0000-000078850000}"/>
    <cellStyle name="Notas 2 7 4 6 2" xfId="33894" xr:uid="{00000000-0005-0000-0000-000079850000}"/>
    <cellStyle name="Notas 2 7 4 7" xfId="33895" xr:uid="{00000000-0005-0000-0000-00007A850000}"/>
    <cellStyle name="Notas 2 7 4 7 2" xfId="33896" xr:uid="{00000000-0005-0000-0000-00007B850000}"/>
    <cellStyle name="Notas 2 7 4 8" xfId="33897" xr:uid="{00000000-0005-0000-0000-00007C850000}"/>
    <cellStyle name="Notas 2 7 4 8 2" xfId="33898" xr:uid="{00000000-0005-0000-0000-00007D850000}"/>
    <cellStyle name="Notas 2 7 4 9" xfId="33899" xr:uid="{00000000-0005-0000-0000-00007E850000}"/>
    <cellStyle name="Notas 2 7 4 9 2" xfId="33900" xr:uid="{00000000-0005-0000-0000-00007F850000}"/>
    <cellStyle name="Notas 2 7 5" xfId="33901" xr:uid="{00000000-0005-0000-0000-000080850000}"/>
    <cellStyle name="Notas 2 7 5 10" xfId="33902" xr:uid="{00000000-0005-0000-0000-000081850000}"/>
    <cellStyle name="Notas 2 7 5 10 2" xfId="33903" xr:uid="{00000000-0005-0000-0000-000082850000}"/>
    <cellStyle name="Notas 2 7 5 11" xfId="33904" xr:uid="{00000000-0005-0000-0000-000083850000}"/>
    <cellStyle name="Notas 2 7 5 2" xfId="33905" xr:uid="{00000000-0005-0000-0000-000084850000}"/>
    <cellStyle name="Notas 2 7 5 2 2" xfId="33906" xr:uid="{00000000-0005-0000-0000-000085850000}"/>
    <cellStyle name="Notas 2 7 5 3" xfId="33907" xr:uid="{00000000-0005-0000-0000-000086850000}"/>
    <cellStyle name="Notas 2 7 5 3 2" xfId="33908" xr:uid="{00000000-0005-0000-0000-000087850000}"/>
    <cellStyle name="Notas 2 7 5 4" xfId="33909" xr:uid="{00000000-0005-0000-0000-000088850000}"/>
    <cellStyle name="Notas 2 7 5 4 2" xfId="33910" xr:uid="{00000000-0005-0000-0000-000089850000}"/>
    <cellStyle name="Notas 2 7 5 5" xfId="33911" xr:uid="{00000000-0005-0000-0000-00008A850000}"/>
    <cellStyle name="Notas 2 7 5 5 2" xfId="33912" xr:uid="{00000000-0005-0000-0000-00008B850000}"/>
    <cellStyle name="Notas 2 7 5 6" xfId="33913" xr:uid="{00000000-0005-0000-0000-00008C850000}"/>
    <cellStyle name="Notas 2 7 5 6 2" xfId="33914" xr:uid="{00000000-0005-0000-0000-00008D850000}"/>
    <cellStyle name="Notas 2 7 5 7" xfId="33915" xr:uid="{00000000-0005-0000-0000-00008E850000}"/>
    <cellStyle name="Notas 2 7 5 7 2" xfId="33916" xr:uid="{00000000-0005-0000-0000-00008F850000}"/>
    <cellStyle name="Notas 2 7 5 8" xfId="33917" xr:uid="{00000000-0005-0000-0000-000090850000}"/>
    <cellStyle name="Notas 2 7 5 8 2" xfId="33918" xr:uid="{00000000-0005-0000-0000-000091850000}"/>
    <cellStyle name="Notas 2 7 5 9" xfId="33919" xr:uid="{00000000-0005-0000-0000-000092850000}"/>
    <cellStyle name="Notas 2 7 5 9 2" xfId="33920" xr:uid="{00000000-0005-0000-0000-000093850000}"/>
    <cellStyle name="Notas 2 7 6" xfId="33921" xr:uid="{00000000-0005-0000-0000-000094850000}"/>
    <cellStyle name="Notas 2 7 6 2" xfId="33922" xr:uid="{00000000-0005-0000-0000-000095850000}"/>
    <cellStyle name="Notas 2 7 7" xfId="33923" xr:uid="{00000000-0005-0000-0000-000096850000}"/>
    <cellStyle name="Notas 2 7 7 2" xfId="33924" xr:uid="{00000000-0005-0000-0000-000097850000}"/>
    <cellStyle name="Notas 2 7 8" xfId="33925" xr:uid="{00000000-0005-0000-0000-000098850000}"/>
    <cellStyle name="Notas 2 7 8 2" xfId="33926" xr:uid="{00000000-0005-0000-0000-000099850000}"/>
    <cellStyle name="Notas 2 7 9" xfId="33927" xr:uid="{00000000-0005-0000-0000-00009A850000}"/>
    <cellStyle name="Notas 2 7 9 2" xfId="33928" xr:uid="{00000000-0005-0000-0000-00009B850000}"/>
    <cellStyle name="Notas 2 8" xfId="33929" xr:uid="{00000000-0005-0000-0000-00009C850000}"/>
    <cellStyle name="Notas 2 8 10" xfId="33930" xr:uid="{00000000-0005-0000-0000-00009D850000}"/>
    <cellStyle name="Notas 2 8 10 2" xfId="33931" xr:uid="{00000000-0005-0000-0000-00009E850000}"/>
    <cellStyle name="Notas 2 8 11" xfId="33932" xr:uid="{00000000-0005-0000-0000-00009F850000}"/>
    <cellStyle name="Notas 2 8 11 2" xfId="33933" xr:uid="{00000000-0005-0000-0000-0000A0850000}"/>
    <cellStyle name="Notas 2 8 12" xfId="33934" xr:uid="{00000000-0005-0000-0000-0000A1850000}"/>
    <cellStyle name="Notas 2 8 12 2" xfId="33935" xr:uid="{00000000-0005-0000-0000-0000A2850000}"/>
    <cellStyle name="Notas 2 8 13" xfId="33936" xr:uid="{00000000-0005-0000-0000-0000A3850000}"/>
    <cellStyle name="Notas 2 8 13 2" xfId="33937" xr:uid="{00000000-0005-0000-0000-0000A4850000}"/>
    <cellStyle name="Notas 2 8 14" xfId="33938" xr:uid="{00000000-0005-0000-0000-0000A5850000}"/>
    <cellStyle name="Notas 2 8 14 2" xfId="33939" xr:uid="{00000000-0005-0000-0000-0000A6850000}"/>
    <cellStyle name="Notas 2 8 15" xfId="33940" xr:uid="{00000000-0005-0000-0000-0000A7850000}"/>
    <cellStyle name="Notas 2 8 2" xfId="33941" xr:uid="{00000000-0005-0000-0000-0000A8850000}"/>
    <cellStyle name="Notas 2 8 2 10" xfId="33942" xr:uid="{00000000-0005-0000-0000-0000A9850000}"/>
    <cellStyle name="Notas 2 8 2 10 2" xfId="33943" xr:uid="{00000000-0005-0000-0000-0000AA850000}"/>
    <cellStyle name="Notas 2 8 2 11" xfId="33944" xr:uid="{00000000-0005-0000-0000-0000AB850000}"/>
    <cellStyle name="Notas 2 8 2 11 2" xfId="33945" xr:uid="{00000000-0005-0000-0000-0000AC850000}"/>
    <cellStyle name="Notas 2 8 2 12" xfId="33946" xr:uid="{00000000-0005-0000-0000-0000AD850000}"/>
    <cellStyle name="Notas 2 8 2 12 2" xfId="33947" xr:uid="{00000000-0005-0000-0000-0000AE850000}"/>
    <cellStyle name="Notas 2 8 2 13" xfId="33948" xr:uid="{00000000-0005-0000-0000-0000AF850000}"/>
    <cellStyle name="Notas 2 8 2 2" xfId="33949" xr:uid="{00000000-0005-0000-0000-0000B0850000}"/>
    <cellStyle name="Notas 2 8 2 2 10" xfId="33950" xr:uid="{00000000-0005-0000-0000-0000B1850000}"/>
    <cellStyle name="Notas 2 8 2 2 10 2" xfId="33951" xr:uid="{00000000-0005-0000-0000-0000B2850000}"/>
    <cellStyle name="Notas 2 8 2 2 11" xfId="33952" xr:uid="{00000000-0005-0000-0000-0000B3850000}"/>
    <cellStyle name="Notas 2 8 2 2 2" xfId="33953" xr:uid="{00000000-0005-0000-0000-0000B4850000}"/>
    <cellStyle name="Notas 2 8 2 2 2 2" xfId="33954" xr:uid="{00000000-0005-0000-0000-0000B5850000}"/>
    <cellStyle name="Notas 2 8 2 2 3" xfId="33955" xr:uid="{00000000-0005-0000-0000-0000B6850000}"/>
    <cellStyle name="Notas 2 8 2 2 3 2" xfId="33956" xr:uid="{00000000-0005-0000-0000-0000B7850000}"/>
    <cellStyle name="Notas 2 8 2 2 4" xfId="33957" xr:uid="{00000000-0005-0000-0000-0000B8850000}"/>
    <cellStyle name="Notas 2 8 2 2 4 2" xfId="33958" xr:uid="{00000000-0005-0000-0000-0000B9850000}"/>
    <cellStyle name="Notas 2 8 2 2 5" xfId="33959" xr:uid="{00000000-0005-0000-0000-0000BA850000}"/>
    <cellStyle name="Notas 2 8 2 2 5 2" xfId="33960" xr:uid="{00000000-0005-0000-0000-0000BB850000}"/>
    <cellStyle name="Notas 2 8 2 2 6" xfId="33961" xr:uid="{00000000-0005-0000-0000-0000BC850000}"/>
    <cellStyle name="Notas 2 8 2 2 6 2" xfId="33962" xr:uid="{00000000-0005-0000-0000-0000BD850000}"/>
    <cellStyle name="Notas 2 8 2 2 7" xfId="33963" xr:uid="{00000000-0005-0000-0000-0000BE850000}"/>
    <cellStyle name="Notas 2 8 2 2 7 2" xfId="33964" xr:uid="{00000000-0005-0000-0000-0000BF850000}"/>
    <cellStyle name="Notas 2 8 2 2 8" xfId="33965" xr:uid="{00000000-0005-0000-0000-0000C0850000}"/>
    <cellStyle name="Notas 2 8 2 2 8 2" xfId="33966" xr:uid="{00000000-0005-0000-0000-0000C1850000}"/>
    <cellStyle name="Notas 2 8 2 2 9" xfId="33967" xr:uid="{00000000-0005-0000-0000-0000C2850000}"/>
    <cellStyle name="Notas 2 8 2 2 9 2" xfId="33968" xr:uid="{00000000-0005-0000-0000-0000C3850000}"/>
    <cellStyle name="Notas 2 8 2 3" xfId="33969" xr:uid="{00000000-0005-0000-0000-0000C4850000}"/>
    <cellStyle name="Notas 2 8 2 3 10" xfId="33970" xr:uid="{00000000-0005-0000-0000-0000C5850000}"/>
    <cellStyle name="Notas 2 8 2 3 10 2" xfId="33971" xr:uid="{00000000-0005-0000-0000-0000C6850000}"/>
    <cellStyle name="Notas 2 8 2 3 11" xfId="33972" xr:uid="{00000000-0005-0000-0000-0000C7850000}"/>
    <cellStyle name="Notas 2 8 2 3 2" xfId="33973" xr:uid="{00000000-0005-0000-0000-0000C8850000}"/>
    <cellStyle name="Notas 2 8 2 3 2 2" xfId="33974" xr:uid="{00000000-0005-0000-0000-0000C9850000}"/>
    <cellStyle name="Notas 2 8 2 3 3" xfId="33975" xr:uid="{00000000-0005-0000-0000-0000CA850000}"/>
    <cellStyle name="Notas 2 8 2 3 3 2" xfId="33976" xr:uid="{00000000-0005-0000-0000-0000CB850000}"/>
    <cellStyle name="Notas 2 8 2 3 4" xfId="33977" xr:uid="{00000000-0005-0000-0000-0000CC850000}"/>
    <cellStyle name="Notas 2 8 2 3 4 2" xfId="33978" xr:uid="{00000000-0005-0000-0000-0000CD850000}"/>
    <cellStyle name="Notas 2 8 2 3 5" xfId="33979" xr:uid="{00000000-0005-0000-0000-0000CE850000}"/>
    <cellStyle name="Notas 2 8 2 3 5 2" xfId="33980" xr:uid="{00000000-0005-0000-0000-0000CF850000}"/>
    <cellStyle name="Notas 2 8 2 3 6" xfId="33981" xr:uid="{00000000-0005-0000-0000-0000D0850000}"/>
    <cellStyle name="Notas 2 8 2 3 6 2" xfId="33982" xr:uid="{00000000-0005-0000-0000-0000D1850000}"/>
    <cellStyle name="Notas 2 8 2 3 7" xfId="33983" xr:uid="{00000000-0005-0000-0000-0000D2850000}"/>
    <cellStyle name="Notas 2 8 2 3 7 2" xfId="33984" xr:uid="{00000000-0005-0000-0000-0000D3850000}"/>
    <cellStyle name="Notas 2 8 2 3 8" xfId="33985" xr:uid="{00000000-0005-0000-0000-0000D4850000}"/>
    <cellStyle name="Notas 2 8 2 3 8 2" xfId="33986" xr:uid="{00000000-0005-0000-0000-0000D5850000}"/>
    <cellStyle name="Notas 2 8 2 3 9" xfId="33987" xr:uid="{00000000-0005-0000-0000-0000D6850000}"/>
    <cellStyle name="Notas 2 8 2 3 9 2" xfId="33988" xr:uid="{00000000-0005-0000-0000-0000D7850000}"/>
    <cellStyle name="Notas 2 8 2 4" xfId="33989" xr:uid="{00000000-0005-0000-0000-0000D8850000}"/>
    <cellStyle name="Notas 2 8 2 4 2" xfId="33990" xr:uid="{00000000-0005-0000-0000-0000D9850000}"/>
    <cellStyle name="Notas 2 8 2 5" xfId="33991" xr:uid="{00000000-0005-0000-0000-0000DA850000}"/>
    <cellStyle name="Notas 2 8 2 5 2" xfId="33992" xr:uid="{00000000-0005-0000-0000-0000DB850000}"/>
    <cellStyle name="Notas 2 8 2 6" xfId="33993" xr:uid="{00000000-0005-0000-0000-0000DC850000}"/>
    <cellStyle name="Notas 2 8 2 6 2" xfId="33994" xr:uid="{00000000-0005-0000-0000-0000DD850000}"/>
    <cellStyle name="Notas 2 8 2 7" xfId="33995" xr:uid="{00000000-0005-0000-0000-0000DE850000}"/>
    <cellStyle name="Notas 2 8 2 7 2" xfId="33996" xr:uid="{00000000-0005-0000-0000-0000DF850000}"/>
    <cellStyle name="Notas 2 8 2 8" xfId="33997" xr:uid="{00000000-0005-0000-0000-0000E0850000}"/>
    <cellStyle name="Notas 2 8 2 8 2" xfId="33998" xr:uid="{00000000-0005-0000-0000-0000E1850000}"/>
    <cellStyle name="Notas 2 8 2 9" xfId="33999" xr:uid="{00000000-0005-0000-0000-0000E2850000}"/>
    <cellStyle name="Notas 2 8 2 9 2" xfId="34000" xr:uid="{00000000-0005-0000-0000-0000E3850000}"/>
    <cellStyle name="Notas 2 8 3" xfId="34001" xr:uid="{00000000-0005-0000-0000-0000E4850000}"/>
    <cellStyle name="Notas 2 8 3 10" xfId="34002" xr:uid="{00000000-0005-0000-0000-0000E5850000}"/>
    <cellStyle name="Notas 2 8 3 10 2" xfId="34003" xr:uid="{00000000-0005-0000-0000-0000E6850000}"/>
    <cellStyle name="Notas 2 8 3 11" xfId="34004" xr:uid="{00000000-0005-0000-0000-0000E7850000}"/>
    <cellStyle name="Notas 2 8 3 11 2" xfId="34005" xr:uid="{00000000-0005-0000-0000-0000E8850000}"/>
    <cellStyle name="Notas 2 8 3 12" xfId="34006" xr:uid="{00000000-0005-0000-0000-0000E9850000}"/>
    <cellStyle name="Notas 2 8 3 12 2" xfId="34007" xr:uid="{00000000-0005-0000-0000-0000EA850000}"/>
    <cellStyle name="Notas 2 8 3 13" xfId="34008" xr:uid="{00000000-0005-0000-0000-0000EB850000}"/>
    <cellStyle name="Notas 2 8 3 2" xfId="34009" xr:uid="{00000000-0005-0000-0000-0000EC850000}"/>
    <cellStyle name="Notas 2 8 3 2 10" xfId="34010" xr:uid="{00000000-0005-0000-0000-0000ED850000}"/>
    <cellStyle name="Notas 2 8 3 2 10 2" xfId="34011" xr:uid="{00000000-0005-0000-0000-0000EE850000}"/>
    <cellStyle name="Notas 2 8 3 2 11" xfId="34012" xr:uid="{00000000-0005-0000-0000-0000EF850000}"/>
    <cellStyle name="Notas 2 8 3 2 2" xfId="34013" xr:uid="{00000000-0005-0000-0000-0000F0850000}"/>
    <cellStyle name="Notas 2 8 3 2 2 2" xfId="34014" xr:uid="{00000000-0005-0000-0000-0000F1850000}"/>
    <cellStyle name="Notas 2 8 3 2 3" xfId="34015" xr:uid="{00000000-0005-0000-0000-0000F2850000}"/>
    <cellStyle name="Notas 2 8 3 2 3 2" xfId="34016" xr:uid="{00000000-0005-0000-0000-0000F3850000}"/>
    <cellStyle name="Notas 2 8 3 2 4" xfId="34017" xr:uid="{00000000-0005-0000-0000-0000F4850000}"/>
    <cellStyle name="Notas 2 8 3 2 4 2" xfId="34018" xr:uid="{00000000-0005-0000-0000-0000F5850000}"/>
    <cellStyle name="Notas 2 8 3 2 5" xfId="34019" xr:uid="{00000000-0005-0000-0000-0000F6850000}"/>
    <cellStyle name="Notas 2 8 3 2 5 2" xfId="34020" xr:uid="{00000000-0005-0000-0000-0000F7850000}"/>
    <cellStyle name="Notas 2 8 3 2 6" xfId="34021" xr:uid="{00000000-0005-0000-0000-0000F8850000}"/>
    <cellStyle name="Notas 2 8 3 2 6 2" xfId="34022" xr:uid="{00000000-0005-0000-0000-0000F9850000}"/>
    <cellStyle name="Notas 2 8 3 2 7" xfId="34023" xr:uid="{00000000-0005-0000-0000-0000FA850000}"/>
    <cellStyle name="Notas 2 8 3 2 7 2" xfId="34024" xr:uid="{00000000-0005-0000-0000-0000FB850000}"/>
    <cellStyle name="Notas 2 8 3 2 8" xfId="34025" xr:uid="{00000000-0005-0000-0000-0000FC850000}"/>
    <cellStyle name="Notas 2 8 3 2 8 2" xfId="34026" xr:uid="{00000000-0005-0000-0000-0000FD850000}"/>
    <cellStyle name="Notas 2 8 3 2 9" xfId="34027" xr:uid="{00000000-0005-0000-0000-0000FE850000}"/>
    <cellStyle name="Notas 2 8 3 2 9 2" xfId="34028" xr:uid="{00000000-0005-0000-0000-0000FF850000}"/>
    <cellStyle name="Notas 2 8 3 3" xfId="34029" xr:uid="{00000000-0005-0000-0000-000000860000}"/>
    <cellStyle name="Notas 2 8 3 3 10" xfId="34030" xr:uid="{00000000-0005-0000-0000-000001860000}"/>
    <cellStyle name="Notas 2 8 3 3 10 2" xfId="34031" xr:uid="{00000000-0005-0000-0000-000002860000}"/>
    <cellStyle name="Notas 2 8 3 3 11" xfId="34032" xr:uid="{00000000-0005-0000-0000-000003860000}"/>
    <cellStyle name="Notas 2 8 3 3 2" xfId="34033" xr:uid="{00000000-0005-0000-0000-000004860000}"/>
    <cellStyle name="Notas 2 8 3 3 2 2" xfId="34034" xr:uid="{00000000-0005-0000-0000-000005860000}"/>
    <cellStyle name="Notas 2 8 3 3 3" xfId="34035" xr:uid="{00000000-0005-0000-0000-000006860000}"/>
    <cellStyle name="Notas 2 8 3 3 3 2" xfId="34036" xr:uid="{00000000-0005-0000-0000-000007860000}"/>
    <cellStyle name="Notas 2 8 3 3 4" xfId="34037" xr:uid="{00000000-0005-0000-0000-000008860000}"/>
    <cellStyle name="Notas 2 8 3 3 4 2" xfId="34038" xr:uid="{00000000-0005-0000-0000-000009860000}"/>
    <cellStyle name="Notas 2 8 3 3 5" xfId="34039" xr:uid="{00000000-0005-0000-0000-00000A860000}"/>
    <cellStyle name="Notas 2 8 3 3 5 2" xfId="34040" xr:uid="{00000000-0005-0000-0000-00000B860000}"/>
    <cellStyle name="Notas 2 8 3 3 6" xfId="34041" xr:uid="{00000000-0005-0000-0000-00000C860000}"/>
    <cellStyle name="Notas 2 8 3 3 6 2" xfId="34042" xr:uid="{00000000-0005-0000-0000-00000D860000}"/>
    <cellStyle name="Notas 2 8 3 3 7" xfId="34043" xr:uid="{00000000-0005-0000-0000-00000E860000}"/>
    <cellStyle name="Notas 2 8 3 3 7 2" xfId="34044" xr:uid="{00000000-0005-0000-0000-00000F860000}"/>
    <cellStyle name="Notas 2 8 3 3 8" xfId="34045" xr:uid="{00000000-0005-0000-0000-000010860000}"/>
    <cellStyle name="Notas 2 8 3 3 8 2" xfId="34046" xr:uid="{00000000-0005-0000-0000-000011860000}"/>
    <cellStyle name="Notas 2 8 3 3 9" xfId="34047" xr:uid="{00000000-0005-0000-0000-000012860000}"/>
    <cellStyle name="Notas 2 8 3 3 9 2" xfId="34048" xr:uid="{00000000-0005-0000-0000-000013860000}"/>
    <cellStyle name="Notas 2 8 3 4" xfId="34049" xr:uid="{00000000-0005-0000-0000-000014860000}"/>
    <cellStyle name="Notas 2 8 3 4 2" xfId="34050" xr:uid="{00000000-0005-0000-0000-000015860000}"/>
    <cellStyle name="Notas 2 8 3 5" xfId="34051" xr:uid="{00000000-0005-0000-0000-000016860000}"/>
    <cellStyle name="Notas 2 8 3 5 2" xfId="34052" xr:uid="{00000000-0005-0000-0000-000017860000}"/>
    <cellStyle name="Notas 2 8 3 6" xfId="34053" xr:uid="{00000000-0005-0000-0000-000018860000}"/>
    <cellStyle name="Notas 2 8 3 6 2" xfId="34054" xr:uid="{00000000-0005-0000-0000-000019860000}"/>
    <cellStyle name="Notas 2 8 3 7" xfId="34055" xr:uid="{00000000-0005-0000-0000-00001A860000}"/>
    <cellStyle name="Notas 2 8 3 7 2" xfId="34056" xr:uid="{00000000-0005-0000-0000-00001B860000}"/>
    <cellStyle name="Notas 2 8 3 8" xfId="34057" xr:uid="{00000000-0005-0000-0000-00001C860000}"/>
    <cellStyle name="Notas 2 8 3 8 2" xfId="34058" xr:uid="{00000000-0005-0000-0000-00001D860000}"/>
    <cellStyle name="Notas 2 8 3 9" xfId="34059" xr:uid="{00000000-0005-0000-0000-00001E860000}"/>
    <cellStyle name="Notas 2 8 3 9 2" xfId="34060" xr:uid="{00000000-0005-0000-0000-00001F860000}"/>
    <cellStyle name="Notas 2 8 4" xfId="34061" xr:uid="{00000000-0005-0000-0000-000020860000}"/>
    <cellStyle name="Notas 2 8 4 10" xfId="34062" xr:uid="{00000000-0005-0000-0000-000021860000}"/>
    <cellStyle name="Notas 2 8 4 10 2" xfId="34063" xr:uid="{00000000-0005-0000-0000-000022860000}"/>
    <cellStyle name="Notas 2 8 4 11" xfId="34064" xr:uid="{00000000-0005-0000-0000-000023860000}"/>
    <cellStyle name="Notas 2 8 4 2" xfId="34065" xr:uid="{00000000-0005-0000-0000-000024860000}"/>
    <cellStyle name="Notas 2 8 4 2 2" xfId="34066" xr:uid="{00000000-0005-0000-0000-000025860000}"/>
    <cellStyle name="Notas 2 8 4 3" xfId="34067" xr:uid="{00000000-0005-0000-0000-000026860000}"/>
    <cellStyle name="Notas 2 8 4 3 2" xfId="34068" xr:uid="{00000000-0005-0000-0000-000027860000}"/>
    <cellStyle name="Notas 2 8 4 4" xfId="34069" xr:uid="{00000000-0005-0000-0000-000028860000}"/>
    <cellStyle name="Notas 2 8 4 4 2" xfId="34070" xr:uid="{00000000-0005-0000-0000-000029860000}"/>
    <cellStyle name="Notas 2 8 4 5" xfId="34071" xr:uid="{00000000-0005-0000-0000-00002A860000}"/>
    <cellStyle name="Notas 2 8 4 5 2" xfId="34072" xr:uid="{00000000-0005-0000-0000-00002B860000}"/>
    <cellStyle name="Notas 2 8 4 6" xfId="34073" xr:uid="{00000000-0005-0000-0000-00002C860000}"/>
    <cellStyle name="Notas 2 8 4 6 2" xfId="34074" xr:uid="{00000000-0005-0000-0000-00002D860000}"/>
    <cellStyle name="Notas 2 8 4 7" xfId="34075" xr:uid="{00000000-0005-0000-0000-00002E860000}"/>
    <cellStyle name="Notas 2 8 4 7 2" xfId="34076" xr:uid="{00000000-0005-0000-0000-00002F860000}"/>
    <cellStyle name="Notas 2 8 4 8" xfId="34077" xr:uid="{00000000-0005-0000-0000-000030860000}"/>
    <cellStyle name="Notas 2 8 4 8 2" xfId="34078" xr:uid="{00000000-0005-0000-0000-000031860000}"/>
    <cellStyle name="Notas 2 8 4 9" xfId="34079" xr:uid="{00000000-0005-0000-0000-000032860000}"/>
    <cellStyle name="Notas 2 8 4 9 2" xfId="34080" xr:uid="{00000000-0005-0000-0000-000033860000}"/>
    <cellStyle name="Notas 2 8 5" xfId="34081" xr:uid="{00000000-0005-0000-0000-000034860000}"/>
    <cellStyle name="Notas 2 8 5 10" xfId="34082" xr:uid="{00000000-0005-0000-0000-000035860000}"/>
    <cellStyle name="Notas 2 8 5 10 2" xfId="34083" xr:uid="{00000000-0005-0000-0000-000036860000}"/>
    <cellStyle name="Notas 2 8 5 11" xfId="34084" xr:uid="{00000000-0005-0000-0000-000037860000}"/>
    <cellStyle name="Notas 2 8 5 2" xfId="34085" xr:uid="{00000000-0005-0000-0000-000038860000}"/>
    <cellStyle name="Notas 2 8 5 2 2" xfId="34086" xr:uid="{00000000-0005-0000-0000-000039860000}"/>
    <cellStyle name="Notas 2 8 5 3" xfId="34087" xr:uid="{00000000-0005-0000-0000-00003A860000}"/>
    <cellStyle name="Notas 2 8 5 3 2" xfId="34088" xr:uid="{00000000-0005-0000-0000-00003B860000}"/>
    <cellStyle name="Notas 2 8 5 4" xfId="34089" xr:uid="{00000000-0005-0000-0000-00003C860000}"/>
    <cellStyle name="Notas 2 8 5 4 2" xfId="34090" xr:uid="{00000000-0005-0000-0000-00003D860000}"/>
    <cellStyle name="Notas 2 8 5 5" xfId="34091" xr:uid="{00000000-0005-0000-0000-00003E860000}"/>
    <cellStyle name="Notas 2 8 5 5 2" xfId="34092" xr:uid="{00000000-0005-0000-0000-00003F860000}"/>
    <cellStyle name="Notas 2 8 5 6" xfId="34093" xr:uid="{00000000-0005-0000-0000-000040860000}"/>
    <cellStyle name="Notas 2 8 5 6 2" xfId="34094" xr:uid="{00000000-0005-0000-0000-000041860000}"/>
    <cellStyle name="Notas 2 8 5 7" xfId="34095" xr:uid="{00000000-0005-0000-0000-000042860000}"/>
    <cellStyle name="Notas 2 8 5 7 2" xfId="34096" xr:uid="{00000000-0005-0000-0000-000043860000}"/>
    <cellStyle name="Notas 2 8 5 8" xfId="34097" xr:uid="{00000000-0005-0000-0000-000044860000}"/>
    <cellStyle name="Notas 2 8 5 8 2" xfId="34098" xr:uid="{00000000-0005-0000-0000-000045860000}"/>
    <cellStyle name="Notas 2 8 5 9" xfId="34099" xr:uid="{00000000-0005-0000-0000-000046860000}"/>
    <cellStyle name="Notas 2 8 5 9 2" xfId="34100" xr:uid="{00000000-0005-0000-0000-000047860000}"/>
    <cellStyle name="Notas 2 8 6" xfId="34101" xr:uid="{00000000-0005-0000-0000-000048860000}"/>
    <cellStyle name="Notas 2 8 6 2" xfId="34102" xr:uid="{00000000-0005-0000-0000-000049860000}"/>
    <cellStyle name="Notas 2 8 7" xfId="34103" xr:uid="{00000000-0005-0000-0000-00004A860000}"/>
    <cellStyle name="Notas 2 8 7 2" xfId="34104" xr:uid="{00000000-0005-0000-0000-00004B860000}"/>
    <cellStyle name="Notas 2 8 8" xfId="34105" xr:uid="{00000000-0005-0000-0000-00004C860000}"/>
    <cellStyle name="Notas 2 8 8 2" xfId="34106" xr:uid="{00000000-0005-0000-0000-00004D860000}"/>
    <cellStyle name="Notas 2 8 9" xfId="34107" xr:uid="{00000000-0005-0000-0000-00004E860000}"/>
    <cellStyle name="Notas 2 8 9 2" xfId="34108" xr:uid="{00000000-0005-0000-0000-00004F860000}"/>
    <cellStyle name="Notas 2 9" xfId="34109" xr:uid="{00000000-0005-0000-0000-000050860000}"/>
    <cellStyle name="Notas 2 9 10" xfId="34110" xr:uid="{00000000-0005-0000-0000-000051860000}"/>
    <cellStyle name="Notas 2 9 10 2" xfId="34111" xr:uid="{00000000-0005-0000-0000-000052860000}"/>
    <cellStyle name="Notas 2 9 11" xfId="34112" xr:uid="{00000000-0005-0000-0000-000053860000}"/>
    <cellStyle name="Notas 2 9 11 2" xfId="34113" xr:uid="{00000000-0005-0000-0000-000054860000}"/>
    <cellStyle name="Notas 2 9 12" xfId="34114" xr:uid="{00000000-0005-0000-0000-000055860000}"/>
    <cellStyle name="Notas 2 9 12 2" xfId="34115" xr:uid="{00000000-0005-0000-0000-000056860000}"/>
    <cellStyle name="Notas 2 9 13" xfId="34116" xr:uid="{00000000-0005-0000-0000-000057860000}"/>
    <cellStyle name="Notas 2 9 2" xfId="34117" xr:uid="{00000000-0005-0000-0000-000058860000}"/>
    <cellStyle name="Notas 2 9 2 10" xfId="34118" xr:uid="{00000000-0005-0000-0000-000059860000}"/>
    <cellStyle name="Notas 2 9 2 10 2" xfId="34119" xr:uid="{00000000-0005-0000-0000-00005A860000}"/>
    <cellStyle name="Notas 2 9 2 11" xfId="34120" xr:uid="{00000000-0005-0000-0000-00005B860000}"/>
    <cellStyle name="Notas 2 9 2 2" xfId="34121" xr:uid="{00000000-0005-0000-0000-00005C860000}"/>
    <cellStyle name="Notas 2 9 2 2 2" xfId="34122" xr:uid="{00000000-0005-0000-0000-00005D860000}"/>
    <cellStyle name="Notas 2 9 2 3" xfId="34123" xr:uid="{00000000-0005-0000-0000-00005E860000}"/>
    <cellStyle name="Notas 2 9 2 3 2" xfId="34124" xr:uid="{00000000-0005-0000-0000-00005F860000}"/>
    <cellStyle name="Notas 2 9 2 4" xfId="34125" xr:uid="{00000000-0005-0000-0000-000060860000}"/>
    <cellStyle name="Notas 2 9 2 4 2" xfId="34126" xr:uid="{00000000-0005-0000-0000-000061860000}"/>
    <cellStyle name="Notas 2 9 2 5" xfId="34127" xr:uid="{00000000-0005-0000-0000-000062860000}"/>
    <cellStyle name="Notas 2 9 2 5 2" xfId="34128" xr:uid="{00000000-0005-0000-0000-000063860000}"/>
    <cellStyle name="Notas 2 9 2 6" xfId="34129" xr:uid="{00000000-0005-0000-0000-000064860000}"/>
    <cellStyle name="Notas 2 9 2 6 2" xfId="34130" xr:uid="{00000000-0005-0000-0000-000065860000}"/>
    <cellStyle name="Notas 2 9 2 7" xfId="34131" xr:uid="{00000000-0005-0000-0000-000066860000}"/>
    <cellStyle name="Notas 2 9 2 7 2" xfId="34132" xr:uid="{00000000-0005-0000-0000-000067860000}"/>
    <cellStyle name="Notas 2 9 2 8" xfId="34133" xr:uid="{00000000-0005-0000-0000-000068860000}"/>
    <cellStyle name="Notas 2 9 2 8 2" xfId="34134" xr:uid="{00000000-0005-0000-0000-000069860000}"/>
    <cellStyle name="Notas 2 9 2 9" xfId="34135" xr:uid="{00000000-0005-0000-0000-00006A860000}"/>
    <cellStyle name="Notas 2 9 2 9 2" xfId="34136" xr:uid="{00000000-0005-0000-0000-00006B860000}"/>
    <cellStyle name="Notas 2 9 3" xfId="34137" xr:uid="{00000000-0005-0000-0000-00006C860000}"/>
    <cellStyle name="Notas 2 9 3 10" xfId="34138" xr:uid="{00000000-0005-0000-0000-00006D860000}"/>
    <cellStyle name="Notas 2 9 3 10 2" xfId="34139" xr:uid="{00000000-0005-0000-0000-00006E860000}"/>
    <cellStyle name="Notas 2 9 3 11" xfId="34140" xr:uid="{00000000-0005-0000-0000-00006F860000}"/>
    <cellStyle name="Notas 2 9 3 2" xfId="34141" xr:uid="{00000000-0005-0000-0000-000070860000}"/>
    <cellStyle name="Notas 2 9 3 2 2" xfId="34142" xr:uid="{00000000-0005-0000-0000-000071860000}"/>
    <cellStyle name="Notas 2 9 3 3" xfId="34143" xr:uid="{00000000-0005-0000-0000-000072860000}"/>
    <cellStyle name="Notas 2 9 3 3 2" xfId="34144" xr:uid="{00000000-0005-0000-0000-000073860000}"/>
    <cellStyle name="Notas 2 9 3 4" xfId="34145" xr:uid="{00000000-0005-0000-0000-000074860000}"/>
    <cellStyle name="Notas 2 9 3 4 2" xfId="34146" xr:uid="{00000000-0005-0000-0000-000075860000}"/>
    <cellStyle name="Notas 2 9 3 5" xfId="34147" xr:uid="{00000000-0005-0000-0000-000076860000}"/>
    <cellStyle name="Notas 2 9 3 5 2" xfId="34148" xr:uid="{00000000-0005-0000-0000-000077860000}"/>
    <cellStyle name="Notas 2 9 3 6" xfId="34149" xr:uid="{00000000-0005-0000-0000-000078860000}"/>
    <cellStyle name="Notas 2 9 3 6 2" xfId="34150" xr:uid="{00000000-0005-0000-0000-000079860000}"/>
    <cellStyle name="Notas 2 9 3 7" xfId="34151" xr:uid="{00000000-0005-0000-0000-00007A860000}"/>
    <cellStyle name="Notas 2 9 3 7 2" xfId="34152" xr:uid="{00000000-0005-0000-0000-00007B860000}"/>
    <cellStyle name="Notas 2 9 3 8" xfId="34153" xr:uid="{00000000-0005-0000-0000-00007C860000}"/>
    <cellStyle name="Notas 2 9 3 8 2" xfId="34154" xr:uid="{00000000-0005-0000-0000-00007D860000}"/>
    <cellStyle name="Notas 2 9 3 9" xfId="34155" xr:uid="{00000000-0005-0000-0000-00007E860000}"/>
    <cellStyle name="Notas 2 9 3 9 2" xfId="34156" xr:uid="{00000000-0005-0000-0000-00007F860000}"/>
    <cellStyle name="Notas 2 9 4" xfId="34157" xr:uid="{00000000-0005-0000-0000-000080860000}"/>
    <cellStyle name="Notas 2 9 4 2" xfId="34158" xr:uid="{00000000-0005-0000-0000-000081860000}"/>
    <cellStyle name="Notas 2 9 5" xfId="34159" xr:uid="{00000000-0005-0000-0000-000082860000}"/>
    <cellStyle name="Notas 2 9 5 2" xfId="34160" xr:uid="{00000000-0005-0000-0000-000083860000}"/>
    <cellStyle name="Notas 2 9 6" xfId="34161" xr:uid="{00000000-0005-0000-0000-000084860000}"/>
    <cellStyle name="Notas 2 9 6 2" xfId="34162" xr:uid="{00000000-0005-0000-0000-000085860000}"/>
    <cellStyle name="Notas 2 9 7" xfId="34163" xr:uid="{00000000-0005-0000-0000-000086860000}"/>
    <cellStyle name="Notas 2 9 7 2" xfId="34164" xr:uid="{00000000-0005-0000-0000-000087860000}"/>
    <cellStyle name="Notas 2 9 8" xfId="34165" xr:uid="{00000000-0005-0000-0000-000088860000}"/>
    <cellStyle name="Notas 2 9 8 2" xfId="34166" xr:uid="{00000000-0005-0000-0000-000089860000}"/>
    <cellStyle name="Notas 2 9 9" xfId="34167" xr:uid="{00000000-0005-0000-0000-00008A860000}"/>
    <cellStyle name="Notas 2 9 9 2" xfId="34168" xr:uid="{00000000-0005-0000-0000-00008B860000}"/>
    <cellStyle name="Notas 3" xfId="246" xr:uid="{00000000-0005-0000-0000-00008C860000}"/>
    <cellStyle name="Notas 3 10" xfId="34169" xr:uid="{00000000-0005-0000-0000-00008D860000}"/>
    <cellStyle name="Notas 3 10 2" xfId="34170" xr:uid="{00000000-0005-0000-0000-00008E860000}"/>
    <cellStyle name="Notas 3 11" xfId="34171" xr:uid="{00000000-0005-0000-0000-00008F860000}"/>
    <cellStyle name="Notas 3 11 2" xfId="34172" xr:uid="{00000000-0005-0000-0000-000090860000}"/>
    <cellStyle name="Notas 3 12" xfId="34173" xr:uid="{00000000-0005-0000-0000-000091860000}"/>
    <cellStyle name="Notas 3 12 2" xfId="34174" xr:uid="{00000000-0005-0000-0000-000092860000}"/>
    <cellStyle name="Notas 3 13" xfId="34175" xr:uid="{00000000-0005-0000-0000-000093860000}"/>
    <cellStyle name="Notas 3 13 2" xfId="34176" xr:uid="{00000000-0005-0000-0000-000094860000}"/>
    <cellStyle name="Notas 3 14" xfId="34177" xr:uid="{00000000-0005-0000-0000-000095860000}"/>
    <cellStyle name="Notas 3 14 2" xfId="34178" xr:uid="{00000000-0005-0000-0000-000096860000}"/>
    <cellStyle name="Notas 3 15" xfId="34179" xr:uid="{00000000-0005-0000-0000-000097860000}"/>
    <cellStyle name="Notas 3 15 2" xfId="34180" xr:uid="{00000000-0005-0000-0000-000098860000}"/>
    <cellStyle name="Notas 3 16" xfId="34181" xr:uid="{00000000-0005-0000-0000-000099860000}"/>
    <cellStyle name="Notas 3 16 2" xfId="34182" xr:uid="{00000000-0005-0000-0000-00009A860000}"/>
    <cellStyle name="Notas 3 17" xfId="34183" xr:uid="{00000000-0005-0000-0000-00009B860000}"/>
    <cellStyle name="Notas 3 18" xfId="34184" xr:uid="{00000000-0005-0000-0000-00009C860000}"/>
    <cellStyle name="Notas 3 19" xfId="34185" xr:uid="{00000000-0005-0000-0000-00009D860000}"/>
    <cellStyle name="Notas 3 2" xfId="330" xr:uid="{00000000-0005-0000-0000-00009E860000}"/>
    <cellStyle name="Notas 3 2 10" xfId="34186" xr:uid="{00000000-0005-0000-0000-00009F860000}"/>
    <cellStyle name="Notas 3 2 10 2" xfId="34187" xr:uid="{00000000-0005-0000-0000-0000A0860000}"/>
    <cellStyle name="Notas 3 2 11" xfId="34188" xr:uid="{00000000-0005-0000-0000-0000A1860000}"/>
    <cellStyle name="Notas 3 2 11 2" xfId="34189" xr:uid="{00000000-0005-0000-0000-0000A2860000}"/>
    <cellStyle name="Notas 3 2 12" xfId="34190" xr:uid="{00000000-0005-0000-0000-0000A3860000}"/>
    <cellStyle name="Notas 3 2 12 2" xfId="34191" xr:uid="{00000000-0005-0000-0000-0000A4860000}"/>
    <cellStyle name="Notas 3 2 13" xfId="34192" xr:uid="{00000000-0005-0000-0000-0000A5860000}"/>
    <cellStyle name="Notas 3 2 13 2" xfId="34193" xr:uid="{00000000-0005-0000-0000-0000A6860000}"/>
    <cellStyle name="Notas 3 2 14" xfId="34194" xr:uid="{00000000-0005-0000-0000-0000A7860000}"/>
    <cellStyle name="Notas 3 2 14 2" xfId="34195" xr:uid="{00000000-0005-0000-0000-0000A8860000}"/>
    <cellStyle name="Notas 3 2 15" xfId="34196" xr:uid="{00000000-0005-0000-0000-0000A9860000}"/>
    <cellStyle name="Notas 3 2 16" xfId="34197" xr:uid="{00000000-0005-0000-0000-0000AA860000}"/>
    <cellStyle name="Notas 3 2 2" xfId="34198" xr:uid="{00000000-0005-0000-0000-0000AB860000}"/>
    <cellStyle name="Notas 3 2 2 10" xfId="34199" xr:uid="{00000000-0005-0000-0000-0000AC860000}"/>
    <cellStyle name="Notas 3 2 2 10 2" xfId="34200" xr:uid="{00000000-0005-0000-0000-0000AD860000}"/>
    <cellStyle name="Notas 3 2 2 11" xfId="34201" xr:uid="{00000000-0005-0000-0000-0000AE860000}"/>
    <cellStyle name="Notas 3 2 2 11 2" xfId="34202" xr:uid="{00000000-0005-0000-0000-0000AF860000}"/>
    <cellStyle name="Notas 3 2 2 12" xfId="34203" xr:uid="{00000000-0005-0000-0000-0000B0860000}"/>
    <cellStyle name="Notas 3 2 2 12 2" xfId="34204" xr:uid="{00000000-0005-0000-0000-0000B1860000}"/>
    <cellStyle name="Notas 3 2 2 13" xfId="34205" xr:uid="{00000000-0005-0000-0000-0000B2860000}"/>
    <cellStyle name="Notas 3 2 2 2" xfId="34206" xr:uid="{00000000-0005-0000-0000-0000B3860000}"/>
    <cellStyle name="Notas 3 2 2 2 10" xfId="34207" xr:uid="{00000000-0005-0000-0000-0000B4860000}"/>
    <cellStyle name="Notas 3 2 2 2 10 2" xfId="34208" xr:uid="{00000000-0005-0000-0000-0000B5860000}"/>
    <cellStyle name="Notas 3 2 2 2 11" xfId="34209" xr:uid="{00000000-0005-0000-0000-0000B6860000}"/>
    <cellStyle name="Notas 3 2 2 2 2" xfId="34210" xr:uid="{00000000-0005-0000-0000-0000B7860000}"/>
    <cellStyle name="Notas 3 2 2 2 2 2" xfId="34211" xr:uid="{00000000-0005-0000-0000-0000B8860000}"/>
    <cellStyle name="Notas 3 2 2 2 3" xfId="34212" xr:uid="{00000000-0005-0000-0000-0000B9860000}"/>
    <cellStyle name="Notas 3 2 2 2 3 2" xfId="34213" xr:uid="{00000000-0005-0000-0000-0000BA860000}"/>
    <cellStyle name="Notas 3 2 2 2 4" xfId="34214" xr:uid="{00000000-0005-0000-0000-0000BB860000}"/>
    <cellStyle name="Notas 3 2 2 2 4 2" xfId="34215" xr:uid="{00000000-0005-0000-0000-0000BC860000}"/>
    <cellStyle name="Notas 3 2 2 2 5" xfId="34216" xr:uid="{00000000-0005-0000-0000-0000BD860000}"/>
    <cellStyle name="Notas 3 2 2 2 5 2" xfId="34217" xr:uid="{00000000-0005-0000-0000-0000BE860000}"/>
    <cellStyle name="Notas 3 2 2 2 6" xfId="34218" xr:uid="{00000000-0005-0000-0000-0000BF860000}"/>
    <cellStyle name="Notas 3 2 2 2 6 2" xfId="34219" xr:uid="{00000000-0005-0000-0000-0000C0860000}"/>
    <cellStyle name="Notas 3 2 2 2 7" xfId="34220" xr:uid="{00000000-0005-0000-0000-0000C1860000}"/>
    <cellStyle name="Notas 3 2 2 2 7 2" xfId="34221" xr:uid="{00000000-0005-0000-0000-0000C2860000}"/>
    <cellStyle name="Notas 3 2 2 2 8" xfId="34222" xr:uid="{00000000-0005-0000-0000-0000C3860000}"/>
    <cellStyle name="Notas 3 2 2 2 8 2" xfId="34223" xr:uid="{00000000-0005-0000-0000-0000C4860000}"/>
    <cellStyle name="Notas 3 2 2 2 9" xfId="34224" xr:uid="{00000000-0005-0000-0000-0000C5860000}"/>
    <cellStyle name="Notas 3 2 2 2 9 2" xfId="34225" xr:uid="{00000000-0005-0000-0000-0000C6860000}"/>
    <cellStyle name="Notas 3 2 2 3" xfId="34226" xr:uid="{00000000-0005-0000-0000-0000C7860000}"/>
    <cellStyle name="Notas 3 2 2 3 10" xfId="34227" xr:uid="{00000000-0005-0000-0000-0000C8860000}"/>
    <cellStyle name="Notas 3 2 2 3 10 2" xfId="34228" xr:uid="{00000000-0005-0000-0000-0000C9860000}"/>
    <cellStyle name="Notas 3 2 2 3 11" xfId="34229" xr:uid="{00000000-0005-0000-0000-0000CA860000}"/>
    <cellStyle name="Notas 3 2 2 3 2" xfId="34230" xr:uid="{00000000-0005-0000-0000-0000CB860000}"/>
    <cellStyle name="Notas 3 2 2 3 2 2" xfId="34231" xr:uid="{00000000-0005-0000-0000-0000CC860000}"/>
    <cellStyle name="Notas 3 2 2 3 3" xfId="34232" xr:uid="{00000000-0005-0000-0000-0000CD860000}"/>
    <cellStyle name="Notas 3 2 2 3 3 2" xfId="34233" xr:uid="{00000000-0005-0000-0000-0000CE860000}"/>
    <cellStyle name="Notas 3 2 2 3 4" xfId="34234" xr:uid="{00000000-0005-0000-0000-0000CF860000}"/>
    <cellStyle name="Notas 3 2 2 3 4 2" xfId="34235" xr:uid="{00000000-0005-0000-0000-0000D0860000}"/>
    <cellStyle name="Notas 3 2 2 3 5" xfId="34236" xr:uid="{00000000-0005-0000-0000-0000D1860000}"/>
    <cellStyle name="Notas 3 2 2 3 5 2" xfId="34237" xr:uid="{00000000-0005-0000-0000-0000D2860000}"/>
    <cellStyle name="Notas 3 2 2 3 6" xfId="34238" xr:uid="{00000000-0005-0000-0000-0000D3860000}"/>
    <cellStyle name="Notas 3 2 2 3 6 2" xfId="34239" xr:uid="{00000000-0005-0000-0000-0000D4860000}"/>
    <cellStyle name="Notas 3 2 2 3 7" xfId="34240" xr:uid="{00000000-0005-0000-0000-0000D5860000}"/>
    <cellStyle name="Notas 3 2 2 3 7 2" xfId="34241" xr:uid="{00000000-0005-0000-0000-0000D6860000}"/>
    <cellStyle name="Notas 3 2 2 3 8" xfId="34242" xr:uid="{00000000-0005-0000-0000-0000D7860000}"/>
    <cellStyle name="Notas 3 2 2 3 8 2" xfId="34243" xr:uid="{00000000-0005-0000-0000-0000D8860000}"/>
    <cellStyle name="Notas 3 2 2 3 9" xfId="34244" xr:uid="{00000000-0005-0000-0000-0000D9860000}"/>
    <cellStyle name="Notas 3 2 2 3 9 2" xfId="34245" xr:uid="{00000000-0005-0000-0000-0000DA860000}"/>
    <cellStyle name="Notas 3 2 2 4" xfId="34246" xr:uid="{00000000-0005-0000-0000-0000DB860000}"/>
    <cellStyle name="Notas 3 2 2 4 2" xfId="34247" xr:uid="{00000000-0005-0000-0000-0000DC860000}"/>
    <cellStyle name="Notas 3 2 2 5" xfId="34248" xr:uid="{00000000-0005-0000-0000-0000DD860000}"/>
    <cellStyle name="Notas 3 2 2 5 2" xfId="34249" xr:uid="{00000000-0005-0000-0000-0000DE860000}"/>
    <cellStyle name="Notas 3 2 2 6" xfId="34250" xr:uid="{00000000-0005-0000-0000-0000DF860000}"/>
    <cellStyle name="Notas 3 2 2 6 2" xfId="34251" xr:uid="{00000000-0005-0000-0000-0000E0860000}"/>
    <cellStyle name="Notas 3 2 2 7" xfId="34252" xr:uid="{00000000-0005-0000-0000-0000E1860000}"/>
    <cellStyle name="Notas 3 2 2 7 2" xfId="34253" xr:uid="{00000000-0005-0000-0000-0000E2860000}"/>
    <cellStyle name="Notas 3 2 2 8" xfId="34254" xr:uid="{00000000-0005-0000-0000-0000E3860000}"/>
    <cellStyle name="Notas 3 2 2 8 2" xfId="34255" xr:uid="{00000000-0005-0000-0000-0000E4860000}"/>
    <cellStyle name="Notas 3 2 2 9" xfId="34256" xr:uid="{00000000-0005-0000-0000-0000E5860000}"/>
    <cellStyle name="Notas 3 2 2 9 2" xfId="34257" xr:uid="{00000000-0005-0000-0000-0000E6860000}"/>
    <cellStyle name="Notas 3 2 3" xfId="34258" xr:uid="{00000000-0005-0000-0000-0000E7860000}"/>
    <cellStyle name="Notas 3 2 3 10" xfId="34259" xr:uid="{00000000-0005-0000-0000-0000E8860000}"/>
    <cellStyle name="Notas 3 2 3 10 2" xfId="34260" xr:uid="{00000000-0005-0000-0000-0000E9860000}"/>
    <cellStyle name="Notas 3 2 3 11" xfId="34261" xr:uid="{00000000-0005-0000-0000-0000EA860000}"/>
    <cellStyle name="Notas 3 2 3 11 2" xfId="34262" xr:uid="{00000000-0005-0000-0000-0000EB860000}"/>
    <cellStyle name="Notas 3 2 3 12" xfId="34263" xr:uid="{00000000-0005-0000-0000-0000EC860000}"/>
    <cellStyle name="Notas 3 2 3 12 2" xfId="34264" xr:uid="{00000000-0005-0000-0000-0000ED860000}"/>
    <cellStyle name="Notas 3 2 3 13" xfId="34265" xr:uid="{00000000-0005-0000-0000-0000EE860000}"/>
    <cellStyle name="Notas 3 2 3 2" xfId="34266" xr:uid="{00000000-0005-0000-0000-0000EF860000}"/>
    <cellStyle name="Notas 3 2 3 2 10" xfId="34267" xr:uid="{00000000-0005-0000-0000-0000F0860000}"/>
    <cellStyle name="Notas 3 2 3 2 10 2" xfId="34268" xr:uid="{00000000-0005-0000-0000-0000F1860000}"/>
    <cellStyle name="Notas 3 2 3 2 11" xfId="34269" xr:uid="{00000000-0005-0000-0000-0000F2860000}"/>
    <cellStyle name="Notas 3 2 3 2 2" xfId="34270" xr:uid="{00000000-0005-0000-0000-0000F3860000}"/>
    <cellStyle name="Notas 3 2 3 2 2 2" xfId="34271" xr:uid="{00000000-0005-0000-0000-0000F4860000}"/>
    <cellStyle name="Notas 3 2 3 2 3" xfId="34272" xr:uid="{00000000-0005-0000-0000-0000F5860000}"/>
    <cellStyle name="Notas 3 2 3 2 3 2" xfId="34273" xr:uid="{00000000-0005-0000-0000-0000F6860000}"/>
    <cellStyle name="Notas 3 2 3 2 4" xfId="34274" xr:uid="{00000000-0005-0000-0000-0000F7860000}"/>
    <cellStyle name="Notas 3 2 3 2 4 2" xfId="34275" xr:uid="{00000000-0005-0000-0000-0000F8860000}"/>
    <cellStyle name="Notas 3 2 3 2 5" xfId="34276" xr:uid="{00000000-0005-0000-0000-0000F9860000}"/>
    <cellStyle name="Notas 3 2 3 2 5 2" xfId="34277" xr:uid="{00000000-0005-0000-0000-0000FA860000}"/>
    <cellStyle name="Notas 3 2 3 2 6" xfId="34278" xr:uid="{00000000-0005-0000-0000-0000FB860000}"/>
    <cellStyle name="Notas 3 2 3 2 6 2" xfId="34279" xr:uid="{00000000-0005-0000-0000-0000FC860000}"/>
    <cellStyle name="Notas 3 2 3 2 7" xfId="34280" xr:uid="{00000000-0005-0000-0000-0000FD860000}"/>
    <cellStyle name="Notas 3 2 3 2 7 2" xfId="34281" xr:uid="{00000000-0005-0000-0000-0000FE860000}"/>
    <cellStyle name="Notas 3 2 3 2 8" xfId="34282" xr:uid="{00000000-0005-0000-0000-0000FF860000}"/>
    <cellStyle name="Notas 3 2 3 2 8 2" xfId="34283" xr:uid="{00000000-0005-0000-0000-000000870000}"/>
    <cellStyle name="Notas 3 2 3 2 9" xfId="34284" xr:uid="{00000000-0005-0000-0000-000001870000}"/>
    <cellStyle name="Notas 3 2 3 2 9 2" xfId="34285" xr:uid="{00000000-0005-0000-0000-000002870000}"/>
    <cellStyle name="Notas 3 2 3 3" xfId="34286" xr:uid="{00000000-0005-0000-0000-000003870000}"/>
    <cellStyle name="Notas 3 2 3 3 10" xfId="34287" xr:uid="{00000000-0005-0000-0000-000004870000}"/>
    <cellStyle name="Notas 3 2 3 3 10 2" xfId="34288" xr:uid="{00000000-0005-0000-0000-000005870000}"/>
    <cellStyle name="Notas 3 2 3 3 11" xfId="34289" xr:uid="{00000000-0005-0000-0000-000006870000}"/>
    <cellStyle name="Notas 3 2 3 3 2" xfId="34290" xr:uid="{00000000-0005-0000-0000-000007870000}"/>
    <cellStyle name="Notas 3 2 3 3 2 2" xfId="34291" xr:uid="{00000000-0005-0000-0000-000008870000}"/>
    <cellStyle name="Notas 3 2 3 3 3" xfId="34292" xr:uid="{00000000-0005-0000-0000-000009870000}"/>
    <cellStyle name="Notas 3 2 3 3 3 2" xfId="34293" xr:uid="{00000000-0005-0000-0000-00000A870000}"/>
    <cellStyle name="Notas 3 2 3 3 4" xfId="34294" xr:uid="{00000000-0005-0000-0000-00000B870000}"/>
    <cellStyle name="Notas 3 2 3 3 4 2" xfId="34295" xr:uid="{00000000-0005-0000-0000-00000C870000}"/>
    <cellStyle name="Notas 3 2 3 3 5" xfId="34296" xr:uid="{00000000-0005-0000-0000-00000D870000}"/>
    <cellStyle name="Notas 3 2 3 3 5 2" xfId="34297" xr:uid="{00000000-0005-0000-0000-00000E870000}"/>
    <cellStyle name="Notas 3 2 3 3 6" xfId="34298" xr:uid="{00000000-0005-0000-0000-00000F870000}"/>
    <cellStyle name="Notas 3 2 3 3 6 2" xfId="34299" xr:uid="{00000000-0005-0000-0000-000010870000}"/>
    <cellStyle name="Notas 3 2 3 3 7" xfId="34300" xr:uid="{00000000-0005-0000-0000-000011870000}"/>
    <cellStyle name="Notas 3 2 3 3 7 2" xfId="34301" xr:uid="{00000000-0005-0000-0000-000012870000}"/>
    <cellStyle name="Notas 3 2 3 3 8" xfId="34302" xr:uid="{00000000-0005-0000-0000-000013870000}"/>
    <cellStyle name="Notas 3 2 3 3 8 2" xfId="34303" xr:uid="{00000000-0005-0000-0000-000014870000}"/>
    <cellStyle name="Notas 3 2 3 3 9" xfId="34304" xr:uid="{00000000-0005-0000-0000-000015870000}"/>
    <cellStyle name="Notas 3 2 3 3 9 2" xfId="34305" xr:uid="{00000000-0005-0000-0000-000016870000}"/>
    <cellStyle name="Notas 3 2 3 4" xfId="34306" xr:uid="{00000000-0005-0000-0000-000017870000}"/>
    <cellStyle name="Notas 3 2 3 4 2" xfId="34307" xr:uid="{00000000-0005-0000-0000-000018870000}"/>
    <cellStyle name="Notas 3 2 3 5" xfId="34308" xr:uid="{00000000-0005-0000-0000-000019870000}"/>
    <cellStyle name="Notas 3 2 3 5 2" xfId="34309" xr:uid="{00000000-0005-0000-0000-00001A870000}"/>
    <cellStyle name="Notas 3 2 3 6" xfId="34310" xr:uid="{00000000-0005-0000-0000-00001B870000}"/>
    <cellStyle name="Notas 3 2 3 6 2" xfId="34311" xr:uid="{00000000-0005-0000-0000-00001C870000}"/>
    <cellStyle name="Notas 3 2 3 7" xfId="34312" xr:uid="{00000000-0005-0000-0000-00001D870000}"/>
    <cellStyle name="Notas 3 2 3 7 2" xfId="34313" xr:uid="{00000000-0005-0000-0000-00001E870000}"/>
    <cellStyle name="Notas 3 2 3 8" xfId="34314" xr:uid="{00000000-0005-0000-0000-00001F870000}"/>
    <cellStyle name="Notas 3 2 3 8 2" xfId="34315" xr:uid="{00000000-0005-0000-0000-000020870000}"/>
    <cellStyle name="Notas 3 2 3 9" xfId="34316" xr:uid="{00000000-0005-0000-0000-000021870000}"/>
    <cellStyle name="Notas 3 2 3 9 2" xfId="34317" xr:uid="{00000000-0005-0000-0000-000022870000}"/>
    <cellStyle name="Notas 3 2 4" xfId="34318" xr:uid="{00000000-0005-0000-0000-000023870000}"/>
    <cellStyle name="Notas 3 2 4 10" xfId="34319" xr:uid="{00000000-0005-0000-0000-000024870000}"/>
    <cellStyle name="Notas 3 2 4 10 2" xfId="34320" xr:uid="{00000000-0005-0000-0000-000025870000}"/>
    <cellStyle name="Notas 3 2 4 11" xfId="34321" xr:uid="{00000000-0005-0000-0000-000026870000}"/>
    <cellStyle name="Notas 3 2 4 2" xfId="34322" xr:uid="{00000000-0005-0000-0000-000027870000}"/>
    <cellStyle name="Notas 3 2 4 2 2" xfId="34323" xr:uid="{00000000-0005-0000-0000-000028870000}"/>
    <cellStyle name="Notas 3 2 4 3" xfId="34324" xr:uid="{00000000-0005-0000-0000-000029870000}"/>
    <cellStyle name="Notas 3 2 4 3 2" xfId="34325" xr:uid="{00000000-0005-0000-0000-00002A870000}"/>
    <cellStyle name="Notas 3 2 4 4" xfId="34326" xr:uid="{00000000-0005-0000-0000-00002B870000}"/>
    <cellStyle name="Notas 3 2 4 4 2" xfId="34327" xr:uid="{00000000-0005-0000-0000-00002C870000}"/>
    <cellStyle name="Notas 3 2 4 5" xfId="34328" xr:uid="{00000000-0005-0000-0000-00002D870000}"/>
    <cellStyle name="Notas 3 2 4 5 2" xfId="34329" xr:uid="{00000000-0005-0000-0000-00002E870000}"/>
    <cellStyle name="Notas 3 2 4 6" xfId="34330" xr:uid="{00000000-0005-0000-0000-00002F870000}"/>
    <cellStyle name="Notas 3 2 4 6 2" xfId="34331" xr:uid="{00000000-0005-0000-0000-000030870000}"/>
    <cellStyle name="Notas 3 2 4 7" xfId="34332" xr:uid="{00000000-0005-0000-0000-000031870000}"/>
    <cellStyle name="Notas 3 2 4 7 2" xfId="34333" xr:uid="{00000000-0005-0000-0000-000032870000}"/>
    <cellStyle name="Notas 3 2 4 8" xfId="34334" xr:uid="{00000000-0005-0000-0000-000033870000}"/>
    <cellStyle name="Notas 3 2 4 8 2" xfId="34335" xr:uid="{00000000-0005-0000-0000-000034870000}"/>
    <cellStyle name="Notas 3 2 4 9" xfId="34336" xr:uid="{00000000-0005-0000-0000-000035870000}"/>
    <cellStyle name="Notas 3 2 4 9 2" xfId="34337" xr:uid="{00000000-0005-0000-0000-000036870000}"/>
    <cellStyle name="Notas 3 2 5" xfId="34338" xr:uid="{00000000-0005-0000-0000-000037870000}"/>
    <cellStyle name="Notas 3 2 5 10" xfId="34339" xr:uid="{00000000-0005-0000-0000-000038870000}"/>
    <cellStyle name="Notas 3 2 5 10 2" xfId="34340" xr:uid="{00000000-0005-0000-0000-000039870000}"/>
    <cellStyle name="Notas 3 2 5 11" xfId="34341" xr:uid="{00000000-0005-0000-0000-00003A870000}"/>
    <cellStyle name="Notas 3 2 5 2" xfId="34342" xr:uid="{00000000-0005-0000-0000-00003B870000}"/>
    <cellStyle name="Notas 3 2 5 2 2" xfId="34343" xr:uid="{00000000-0005-0000-0000-00003C870000}"/>
    <cellStyle name="Notas 3 2 5 3" xfId="34344" xr:uid="{00000000-0005-0000-0000-00003D870000}"/>
    <cellStyle name="Notas 3 2 5 3 2" xfId="34345" xr:uid="{00000000-0005-0000-0000-00003E870000}"/>
    <cellStyle name="Notas 3 2 5 4" xfId="34346" xr:uid="{00000000-0005-0000-0000-00003F870000}"/>
    <cellStyle name="Notas 3 2 5 4 2" xfId="34347" xr:uid="{00000000-0005-0000-0000-000040870000}"/>
    <cellStyle name="Notas 3 2 5 5" xfId="34348" xr:uid="{00000000-0005-0000-0000-000041870000}"/>
    <cellStyle name="Notas 3 2 5 5 2" xfId="34349" xr:uid="{00000000-0005-0000-0000-000042870000}"/>
    <cellStyle name="Notas 3 2 5 6" xfId="34350" xr:uid="{00000000-0005-0000-0000-000043870000}"/>
    <cellStyle name="Notas 3 2 5 6 2" xfId="34351" xr:uid="{00000000-0005-0000-0000-000044870000}"/>
    <cellStyle name="Notas 3 2 5 7" xfId="34352" xr:uid="{00000000-0005-0000-0000-000045870000}"/>
    <cellStyle name="Notas 3 2 5 7 2" xfId="34353" xr:uid="{00000000-0005-0000-0000-000046870000}"/>
    <cellStyle name="Notas 3 2 5 8" xfId="34354" xr:uid="{00000000-0005-0000-0000-000047870000}"/>
    <cellStyle name="Notas 3 2 5 8 2" xfId="34355" xr:uid="{00000000-0005-0000-0000-000048870000}"/>
    <cellStyle name="Notas 3 2 5 9" xfId="34356" xr:uid="{00000000-0005-0000-0000-000049870000}"/>
    <cellStyle name="Notas 3 2 5 9 2" xfId="34357" xr:uid="{00000000-0005-0000-0000-00004A870000}"/>
    <cellStyle name="Notas 3 2 6" xfId="34358" xr:uid="{00000000-0005-0000-0000-00004B870000}"/>
    <cellStyle name="Notas 3 2 6 2" xfId="34359" xr:uid="{00000000-0005-0000-0000-00004C870000}"/>
    <cellStyle name="Notas 3 2 7" xfId="34360" xr:uid="{00000000-0005-0000-0000-00004D870000}"/>
    <cellStyle name="Notas 3 2 7 2" xfId="34361" xr:uid="{00000000-0005-0000-0000-00004E870000}"/>
    <cellStyle name="Notas 3 2 8" xfId="34362" xr:uid="{00000000-0005-0000-0000-00004F870000}"/>
    <cellStyle name="Notas 3 2 8 2" xfId="34363" xr:uid="{00000000-0005-0000-0000-000050870000}"/>
    <cellStyle name="Notas 3 2 9" xfId="34364" xr:uid="{00000000-0005-0000-0000-000051870000}"/>
    <cellStyle name="Notas 3 2 9 2" xfId="34365" xr:uid="{00000000-0005-0000-0000-000052870000}"/>
    <cellStyle name="Notas 3 3" xfId="302" xr:uid="{00000000-0005-0000-0000-000053870000}"/>
    <cellStyle name="Notas 3 3 10" xfId="34366" xr:uid="{00000000-0005-0000-0000-000054870000}"/>
    <cellStyle name="Notas 3 3 10 2" xfId="34367" xr:uid="{00000000-0005-0000-0000-000055870000}"/>
    <cellStyle name="Notas 3 3 11" xfId="34368" xr:uid="{00000000-0005-0000-0000-000056870000}"/>
    <cellStyle name="Notas 3 3 11 2" xfId="34369" xr:uid="{00000000-0005-0000-0000-000057870000}"/>
    <cellStyle name="Notas 3 3 12" xfId="34370" xr:uid="{00000000-0005-0000-0000-000058870000}"/>
    <cellStyle name="Notas 3 3 12 2" xfId="34371" xr:uid="{00000000-0005-0000-0000-000059870000}"/>
    <cellStyle name="Notas 3 3 13" xfId="34372" xr:uid="{00000000-0005-0000-0000-00005A870000}"/>
    <cellStyle name="Notas 3 3 13 2" xfId="34373" xr:uid="{00000000-0005-0000-0000-00005B870000}"/>
    <cellStyle name="Notas 3 3 14" xfId="34374" xr:uid="{00000000-0005-0000-0000-00005C870000}"/>
    <cellStyle name="Notas 3 3 14 2" xfId="34375" xr:uid="{00000000-0005-0000-0000-00005D870000}"/>
    <cellStyle name="Notas 3 3 15" xfId="34376" xr:uid="{00000000-0005-0000-0000-00005E870000}"/>
    <cellStyle name="Notas 3 3 2" xfId="34377" xr:uid="{00000000-0005-0000-0000-00005F870000}"/>
    <cellStyle name="Notas 3 3 2 10" xfId="34378" xr:uid="{00000000-0005-0000-0000-000060870000}"/>
    <cellStyle name="Notas 3 3 2 10 2" xfId="34379" xr:uid="{00000000-0005-0000-0000-000061870000}"/>
    <cellStyle name="Notas 3 3 2 11" xfId="34380" xr:uid="{00000000-0005-0000-0000-000062870000}"/>
    <cellStyle name="Notas 3 3 2 11 2" xfId="34381" xr:uid="{00000000-0005-0000-0000-000063870000}"/>
    <cellStyle name="Notas 3 3 2 12" xfId="34382" xr:uid="{00000000-0005-0000-0000-000064870000}"/>
    <cellStyle name="Notas 3 3 2 12 2" xfId="34383" xr:uid="{00000000-0005-0000-0000-000065870000}"/>
    <cellStyle name="Notas 3 3 2 13" xfId="34384" xr:uid="{00000000-0005-0000-0000-000066870000}"/>
    <cellStyle name="Notas 3 3 2 2" xfId="34385" xr:uid="{00000000-0005-0000-0000-000067870000}"/>
    <cellStyle name="Notas 3 3 2 2 10" xfId="34386" xr:uid="{00000000-0005-0000-0000-000068870000}"/>
    <cellStyle name="Notas 3 3 2 2 10 2" xfId="34387" xr:uid="{00000000-0005-0000-0000-000069870000}"/>
    <cellStyle name="Notas 3 3 2 2 11" xfId="34388" xr:uid="{00000000-0005-0000-0000-00006A870000}"/>
    <cellStyle name="Notas 3 3 2 2 2" xfId="34389" xr:uid="{00000000-0005-0000-0000-00006B870000}"/>
    <cellStyle name="Notas 3 3 2 2 2 2" xfId="34390" xr:uid="{00000000-0005-0000-0000-00006C870000}"/>
    <cellStyle name="Notas 3 3 2 2 3" xfId="34391" xr:uid="{00000000-0005-0000-0000-00006D870000}"/>
    <cellStyle name="Notas 3 3 2 2 3 2" xfId="34392" xr:uid="{00000000-0005-0000-0000-00006E870000}"/>
    <cellStyle name="Notas 3 3 2 2 4" xfId="34393" xr:uid="{00000000-0005-0000-0000-00006F870000}"/>
    <cellStyle name="Notas 3 3 2 2 4 2" xfId="34394" xr:uid="{00000000-0005-0000-0000-000070870000}"/>
    <cellStyle name="Notas 3 3 2 2 5" xfId="34395" xr:uid="{00000000-0005-0000-0000-000071870000}"/>
    <cellStyle name="Notas 3 3 2 2 5 2" xfId="34396" xr:uid="{00000000-0005-0000-0000-000072870000}"/>
    <cellStyle name="Notas 3 3 2 2 6" xfId="34397" xr:uid="{00000000-0005-0000-0000-000073870000}"/>
    <cellStyle name="Notas 3 3 2 2 6 2" xfId="34398" xr:uid="{00000000-0005-0000-0000-000074870000}"/>
    <cellStyle name="Notas 3 3 2 2 7" xfId="34399" xr:uid="{00000000-0005-0000-0000-000075870000}"/>
    <cellStyle name="Notas 3 3 2 2 7 2" xfId="34400" xr:uid="{00000000-0005-0000-0000-000076870000}"/>
    <cellStyle name="Notas 3 3 2 2 8" xfId="34401" xr:uid="{00000000-0005-0000-0000-000077870000}"/>
    <cellStyle name="Notas 3 3 2 2 8 2" xfId="34402" xr:uid="{00000000-0005-0000-0000-000078870000}"/>
    <cellStyle name="Notas 3 3 2 2 9" xfId="34403" xr:uid="{00000000-0005-0000-0000-000079870000}"/>
    <cellStyle name="Notas 3 3 2 2 9 2" xfId="34404" xr:uid="{00000000-0005-0000-0000-00007A870000}"/>
    <cellStyle name="Notas 3 3 2 3" xfId="34405" xr:uid="{00000000-0005-0000-0000-00007B870000}"/>
    <cellStyle name="Notas 3 3 2 3 10" xfId="34406" xr:uid="{00000000-0005-0000-0000-00007C870000}"/>
    <cellStyle name="Notas 3 3 2 3 10 2" xfId="34407" xr:uid="{00000000-0005-0000-0000-00007D870000}"/>
    <cellStyle name="Notas 3 3 2 3 11" xfId="34408" xr:uid="{00000000-0005-0000-0000-00007E870000}"/>
    <cellStyle name="Notas 3 3 2 3 2" xfId="34409" xr:uid="{00000000-0005-0000-0000-00007F870000}"/>
    <cellStyle name="Notas 3 3 2 3 2 2" xfId="34410" xr:uid="{00000000-0005-0000-0000-000080870000}"/>
    <cellStyle name="Notas 3 3 2 3 3" xfId="34411" xr:uid="{00000000-0005-0000-0000-000081870000}"/>
    <cellStyle name="Notas 3 3 2 3 3 2" xfId="34412" xr:uid="{00000000-0005-0000-0000-000082870000}"/>
    <cellStyle name="Notas 3 3 2 3 4" xfId="34413" xr:uid="{00000000-0005-0000-0000-000083870000}"/>
    <cellStyle name="Notas 3 3 2 3 4 2" xfId="34414" xr:uid="{00000000-0005-0000-0000-000084870000}"/>
    <cellStyle name="Notas 3 3 2 3 5" xfId="34415" xr:uid="{00000000-0005-0000-0000-000085870000}"/>
    <cellStyle name="Notas 3 3 2 3 5 2" xfId="34416" xr:uid="{00000000-0005-0000-0000-000086870000}"/>
    <cellStyle name="Notas 3 3 2 3 6" xfId="34417" xr:uid="{00000000-0005-0000-0000-000087870000}"/>
    <cellStyle name="Notas 3 3 2 3 6 2" xfId="34418" xr:uid="{00000000-0005-0000-0000-000088870000}"/>
    <cellStyle name="Notas 3 3 2 3 7" xfId="34419" xr:uid="{00000000-0005-0000-0000-000089870000}"/>
    <cellStyle name="Notas 3 3 2 3 7 2" xfId="34420" xr:uid="{00000000-0005-0000-0000-00008A870000}"/>
    <cellStyle name="Notas 3 3 2 3 8" xfId="34421" xr:uid="{00000000-0005-0000-0000-00008B870000}"/>
    <cellStyle name="Notas 3 3 2 3 8 2" xfId="34422" xr:uid="{00000000-0005-0000-0000-00008C870000}"/>
    <cellStyle name="Notas 3 3 2 3 9" xfId="34423" xr:uid="{00000000-0005-0000-0000-00008D870000}"/>
    <cellStyle name="Notas 3 3 2 3 9 2" xfId="34424" xr:uid="{00000000-0005-0000-0000-00008E870000}"/>
    <cellStyle name="Notas 3 3 2 4" xfId="34425" xr:uid="{00000000-0005-0000-0000-00008F870000}"/>
    <cellStyle name="Notas 3 3 2 4 2" xfId="34426" xr:uid="{00000000-0005-0000-0000-000090870000}"/>
    <cellStyle name="Notas 3 3 2 5" xfId="34427" xr:uid="{00000000-0005-0000-0000-000091870000}"/>
    <cellStyle name="Notas 3 3 2 5 2" xfId="34428" xr:uid="{00000000-0005-0000-0000-000092870000}"/>
    <cellStyle name="Notas 3 3 2 6" xfId="34429" xr:uid="{00000000-0005-0000-0000-000093870000}"/>
    <cellStyle name="Notas 3 3 2 6 2" xfId="34430" xr:uid="{00000000-0005-0000-0000-000094870000}"/>
    <cellStyle name="Notas 3 3 2 7" xfId="34431" xr:uid="{00000000-0005-0000-0000-000095870000}"/>
    <cellStyle name="Notas 3 3 2 7 2" xfId="34432" xr:uid="{00000000-0005-0000-0000-000096870000}"/>
    <cellStyle name="Notas 3 3 2 8" xfId="34433" xr:uid="{00000000-0005-0000-0000-000097870000}"/>
    <cellStyle name="Notas 3 3 2 8 2" xfId="34434" xr:uid="{00000000-0005-0000-0000-000098870000}"/>
    <cellStyle name="Notas 3 3 2 9" xfId="34435" xr:uid="{00000000-0005-0000-0000-000099870000}"/>
    <cellStyle name="Notas 3 3 2 9 2" xfId="34436" xr:uid="{00000000-0005-0000-0000-00009A870000}"/>
    <cellStyle name="Notas 3 3 3" xfId="34437" xr:uid="{00000000-0005-0000-0000-00009B870000}"/>
    <cellStyle name="Notas 3 3 3 10" xfId="34438" xr:uid="{00000000-0005-0000-0000-00009C870000}"/>
    <cellStyle name="Notas 3 3 3 10 2" xfId="34439" xr:uid="{00000000-0005-0000-0000-00009D870000}"/>
    <cellStyle name="Notas 3 3 3 11" xfId="34440" xr:uid="{00000000-0005-0000-0000-00009E870000}"/>
    <cellStyle name="Notas 3 3 3 11 2" xfId="34441" xr:uid="{00000000-0005-0000-0000-00009F870000}"/>
    <cellStyle name="Notas 3 3 3 12" xfId="34442" xr:uid="{00000000-0005-0000-0000-0000A0870000}"/>
    <cellStyle name="Notas 3 3 3 12 2" xfId="34443" xr:uid="{00000000-0005-0000-0000-0000A1870000}"/>
    <cellStyle name="Notas 3 3 3 13" xfId="34444" xr:uid="{00000000-0005-0000-0000-0000A2870000}"/>
    <cellStyle name="Notas 3 3 3 2" xfId="34445" xr:uid="{00000000-0005-0000-0000-0000A3870000}"/>
    <cellStyle name="Notas 3 3 3 2 10" xfId="34446" xr:uid="{00000000-0005-0000-0000-0000A4870000}"/>
    <cellStyle name="Notas 3 3 3 2 10 2" xfId="34447" xr:uid="{00000000-0005-0000-0000-0000A5870000}"/>
    <cellStyle name="Notas 3 3 3 2 11" xfId="34448" xr:uid="{00000000-0005-0000-0000-0000A6870000}"/>
    <cellStyle name="Notas 3 3 3 2 2" xfId="34449" xr:uid="{00000000-0005-0000-0000-0000A7870000}"/>
    <cellStyle name="Notas 3 3 3 2 2 2" xfId="34450" xr:uid="{00000000-0005-0000-0000-0000A8870000}"/>
    <cellStyle name="Notas 3 3 3 2 3" xfId="34451" xr:uid="{00000000-0005-0000-0000-0000A9870000}"/>
    <cellStyle name="Notas 3 3 3 2 3 2" xfId="34452" xr:uid="{00000000-0005-0000-0000-0000AA870000}"/>
    <cellStyle name="Notas 3 3 3 2 4" xfId="34453" xr:uid="{00000000-0005-0000-0000-0000AB870000}"/>
    <cellStyle name="Notas 3 3 3 2 4 2" xfId="34454" xr:uid="{00000000-0005-0000-0000-0000AC870000}"/>
    <cellStyle name="Notas 3 3 3 2 5" xfId="34455" xr:uid="{00000000-0005-0000-0000-0000AD870000}"/>
    <cellStyle name="Notas 3 3 3 2 5 2" xfId="34456" xr:uid="{00000000-0005-0000-0000-0000AE870000}"/>
    <cellStyle name="Notas 3 3 3 2 6" xfId="34457" xr:uid="{00000000-0005-0000-0000-0000AF870000}"/>
    <cellStyle name="Notas 3 3 3 2 6 2" xfId="34458" xr:uid="{00000000-0005-0000-0000-0000B0870000}"/>
    <cellStyle name="Notas 3 3 3 2 7" xfId="34459" xr:uid="{00000000-0005-0000-0000-0000B1870000}"/>
    <cellStyle name="Notas 3 3 3 2 7 2" xfId="34460" xr:uid="{00000000-0005-0000-0000-0000B2870000}"/>
    <cellStyle name="Notas 3 3 3 2 8" xfId="34461" xr:uid="{00000000-0005-0000-0000-0000B3870000}"/>
    <cellStyle name="Notas 3 3 3 2 8 2" xfId="34462" xr:uid="{00000000-0005-0000-0000-0000B4870000}"/>
    <cellStyle name="Notas 3 3 3 2 9" xfId="34463" xr:uid="{00000000-0005-0000-0000-0000B5870000}"/>
    <cellStyle name="Notas 3 3 3 2 9 2" xfId="34464" xr:uid="{00000000-0005-0000-0000-0000B6870000}"/>
    <cellStyle name="Notas 3 3 3 3" xfId="34465" xr:uid="{00000000-0005-0000-0000-0000B7870000}"/>
    <cellStyle name="Notas 3 3 3 3 10" xfId="34466" xr:uid="{00000000-0005-0000-0000-0000B8870000}"/>
    <cellStyle name="Notas 3 3 3 3 10 2" xfId="34467" xr:uid="{00000000-0005-0000-0000-0000B9870000}"/>
    <cellStyle name="Notas 3 3 3 3 11" xfId="34468" xr:uid="{00000000-0005-0000-0000-0000BA870000}"/>
    <cellStyle name="Notas 3 3 3 3 2" xfId="34469" xr:uid="{00000000-0005-0000-0000-0000BB870000}"/>
    <cellStyle name="Notas 3 3 3 3 2 2" xfId="34470" xr:uid="{00000000-0005-0000-0000-0000BC870000}"/>
    <cellStyle name="Notas 3 3 3 3 3" xfId="34471" xr:uid="{00000000-0005-0000-0000-0000BD870000}"/>
    <cellStyle name="Notas 3 3 3 3 3 2" xfId="34472" xr:uid="{00000000-0005-0000-0000-0000BE870000}"/>
    <cellStyle name="Notas 3 3 3 3 4" xfId="34473" xr:uid="{00000000-0005-0000-0000-0000BF870000}"/>
    <cellStyle name="Notas 3 3 3 3 4 2" xfId="34474" xr:uid="{00000000-0005-0000-0000-0000C0870000}"/>
    <cellStyle name="Notas 3 3 3 3 5" xfId="34475" xr:uid="{00000000-0005-0000-0000-0000C1870000}"/>
    <cellStyle name="Notas 3 3 3 3 5 2" xfId="34476" xr:uid="{00000000-0005-0000-0000-0000C2870000}"/>
    <cellStyle name="Notas 3 3 3 3 6" xfId="34477" xr:uid="{00000000-0005-0000-0000-0000C3870000}"/>
    <cellStyle name="Notas 3 3 3 3 6 2" xfId="34478" xr:uid="{00000000-0005-0000-0000-0000C4870000}"/>
    <cellStyle name="Notas 3 3 3 3 7" xfId="34479" xr:uid="{00000000-0005-0000-0000-0000C5870000}"/>
    <cellStyle name="Notas 3 3 3 3 7 2" xfId="34480" xr:uid="{00000000-0005-0000-0000-0000C6870000}"/>
    <cellStyle name="Notas 3 3 3 3 8" xfId="34481" xr:uid="{00000000-0005-0000-0000-0000C7870000}"/>
    <cellStyle name="Notas 3 3 3 3 8 2" xfId="34482" xr:uid="{00000000-0005-0000-0000-0000C8870000}"/>
    <cellStyle name="Notas 3 3 3 3 9" xfId="34483" xr:uid="{00000000-0005-0000-0000-0000C9870000}"/>
    <cellStyle name="Notas 3 3 3 3 9 2" xfId="34484" xr:uid="{00000000-0005-0000-0000-0000CA870000}"/>
    <cellStyle name="Notas 3 3 3 4" xfId="34485" xr:uid="{00000000-0005-0000-0000-0000CB870000}"/>
    <cellStyle name="Notas 3 3 3 4 2" xfId="34486" xr:uid="{00000000-0005-0000-0000-0000CC870000}"/>
    <cellStyle name="Notas 3 3 3 5" xfId="34487" xr:uid="{00000000-0005-0000-0000-0000CD870000}"/>
    <cellStyle name="Notas 3 3 3 5 2" xfId="34488" xr:uid="{00000000-0005-0000-0000-0000CE870000}"/>
    <cellStyle name="Notas 3 3 3 6" xfId="34489" xr:uid="{00000000-0005-0000-0000-0000CF870000}"/>
    <cellStyle name="Notas 3 3 3 6 2" xfId="34490" xr:uid="{00000000-0005-0000-0000-0000D0870000}"/>
    <cellStyle name="Notas 3 3 3 7" xfId="34491" xr:uid="{00000000-0005-0000-0000-0000D1870000}"/>
    <cellStyle name="Notas 3 3 3 7 2" xfId="34492" xr:uid="{00000000-0005-0000-0000-0000D2870000}"/>
    <cellStyle name="Notas 3 3 3 8" xfId="34493" xr:uid="{00000000-0005-0000-0000-0000D3870000}"/>
    <cellStyle name="Notas 3 3 3 8 2" xfId="34494" xr:uid="{00000000-0005-0000-0000-0000D4870000}"/>
    <cellStyle name="Notas 3 3 3 9" xfId="34495" xr:uid="{00000000-0005-0000-0000-0000D5870000}"/>
    <cellStyle name="Notas 3 3 3 9 2" xfId="34496" xr:uid="{00000000-0005-0000-0000-0000D6870000}"/>
    <cellStyle name="Notas 3 3 4" xfId="34497" xr:uid="{00000000-0005-0000-0000-0000D7870000}"/>
    <cellStyle name="Notas 3 3 4 10" xfId="34498" xr:uid="{00000000-0005-0000-0000-0000D8870000}"/>
    <cellStyle name="Notas 3 3 4 10 2" xfId="34499" xr:uid="{00000000-0005-0000-0000-0000D9870000}"/>
    <cellStyle name="Notas 3 3 4 11" xfId="34500" xr:uid="{00000000-0005-0000-0000-0000DA870000}"/>
    <cellStyle name="Notas 3 3 4 2" xfId="34501" xr:uid="{00000000-0005-0000-0000-0000DB870000}"/>
    <cellStyle name="Notas 3 3 4 2 2" xfId="34502" xr:uid="{00000000-0005-0000-0000-0000DC870000}"/>
    <cellStyle name="Notas 3 3 4 3" xfId="34503" xr:uid="{00000000-0005-0000-0000-0000DD870000}"/>
    <cellStyle name="Notas 3 3 4 3 2" xfId="34504" xr:uid="{00000000-0005-0000-0000-0000DE870000}"/>
    <cellStyle name="Notas 3 3 4 4" xfId="34505" xr:uid="{00000000-0005-0000-0000-0000DF870000}"/>
    <cellStyle name="Notas 3 3 4 4 2" xfId="34506" xr:uid="{00000000-0005-0000-0000-0000E0870000}"/>
    <cellStyle name="Notas 3 3 4 5" xfId="34507" xr:uid="{00000000-0005-0000-0000-0000E1870000}"/>
    <cellStyle name="Notas 3 3 4 5 2" xfId="34508" xr:uid="{00000000-0005-0000-0000-0000E2870000}"/>
    <cellStyle name="Notas 3 3 4 6" xfId="34509" xr:uid="{00000000-0005-0000-0000-0000E3870000}"/>
    <cellStyle name="Notas 3 3 4 6 2" xfId="34510" xr:uid="{00000000-0005-0000-0000-0000E4870000}"/>
    <cellStyle name="Notas 3 3 4 7" xfId="34511" xr:uid="{00000000-0005-0000-0000-0000E5870000}"/>
    <cellStyle name="Notas 3 3 4 7 2" xfId="34512" xr:uid="{00000000-0005-0000-0000-0000E6870000}"/>
    <cellStyle name="Notas 3 3 4 8" xfId="34513" xr:uid="{00000000-0005-0000-0000-0000E7870000}"/>
    <cellStyle name="Notas 3 3 4 8 2" xfId="34514" xr:uid="{00000000-0005-0000-0000-0000E8870000}"/>
    <cellStyle name="Notas 3 3 4 9" xfId="34515" xr:uid="{00000000-0005-0000-0000-0000E9870000}"/>
    <cellStyle name="Notas 3 3 4 9 2" xfId="34516" xr:uid="{00000000-0005-0000-0000-0000EA870000}"/>
    <cellStyle name="Notas 3 3 5" xfId="34517" xr:uid="{00000000-0005-0000-0000-0000EB870000}"/>
    <cellStyle name="Notas 3 3 5 10" xfId="34518" xr:uid="{00000000-0005-0000-0000-0000EC870000}"/>
    <cellStyle name="Notas 3 3 5 10 2" xfId="34519" xr:uid="{00000000-0005-0000-0000-0000ED870000}"/>
    <cellStyle name="Notas 3 3 5 11" xfId="34520" xr:uid="{00000000-0005-0000-0000-0000EE870000}"/>
    <cellStyle name="Notas 3 3 5 2" xfId="34521" xr:uid="{00000000-0005-0000-0000-0000EF870000}"/>
    <cellStyle name="Notas 3 3 5 2 2" xfId="34522" xr:uid="{00000000-0005-0000-0000-0000F0870000}"/>
    <cellStyle name="Notas 3 3 5 3" xfId="34523" xr:uid="{00000000-0005-0000-0000-0000F1870000}"/>
    <cellStyle name="Notas 3 3 5 3 2" xfId="34524" xr:uid="{00000000-0005-0000-0000-0000F2870000}"/>
    <cellStyle name="Notas 3 3 5 4" xfId="34525" xr:uid="{00000000-0005-0000-0000-0000F3870000}"/>
    <cellStyle name="Notas 3 3 5 4 2" xfId="34526" xr:uid="{00000000-0005-0000-0000-0000F4870000}"/>
    <cellStyle name="Notas 3 3 5 5" xfId="34527" xr:uid="{00000000-0005-0000-0000-0000F5870000}"/>
    <cellStyle name="Notas 3 3 5 5 2" xfId="34528" xr:uid="{00000000-0005-0000-0000-0000F6870000}"/>
    <cellStyle name="Notas 3 3 5 6" xfId="34529" xr:uid="{00000000-0005-0000-0000-0000F7870000}"/>
    <cellStyle name="Notas 3 3 5 6 2" xfId="34530" xr:uid="{00000000-0005-0000-0000-0000F8870000}"/>
    <cellStyle name="Notas 3 3 5 7" xfId="34531" xr:uid="{00000000-0005-0000-0000-0000F9870000}"/>
    <cellStyle name="Notas 3 3 5 7 2" xfId="34532" xr:uid="{00000000-0005-0000-0000-0000FA870000}"/>
    <cellStyle name="Notas 3 3 5 8" xfId="34533" xr:uid="{00000000-0005-0000-0000-0000FB870000}"/>
    <cellStyle name="Notas 3 3 5 8 2" xfId="34534" xr:uid="{00000000-0005-0000-0000-0000FC870000}"/>
    <cellStyle name="Notas 3 3 5 9" xfId="34535" xr:uid="{00000000-0005-0000-0000-0000FD870000}"/>
    <cellStyle name="Notas 3 3 5 9 2" xfId="34536" xr:uid="{00000000-0005-0000-0000-0000FE870000}"/>
    <cellStyle name="Notas 3 3 6" xfId="34537" xr:uid="{00000000-0005-0000-0000-0000FF870000}"/>
    <cellStyle name="Notas 3 3 6 2" xfId="34538" xr:uid="{00000000-0005-0000-0000-000000880000}"/>
    <cellStyle name="Notas 3 3 7" xfId="34539" xr:uid="{00000000-0005-0000-0000-000001880000}"/>
    <cellStyle name="Notas 3 3 7 2" xfId="34540" xr:uid="{00000000-0005-0000-0000-000002880000}"/>
    <cellStyle name="Notas 3 3 8" xfId="34541" xr:uid="{00000000-0005-0000-0000-000003880000}"/>
    <cellStyle name="Notas 3 3 8 2" xfId="34542" xr:uid="{00000000-0005-0000-0000-000004880000}"/>
    <cellStyle name="Notas 3 3 9" xfId="34543" xr:uid="{00000000-0005-0000-0000-000005880000}"/>
    <cellStyle name="Notas 3 3 9 2" xfId="34544" xr:uid="{00000000-0005-0000-0000-000006880000}"/>
    <cellStyle name="Notas 3 4" xfId="34545" xr:uid="{00000000-0005-0000-0000-000007880000}"/>
    <cellStyle name="Notas 3 4 10" xfId="34546" xr:uid="{00000000-0005-0000-0000-000008880000}"/>
    <cellStyle name="Notas 3 4 10 2" xfId="34547" xr:uid="{00000000-0005-0000-0000-000009880000}"/>
    <cellStyle name="Notas 3 4 11" xfId="34548" xr:uid="{00000000-0005-0000-0000-00000A880000}"/>
    <cellStyle name="Notas 3 4 11 2" xfId="34549" xr:uid="{00000000-0005-0000-0000-00000B880000}"/>
    <cellStyle name="Notas 3 4 12" xfId="34550" xr:uid="{00000000-0005-0000-0000-00000C880000}"/>
    <cellStyle name="Notas 3 4 12 2" xfId="34551" xr:uid="{00000000-0005-0000-0000-00000D880000}"/>
    <cellStyle name="Notas 3 4 13" xfId="34552" xr:uid="{00000000-0005-0000-0000-00000E880000}"/>
    <cellStyle name="Notas 3 4 13 2" xfId="34553" xr:uid="{00000000-0005-0000-0000-00000F880000}"/>
    <cellStyle name="Notas 3 4 14" xfId="34554" xr:uid="{00000000-0005-0000-0000-000010880000}"/>
    <cellStyle name="Notas 3 4 14 2" xfId="34555" xr:uid="{00000000-0005-0000-0000-000011880000}"/>
    <cellStyle name="Notas 3 4 15" xfId="34556" xr:uid="{00000000-0005-0000-0000-000012880000}"/>
    <cellStyle name="Notas 3 4 2" xfId="34557" xr:uid="{00000000-0005-0000-0000-000013880000}"/>
    <cellStyle name="Notas 3 4 2 10" xfId="34558" xr:uid="{00000000-0005-0000-0000-000014880000}"/>
    <cellStyle name="Notas 3 4 2 10 2" xfId="34559" xr:uid="{00000000-0005-0000-0000-000015880000}"/>
    <cellStyle name="Notas 3 4 2 11" xfId="34560" xr:uid="{00000000-0005-0000-0000-000016880000}"/>
    <cellStyle name="Notas 3 4 2 11 2" xfId="34561" xr:uid="{00000000-0005-0000-0000-000017880000}"/>
    <cellStyle name="Notas 3 4 2 12" xfId="34562" xr:uid="{00000000-0005-0000-0000-000018880000}"/>
    <cellStyle name="Notas 3 4 2 12 2" xfId="34563" xr:uid="{00000000-0005-0000-0000-000019880000}"/>
    <cellStyle name="Notas 3 4 2 13" xfId="34564" xr:uid="{00000000-0005-0000-0000-00001A880000}"/>
    <cellStyle name="Notas 3 4 2 2" xfId="34565" xr:uid="{00000000-0005-0000-0000-00001B880000}"/>
    <cellStyle name="Notas 3 4 2 2 10" xfId="34566" xr:uid="{00000000-0005-0000-0000-00001C880000}"/>
    <cellStyle name="Notas 3 4 2 2 10 2" xfId="34567" xr:uid="{00000000-0005-0000-0000-00001D880000}"/>
    <cellStyle name="Notas 3 4 2 2 11" xfId="34568" xr:uid="{00000000-0005-0000-0000-00001E880000}"/>
    <cellStyle name="Notas 3 4 2 2 2" xfId="34569" xr:uid="{00000000-0005-0000-0000-00001F880000}"/>
    <cellStyle name="Notas 3 4 2 2 2 2" xfId="34570" xr:uid="{00000000-0005-0000-0000-000020880000}"/>
    <cellStyle name="Notas 3 4 2 2 3" xfId="34571" xr:uid="{00000000-0005-0000-0000-000021880000}"/>
    <cellStyle name="Notas 3 4 2 2 3 2" xfId="34572" xr:uid="{00000000-0005-0000-0000-000022880000}"/>
    <cellStyle name="Notas 3 4 2 2 4" xfId="34573" xr:uid="{00000000-0005-0000-0000-000023880000}"/>
    <cellStyle name="Notas 3 4 2 2 4 2" xfId="34574" xr:uid="{00000000-0005-0000-0000-000024880000}"/>
    <cellStyle name="Notas 3 4 2 2 5" xfId="34575" xr:uid="{00000000-0005-0000-0000-000025880000}"/>
    <cellStyle name="Notas 3 4 2 2 5 2" xfId="34576" xr:uid="{00000000-0005-0000-0000-000026880000}"/>
    <cellStyle name="Notas 3 4 2 2 6" xfId="34577" xr:uid="{00000000-0005-0000-0000-000027880000}"/>
    <cellStyle name="Notas 3 4 2 2 6 2" xfId="34578" xr:uid="{00000000-0005-0000-0000-000028880000}"/>
    <cellStyle name="Notas 3 4 2 2 7" xfId="34579" xr:uid="{00000000-0005-0000-0000-000029880000}"/>
    <cellStyle name="Notas 3 4 2 2 7 2" xfId="34580" xr:uid="{00000000-0005-0000-0000-00002A880000}"/>
    <cellStyle name="Notas 3 4 2 2 8" xfId="34581" xr:uid="{00000000-0005-0000-0000-00002B880000}"/>
    <cellStyle name="Notas 3 4 2 2 8 2" xfId="34582" xr:uid="{00000000-0005-0000-0000-00002C880000}"/>
    <cellStyle name="Notas 3 4 2 2 9" xfId="34583" xr:uid="{00000000-0005-0000-0000-00002D880000}"/>
    <cellStyle name="Notas 3 4 2 2 9 2" xfId="34584" xr:uid="{00000000-0005-0000-0000-00002E880000}"/>
    <cellStyle name="Notas 3 4 2 3" xfId="34585" xr:uid="{00000000-0005-0000-0000-00002F880000}"/>
    <cellStyle name="Notas 3 4 2 3 10" xfId="34586" xr:uid="{00000000-0005-0000-0000-000030880000}"/>
    <cellStyle name="Notas 3 4 2 3 10 2" xfId="34587" xr:uid="{00000000-0005-0000-0000-000031880000}"/>
    <cellStyle name="Notas 3 4 2 3 11" xfId="34588" xr:uid="{00000000-0005-0000-0000-000032880000}"/>
    <cellStyle name="Notas 3 4 2 3 2" xfId="34589" xr:uid="{00000000-0005-0000-0000-000033880000}"/>
    <cellStyle name="Notas 3 4 2 3 2 2" xfId="34590" xr:uid="{00000000-0005-0000-0000-000034880000}"/>
    <cellStyle name="Notas 3 4 2 3 3" xfId="34591" xr:uid="{00000000-0005-0000-0000-000035880000}"/>
    <cellStyle name="Notas 3 4 2 3 3 2" xfId="34592" xr:uid="{00000000-0005-0000-0000-000036880000}"/>
    <cellStyle name="Notas 3 4 2 3 4" xfId="34593" xr:uid="{00000000-0005-0000-0000-000037880000}"/>
    <cellStyle name="Notas 3 4 2 3 4 2" xfId="34594" xr:uid="{00000000-0005-0000-0000-000038880000}"/>
    <cellStyle name="Notas 3 4 2 3 5" xfId="34595" xr:uid="{00000000-0005-0000-0000-000039880000}"/>
    <cellStyle name="Notas 3 4 2 3 5 2" xfId="34596" xr:uid="{00000000-0005-0000-0000-00003A880000}"/>
    <cellStyle name="Notas 3 4 2 3 6" xfId="34597" xr:uid="{00000000-0005-0000-0000-00003B880000}"/>
    <cellStyle name="Notas 3 4 2 3 6 2" xfId="34598" xr:uid="{00000000-0005-0000-0000-00003C880000}"/>
    <cellStyle name="Notas 3 4 2 3 7" xfId="34599" xr:uid="{00000000-0005-0000-0000-00003D880000}"/>
    <cellStyle name="Notas 3 4 2 3 7 2" xfId="34600" xr:uid="{00000000-0005-0000-0000-00003E880000}"/>
    <cellStyle name="Notas 3 4 2 3 8" xfId="34601" xr:uid="{00000000-0005-0000-0000-00003F880000}"/>
    <cellStyle name="Notas 3 4 2 3 8 2" xfId="34602" xr:uid="{00000000-0005-0000-0000-000040880000}"/>
    <cellStyle name="Notas 3 4 2 3 9" xfId="34603" xr:uid="{00000000-0005-0000-0000-000041880000}"/>
    <cellStyle name="Notas 3 4 2 3 9 2" xfId="34604" xr:uid="{00000000-0005-0000-0000-000042880000}"/>
    <cellStyle name="Notas 3 4 2 4" xfId="34605" xr:uid="{00000000-0005-0000-0000-000043880000}"/>
    <cellStyle name="Notas 3 4 2 4 2" xfId="34606" xr:uid="{00000000-0005-0000-0000-000044880000}"/>
    <cellStyle name="Notas 3 4 2 5" xfId="34607" xr:uid="{00000000-0005-0000-0000-000045880000}"/>
    <cellStyle name="Notas 3 4 2 5 2" xfId="34608" xr:uid="{00000000-0005-0000-0000-000046880000}"/>
    <cellStyle name="Notas 3 4 2 6" xfId="34609" xr:uid="{00000000-0005-0000-0000-000047880000}"/>
    <cellStyle name="Notas 3 4 2 6 2" xfId="34610" xr:uid="{00000000-0005-0000-0000-000048880000}"/>
    <cellStyle name="Notas 3 4 2 7" xfId="34611" xr:uid="{00000000-0005-0000-0000-000049880000}"/>
    <cellStyle name="Notas 3 4 2 7 2" xfId="34612" xr:uid="{00000000-0005-0000-0000-00004A880000}"/>
    <cellStyle name="Notas 3 4 2 8" xfId="34613" xr:uid="{00000000-0005-0000-0000-00004B880000}"/>
    <cellStyle name="Notas 3 4 2 8 2" xfId="34614" xr:uid="{00000000-0005-0000-0000-00004C880000}"/>
    <cellStyle name="Notas 3 4 2 9" xfId="34615" xr:uid="{00000000-0005-0000-0000-00004D880000}"/>
    <cellStyle name="Notas 3 4 2 9 2" xfId="34616" xr:uid="{00000000-0005-0000-0000-00004E880000}"/>
    <cellStyle name="Notas 3 4 3" xfId="34617" xr:uid="{00000000-0005-0000-0000-00004F880000}"/>
    <cellStyle name="Notas 3 4 3 10" xfId="34618" xr:uid="{00000000-0005-0000-0000-000050880000}"/>
    <cellStyle name="Notas 3 4 3 10 2" xfId="34619" xr:uid="{00000000-0005-0000-0000-000051880000}"/>
    <cellStyle name="Notas 3 4 3 11" xfId="34620" xr:uid="{00000000-0005-0000-0000-000052880000}"/>
    <cellStyle name="Notas 3 4 3 11 2" xfId="34621" xr:uid="{00000000-0005-0000-0000-000053880000}"/>
    <cellStyle name="Notas 3 4 3 12" xfId="34622" xr:uid="{00000000-0005-0000-0000-000054880000}"/>
    <cellStyle name="Notas 3 4 3 12 2" xfId="34623" xr:uid="{00000000-0005-0000-0000-000055880000}"/>
    <cellStyle name="Notas 3 4 3 13" xfId="34624" xr:uid="{00000000-0005-0000-0000-000056880000}"/>
    <cellStyle name="Notas 3 4 3 2" xfId="34625" xr:uid="{00000000-0005-0000-0000-000057880000}"/>
    <cellStyle name="Notas 3 4 3 2 10" xfId="34626" xr:uid="{00000000-0005-0000-0000-000058880000}"/>
    <cellStyle name="Notas 3 4 3 2 10 2" xfId="34627" xr:uid="{00000000-0005-0000-0000-000059880000}"/>
    <cellStyle name="Notas 3 4 3 2 11" xfId="34628" xr:uid="{00000000-0005-0000-0000-00005A880000}"/>
    <cellStyle name="Notas 3 4 3 2 2" xfId="34629" xr:uid="{00000000-0005-0000-0000-00005B880000}"/>
    <cellStyle name="Notas 3 4 3 2 2 2" xfId="34630" xr:uid="{00000000-0005-0000-0000-00005C880000}"/>
    <cellStyle name="Notas 3 4 3 2 3" xfId="34631" xr:uid="{00000000-0005-0000-0000-00005D880000}"/>
    <cellStyle name="Notas 3 4 3 2 3 2" xfId="34632" xr:uid="{00000000-0005-0000-0000-00005E880000}"/>
    <cellStyle name="Notas 3 4 3 2 4" xfId="34633" xr:uid="{00000000-0005-0000-0000-00005F880000}"/>
    <cellStyle name="Notas 3 4 3 2 4 2" xfId="34634" xr:uid="{00000000-0005-0000-0000-000060880000}"/>
    <cellStyle name="Notas 3 4 3 2 5" xfId="34635" xr:uid="{00000000-0005-0000-0000-000061880000}"/>
    <cellStyle name="Notas 3 4 3 2 5 2" xfId="34636" xr:uid="{00000000-0005-0000-0000-000062880000}"/>
    <cellStyle name="Notas 3 4 3 2 6" xfId="34637" xr:uid="{00000000-0005-0000-0000-000063880000}"/>
    <cellStyle name="Notas 3 4 3 2 6 2" xfId="34638" xr:uid="{00000000-0005-0000-0000-000064880000}"/>
    <cellStyle name="Notas 3 4 3 2 7" xfId="34639" xr:uid="{00000000-0005-0000-0000-000065880000}"/>
    <cellStyle name="Notas 3 4 3 2 7 2" xfId="34640" xr:uid="{00000000-0005-0000-0000-000066880000}"/>
    <cellStyle name="Notas 3 4 3 2 8" xfId="34641" xr:uid="{00000000-0005-0000-0000-000067880000}"/>
    <cellStyle name="Notas 3 4 3 2 8 2" xfId="34642" xr:uid="{00000000-0005-0000-0000-000068880000}"/>
    <cellStyle name="Notas 3 4 3 2 9" xfId="34643" xr:uid="{00000000-0005-0000-0000-000069880000}"/>
    <cellStyle name="Notas 3 4 3 2 9 2" xfId="34644" xr:uid="{00000000-0005-0000-0000-00006A880000}"/>
    <cellStyle name="Notas 3 4 3 3" xfId="34645" xr:uid="{00000000-0005-0000-0000-00006B880000}"/>
    <cellStyle name="Notas 3 4 3 3 10" xfId="34646" xr:uid="{00000000-0005-0000-0000-00006C880000}"/>
    <cellStyle name="Notas 3 4 3 3 10 2" xfId="34647" xr:uid="{00000000-0005-0000-0000-00006D880000}"/>
    <cellStyle name="Notas 3 4 3 3 11" xfId="34648" xr:uid="{00000000-0005-0000-0000-00006E880000}"/>
    <cellStyle name="Notas 3 4 3 3 2" xfId="34649" xr:uid="{00000000-0005-0000-0000-00006F880000}"/>
    <cellStyle name="Notas 3 4 3 3 2 2" xfId="34650" xr:uid="{00000000-0005-0000-0000-000070880000}"/>
    <cellStyle name="Notas 3 4 3 3 3" xfId="34651" xr:uid="{00000000-0005-0000-0000-000071880000}"/>
    <cellStyle name="Notas 3 4 3 3 3 2" xfId="34652" xr:uid="{00000000-0005-0000-0000-000072880000}"/>
    <cellStyle name="Notas 3 4 3 3 4" xfId="34653" xr:uid="{00000000-0005-0000-0000-000073880000}"/>
    <cellStyle name="Notas 3 4 3 3 4 2" xfId="34654" xr:uid="{00000000-0005-0000-0000-000074880000}"/>
    <cellStyle name="Notas 3 4 3 3 5" xfId="34655" xr:uid="{00000000-0005-0000-0000-000075880000}"/>
    <cellStyle name="Notas 3 4 3 3 5 2" xfId="34656" xr:uid="{00000000-0005-0000-0000-000076880000}"/>
    <cellStyle name="Notas 3 4 3 3 6" xfId="34657" xr:uid="{00000000-0005-0000-0000-000077880000}"/>
    <cellStyle name="Notas 3 4 3 3 6 2" xfId="34658" xr:uid="{00000000-0005-0000-0000-000078880000}"/>
    <cellStyle name="Notas 3 4 3 3 7" xfId="34659" xr:uid="{00000000-0005-0000-0000-000079880000}"/>
    <cellStyle name="Notas 3 4 3 3 7 2" xfId="34660" xr:uid="{00000000-0005-0000-0000-00007A880000}"/>
    <cellStyle name="Notas 3 4 3 3 8" xfId="34661" xr:uid="{00000000-0005-0000-0000-00007B880000}"/>
    <cellStyle name="Notas 3 4 3 3 8 2" xfId="34662" xr:uid="{00000000-0005-0000-0000-00007C880000}"/>
    <cellStyle name="Notas 3 4 3 3 9" xfId="34663" xr:uid="{00000000-0005-0000-0000-00007D880000}"/>
    <cellStyle name="Notas 3 4 3 3 9 2" xfId="34664" xr:uid="{00000000-0005-0000-0000-00007E880000}"/>
    <cellStyle name="Notas 3 4 3 4" xfId="34665" xr:uid="{00000000-0005-0000-0000-00007F880000}"/>
    <cellStyle name="Notas 3 4 3 4 2" xfId="34666" xr:uid="{00000000-0005-0000-0000-000080880000}"/>
    <cellStyle name="Notas 3 4 3 5" xfId="34667" xr:uid="{00000000-0005-0000-0000-000081880000}"/>
    <cellStyle name="Notas 3 4 3 5 2" xfId="34668" xr:uid="{00000000-0005-0000-0000-000082880000}"/>
    <cellStyle name="Notas 3 4 3 6" xfId="34669" xr:uid="{00000000-0005-0000-0000-000083880000}"/>
    <cellStyle name="Notas 3 4 3 6 2" xfId="34670" xr:uid="{00000000-0005-0000-0000-000084880000}"/>
    <cellStyle name="Notas 3 4 3 7" xfId="34671" xr:uid="{00000000-0005-0000-0000-000085880000}"/>
    <cellStyle name="Notas 3 4 3 7 2" xfId="34672" xr:uid="{00000000-0005-0000-0000-000086880000}"/>
    <cellStyle name="Notas 3 4 3 8" xfId="34673" xr:uid="{00000000-0005-0000-0000-000087880000}"/>
    <cellStyle name="Notas 3 4 3 8 2" xfId="34674" xr:uid="{00000000-0005-0000-0000-000088880000}"/>
    <cellStyle name="Notas 3 4 3 9" xfId="34675" xr:uid="{00000000-0005-0000-0000-000089880000}"/>
    <cellStyle name="Notas 3 4 3 9 2" xfId="34676" xr:uid="{00000000-0005-0000-0000-00008A880000}"/>
    <cellStyle name="Notas 3 4 4" xfId="34677" xr:uid="{00000000-0005-0000-0000-00008B880000}"/>
    <cellStyle name="Notas 3 4 4 10" xfId="34678" xr:uid="{00000000-0005-0000-0000-00008C880000}"/>
    <cellStyle name="Notas 3 4 4 10 2" xfId="34679" xr:uid="{00000000-0005-0000-0000-00008D880000}"/>
    <cellStyle name="Notas 3 4 4 11" xfId="34680" xr:uid="{00000000-0005-0000-0000-00008E880000}"/>
    <cellStyle name="Notas 3 4 4 2" xfId="34681" xr:uid="{00000000-0005-0000-0000-00008F880000}"/>
    <cellStyle name="Notas 3 4 4 2 2" xfId="34682" xr:uid="{00000000-0005-0000-0000-000090880000}"/>
    <cellStyle name="Notas 3 4 4 3" xfId="34683" xr:uid="{00000000-0005-0000-0000-000091880000}"/>
    <cellStyle name="Notas 3 4 4 3 2" xfId="34684" xr:uid="{00000000-0005-0000-0000-000092880000}"/>
    <cellStyle name="Notas 3 4 4 4" xfId="34685" xr:uid="{00000000-0005-0000-0000-000093880000}"/>
    <cellStyle name="Notas 3 4 4 4 2" xfId="34686" xr:uid="{00000000-0005-0000-0000-000094880000}"/>
    <cellStyle name="Notas 3 4 4 5" xfId="34687" xr:uid="{00000000-0005-0000-0000-000095880000}"/>
    <cellStyle name="Notas 3 4 4 5 2" xfId="34688" xr:uid="{00000000-0005-0000-0000-000096880000}"/>
    <cellStyle name="Notas 3 4 4 6" xfId="34689" xr:uid="{00000000-0005-0000-0000-000097880000}"/>
    <cellStyle name="Notas 3 4 4 6 2" xfId="34690" xr:uid="{00000000-0005-0000-0000-000098880000}"/>
    <cellStyle name="Notas 3 4 4 7" xfId="34691" xr:uid="{00000000-0005-0000-0000-000099880000}"/>
    <cellStyle name="Notas 3 4 4 7 2" xfId="34692" xr:uid="{00000000-0005-0000-0000-00009A880000}"/>
    <cellStyle name="Notas 3 4 4 8" xfId="34693" xr:uid="{00000000-0005-0000-0000-00009B880000}"/>
    <cellStyle name="Notas 3 4 4 8 2" xfId="34694" xr:uid="{00000000-0005-0000-0000-00009C880000}"/>
    <cellStyle name="Notas 3 4 4 9" xfId="34695" xr:uid="{00000000-0005-0000-0000-00009D880000}"/>
    <cellStyle name="Notas 3 4 4 9 2" xfId="34696" xr:uid="{00000000-0005-0000-0000-00009E880000}"/>
    <cellStyle name="Notas 3 4 5" xfId="34697" xr:uid="{00000000-0005-0000-0000-00009F880000}"/>
    <cellStyle name="Notas 3 4 5 10" xfId="34698" xr:uid="{00000000-0005-0000-0000-0000A0880000}"/>
    <cellStyle name="Notas 3 4 5 10 2" xfId="34699" xr:uid="{00000000-0005-0000-0000-0000A1880000}"/>
    <cellStyle name="Notas 3 4 5 11" xfId="34700" xr:uid="{00000000-0005-0000-0000-0000A2880000}"/>
    <cellStyle name="Notas 3 4 5 2" xfId="34701" xr:uid="{00000000-0005-0000-0000-0000A3880000}"/>
    <cellStyle name="Notas 3 4 5 2 2" xfId="34702" xr:uid="{00000000-0005-0000-0000-0000A4880000}"/>
    <cellStyle name="Notas 3 4 5 3" xfId="34703" xr:uid="{00000000-0005-0000-0000-0000A5880000}"/>
    <cellStyle name="Notas 3 4 5 3 2" xfId="34704" xr:uid="{00000000-0005-0000-0000-0000A6880000}"/>
    <cellStyle name="Notas 3 4 5 4" xfId="34705" xr:uid="{00000000-0005-0000-0000-0000A7880000}"/>
    <cellStyle name="Notas 3 4 5 4 2" xfId="34706" xr:uid="{00000000-0005-0000-0000-0000A8880000}"/>
    <cellStyle name="Notas 3 4 5 5" xfId="34707" xr:uid="{00000000-0005-0000-0000-0000A9880000}"/>
    <cellStyle name="Notas 3 4 5 5 2" xfId="34708" xr:uid="{00000000-0005-0000-0000-0000AA880000}"/>
    <cellStyle name="Notas 3 4 5 6" xfId="34709" xr:uid="{00000000-0005-0000-0000-0000AB880000}"/>
    <cellStyle name="Notas 3 4 5 6 2" xfId="34710" xr:uid="{00000000-0005-0000-0000-0000AC880000}"/>
    <cellStyle name="Notas 3 4 5 7" xfId="34711" xr:uid="{00000000-0005-0000-0000-0000AD880000}"/>
    <cellStyle name="Notas 3 4 5 7 2" xfId="34712" xr:uid="{00000000-0005-0000-0000-0000AE880000}"/>
    <cellStyle name="Notas 3 4 5 8" xfId="34713" xr:uid="{00000000-0005-0000-0000-0000AF880000}"/>
    <cellStyle name="Notas 3 4 5 8 2" xfId="34714" xr:uid="{00000000-0005-0000-0000-0000B0880000}"/>
    <cellStyle name="Notas 3 4 5 9" xfId="34715" xr:uid="{00000000-0005-0000-0000-0000B1880000}"/>
    <cellStyle name="Notas 3 4 5 9 2" xfId="34716" xr:uid="{00000000-0005-0000-0000-0000B2880000}"/>
    <cellStyle name="Notas 3 4 6" xfId="34717" xr:uid="{00000000-0005-0000-0000-0000B3880000}"/>
    <cellStyle name="Notas 3 4 6 2" xfId="34718" xr:uid="{00000000-0005-0000-0000-0000B4880000}"/>
    <cellStyle name="Notas 3 4 7" xfId="34719" xr:uid="{00000000-0005-0000-0000-0000B5880000}"/>
    <cellStyle name="Notas 3 4 7 2" xfId="34720" xr:uid="{00000000-0005-0000-0000-0000B6880000}"/>
    <cellStyle name="Notas 3 4 8" xfId="34721" xr:uid="{00000000-0005-0000-0000-0000B7880000}"/>
    <cellStyle name="Notas 3 4 8 2" xfId="34722" xr:uid="{00000000-0005-0000-0000-0000B8880000}"/>
    <cellStyle name="Notas 3 4 9" xfId="34723" xr:uid="{00000000-0005-0000-0000-0000B9880000}"/>
    <cellStyle name="Notas 3 4 9 2" xfId="34724" xr:uid="{00000000-0005-0000-0000-0000BA880000}"/>
    <cellStyle name="Notas 3 5" xfId="34725" xr:uid="{00000000-0005-0000-0000-0000BB880000}"/>
    <cellStyle name="Notas 3 5 10" xfId="34726" xr:uid="{00000000-0005-0000-0000-0000BC880000}"/>
    <cellStyle name="Notas 3 5 10 2" xfId="34727" xr:uid="{00000000-0005-0000-0000-0000BD880000}"/>
    <cellStyle name="Notas 3 5 11" xfId="34728" xr:uid="{00000000-0005-0000-0000-0000BE880000}"/>
    <cellStyle name="Notas 3 5 11 2" xfId="34729" xr:uid="{00000000-0005-0000-0000-0000BF880000}"/>
    <cellStyle name="Notas 3 5 12" xfId="34730" xr:uid="{00000000-0005-0000-0000-0000C0880000}"/>
    <cellStyle name="Notas 3 5 12 2" xfId="34731" xr:uid="{00000000-0005-0000-0000-0000C1880000}"/>
    <cellStyle name="Notas 3 5 13" xfId="34732" xr:uid="{00000000-0005-0000-0000-0000C2880000}"/>
    <cellStyle name="Notas 3 5 13 2" xfId="34733" xr:uid="{00000000-0005-0000-0000-0000C3880000}"/>
    <cellStyle name="Notas 3 5 14" xfId="34734" xr:uid="{00000000-0005-0000-0000-0000C4880000}"/>
    <cellStyle name="Notas 3 5 14 2" xfId="34735" xr:uid="{00000000-0005-0000-0000-0000C5880000}"/>
    <cellStyle name="Notas 3 5 15" xfId="34736" xr:uid="{00000000-0005-0000-0000-0000C6880000}"/>
    <cellStyle name="Notas 3 5 2" xfId="34737" xr:uid="{00000000-0005-0000-0000-0000C7880000}"/>
    <cellStyle name="Notas 3 5 2 10" xfId="34738" xr:uid="{00000000-0005-0000-0000-0000C8880000}"/>
    <cellStyle name="Notas 3 5 2 10 2" xfId="34739" xr:uid="{00000000-0005-0000-0000-0000C9880000}"/>
    <cellStyle name="Notas 3 5 2 11" xfId="34740" xr:uid="{00000000-0005-0000-0000-0000CA880000}"/>
    <cellStyle name="Notas 3 5 2 11 2" xfId="34741" xr:uid="{00000000-0005-0000-0000-0000CB880000}"/>
    <cellStyle name="Notas 3 5 2 12" xfId="34742" xr:uid="{00000000-0005-0000-0000-0000CC880000}"/>
    <cellStyle name="Notas 3 5 2 12 2" xfId="34743" xr:uid="{00000000-0005-0000-0000-0000CD880000}"/>
    <cellStyle name="Notas 3 5 2 13" xfId="34744" xr:uid="{00000000-0005-0000-0000-0000CE880000}"/>
    <cellStyle name="Notas 3 5 2 2" xfId="34745" xr:uid="{00000000-0005-0000-0000-0000CF880000}"/>
    <cellStyle name="Notas 3 5 2 2 10" xfId="34746" xr:uid="{00000000-0005-0000-0000-0000D0880000}"/>
    <cellStyle name="Notas 3 5 2 2 10 2" xfId="34747" xr:uid="{00000000-0005-0000-0000-0000D1880000}"/>
    <cellStyle name="Notas 3 5 2 2 11" xfId="34748" xr:uid="{00000000-0005-0000-0000-0000D2880000}"/>
    <cellStyle name="Notas 3 5 2 2 2" xfId="34749" xr:uid="{00000000-0005-0000-0000-0000D3880000}"/>
    <cellStyle name="Notas 3 5 2 2 2 2" xfId="34750" xr:uid="{00000000-0005-0000-0000-0000D4880000}"/>
    <cellStyle name="Notas 3 5 2 2 3" xfId="34751" xr:uid="{00000000-0005-0000-0000-0000D5880000}"/>
    <cellStyle name="Notas 3 5 2 2 3 2" xfId="34752" xr:uid="{00000000-0005-0000-0000-0000D6880000}"/>
    <cellStyle name="Notas 3 5 2 2 4" xfId="34753" xr:uid="{00000000-0005-0000-0000-0000D7880000}"/>
    <cellStyle name="Notas 3 5 2 2 4 2" xfId="34754" xr:uid="{00000000-0005-0000-0000-0000D8880000}"/>
    <cellStyle name="Notas 3 5 2 2 5" xfId="34755" xr:uid="{00000000-0005-0000-0000-0000D9880000}"/>
    <cellStyle name="Notas 3 5 2 2 5 2" xfId="34756" xr:uid="{00000000-0005-0000-0000-0000DA880000}"/>
    <cellStyle name="Notas 3 5 2 2 6" xfId="34757" xr:uid="{00000000-0005-0000-0000-0000DB880000}"/>
    <cellStyle name="Notas 3 5 2 2 6 2" xfId="34758" xr:uid="{00000000-0005-0000-0000-0000DC880000}"/>
    <cellStyle name="Notas 3 5 2 2 7" xfId="34759" xr:uid="{00000000-0005-0000-0000-0000DD880000}"/>
    <cellStyle name="Notas 3 5 2 2 7 2" xfId="34760" xr:uid="{00000000-0005-0000-0000-0000DE880000}"/>
    <cellStyle name="Notas 3 5 2 2 8" xfId="34761" xr:uid="{00000000-0005-0000-0000-0000DF880000}"/>
    <cellStyle name="Notas 3 5 2 2 8 2" xfId="34762" xr:uid="{00000000-0005-0000-0000-0000E0880000}"/>
    <cellStyle name="Notas 3 5 2 2 9" xfId="34763" xr:uid="{00000000-0005-0000-0000-0000E1880000}"/>
    <cellStyle name="Notas 3 5 2 2 9 2" xfId="34764" xr:uid="{00000000-0005-0000-0000-0000E2880000}"/>
    <cellStyle name="Notas 3 5 2 3" xfId="34765" xr:uid="{00000000-0005-0000-0000-0000E3880000}"/>
    <cellStyle name="Notas 3 5 2 3 10" xfId="34766" xr:uid="{00000000-0005-0000-0000-0000E4880000}"/>
    <cellStyle name="Notas 3 5 2 3 10 2" xfId="34767" xr:uid="{00000000-0005-0000-0000-0000E5880000}"/>
    <cellStyle name="Notas 3 5 2 3 11" xfId="34768" xr:uid="{00000000-0005-0000-0000-0000E6880000}"/>
    <cellStyle name="Notas 3 5 2 3 2" xfId="34769" xr:uid="{00000000-0005-0000-0000-0000E7880000}"/>
    <cellStyle name="Notas 3 5 2 3 2 2" xfId="34770" xr:uid="{00000000-0005-0000-0000-0000E8880000}"/>
    <cellStyle name="Notas 3 5 2 3 3" xfId="34771" xr:uid="{00000000-0005-0000-0000-0000E9880000}"/>
    <cellStyle name="Notas 3 5 2 3 3 2" xfId="34772" xr:uid="{00000000-0005-0000-0000-0000EA880000}"/>
    <cellStyle name="Notas 3 5 2 3 4" xfId="34773" xr:uid="{00000000-0005-0000-0000-0000EB880000}"/>
    <cellStyle name="Notas 3 5 2 3 4 2" xfId="34774" xr:uid="{00000000-0005-0000-0000-0000EC880000}"/>
    <cellStyle name="Notas 3 5 2 3 5" xfId="34775" xr:uid="{00000000-0005-0000-0000-0000ED880000}"/>
    <cellStyle name="Notas 3 5 2 3 5 2" xfId="34776" xr:uid="{00000000-0005-0000-0000-0000EE880000}"/>
    <cellStyle name="Notas 3 5 2 3 6" xfId="34777" xr:uid="{00000000-0005-0000-0000-0000EF880000}"/>
    <cellStyle name="Notas 3 5 2 3 6 2" xfId="34778" xr:uid="{00000000-0005-0000-0000-0000F0880000}"/>
    <cellStyle name="Notas 3 5 2 3 7" xfId="34779" xr:uid="{00000000-0005-0000-0000-0000F1880000}"/>
    <cellStyle name="Notas 3 5 2 3 7 2" xfId="34780" xr:uid="{00000000-0005-0000-0000-0000F2880000}"/>
    <cellStyle name="Notas 3 5 2 3 8" xfId="34781" xr:uid="{00000000-0005-0000-0000-0000F3880000}"/>
    <cellStyle name="Notas 3 5 2 3 8 2" xfId="34782" xr:uid="{00000000-0005-0000-0000-0000F4880000}"/>
    <cellStyle name="Notas 3 5 2 3 9" xfId="34783" xr:uid="{00000000-0005-0000-0000-0000F5880000}"/>
    <cellStyle name="Notas 3 5 2 3 9 2" xfId="34784" xr:uid="{00000000-0005-0000-0000-0000F6880000}"/>
    <cellStyle name="Notas 3 5 2 4" xfId="34785" xr:uid="{00000000-0005-0000-0000-0000F7880000}"/>
    <cellStyle name="Notas 3 5 2 4 2" xfId="34786" xr:uid="{00000000-0005-0000-0000-0000F8880000}"/>
    <cellStyle name="Notas 3 5 2 5" xfId="34787" xr:uid="{00000000-0005-0000-0000-0000F9880000}"/>
    <cellStyle name="Notas 3 5 2 5 2" xfId="34788" xr:uid="{00000000-0005-0000-0000-0000FA880000}"/>
    <cellStyle name="Notas 3 5 2 6" xfId="34789" xr:uid="{00000000-0005-0000-0000-0000FB880000}"/>
    <cellStyle name="Notas 3 5 2 6 2" xfId="34790" xr:uid="{00000000-0005-0000-0000-0000FC880000}"/>
    <cellStyle name="Notas 3 5 2 7" xfId="34791" xr:uid="{00000000-0005-0000-0000-0000FD880000}"/>
    <cellStyle name="Notas 3 5 2 7 2" xfId="34792" xr:uid="{00000000-0005-0000-0000-0000FE880000}"/>
    <cellStyle name="Notas 3 5 2 8" xfId="34793" xr:uid="{00000000-0005-0000-0000-0000FF880000}"/>
    <cellStyle name="Notas 3 5 2 8 2" xfId="34794" xr:uid="{00000000-0005-0000-0000-000000890000}"/>
    <cellStyle name="Notas 3 5 2 9" xfId="34795" xr:uid="{00000000-0005-0000-0000-000001890000}"/>
    <cellStyle name="Notas 3 5 2 9 2" xfId="34796" xr:uid="{00000000-0005-0000-0000-000002890000}"/>
    <cellStyle name="Notas 3 5 3" xfId="34797" xr:uid="{00000000-0005-0000-0000-000003890000}"/>
    <cellStyle name="Notas 3 5 3 10" xfId="34798" xr:uid="{00000000-0005-0000-0000-000004890000}"/>
    <cellStyle name="Notas 3 5 3 10 2" xfId="34799" xr:uid="{00000000-0005-0000-0000-000005890000}"/>
    <cellStyle name="Notas 3 5 3 11" xfId="34800" xr:uid="{00000000-0005-0000-0000-000006890000}"/>
    <cellStyle name="Notas 3 5 3 11 2" xfId="34801" xr:uid="{00000000-0005-0000-0000-000007890000}"/>
    <cellStyle name="Notas 3 5 3 12" xfId="34802" xr:uid="{00000000-0005-0000-0000-000008890000}"/>
    <cellStyle name="Notas 3 5 3 12 2" xfId="34803" xr:uid="{00000000-0005-0000-0000-000009890000}"/>
    <cellStyle name="Notas 3 5 3 13" xfId="34804" xr:uid="{00000000-0005-0000-0000-00000A890000}"/>
    <cellStyle name="Notas 3 5 3 2" xfId="34805" xr:uid="{00000000-0005-0000-0000-00000B890000}"/>
    <cellStyle name="Notas 3 5 3 2 10" xfId="34806" xr:uid="{00000000-0005-0000-0000-00000C890000}"/>
    <cellStyle name="Notas 3 5 3 2 10 2" xfId="34807" xr:uid="{00000000-0005-0000-0000-00000D890000}"/>
    <cellStyle name="Notas 3 5 3 2 11" xfId="34808" xr:uid="{00000000-0005-0000-0000-00000E890000}"/>
    <cellStyle name="Notas 3 5 3 2 2" xfId="34809" xr:uid="{00000000-0005-0000-0000-00000F890000}"/>
    <cellStyle name="Notas 3 5 3 2 2 2" xfId="34810" xr:uid="{00000000-0005-0000-0000-000010890000}"/>
    <cellStyle name="Notas 3 5 3 2 3" xfId="34811" xr:uid="{00000000-0005-0000-0000-000011890000}"/>
    <cellStyle name="Notas 3 5 3 2 3 2" xfId="34812" xr:uid="{00000000-0005-0000-0000-000012890000}"/>
    <cellStyle name="Notas 3 5 3 2 4" xfId="34813" xr:uid="{00000000-0005-0000-0000-000013890000}"/>
    <cellStyle name="Notas 3 5 3 2 4 2" xfId="34814" xr:uid="{00000000-0005-0000-0000-000014890000}"/>
    <cellStyle name="Notas 3 5 3 2 5" xfId="34815" xr:uid="{00000000-0005-0000-0000-000015890000}"/>
    <cellStyle name="Notas 3 5 3 2 5 2" xfId="34816" xr:uid="{00000000-0005-0000-0000-000016890000}"/>
    <cellStyle name="Notas 3 5 3 2 6" xfId="34817" xr:uid="{00000000-0005-0000-0000-000017890000}"/>
    <cellStyle name="Notas 3 5 3 2 6 2" xfId="34818" xr:uid="{00000000-0005-0000-0000-000018890000}"/>
    <cellStyle name="Notas 3 5 3 2 7" xfId="34819" xr:uid="{00000000-0005-0000-0000-000019890000}"/>
    <cellStyle name="Notas 3 5 3 2 7 2" xfId="34820" xr:uid="{00000000-0005-0000-0000-00001A890000}"/>
    <cellStyle name="Notas 3 5 3 2 8" xfId="34821" xr:uid="{00000000-0005-0000-0000-00001B890000}"/>
    <cellStyle name="Notas 3 5 3 2 8 2" xfId="34822" xr:uid="{00000000-0005-0000-0000-00001C890000}"/>
    <cellStyle name="Notas 3 5 3 2 9" xfId="34823" xr:uid="{00000000-0005-0000-0000-00001D890000}"/>
    <cellStyle name="Notas 3 5 3 2 9 2" xfId="34824" xr:uid="{00000000-0005-0000-0000-00001E890000}"/>
    <cellStyle name="Notas 3 5 3 3" xfId="34825" xr:uid="{00000000-0005-0000-0000-00001F890000}"/>
    <cellStyle name="Notas 3 5 3 3 10" xfId="34826" xr:uid="{00000000-0005-0000-0000-000020890000}"/>
    <cellStyle name="Notas 3 5 3 3 10 2" xfId="34827" xr:uid="{00000000-0005-0000-0000-000021890000}"/>
    <cellStyle name="Notas 3 5 3 3 11" xfId="34828" xr:uid="{00000000-0005-0000-0000-000022890000}"/>
    <cellStyle name="Notas 3 5 3 3 2" xfId="34829" xr:uid="{00000000-0005-0000-0000-000023890000}"/>
    <cellStyle name="Notas 3 5 3 3 2 2" xfId="34830" xr:uid="{00000000-0005-0000-0000-000024890000}"/>
    <cellStyle name="Notas 3 5 3 3 3" xfId="34831" xr:uid="{00000000-0005-0000-0000-000025890000}"/>
    <cellStyle name="Notas 3 5 3 3 3 2" xfId="34832" xr:uid="{00000000-0005-0000-0000-000026890000}"/>
    <cellStyle name="Notas 3 5 3 3 4" xfId="34833" xr:uid="{00000000-0005-0000-0000-000027890000}"/>
    <cellStyle name="Notas 3 5 3 3 4 2" xfId="34834" xr:uid="{00000000-0005-0000-0000-000028890000}"/>
    <cellStyle name="Notas 3 5 3 3 5" xfId="34835" xr:uid="{00000000-0005-0000-0000-000029890000}"/>
    <cellStyle name="Notas 3 5 3 3 5 2" xfId="34836" xr:uid="{00000000-0005-0000-0000-00002A890000}"/>
    <cellStyle name="Notas 3 5 3 3 6" xfId="34837" xr:uid="{00000000-0005-0000-0000-00002B890000}"/>
    <cellStyle name="Notas 3 5 3 3 6 2" xfId="34838" xr:uid="{00000000-0005-0000-0000-00002C890000}"/>
    <cellStyle name="Notas 3 5 3 3 7" xfId="34839" xr:uid="{00000000-0005-0000-0000-00002D890000}"/>
    <cellStyle name="Notas 3 5 3 3 7 2" xfId="34840" xr:uid="{00000000-0005-0000-0000-00002E890000}"/>
    <cellStyle name="Notas 3 5 3 3 8" xfId="34841" xr:uid="{00000000-0005-0000-0000-00002F890000}"/>
    <cellStyle name="Notas 3 5 3 3 8 2" xfId="34842" xr:uid="{00000000-0005-0000-0000-000030890000}"/>
    <cellStyle name="Notas 3 5 3 3 9" xfId="34843" xr:uid="{00000000-0005-0000-0000-000031890000}"/>
    <cellStyle name="Notas 3 5 3 3 9 2" xfId="34844" xr:uid="{00000000-0005-0000-0000-000032890000}"/>
    <cellStyle name="Notas 3 5 3 4" xfId="34845" xr:uid="{00000000-0005-0000-0000-000033890000}"/>
    <cellStyle name="Notas 3 5 3 4 2" xfId="34846" xr:uid="{00000000-0005-0000-0000-000034890000}"/>
    <cellStyle name="Notas 3 5 3 5" xfId="34847" xr:uid="{00000000-0005-0000-0000-000035890000}"/>
    <cellStyle name="Notas 3 5 3 5 2" xfId="34848" xr:uid="{00000000-0005-0000-0000-000036890000}"/>
    <cellStyle name="Notas 3 5 3 6" xfId="34849" xr:uid="{00000000-0005-0000-0000-000037890000}"/>
    <cellStyle name="Notas 3 5 3 6 2" xfId="34850" xr:uid="{00000000-0005-0000-0000-000038890000}"/>
    <cellStyle name="Notas 3 5 3 7" xfId="34851" xr:uid="{00000000-0005-0000-0000-000039890000}"/>
    <cellStyle name="Notas 3 5 3 7 2" xfId="34852" xr:uid="{00000000-0005-0000-0000-00003A890000}"/>
    <cellStyle name="Notas 3 5 3 8" xfId="34853" xr:uid="{00000000-0005-0000-0000-00003B890000}"/>
    <cellStyle name="Notas 3 5 3 8 2" xfId="34854" xr:uid="{00000000-0005-0000-0000-00003C890000}"/>
    <cellStyle name="Notas 3 5 3 9" xfId="34855" xr:uid="{00000000-0005-0000-0000-00003D890000}"/>
    <cellStyle name="Notas 3 5 3 9 2" xfId="34856" xr:uid="{00000000-0005-0000-0000-00003E890000}"/>
    <cellStyle name="Notas 3 5 4" xfId="34857" xr:uid="{00000000-0005-0000-0000-00003F890000}"/>
    <cellStyle name="Notas 3 5 4 10" xfId="34858" xr:uid="{00000000-0005-0000-0000-000040890000}"/>
    <cellStyle name="Notas 3 5 4 10 2" xfId="34859" xr:uid="{00000000-0005-0000-0000-000041890000}"/>
    <cellStyle name="Notas 3 5 4 11" xfId="34860" xr:uid="{00000000-0005-0000-0000-000042890000}"/>
    <cellStyle name="Notas 3 5 4 2" xfId="34861" xr:uid="{00000000-0005-0000-0000-000043890000}"/>
    <cellStyle name="Notas 3 5 4 2 2" xfId="34862" xr:uid="{00000000-0005-0000-0000-000044890000}"/>
    <cellStyle name="Notas 3 5 4 3" xfId="34863" xr:uid="{00000000-0005-0000-0000-000045890000}"/>
    <cellStyle name="Notas 3 5 4 3 2" xfId="34864" xr:uid="{00000000-0005-0000-0000-000046890000}"/>
    <cellStyle name="Notas 3 5 4 4" xfId="34865" xr:uid="{00000000-0005-0000-0000-000047890000}"/>
    <cellStyle name="Notas 3 5 4 4 2" xfId="34866" xr:uid="{00000000-0005-0000-0000-000048890000}"/>
    <cellStyle name="Notas 3 5 4 5" xfId="34867" xr:uid="{00000000-0005-0000-0000-000049890000}"/>
    <cellStyle name="Notas 3 5 4 5 2" xfId="34868" xr:uid="{00000000-0005-0000-0000-00004A890000}"/>
    <cellStyle name="Notas 3 5 4 6" xfId="34869" xr:uid="{00000000-0005-0000-0000-00004B890000}"/>
    <cellStyle name="Notas 3 5 4 6 2" xfId="34870" xr:uid="{00000000-0005-0000-0000-00004C890000}"/>
    <cellStyle name="Notas 3 5 4 7" xfId="34871" xr:uid="{00000000-0005-0000-0000-00004D890000}"/>
    <cellStyle name="Notas 3 5 4 7 2" xfId="34872" xr:uid="{00000000-0005-0000-0000-00004E890000}"/>
    <cellStyle name="Notas 3 5 4 8" xfId="34873" xr:uid="{00000000-0005-0000-0000-00004F890000}"/>
    <cellStyle name="Notas 3 5 4 8 2" xfId="34874" xr:uid="{00000000-0005-0000-0000-000050890000}"/>
    <cellStyle name="Notas 3 5 4 9" xfId="34875" xr:uid="{00000000-0005-0000-0000-000051890000}"/>
    <cellStyle name="Notas 3 5 4 9 2" xfId="34876" xr:uid="{00000000-0005-0000-0000-000052890000}"/>
    <cellStyle name="Notas 3 5 5" xfId="34877" xr:uid="{00000000-0005-0000-0000-000053890000}"/>
    <cellStyle name="Notas 3 5 5 10" xfId="34878" xr:uid="{00000000-0005-0000-0000-000054890000}"/>
    <cellStyle name="Notas 3 5 5 10 2" xfId="34879" xr:uid="{00000000-0005-0000-0000-000055890000}"/>
    <cellStyle name="Notas 3 5 5 11" xfId="34880" xr:uid="{00000000-0005-0000-0000-000056890000}"/>
    <cellStyle name="Notas 3 5 5 2" xfId="34881" xr:uid="{00000000-0005-0000-0000-000057890000}"/>
    <cellStyle name="Notas 3 5 5 2 2" xfId="34882" xr:uid="{00000000-0005-0000-0000-000058890000}"/>
    <cellStyle name="Notas 3 5 5 3" xfId="34883" xr:uid="{00000000-0005-0000-0000-000059890000}"/>
    <cellStyle name="Notas 3 5 5 3 2" xfId="34884" xr:uid="{00000000-0005-0000-0000-00005A890000}"/>
    <cellStyle name="Notas 3 5 5 4" xfId="34885" xr:uid="{00000000-0005-0000-0000-00005B890000}"/>
    <cellStyle name="Notas 3 5 5 4 2" xfId="34886" xr:uid="{00000000-0005-0000-0000-00005C890000}"/>
    <cellStyle name="Notas 3 5 5 5" xfId="34887" xr:uid="{00000000-0005-0000-0000-00005D890000}"/>
    <cellStyle name="Notas 3 5 5 5 2" xfId="34888" xr:uid="{00000000-0005-0000-0000-00005E890000}"/>
    <cellStyle name="Notas 3 5 5 6" xfId="34889" xr:uid="{00000000-0005-0000-0000-00005F890000}"/>
    <cellStyle name="Notas 3 5 5 6 2" xfId="34890" xr:uid="{00000000-0005-0000-0000-000060890000}"/>
    <cellStyle name="Notas 3 5 5 7" xfId="34891" xr:uid="{00000000-0005-0000-0000-000061890000}"/>
    <cellStyle name="Notas 3 5 5 7 2" xfId="34892" xr:uid="{00000000-0005-0000-0000-000062890000}"/>
    <cellStyle name="Notas 3 5 5 8" xfId="34893" xr:uid="{00000000-0005-0000-0000-000063890000}"/>
    <cellStyle name="Notas 3 5 5 8 2" xfId="34894" xr:uid="{00000000-0005-0000-0000-000064890000}"/>
    <cellStyle name="Notas 3 5 5 9" xfId="34895" xr:uid="{00000000-0005-0000-0000-000065890000}"/>
    <cellStyle name="Notas 3 5 5 9 2" xfId="34896" xr:uid="{00000000-0005-0000-0000-000066890000}"/>
    <cellStyle name="Notas 3 5 6" xfId="34897" xr:uid="{00000000-0005-0000-0000-000067890000}"/>
    <cellStyle name="Notas 3 5 6 2" xfId="34898" xr:uid="{00000000-0005-0000-0000-000068890000}"/>
    <cellStyle name="Notas 3 5 7" xfId="34899" xr:uid="{00000000-0005-0000-0000-000069890000}"/>
    <cellStyle name="Notas 3 5 7 2" xfId="34900" xr:uid="{00000000-0005-0000-0000-00006A890000}"/>
    <cellStyle name="Notas 3 5 8" xfId="34901" xr:uid="{00000000-0005-0000-0000-00006B890000}"/>
    <cellStyle name="Notas 3 5 8 2" xfId="34902" xr:uid="{00000000-0005-0000-0000-00006C890000}"/>
    <cellStyle name="Notas 3 5 9" xfId="34903" xr:uid="{00000000-0005-0000-0000-00006D890000}"/>
    <cellStyle name="Notas 3 5 9 2" xfId="34904" xr:uid="{00000000-0005-0000-0000-00006E890000}"/>
    <cellStyle name="Notas 3 6" xfId="34905" xr:uid="{00000000-0005-0000-0000-00006F890000}"/>
    <cellStyle name="Notas 3 6 10" xfId="34906" xr:uid="{00000000-0005-0000-0000-000070890000}"/>
    <cellStyle name="Notas 3 6 10 2" xfId="34907" xr:uid="{00000000-0005-0000-0000-000071890000}"/>
    <cellStyle name="Notas 3 6 11" xfId="34908" xr:uid="{00000000-0005-0000-0000-000072890000}"/>
    <cellStyle name="Notas 3 6 11 2" xfId="34909" xr:uid="{00000000-0005-0000-0000-000073890000}"/>
    <cellStyle name="Notas 3 6 12" xfId="34910" xr:uid="{00000000-0005-0000-0000-000074890000}"/>
    <cellStyle name="Notas 3 6 12 2" xfId="34911" xr:uid="{00000000-0005-0000-0000-000075890000}"/>
    <cellStyle name="Notas 3 6 13" xfId="34912" xr:uid="{00000000-0005-0000-0000-000076890000}"/>
    <cellStyle name="Notas 3 6 2" xfId="34913" xr:uid="{00000000-0005-0000-0000-000077890000}"/>
    <cellStyle name="Notas 3 6 2 10" xfId="34914" xr:uid="{00000000-0005-0000-0000-000078890000}"/>
    <cellStyle name="Notas 3 6 2 10 2" xfId="34915" xr:uid="{00000000-0005-0000-0000-000079890000}"/>
    <cellStyle name="Notas 3 6 2 11" xfId="34916" xr:uid="{00000000-0005-0000-0000-00007A890000}"/>
    <cellStyle name="Notas 3 6 2 2" xfId="34917" xr:uid="{00000000-0005-0000-0000-00007B890000}"/>
    <cellStyle name="Notas 3 6 2 2 2" xfId="34918" xr:uid="{00000000-0005-0000-0000-00007C890000}"/>
    <cellStyle name="Notas 3 6 2 3" xfId="34919" xr:uid="{00000000-0005-0000-0000-00007D890000}"/>
    <cellStyle name="Notas 3 6 2 3 2" xfId="34920" xr:uid="{00000000-0005-0000-0000-00007E890000}"/>
    <cellStyle name="Notas 3 6 2 4" xfId="34921" xr:uid="{00000000-0005-0000-0000-00007F890000}"/>
    <cellStyle name="Notas 3 6 2 4 2" xfId="34922" xr:uid="{00000000-0005-0000-0000-000080890000}"/>
    <cellStyle name="Notas 3 6 2 5" xfId="34923" xr:uid="{00000000-0005-0000-0000-000081890000}"/>
    <cellStyle name="Notas 3 6 2 5 2" xfId="34924" xr:uid="{00000000-0005-0000-0000-000082890000}"/>
    <cellStyle name="Notas 3 6 2 6" xfId="34925" xr:uid="{00000000-0005-0000-0000-000083890000}"/>
    <cellStyle name="Notas 3 6 2 6 2" xfId="34926" xr:uid="{00000000-0005-0000-0000-000084890000}"/>
    <cellStyle name="Notas 3 6 2 7" xfId="34927" xr:uid="{00000000-0005-0000-0000-000085890000}"/>
    <cellStyle name="Notas 3 6 2 7 2" xfId="34928" xr:uid="{00000000-0005-0000-0000-000086890000}"/>
    <cellStyle name="Notas 3 6 2 8" xfId="34929" xr:uid="{00000000-0005-0000-0000-000087890000}"/>
    <cellStyle name="Notas 3 6 2 8 2" xfId="34930" xr:uid="{00000000-0005-0000-0000-000088890000}"/>
    <cellStyle name="Notas 3 6 2 9" xfId="34931" xr:uid="{00000000-0005-0000-0000-000089890000}"/>
    <cellStyle name="Notas 3 6 2 9 2" xfId="34932" xr:uid="{00000000-0005-0000-0000-00008A890000}"/>
    <cellStyle name="Notas 3 6 3" xfId="34933" xr:uid="{00000000-0005-0000-0000-00008B890000}"/>
    <cellStyle name="Notas 3 6 3 10" xfId="34934" xr:uid="{00000000-0005-0000-0000-00008C890000}"/>
    <cellStyle name="Notas 3 6 3 10 2" xfId="34935" xr:uid="{00000000-0005-0000-0000-00008D890000}"/>
    <cellStyle name="Notas 3 6 3 11" xfId="34936" xr:uid="{00000000-0005-0000-0000-00008E890000}"/>
    <cellStyle name="Notas 3 6 3 2" xfId="34937" xr:uid="{00000000-0005-0000-0000-00008F890000}"/>
    <cellStyle name="Notas 3 6 3 2 2" xfId="34938" xr:uid="{00000000-0005-0000-0000-000090890000}"/>
    <cellStyle name="Notas 3 6 3 3" xfId="34939" xr:uid="{00000000-0005-0000-0000-000091890000}"/>
    <cellStyle name="Notas 3 6 3 3 2" xfId="34940" xr:uid="{00000000-0005-0000-0000-000092890000}"/>
    <cellStyle name="Notas 3 6 3 4" xfId="34941" xr:uid="{00000000-0005-0000-0000-000093890000}"/>
    <cellStyle name="Notas 3 6 3 4 2" xfId="34942" xr:uid="{00000000-0005-0000-0000-000094890000}"/>
    <cellStyle name="Notas 3 6 3 5" xfId="34943" xr:uid="{00000000-0005-0000-0000-000095890000}"/>
    <cellStyle name="Notas 3 6 3 5 2" xfId="34944" xr:uid="{00000000-0005-0000-0000-000096890000}"/>
    <cellStyle name="Notas 3 6 3 6" xfId="34945" xr:uid="{00000000-0005-0000-0000-000097890000}"/>
    <cellStyle name="Notas 3 6 3 6 2" xfId="34946" xr:uid="{00000000-0005-0000-0000-000098890000}"/>
    <cellStyle name="Notas 3 6 3 7" xfId="34947" xr:uid="{00000000-0005-0000-0000-000099890000}"/>
    <cellStyle name="Notas 3 6 3 7 2" xfId="34948" xr:uid="{00000000-0005-0000-0000-00009A890000}"/>
    <cellStyle name="Notas 3 6 3 8" xfId="34949" xr:uid="{00000000-0005-0000-0000-00009B890000}"/>
    <cellStyle name="Notas 3 6 3 8 2" xfId="34950" xr:uid="{00000000-0005-0000-0000-00009C890000}"/>
    <cellStyle name="Notas 3 6 3 9" xfId="34951" xr:uid="{00000000-0005-0000-0000-00009D890000}"/>
    <cellStyle name="Notas 3 6 3 9 2" xfId="34952" xr:uid="{00000000-0005-0000-0000-00009E890000}"/>
    <cellStyle name="Notas 3 6 4" xfId="34953" xr:uid="{00000000-0005-0000-0000-00009F890000}"/>
    <cellStyle name="Notas 3 6 4 2" xfId="34954" xr:uid="{00000000-0005-0000-0000-0000A0890000}"/>
    <cellStyle name="Notas 3 6 5" xfId="34955" xr:uid="{00000000-0005-0000-0000-0000A1890000}"/>
    <cellStyle name="Notas 3 6 5 2" xfId="34956" xr:uid="{00000000-0005-0000-0000-0000A2890000}"/>
    <cellStyle name="Notas 3 6 6" xfId="34957" xr:uid="{00000000-0005-0000-0000-0000A3890000}"/>
    <cellStyle name="Notas 3 6 6 2" xfId="34958" xr:uid="{00000000-0005-0000-0000-0000A4890000}"/>
    <cellStyle name="Notas 3 6 7" xfId="34959" xr:uid="{00000000-0005-0000-0000-0000A5890000}"/>
    <cellStyle name="Notas 3 6 7 2" xfId="34960" xr:uid="{00000000-0005-0000-0000-0000A6890000}"/>
    <cellStyle name="Notas 3 6 8" xfId="34961" xr:uid="{00000000-0005-0000-0000-0000A7890000}"/>
    <cellStyle name="Notas 3 6 8 2" xfId="34962" xr:uid="{00000000-0005-0000-0000-0000A8890000}"/>
    <cellStyle name="Notas 3 6 9" xfId="34963" xr:uid="{00000000-0005-0000-0000-0000A9890000}"/>
    <cellStyle name="Notas 3 6 9 2" xfId="34964" xr:uid="{00000000-0005-0000-0000-0000AA890000}"/>
    <cellStyle name="Notas 3 7" xfId="34965" xr:uid="{00000000-0005-0000-0000-0000AB890000}"/>
    <cellStyle name="Notas 3 7 10" xfId="34966" xr:uid="{00000000-0005-0000-0000-0000AC890000}"/>
    <cellStyle name="Notas 3 7 10 2" xfId="34967" xr:uid="{00000000-0005-0000-0000-0000AD890000}"/>
    <cellStyle name="Notas 3 7 11" xfId="34968" xr:uid="{00000000-0005-0000-0000-0000AE890000}"/>
    <cellStyle name="Notas 3 7 11 2" xfId="34969" xr:uid="{00000000-0005-0000-0000-0000AF890000}"/>
    <cellStyle name="Notas 3 7 12" xfId="34970" xr:uid="{00000000-0005-0000-0000-0000B0890000}"/>
    <cellStyle name="Notas 3 7 12 2" xfId="34971" xr:uid="{00000000-0005-0000-0000-0000B1890000}"/>
    <cellStyle name="Notas 3 7 13" xfId="34972" xr:uid="{00000000-0005-0000-0000-0000B2890000}"/>
    <cellStyle name="Notas 3 7 2" xfId="34973" xr:uid="{00000000-0005-0000-0000-0000B3890000}"/>
    <cellStyle name="Notas 3 7 2 10" xfId="34974" xr:uid="{00000000-0005-0000-0000-0000B4890000}"/>
    <cellStyle name="Notas 3 7 2 10 2" xfId="34975" xr:uid="{00000000-0005-0000-0000-0000B5890000}"/>
    <cellStyle name="Notas 3 7 2 11" xfId="34976" xr:uid="{00000000-0005-0000-0000-0000B6890000}"/>
    <cellStyle name="Notas 3 7 2 2" xfId="34977" xr:uid="{00000000-0005-0000-0000-0000B7890000}"/>
    <cellStyle name="Notas 3 7 2 2 2" xfId="34978" xr:uid="{00000000-0005-0000-0000-0000B8890000}"/>
    <cellStyle name="Notas 3 7 2 3" xfId="34979" xr:uid="{00000000-0005-0000-0000-0000B9890000}"/>
    <cellStyle name="Notas 3 7 2 3 2" xfId="34980" xr:uid="{00000000-0005-0000-0000-0000BA890000}"/>
    <cellStyle name="Notas 3 7 2 4" xfId="34981" xr:uid="{00000000-0005-0000-0000-0000BB890000}"/>
    <cellStyle name="Notas 3 7 2 4 2" xfId="34982" xr:uid="{00000000-0005-0000-0000-0000BC890000}"/>
    <cellStyle name="Notas 3 7 2 5" xfId="34983" xr:uid="{00000000-0005-0000-0000-0000BD890000}"/>
    <cellStyle name="Notas 3 7 2 5 2" xfId="34984" xr:uid="{00000000-0005-0000-0000-0000BE890000}"/>
    <cellStyle name="Notas 3 7 2 6" xfId="34985" xr:uid="{00000000-0005-0000-0000-0000BF890000}"/>
    <cellStyle name="Notas 3 7 2 6 2" xfId="34986" xr:uid="{00000000-0005-0000-0000-0000C0890000}"/>
    <cellStyle name="Notas 3 7 2 7" xfId="34987" xr:uid="{00000000-0005-0000-0000-0000C1890000}"/>
    <cellStyle name="Notas 3 7 2 7 2" xfId="34988" xr:uid="{00000000-0005-0000-0000-0000C2890000}"/>
    <cellStyle name="Notas 3 7 2 8" xfId="34989" xr:uid="{00000000-0005-0000-0000-0000C3890000}"/>
    <cellStyle name="Notas 3 7 2 8 2" xfId="34990" xr:uid="{00000000-0005-0000-0000-0000C4890000}"/>
    <cellStyle name="Notas 3 7 2 9" xfId="34991" xr:uid="{00000000-0005-0000-0000-0000C5890000}"/>
    <cellStyle name="Notas 3 7 2 9 2" xfId="34992" xr:uid="{00000000-0005-0000-0000-0000C6890000}"/>
    <cellStyle name="Notas 3 7 3" xfId="34993" xr:uid="{00000000-0005-0000-0000-0000C7890000}"/>
    <cellStyle name="Notas 3 7 3 10" xfId="34994" xr:uid="{00000000-0005-0000-0000-0000C8890000}"/>
    <cellStyle name="Notas 3 7 3 10 2" xfId="34995" xr:uid="{00000000-0005-0000-0000-0000C9890000}"/>
    <cellStyle name="Notas 3 7 3 11" xfId="34996" xr:uid="{00000000-0005-0000-0000-0000CA890000}"/>
    <cellStyle name="Notas 3 7 3 2" xfId="34997" xr:uid="{00000000-0005-0000-0000-0000CB890000}"/>
    <cellStyle name="Notas 3 7 3 2 2" xfId="34998" xr:uid="{00000000-0005-0000-0000-0000CC890000}"/>
    <cellStyle name="Notas 3 7 3 3" xfId="34999" xr:uid="{00000000-0005-0000-0000-0000CD890000}"/>
    <cellStyle name="Notas 3 7 3 3 2" xfId="35000" xr:uid="{00000000-0005-0000-0000-0000CE890000}"/>
    <cellStyle name="Notas 3 7 3 4" xfId="35001" xr:uid="{00000000-0005-0000-0000-0000CF890000}"/>
    <cellStyle name="Notas 3 7 3 4 2" xfId="35002" xr:uid="{00000000-0005-0000-0000-0000D0890000}"/>
    <cellStyle name="Notas 3 7 3 5" xfId="35003" xr:uid="{00000000-0005-0000-0000-0000D1890000}"/>
    <cellStyle name="Notas 3 7 3 5 2" xfId="35004" xr:uid="{00000000-0005-0000-0000-0000D2890000}"/>
    <cellStyle name="Notas 3 7 3 6" xfId="35005" xr:uid="{00000000-0005-0000-0000-0000D3890000}"/>
    <cellStyle name="Notas 3 7 3 6 2" xfId="35006" xr:uid="{00000000-0005-0000-0000-0000D4890000}"/>
    <cellStyle name="Notas 3 7 3 7" xfId="35007" xr:uid="{00000000-0005-0000-0000-0000D5890000}"/>
    <cellStyle name="Notas 3 7 3 7 2" xfId="35008" xr:uid="{00000000-0005-0000-0000-0000D6890000}"/>
    <cellStyle name="Notas 3 7 3 8" xfId="35009" xr:uid="{00000000-0005-0000-0000-0000D7890000}"/>
    <cellStyle name="Notas 3 7 3 8 2" xfId="35010" xr:uid="{00000000-0005-0000-0000-0000D8890000}"/>
    <cellStyle name="Notas 3 7 3 9" xfId="35011" xr:uid="{00000000-0005-0000-0000-0000D9890000}"/>
    <cellStyle name="Notas 3 7 3 9 2" xfId="35012" xr:uid="{00000000-0005-0000-0000-0000DA890000}"/>
    <cellStyle name="Notas 3 7 4" xfId="35013" xr:uid="{00000000-0005-0000-0000-0000DB890000}"/>
    <cellStyle name="Notas 3 7 4 2" xfId="35014" xr:uid="{00000000-0005-0000-0000-0000DC890000}"/>
    <cellStyle name="Notas 3 7 5" xfId="35015" xr:uid="{00000000-0005-0000-0000-0000DD890000}"/>
    <cellStyle name="Notas 3 7 5 2" xfId="35016" xr:uid="{00000000-0005-0000-0000-0000DE890000}"/>
    <cellStyle name="Notas 3 7 6" xfId="35017" xr:uid="{00000000-0005-0000-0000-0000DF890000}"/>
    <cellStyle name="Notas 3 7 6 2" xfId="35018" xr:uid="{00000000-0005-0000-0000-0000E0890000}"/>
    <cellStyle name="Notas 3 7 7" xfId="35019" xr:uid="{00000000-0005-0000-0000-0000E1890000}"/>
    <cellStyle name="Notas 3 7 7 2" xfId="35020" xr:uid="{00000000-0005-0000-0000-0000E2890000}"/>
    <cellStyle name="Notas 3 7 8" xfId="35021" xr:uid="{00000000-0005-0000-0000-0000E3890000}"/>
    <cellStyle name="Notas 3 7 8 2" xfId="35022" xr:uid="{00000000-0005-0000-0000-0000E4890000}"/>
    <cellStyle name="Notas 3 7 9" xfId="35023" xr:uid="{00000000-0005-0000-0000-0000E5890000}"/>
    <cellStyle name="Notas 3 7 9 2" xfId="35024" xr:uid="{00000000-0005-0000-0000-0000E6890000}"/>
    <cellStyle name="Notas 3 8" xfId="35025" xr:uid="{00000000-0005-0000-0000-0000E7890000}"/>
    <cellStyle name="Notas 3 8 2" xfId="35026" xr:uid="{00000000-0005-0000-0000-0000E8890000}"/>
    <cellStyle name="Notas 3 9" xfId="35027" xr:uid="{00000000-0005-0000-0000-0000E9890000}"/>
    <cellStyle name="Notas 3 9 2" xfId="35028" xr:uid="{00000000-0005-0000-0000-0000EA890000}"/>
    <cellStyle name="Notas 4" xfId="242" xr:uid="{00000000-0005-0000-0000-0000EB890000}"/>
    <cellStyle name="Notas 4 10" xfId="35029" xr:uid="{00000000-0005-0000-0000-0000EC890000}"/>
    <cellStyle name="Notas 4 10 2" xfId="35030" xr:uid="{00000000-0005-0000-0000-0000ED890000}"/>
    <cellStyle name="Notas 4 11" xfId="35031" xr:uid="{00000000-0005-0000-0000-0000EE890000}"/>
    <cellStyle name="Notas 4 11 2" xfId="35032" xr:uid="{00000000-0005-0000-0000-0000EF890000}"/>
    <cellStyle name="Notas 4 12" xfId="35033" xr:uid="{00000000-0005-0000-0000-0000F0890000}"/>
    <cellStyle name="Notas 4 12 2" xfId="35034" xr:uid="{00000000-0005-0000-0000-0000F1890000}"/>
    <cellStyle name="Notas 4 13" xfId="35035" xr:uid="{00000000-0005-0000-0000-0000F2890000}"/>
    <cellStyle name="Notas 4 13 2" xfId="35036" xr:uid="{00000000-0005-0000-0000-0000F3890000}"/>
    <cellStyle name="Notas 4 14" xfId="35037" xr:uid="{00000000-0005-0000-0000-0000F4890000}"/>
    <cellStyle name="Notas 4 14 2" xfId="35038" xr:uid="{00000000-0005-0000-0000-0000F5890000}"/>
    <cellStyle name="Notas 4 15" xfId="35039" xr:uid="{00000000-0005-0000-0000-0000F6890000}"/>
    <cellStyle name="Notas 4 15 2" xfId="35040" xr:uid="{00000000-0005-0000-0000-0000F7890000}"/>
    <cellStyle name="Notas 4 16" xfId="35041" xr:uid="{00000000-0005-0000-0000-0000F8890000}"/>
    <cellStyle name="Notas 4 16 2" xfId="35042" xr:uid="{00000000-0005-0000-0000-0000F9890000}"/>
    <cellStyle name="Notas 4 17" xfId="35043" xr:uid="{00000000-0005-0000-0000-0000FA890000}"/>
    <cellStyle name="Notas 4 17 2" xfId="35044" xr:uid="{00000000-0005-0000-0000-0000FB890000}"/>
    <cellStyle name="Notas 4 18" xfId="35045" xr:uid="{00000000-0005-0000-0000-0000FC890000}"/>
    <cellStyle name="Notas 4 19" xfId="35046" xr:uid="{00000000-0005-0000-0000-0000FD890000}"/>
    <cellStyle name="Notas 4 2" xfId="326" xr:uid="{00000000-0005-0000-0000-0000FE890000}"/>
    <cellStyle name="Notas 4 2 10" xfId="35047" xr:uid="{00000000-0005-0000-0000-0000FF890000}"/>
    <cellStyle name="Notas 4 2 10 2" xfId="35048" xr:uid="{00000000-0005-0000-0000-0000008A0000}"/>
    <cellStyle name="Notas 4 2 11" xfId="35049" xr:uid="{00000000-0005-0000-0000-0000018A0000}"/>
    <cellStyle name="Notas 4 2 11 2" xfId="35050" xr:uid="{00000000-0005-0000-0000-0000028A0000}"/>
    <cellStyle name="Notas 4 2 12" xfId="35051" xr:uid="{00000000-0005-0000-0000-0000038A0000}"/>
    <cellStyle name="Notas 4 2 12 2" xfId="35052" xr:uid="{00000000-0005-0000-0000-0000048A0000}"/>
    <cellStyle name="Notas 4 2 13" xfId="35053" xr:uid="{00000000-0005-0000-0000-0000058A0000}"/>
    <cellStyle name="Notas 4 2 13 2" xfId="35054" xr:uid="{00000000-0005-0000-0000-0000068A0000}"/>
    <cellStyle name="Notas 4 2 14" xfId="35055" xr:uid="{00000000-0005-0000-0000-0000078A0000}"/>
    <cellStyle name="Notas 4 2 14 2" xfId="35056" xr:uid="{00000000-0005-0000-0000-0000088A0000}"/>
    <cellStyle name="Notas 4 2 15" xfId="35057" xr:uid="{00000000-0005-0000-0000-0000098A0000}"/>
    <cellStyle name="Notas 4 2 16" xfId="35058" xr:uid="{00000000-0005-0000-0000-00000A8A0000}"/>
    <cellStyle name="Notas 4 2 2" xfId="35059" xr:uid="{00000000-0005-0000-0000-00000B8A0000}"/>
    <cellStyle name="Notas 4 2 2 10" xfId="35060" xr:uid="{00000000-0005-0000-0000-00000C8A0000}"/>
    <cellStyle name="Notas 4 2 2 10 2" xfId="35061" xr:uid="{00000000-0005-0000-0000-00000D8A0000}"/>
    <cellStyle name="Notas 4 2 2 11" xfId="35062" xr:uid="{00000000-0005-0000-0000-00000E8A0000}"/>
    <cellStyle name="Notas 4 2 2 11 2" xfId="35063" xr:uid="{00000000-0005-0000-0000-00000F8A0000}"/>
    <cellStyle name="Notas 4 2 2 12" xfId="35064" xr:uid="{00000000-0005-0000-0000-0000108A0000}"/>
    <cellStyle name="Notas 4 2 2 12 2" xfId="35065" xr:uid="{00000000-0005-0000-0000-0000118A0000}"/>
    <cellStyle name="Notas 4 2 2 13" xfId="35066" xr:uid="{00000000-0005-0000-0000-0000128A0000}"/>
    <cellStyle name="Notas 4 2 2 2" xfId="35067" xr:uid="{00000000-0005-0000-0000-0000138A0000}"/>
    <cellStyle name="Notas 4 2 2 2 10" xfId="35068" xr:uid="{00000000-0005-0000-0000-0000148A0000}"/>
    <cellStyle name="Notas 4 2 2 2 10 2" xfId="35069" xr:uid="{00000000-0005-0000-0000-0000158A0000}"/>
    <cellStyle name="Notas 4 2 2 2 11" xfId="35070" xr:uid="{00000000-0005-0000-0000-0000168A0000}"/>
    <cellStyle name="Notas 4 2 2 2 2" xfId="35071" xr:uid="{00000000-0005-0000-0000-0000178A0000}"/>
    <cellStyle name="Notas 4 2 2 2 2 2" xfId="35072" xr:uid="{00000000-0005-0000-0000-0000188A0000}"/>
    <cellStyle name="Notas 4 2 2 2 3" xfId="35073" xr:uid="{00000000-0005-0000-0000-0000198A0000}"/>
    <cellStyle name="Notas 4 2 2 2 3 2" xfId="35074" xr:uid="{00000000-0005-0000-0000-00001A8A0000}"/>
    <cellStyle name="Notas 4 2 2 2 4" xfId="35075" xr:uid="{00000000-0005-0000-0000-00001B8A0000}"/>
    <cellStyle name="Notas 4 2 2 2 4 2" xfId="35076" xr:uid="{00000000-0005-0000-0000-00001C8A0000}"/>
    <cellStyle name="Notas 4 2 2 2 5" xfId="35077" xr:uid="{00000000-0005-0000-0000-00001D8A0000}"/>
    <cellStyle name="Notas 4 2 2 2 5 2" xfId="35078" xr:uid="{00000000-0005-0000-0000-00001E8A0000}"/>
    <cellStyle name="Notas 4 2 2 2 6" xfId="35079" xr:uid="{00000000-0005-0000-0000-00001F8A0000}"/>
    <cellStyle name="Notas 4 2 2 2 6 2" xfId="35080" xr:uid="{00000000-0005-0000-0000-0000208A0000}"/>
    <cellStyle name="Notas 4 2 2 2 7" xfId="35081" xr:uid="{00000000-0005-0000-0000-0000218A0000}"/>
    <cellStyle name="Notas 4 2 2 2 7 2" xfId="35082" xr:uid="{00000000-0005-0000-0000-0000228A0000}"/>
    <cellStyle name="Notas 4 2 2 2 8" xfId="35083" xr:uid="{00000000-0005-0000-0000-0000238A0000}"/>
    <cellStyle name="Notas 4 2 2 2 8 2" xfId="35084" xr:uid="{00000000-0005-0000-0000-0000248A0000}"/>
    <cellStyle name="Notas 4 2 2 2 9" xfId="35085" xr:uid="{00000000-0005-0000-0000-0000258A0000}"/>
    <cellStyle name="Notas 4 2 2 2 9 2" xfId="35086" xr:uid="{00000000-0005-0000-0000-0000268A0000}"/>
    <cellStyle name="Notas 4 2 2 3" xfId="35087" xr:uid="{00000000-0005-0000-0000-0000278A0000}"/>
    <cellStyle name="Notas 4 2 2 3 10" xfId="35088" xr:uid="{00000000-0005-0000-0000-0000288A0000}"/>
    <cellStyle name="Notas 4 2 2 3 10 2" xfId="35089" xr:uid="{00000000-0005-0000-0000-0000298A0000}"/>
    <cellStyle name="Notas 4 2 2 3 11" xfId="35090" xr:uid="{00000000-0005-0000-0000-00002A8A0000}"/>
    <cellStyle name="Notas 4 2 2 3 2" xfId="35091" xr:uid="{00000000-0005-0000-0000-00002B8A0000}"/>
    <cellStyle name="Notas 4 2 2 3 2 2" xfId="35092" xr:uid="{00000000-0005-0000-0000-00002C8A0000}"/>
    <cellStyle name="Notas 4 2 2 3 3" xfId="35093" xr:uid="{00000000-0005-0000-0000-00002D8A0000}"/>
    <cellStyle name="Notas 4 2 2 3 3 2" xfId="35094" xr:uid="{00000000-0005-0000-0000-00002E8A0000}"/>
    <cellStyle name="Notas 4 2 2 3 4" xfId="35095" xr:uid="{00000000-0005-0000-0000-00002F8A0000}"/>
    <cellStyle name="Notas 4 2 2 3 4 2" xfId="35096" xr:uid="{00000000-0005-0000-0000-0000308A0000}"/>
    <cellStyle name="Notas 4 2 2 3 5" xfId="35097" xr:uid="{00000000-0005-0000-0000-0000318A0000}"/>
    <cellStyle name="Notas 4 2 2 3 5 2" xfId="35098" xr:uid="{00000000-0005-0000-0000-0000328A0000}"/>
    <cellStyle name="Notas 4 2 2 3 6" xfId="35099" xr:uid="{00000000-0005-0000-0000-0000338A0000}"/>
    <cellStyle name="Notas 4 2 2 3 6 2" xfId="35100" xr:uid="{00000000-0005-0000-0000-0000348A0000}"/>
    <cellStyle name="Notas 4 2 2 3 7" xfId="35101" xr:uid="{00000000-0005-0000-0000-0000358A0000}"/>
    <cellStyle name="Notas 4 2 2 3 7 2" xfId="35102" xr:uid="{00000000-0005-0000-0000-0000368A0000}"/>
    <cellStyle name="Notas 4 2 2 3 8" xfId="35103" xr:uid="{00000000-0005-0000-0000-0000378A0000}"/>
    <cellStyle name="Notas 4 2 2 3 8 2" xfId="35104" xr:uid="{00000000-0005-0000-0000-0000388A0000}"/>
    <cellStyle name="Notas 4 2 2 3 9" xfId="35105" xr:uid="{00000000-0005-0000-0000-0000398A0000}"/>
    <cellStyle name="Notas 4 2 2 3 9 2" xfId="35106" xr:uid="{00000000-0005-0000-0000-00003A8A0000}"/>
    <cellStyle name="Notas 4 2 2 4" xfId="35107" xr:uid="{00000000-0005-0000-0000-00003B8A0000}"/>
    <cellStyle name="Notas 4 2 2 4 2" xfId="35108" xr:uid="{00000000-0005-0000-0000-00003C8A0000}"/>
    <cellStyle name="Notas 4 2 2 5" xfId="35109" xr:uid="{00000000-0005-0000-0000-00003D8A0000}"/>
    <cellStyle name="Notas 4 2 2 5 2" xfId="35110" xr:uid="{00000000-0005-0000-0000-00003E8A0000}"/>
    <cellStyle name="Notas 4 2 2 6" xfId="35111" xr:uid="{00000000-0005-0000-0000-00003F8A0000}"/>
    <cellStyle name="Notas 4 2 2 6 2" xfId="35112" xr:uid="{00000000-0005-0000-0000-0000408A0000}"/>
    <cellStyle name="Notas 4 2 2 7" xfId="35113" xr:uid="{00000000-0005-0000-0000-0000418A0000}"/>
    <cellStyle name="Notas 4 2 2 7 2" xfId="35114" xr:uid="{00000000-0005-0000-0000-0000428A0000}"/>
    <cellStyle name="Notas 4 2 2 8" xfId="35115" xr:uid="{00000000-0005-0000-0000-0000438A0000}"/>
    <cellStyle name="Notas 4 2 2 8 2" xfId="35116" xr:uid="{00000000-0005-0000-0000-0000448A0000}"/>
    <cellStyle name="Notas 4 2 2 9" xfId="35117" xr:uid="{00000000-0005-0000-0000-0000458A0000}"/>
    <cellStyle name="Notas 4 2 2 9 2" xfId="35118" xr:uid="{00000000-0005-0000-0000-0000468A0000}"/>
    <cellStyle name="Notas 4 2 3" xfId="35119" xr:uid="{00000000-0005-0000-0000-0000478A0000}"/>
    <cellStyle name="Notas 4 2 3 10" xfId="35120" xr:uid="{00000000-0005-0000-0000-0000488A0000}"/>
    <cellStyle name="Notas 4 2 3 10 2" xfId="35121" xr:uid="{00000000-0005-0000-0000-0000498A0000}"/>
    <cellStyle name="Notas 4 2 3 11" xfId="35122" xr:uid="{00000000-0005-0000-0000-00004A8A0000}"/>
    <cellStyle name="Notas 4 2 3 11 2" xfId="35123" xr:uid="{00000000-0005-0000-0000-00004B8A0000}"/>
    <cellStyle name="Notas 4 2 3 12" xfId="35124" xr:uid="{00000000-0005-0000-0000-00004C8A0000}"/>
    <cellStyle name="Notas 4 2 3 12 2" xfId="35125" xr:uid="{00000000-0005-0000-0000-00004D8A0000}"/>
    <cellStyle name="Notas 4 2 3 13" xfId="35126" xr:uid="{00000000-0005-0000-0000-00004E8A0000}"/>
    <cellStyle name="Notas 4 2 3 2" xfId="35127" xr:uid="{00000000-0005-0000-0000-00004F8A0000}"/>
    <cellStyle name="Notas 4 2 3 2 10" xfId="35128" xr:uid="{00000000-0005-0000-0000-0000508A0000}"/>
    <cellStyle name="Notas 4 2 3 2 10 2" xfId="35129" xr:uid="{00000000-0005-0000-0000-0000518A0000}"/>
    <cellStyle name="Notas 4 2 3 2 11" xfId="35130" xr:uid="{00000000-0005-0000-0000-0000528A0000}"/>
    <cellStyle name="Notas 4 2 3 2 2" xfId="35131" xr:uid="{00000000-0005-0000-0000-0000538A0000}"/>
    <cellStyle name="Notas 4 2 3 2 2 2" xfId="35132" xr:uid="{00000000-0005-0000-0000-0000548A0000}"/>
    <cellStyle name="Notas 4 2 3 2 3" xfId="35133" xr:uid="{00000000-0005-0000-0000-0000558A0000}"/>
    <cellStyle name="Notas 4 2 3 2 3 2" xfId="35134" xr:uid="{00000000-0005-0000-0000-0000568A0000}"/>
    <cellStyle name="Notas 4 2 3 2 4" xfId="35135" xr:uid="{00000000-0005-0000-0000-0000578A0000}"/>
    <cellStyle name="Notas 4 2 3 2 4 2" xfId="35136" xr:uid="{00000000-0005-0000-0000-0000588A0000}"/>
    <cellStyle name="Notas 4 2 3 2 5" xfId="35137" xr:uid="{00000000-0005-0000-0000-0000598A0000}"/>
    <cellStyle name="Notas 4 2 3 2 5 2" xfId="35138" xr:uid="{00000000-0005-0000-0000-00005A8A0000}"/>
    <cellStyle name="Notas 4 2 3 2 6" xfId="35139" xr:uid="{00000000-0005-0000-0000-00005B8A0000}"/>
    <cellStyle name="Notas 4 2 3 2 6 2" xfId="35140" xr:uid="{00000000-0005-0000-0000-00005C8A0000}"/>
    <cellStyle name="Notas 4 2 3 2 7" xfId="35141" xr:uid="{00000000-0005-0000-0000-00005D8A0000}"/>
    <cellStyle name="Notas 4 2 3 2 7 2" xfId="35142" xr:uid="{00000000-0005-0000-0000-00005E8A0000}"/>
    <cellStyle name="Notas 4 2 3 2 8" xfId="35143" xr:uid="{00000000-0005-0000-0000-00005F8A0000}"/>
    <cellStyle name="Notas 4 2 3 2 8 2" xfId="35144" xr:uid="{00000000-0005-0000-0000-0000608A0000}"/>
    <cellStyle name="Notas 4 2 3 2 9" xfId="35145" xr:uid="{00000000-0005-0000-0000-0000618A0000}"/>
    <cellStyle name="Notas 4 2 3 2 9 2" xfId="35146" xr:uid="{00000000-0005-0000-0000-0000628A0000}"/>
    <cellStyle name="Notas 4 2 3 3" xfId="35147" xr:uid="{00000000-0005-0000-0000-0000638A0000}"/>
    <cellStyle name="Notas 4 2 3 3 10" xfId="35148" xr:uid="{00000000-0005-0000-0000-0000648A0000}"/>
    <cellStyle name="Notas 4 2 3 3 10 2" xfId="35149" xr:uid="{00000000-0005-0000-0000-0000658A0000}"/>
    <cellStyle name="Notas 4 2 3 3 11" xfId="35150" xr:uid="{00000000-0005-0000-0000-0000668A0000}"/>
    <cellStyle name="Notas 4 2 3 3 2" xfId="35151" xr:uid="{00000000-0005-0000-0000-0000678A0000}"/>
    <cellStyle name="Notas 4 2 3 3 2 2" xfId="35152" xr:uid="{00000000-0005-0000-0000-0000688A0000}"/>
    <cellStyle name="Notas 4 2 3 3 3" xfId="35153" xr:uid="{00000000-0005-0000-0000-0000698A0000}"/>
    <cellStyle name="Notas 4 2 3 3 3 2" xfId="35154" xr:uid="{00000000-0005-0000-0000-00006A8A0000}"/>
    <cellStyle name="Notas 4 2 3 3 4" xfId="35155" xr:uid="{00000000-0005-0000-0000-00006B8A0000}"/>
    <cellStyle name="Notas 4 2 3 3 4 2" xfId="35156" xr:uid="{00000000-0005-0000-0000-00006C8A0000}"/>
    <cellStyle name="Notas 4 2 3 3 5" xfId="35157" xr:uid="{00000000-0005-0000-0000-00006D8A0000}"/>
    <cellStyle name="Notas 4 2 3 3 5 2" xfId="35158" xr:uid="{00000000-0005-0000-0000-00006E8A0000}"/>
    <cellStyle name="Notas 4 2 3 3 6" xfId="35159" xr:uid="{00000000-0005-0000-0000-00006F8A0000}"/>
    <cellStyle name="Notas 4 2 3 3 6 2" xfId="35160" xr:uid="{00000000-0005-0000-0000-0000708A0000}"/>
    <cellStyle name="Notas 4 2 3 3 7" xfId="35161" xr:uid="{00000000-0005-0000-0000-0000718A0000}"/>
    <cellStyle name="Notas 4 2 3 3 7 2" xfId="35162" xr:uid="{00000000-0005-0000-0000-0000728A0000}"/>
    <cellStyle name="Notas 4 2 3 3 8" xfId="35163" xr:uid="{00000000-0005-0000-0000-0000738A0000}"/>
    <cellStyle name="Notas 4 2 3 3 8 2" xfId="35164" xr:uid="{00000000-0005-0000-0000-0000748A0000}"/>
    <cellStyle name="Notas 4 2 3 3 9" xfId="35165" xr:uid="{00000000-0005-0000-0000-0000758A0000}"/>
    <cellStyle name="Notas 4 2 3 3 9 2" xfId="35166" xr:uid="{00000000-0005-0000-0000-0000768A0000}"/>
    <cellStyle name="Notas 4 2 3 4" xfId="35167" xr:uid="{00000000-0005-0000-0000-0000778A0000}"/>
    <cellStyle name="Notas 4 2 3 4 2" xfId="35168" xr:uid="{00000000-0005-0000-0000-0000788A0000}"/>
    <cellStyle name="Notas 4 2 3 5" xfId="35169" xr:uid="{00000000-0005-0000-0000-0000798A0000}"/>
    <cellStyle name="Notas 4 2 3 5 2" xfId="35170" xr:uid="{00000000-0005-0000-0000-00007A8A0000}"/>
    <cellStyle name="Notas 4 2 3 6" xfId="35171" xr:uid="{00000000-0005-0000-0000-00007B8A0000}"/>
    <cellStyle name="Notas 4 2 3 6 2" xfId="35172" xr:uid="{00000000-0005-0000-0000-00007C8A0000}"/>
    <cellStyle name="Notas 4 2 3 7" xfId="35173" xr:uid="{00000000-0005-0000-0000-00007D8A0000}"/>
    <cellStyle name="Notas 4 2 3 7 2" xfId="35174" xr:uid="{00000000-0005-0000-0000-00007E8A0000}"/>
    <cellStyle name="Notas 4 2 3 8" xfId="35175" xr:uid="{00000000-0005-0000-0000-00007F8A0000}"/>
    <cellStyle name="Notas 4 2 3 8 2" xfId="35176" xr:uid="{00000000-0005-0000-0000-0000808A0000}"/>
    <cellStyle name="Notas 4 2 3 9" xfId="35177" xr:uid="{00000000-0005-0000-0000-0000818A0000}"/>
    <cellStyle name="Notas 4 2 3 9 2" xfId="35178" xr:uid="{00000000-0005-0000-0000-0000828A0000}"/>
    <cellStyle name="Notas 4 2 4" xfId="35179" xr:uid="{00000000-0005-0000-0000-0000838A0000}"/>
    <cellStyle name="Notas 4 2 4 10" xfId="35180" xr:uid="{00000000-0005-0000-0000-0000848A0000}"/>
    <cellStyle name="Notas 4 2 4 10 2" xfId="35181" xr:uid="{00000000-0005-0000-0000-0000858A0000}"/>
    <cellStyle name="Notas 4 2 4 11" xfId="35182" xr:uid="{00000000-0005-0000-0000-0000868A0000}"/>
    <cellStyle name="Notas 4 2 4 2" xfId="35183" xr:uid="{00000000-0005-0000-0000-0000878A0000}"/>
    <cellStyle name="Notas 4 2 4 2 2" xfId="35184" xr:uid="{00000000-0005-0000-0000-0000888A0000}"/>
    <cellStyle name="Notas 4 2 4 3" xfId="35185" xr:uid="{00000000-0005-0000-0000-0000898A0000}"/>
    <cellStyle name="Notas 4 2 4 3 2" xfId="35186" xr:uid="{00000000-0005-0000-0000-00008A8A0000}"/>
    <cellStyle name="Notas 4 2 4 4" xfId="35187" xr:uid="{00000000-0005-0000-0000-00008B8A0000}"/>
    <cellStyle name="Notas 4 2 4 4 2" xfId="35188" xr:uid="{00000000-0005-0000-0000-00008C8A0000}"/>
    <cellStyle name="Notas 4 2 4 5" xfId="35189" xr:uid="{00000000-0005-0000-0000-00008D8A0000}"/>
    <cellStyle name="Notas 4 2 4 5 2" xfId="35190" xr:uid="{00000000-0005-0000-0000-00008E8A0000}"/>
    <cellStyle name="Notas 4 2 4 6" xfId="35191" xr:uid="{00000000-0005-0000-0000-00008F8A0000}"/>
    <cellStyle name="Notas 4 2 4 6 2" xfId="35192" xr:uid="{00000000-0005-0000-0000-0000908A0000}"/>
    <cellStyle name="Notas 4 2 4 7" xfId="35193" xr:uid="{00000000-0005-0000-0000-0000918A0000}"/>
    <cellStyle name="Notas 4 2 4 7 2" xfId="35194" xr:uid="{00000000-0005-0000-0000-0000928A0000}"/>
    <cellStyle name="Notas 4 2 4 8" xfId="35195" xr:uid="{00000000-0005-0000-0000-0000938A0000}"/>
    <cellStyle name="Notas 4 2 4 8 2" xfId="35196" xr:uid="{00000000-0005-0000-0000-0000948A0000}"/>
    <cellStyle name="Notas 4 2 4 9" xfId="35197" xr:uid="{00000000-0005-0000-0000-0000958A0000}"/>
    <cellStyle name="Notas 4 2 4 9 2" xfId="35198" xr:uid="{00000000-0005-0000-0000-0000968A0000}"/>
    <cellStyle name="Notas 4 2 5" xfId="35199" xr:uid="{00000000-0005-0000-0000-0000978A0000}"/>
    <cellStyle name="Notas 4 2 5 10" xfId="35200" xr:uid="{00000000-0005-0000-0000-0000988A0000}"/>
    <cellStyle name="Notas 4 2 5 10 2" xfId="35201" xr:uid="{00000000-0005-0000-0000-0000998A0000}"/>
    <cellStyle name="Notas 4 2 5 11" xfId="35202" xr:uid="{00000000-0005-0000-0000-00009A8A0000}"/>
    <cellStyle name="Notas 4 2 5 2" xfId="35203" xr:uid="{00000000-0005-0000-0000-00009B8A0000}"/>
    <cellStyle name="Notas 4 2 5 2 2" xfId="35204" xr:uid="{00000000-0005-0000-0000-00009C8A0000}"/>
    <cellStyle name="Notas 4 2 5 3" xfId="35205" xr:uid="{00000000-0005-0000-0000-00009D8A0000}"/>
    <cellStyle name="Notas 4 2 5 3 2" xfId="35206" xr:uid="{00000000-0005-0000-0000-00009E8A0000}"/>
    <cellStyle name="Notas 4 2 5 4" xfId="35207" xr:uid="{00000000-0005-0000-0000-00009F8A0000}"/>
    <cellStyle name="Notas 4 2 5 4 2" xfId="35208" xr:uid="{00000000-0005-0000-0000-0000A08A0000}"/>
    <cellStyle name="Notas 4 2 5 5" xfId="35209" xr:uid="{00000000-0005-0000-0000-0000A18A0000}"/>
    <cellStyle name="Notas 4 2 5 5 2" xfId="35210" xr:uid="{00000000-0005-0000-0000-0000A28A0000}"/>
    <cellStyle name="Notas 4 2 5 6" xfId="35211" xr:uid="{00000000-0005-0000-0000-0000A38A0000}"/>
    <cellStyle name="Notas 4 2 5 6 2" xfId="35212" xr:uid="{00000000-0005-0000-0000-0000A48A0000}"/>
    <cellStyle name="Notas 4 2 5 7" xfId="35213" xr:uid="{00000000-0005-0000-0000-0000A58A0000}"/>
    <cellStyle name="Notas 4 2 5 7 2" xfId="35214" xr:uid="{00000000-0005-0000-0000-0000A68A0000}"/>
    <cellStyle name="Notas 4 2 5 8" xfId="35215" xr:uid="{00000000-0005-0000-0000-0000A78A0000}"/>
    <cellStyle name="Notas 4 2 5 8 2" xfId="35216" xr:uid="{00000000-0005-0000-0000-0000A88A0000}"/>
    <cellStyle name="Notas 4 2 5 9" xfId="35217" xr:uid="{00000000-0005-0000-0000-0000A98A0000}"/>
    <cellStyle name="Notas 4 2 5 9 2" xfId="35218" xr:uid="{00000000-0005-0000-0000-0000AA8A0000}"/>
    <cellStyle name="Notas 4 2 6" xfId="35219" xr:uid="{00000000-0005-0000-0000-0000AB8A0000}"/>
    <cellStyle name="Notas 4 2 6 2" xfId="35220" xr:uid="{00000000-0005-0000-0000-0000AC8A0000}"/>
    <cellStyle name="Notas 4 2 7" xfId="35221" xr:uid="{00000000-0005-0000-0000-0000AD8A0000}"/>
    <cellStyle name="Notas 4 2 7 2" xfId="35222" xr:uid="{00000000-0005-0000-0000-0000AE8A0000}"/>
    <cellStyle name="Notas 4 2 8" xfId="35223" xr:uid="{00000000-0005-0000-0000-0000AF8A0000}"/>
    <cellStyle name="Notas 4 2 8 2" xfId="35224" xr:uid="{00000000-0005-0000-0000-0000B08A0000}"/>
    <cellStyle name="Notas 4 2 9" xfId="35225" xr:uid="{00000000-0005-0000-0000-0000B18A0000}"/>
    <cellStyle name="Notas 4 2 9 2" xfId="35226" xr:uid="{00000000-0005-0000-0000-0000B28A0000}"/>
    <cellStyle name="Notas 4 20" xfId="35227" xr:uid="{00000000-0005-0000-0000-0000B38A0000}"/>
    <cellStyle name="Notas 4 3" xfId="305" xr:uid="{00000000-0005-0000-0000-0000B48A0000}"/>
    <cellStyle name="Notas 4 3 10" xfId="35228" xr:uid="{00000000-0005-0000-0000-0000B58A0000}"/>
    <cellStyle name="Notas 4 3 10 2" xfId="35229" xr:uid="{00000000-0005-0000-0000-0000B68A0000}"/>
    <cellStyle name="Notas 4 3 11" xfId="35230" xr:uid="{00000000-0005-0000-0000-0000B78A0000}"/>
    <cellStyle name="Notas 4 3 11 2" xfId="35231" xr:uid="{00000000-0005-0000-0000-0000B88A0000}"/>
    <cellStyle name="Notas 4 3 12" xfId="35232" xr:uid="{00000000-0005-0000-0000-0000B98A0000}"/>
    <cellStyle name="Notas 4 3 12 2" xfId="35233" xr:uid="{00000000-0005-0000-0000-0000BA8A0000}"/>
    <cellStyle name="Notas 4 3 13" xfId="35234" xr:uid="{00000000-0005-0000-0000-0000BB8A0000}"/>
    <cellStyle name="Notas 4 3 13 2" xfId="35235" xr:uid="{00000000-0005-0000-0000-0000BC8A0000}"/>
    <cellStyle name="Notas 4 3 14" xfId="35236" xr:uid="{00000000-0005-0000-0000-0000BD8A0000}"/>
    <cellStyle name="Notas 4 3 14 2" xfId="35237" xr:uid="{00000000-0005-0000-0000-0000BE8A0000}"/>
    <cellStyle name="Notas 4 3 15" xfId="35238" xr:uid="{00000000-0005-0000-0000-0000BF8A0000}"/>
    <cellStyle name="Notas 4 3 2" xfId="35239" xr:uid="{00000000-0005-0000-0000-0000C08A0000}"/>
    <cellStyle name="Notas 4 3 2 10" xfId="35240" xr:uid="{00000000-0005-0000-0000-0000C18A0000}"/>
    <cellStyle name="Notas 4 3 2 10 2" xfId="35241" xr:uid="{00000000-0005-0000-0000-0000C28A0000}"/>
    <cellStyle name="Notas 4 3 2 11" xfId="35242" xr:uid="{00000000-0005-0000-0000-0000C38A0000}"/>
    <cellStyle name="Notas 4 3 2 11 2" xfId="35243" xr:uid="{00000000-0005-0000-0000-0000C48A0000}"/>
    <cellStyle name="Notas 4 3 2 12" xfId="35244" xr:uid="{00000000-0005-0000-0000-0000C58A0000}"/>
    <cellStyle name="Notas 4 3 2 12 2" xfId="35245" xr:uid="{00000000-0005-0000-0000-0000C68A0000}"/>
    <cellStyle name="Notas 4 3 2 13" xfId="35246" xr:uid="{00000000-0005-0000-0000-0000C78A0000}"/>
    <cellStyle name="Notas 4 3 2 2" xfId="35247" xr:uid="{00000000-0005-0000-0000-0000C88A0000}"/>
    <cellStyle name="Notas 4 3 2 2 10" xfId="35248" xr:uid="{00000000-0005-0000-0000-0000C98A0000}"/>
    <cellStyle name="Notas 4 3 2 2 10 2" xfId="35249" xr:uid="{00000000-0005-0000-0000-0000CA8A0000}"/>
    <cellStyle name="Notas 4 3 2 2 11" xfId="35250" xr:uid="{00000000-0005-0000-0000-0000CB8A0000}"/>
    <cellStyle name="Notas 4 3 2 2 2" xfId="35251" xr:uid="{00000000-0005-0000-0000-0000CC8A0000}"/>
    <cellStyle name="Notas 4 3 2 2 2 2" xfId="35252" xr:uid="{00000000-0005-0000-0000-0000CD8A0000}"/>
    <cellStyle name="Notas 4 3 2 2 3" xfId="35253" xr:uid="{00000000-0005-0000-0000-0000CE8A0000}"/>
    <cellStyle name="Notas 4 3 2 2 3 2" xfId="35254" xr:uid="{00000000-0005-0000-0000-0000CF8A0000}"/>
    <cellStyle name="Notas 4 3 2 2 4" xfId="35255" xr:uid="{00000000-0005-0000-0000-0000D08A0000}"/>
    <cellStyle name="Notas 4 3 2 2 4 2" xfId="35256" xr:uid="{00000000-0005-0000-0000-0000D18A0000}"/>
    <cellStyle name="Notas 4 3 2 2 5" xfId="35257" xr:uid="{00000000-0005-0000-0000-0000D28A0000}"/>
    <cellStyle name="Notas 4 3 2 2 5 2" xfId="35258" xr:uid="{00000000-0005-0000-0000-0000D38A0000}"/>
    <cellStyle name="Notas 4 3 2 2 6" xfId="35259" xr:uid="{00000000-0005-0000-0000-0000D48A0000}"/>
    <cellStyle name="Notas 4 3 2 2 6 2" xfId="35260" xr:uid="{00000000-0005-0000-0000-0000D58A0000}"/>
    <cellStyle name="Notas 4 3 2 2 7" xfId="35261" xr:uid="{00000000-0005-0000-0000-0000D68A0000}"/>
    <cellStyle name="Notas 4 3 2 2 7 2" xfId="35262" xr:uid="{00000000-0005-0000-0000-0000D78A0000}"/>
    <cellStyle name="Notas 4 3 2 2 8" xfId="35263" xr:uid="{00000000-0005-0000-0000-0000D88A0000}"/>
    <cellStyle name="Notas 4 3 2 2 8 2" xfId="35264" xr:uid="{00000000-0005-0000-0000-0000D98A0000}"/>
    <cellStyle name="Notas 4 3 2 2 9" xfId="35265" xr:uid="{00000000-0005-0000-0000-0000DA8A0000}"/>
    <cellStyle name="Notas 4 3 2 2 9 2" xfId="35266" xr:uid="{00000000-0005-0000-0000-0000DB8A0000}"/>
    <cellStyle name="Notas 4 3 2 3" xfId="35267" xr:uid="{00000000-0005-0000-0000-0000DC8A0000}"/>
    <cellStyle name="Notas 4 3 2 3 10" xfId="35268" xr:uid="{00000000-0005-0000-0000-0000DD8A0000}"/>
    <cellStyle name="Notas 4 3 2 3 10 2" xfId="35269" xr:uid="{00000000-0005-0000-0000-0000DE8A0000}"/>
    <cellStyle name="Notas 4 3 2 3 11" xfId="35270" xr:uid="{00000000-0005-0000-0000-0000DF8A0000}"/>
    <cellStyle name="Notas 4 3 2 3 2" xfId="35271" xr:uid="{00000000-0005-0000-0000-0000E08A0000}"/>
    <cellStyle name="Notas 4 3 2 3 2 2" xfId="35272" xr:uid="{00000000-0005-0000-0000-0000E18A0000}"/>
    <cellStyle name="Notas 4 3 2 3 3" xfId="35273" xr:uid="{00000000-0005-0000-0000-0000E28A0000}"/>
    <cellStyle name="Notas 4 3 2 3 3 2" xfId="35274" xr:uid="{00000000-0005-0000-0000-0000E38A0000}"/>
    <cellStyle name="Notas 4 3 2 3 4" xfId="35275" xr:uid="{00000000-0005-0000-0000-0000E48A0000}"/>
    <cellStyle name="Notas 4 3 2 3 4 2" xfId="35276" xr:uid="{00000000-0005-0000-0000-0000E58A0000}"/>
    <cellStyle name="Notas 4 3 2 3 5" xfId="35277" xr:uid="{00000000-0005-0000-0000-0000E68A0000}"/>
    <cellStyle name="Notas 4 3 2 3 5 2" xfId="35278" xr:uid="{00000000-0005-0000-0000-0000E78A0000}"/>
    <cellStyle name="Notas 4 3 2 3 6" xfId="35279" xr:uid="{00000000-0005-0000-0000-0000E88A0000}"/>
    <cellStyle name="Notas 4 3 2 3 6 2" xfId="35280" xr:uid="{00000000-0005-0000-0000-0000E98A0000}"/>
    <cellStyle name="Notas 4 3 2 3 7" xfId="35281" xr:uid="{00000000-0005-0000-0000-0000EA8A0000}"/>
    <cellStyle name="Notas 4 3 2 3 7 2" xfId="35282" xr:uid="{00000000-0005-0000-0000-0000EB8A0000}"/>
    <cellStyle name="Notas 4 3 2 3 8" xfId="35283" xr:uid="{00000000-0005-0000-0000-0000EC8A0000}"/>
    <cellStyle name="Notas 4 3 2 3 8 2" xfId="35284" xr:uid="{00000000-0005-0000-0000-0000ED8A0000}"/>
    <cellStyle name="Notas 4 3 2 3 9" xfId="35285" xr:uid="{00000000-0005-0000-0000-0000EE8A0000}"/>
    <cellStyle name="Notas 4 3 2 3 9 2" xfId="35286" xr:uid="{00000000-0005-0000-0000-0000EF8A0000}"/>
    <cellStyle name="Notas 4 3 2 4" xfId="35287" xr:uid="{00000000-0005-0000-0000-0000F08A0000}"/>
    <cellStyle name="Notas 4 3 2 4 2" xfId="35288" xr:uid="{00000000-0005-0000-0000-0000F18A0000}"/>
    <cellStyle name="Notas 4 3 2 5" xfId="35289" xr:uid="{00000000-0005-0000-0000-0000F28A0000}"/>
    <cellStyle name="Notas 4 3 2 5 2" xfId="35290" xr:uid="{00000000-0005-0000-0000-0000F38A0000}"/>
    <cellStyle name="Notas 4 3 2 6" xfId="35291" xr:uid="{00000000-0005-0000-0000-0000F48A0000}"/>
    <cellStyle name="Notas 4 3 2 6 2" xfId="35292" xr:uid="{00000000-0005-0000-0000-0000F58A0000}"/>
    <cellStyle name="Notas 4 3 2 7" xfId="35293" xr:uid="{00000000-0005-0000-0000-0000F68A0000}"/>
    <cellStyle name="Notas 4 3 2 7 2" xfId="35294" xr:uid="{00000000-0005-0000-0000-0000F78A0000}"/>
    <cellStyle name="Notas 4 3 2 8" xfId="35295" xr:uid="{00000000-0005-0000-0000-0000F88A0000}"/>
    <cellStyle name="Notas 4 3 2 8 2" xfId="35296" xr:uid="{00000000-0005-0000-0000-0000F98A0000}"/>
    <cellStyle name="Notas 4 3 2 9" xfId="35297" xr:uid="{00000000-0005-0000-0000-0000FA8A0000}"/>
    <cellStyle name="Notas 4 3 2 9 2" xfId="35298" xr:uid="{00000000-0005-0000-0000-0000FB8A0000}"/>
    <cellStyle name="Notas 4 3 3" xfId="35299" xr:uid="{00000000-0005-0000-0000-0000FC8A0000}"/>
    <cellStyle name="Notas 4 3 3 10" xfId="35300" xr:uid="{00000000-0005-0000-0000-0000FD8A0000}"/>
    <cellStyle name="Notas 4 3 3 10 2" xfId="35301" xr:uid="{00000000-0005-0000-0000-0000FE8A0000}"/>
    <cellStyle name="Notas 4 3 3 11" xfId="35302" xr:uid="{00000000-0005-0000-0000-0000FF8A0000}"/>
    <cellStyle name="Notas 4 3 3 11 2" xfId="35303" xr:uid="{00000000-0005-0000-0000-0000008B0000}"/>
    <cellStyle name="Notas 4 3 3 12" xfId="35304" xr:uid="{00000000-0005-0000-0000-0000018B0000}"/>
    <cellStyle name="Notas 4 3 3 12 2" xfId="35305" xr:uid="{00000000-0005-0000-0000-0000028B0000}"/>
    <cellStyle name="Notas 4 3 3 13" xfId="35306" xr:uid="{00000000-0005-0000-0000-0000038B0000}"/>
    <cellStyle name="Notas 4 3 3 2" xfId="35307" xr:uid="{00000000-0005-0000-0000-0000048B0000}"/>
    <cellStyle name="Notas 4 3 3 2 10" xfId="35308" xr:uid="{00000000-0005-0000-0000-0000058B0000}"/>
    <cellStyle name="Notas 4 3 3 2 10 2" xfId="35309" xr:uid="{00000000-0005-0000-0000-0000068B0000}"/>
    <cellStyle name="Notas 4 3 3 2 11" xfId="35310" xr:uid="{00000000-0005-0000-0000-0000078B0000}"/>
    <cellStyle name="Notas 4 3 3 2 2" xfId="35311" xr:uid="{00000000-0005-0000-0000-0000088B0000}"/>
    <cellStyle name="Notas 4 3 3 2 2 2" xfId="35312" xr:uid="{00000000-0005-0000-0000-0000098B0000}"/>
    <cellStyle name="Notas 4 3 3 2 3" xfId="35313" xr:uid="{00000000-0005-0000-0000-00000A8B0000}"/>
    <cellStyle name="Notas 4 3 3 2 3 2" xfId="35314" xr:uid="{00000000-0005-0000-0000-00000B8B0000}"/>
    <cellStyle name="Notas 4 3 3 2 4" xfId="35315" xr:uid="{00000000-0005-0000-0000-00000C8B0000}"/>
    <cellStyle name="Notas 4 3 3 2 4 2" xfId="35316" xr:uid="{00000000-0005-0000-0000-00000D8B0000}"/>
    <cellStyle name="Notas 4 3 3 2 5" xfId="35317" xr:uid="{00000000-0005-0000-0000-00000E8B0000}"/>
    <cellStyle name="Notas 4 3 3 2 5 2" xfId="35318" xr:uid="{00000000-0005-0000-0000-00000F8B0000}"/>
    <cellStyle name="Notas 4 3 3 2 6" xfId="35319" xr:uid="{00000000-0005-0000-0000-0000108B0000}"/>
    <cellStyle name="Notas 4 3 3 2 6 2" xfId="35320" xr:uid="{00000000-0005-0000-0000-0000118B0000}"/>
    <cellStyle name="Notas 4 3 3 2 7" xfId="35321" xr:uid="{00000000-0005-0000-0000-0000128B0000}"/>
    <cellStyle name="Notas 4 3 3 2 7 2" xfId="35322" xr:uid="{00000000-0005-0000-0000-0000138B0000}"/>
    <cellStyle name="Notas 4 3 3 2 8" xfId="35323" xr:uid="{00000000-0005-0000-0000-0000148B0000}"/>
    <cellStyle name="Notas 4 3 3 2 8 2" xfId="35324" xr:uid="{00000000-0005-0000-0000-0000158B0000}"/>
    <cellStyle name="Notas 4 3 3 2 9" xfId="35325" xr:uid="{00000000-0005-0000-0000-0000168B0000}"/>
    <cellStyle name="Notas 4 3 3 2 9 2" xfId="35326" xr:uid="{00000000-0005-0000-0000-0000178B0000}"/>
    <cellStyle name="Notas 4 3 3 3" xfId="35327" xr:uid="{00000000-0005-0000-0000-0000188B0000}"/>
    <cellStyle name="Notas 4 3 3 3 10" xfId="35328" xr:uid="{00000000-0005-0000-0000-0000198B0000}"/>
    <cellStyle name="Notas 4 3 3 3 10 2" xfId="35329" xr:uid="{00000000-0005-0000-0000-00001A8B0000}"/>
    <cellStyle name="Notas 4 3 3 3 11" xfId="35330" xr:uid="{00000000-0005-0000-0000-00001B8B0000}"/>
    <cellStyle name="Notas 4 3 3 3 2" xfId="35331" xr:uid="{00000000-0005-0000-0000-00001C8B0000}"/>
    <cellStyle name="Notas 4 3 3 3 2 2" xfId="35332" xr:uid="{00000000-0005-0000-0000-00001D8B0000}"/>
    <cellStyle name="Notas 4 3 3 3 3" xfId="35333" xr:uid="{00000000-0005-0000-0000-00001E8B0000}"/>
    <cellStyle name="Notas 4 3 3 3 3 2" xfId="35334" xr:uid="{00000000-0005-0000-0000-00001F8B0000}"/>
    <cellStyle name="Notas 4 3 3 3 4" xfId="35335" xr:uid="{00000000-0005-0000-0000-0000208B0000}"/>
    <cellStyle name="Notas 4 3 3 3 4 2" xfId="35336" xr:uid="{00000000-0005-0000-0000-0000218B0000}"/>
    <cellStyle name="Notas 4 3 3 3 5" xfId="35337" xr:uid="{00000000-0005-0000-0000-0000228B0000}"/>
    <cellStyle name="Notas 4 3 3 3 5 2" xfId="35338" xr:uid="{00000000-0005-0000-0000-0000238B0000}"/>
    <cellStyle name="Notas 4 3 3 3 6" xfId="35339" xr:uid="{00000000-0005-0000-0000-0000248B0000}"/>
    <cellStyle name="Notas 4 3 3 3 6 2" xfId="35340" xr:uid="{00000000-0005-0000-0000-0000258B0000}"/>
    <cellStyle name="Notas 4 3 3 3 7" xfId="35341" xr:uid="{00000000-0005-0000-0000-0000268B0000}"/>
    <cellStyle name="Notas 4 3 3 3 7 2" xfId="35342" xr:uid="{00000000-0005-0000-0000-0000278B0000}"/>
    <cellStyle name="Notas 4 3 3 3 8" xfId="35343" xr:uid="{00000000-0005-0000-0000-0000288B0000}"/>
    <cellStyle name="Notas 4 3 3 3 8 2" xfId="35344" xr:uid="{00000000-0005-0000-0000-0000298B0000}"/>
    <cellStyle name="Notas 4 3 3 3 9" xfId="35345" xr:uid="{00000000-0005-0000-0000-00002A8B0000}"/>
    <cellStyle name="Notas 4 3 3 3 9 2" xfId="35346" xr:uid="{00000000-0005-0000-0000-00002B8B0000}"/>
    <cellStyle name="Notas 4 3 3 4" xfId="35347" xr:uid="{00000000-0005-0000-0000-00002C8B0000}"/>
    <cellStyle name="Notas 4 3 3 4 2" xfId="35348" xr:uid="{00000000-0005-0000-0000-00002D8B0000}"/>
    <cellStyle name="Notas 4 3 3 5" xfId="35349" xr:uid="{00000000-0005-0000-0000-00002E8B0000}"/>
    <cellStyle name="Notas 4 3 3 5 2" xfId="35350" xr:uid="{00000000-0005-0000-0000-00002F8B0000}"/>
    <cellStyle name="Notas 4 3 3 6" xfId="35351" xr:uid="{00000000-0005-0000-0000-0000308B0000}"/>
    <cellStyle name="Notas 4 3 3 6 2" xfId="35352" xr:uid="{00000000-0005-0000-0000-0000318B0000}"/>
    <cellStyle name="Notas 4 3 3 7" xfId="35353" xr:uid="{00000000-0005-0000-0000-0000328B0000}"/>
    <cellStyle name="Notas 4 3 3 7 2" xfId="35354" xr:uid="{00000000-0005-0000-0000-0000338B0000}"/>
    <cellStyle name="Notas 4 3 3 8" xfId="35355" xr:uid="{00000000-0005-0000-0000-0000348B0000}"/>
    <cellStyle name="Notas 4 3 3 8 2" xfId="35356" xr:uid="{00000000-0005-0000-0000-0000358B0000}"/>
    <cellStyle name="Notas 4 3 3 9" xfId="35357" xr:uid="{00000000-0005-0000-0000-0000368B0000}"/>
    <cellStyle name="Notas 4 3 3 9 2" xfId="35358" xr:uid="{00000000-0005-0000-0000-0000378B0000}"/>
    <cellStyle name="Notas 4 3 4" xfId="35359" xr:uid="{00000000-0005-0000-0000-0000388B0000}"/>
    <cellStyle name="Notas 4 3 4 10" xfId="35360" xr:uid="{00000000-0005-0000-0000-0000398B0000}"/>
    <cellStyle name="Notas 4 3 4 10 2" xfId="35361" xr:uid="{00000000-0005-0000-0000-00003A8B0000}"/>
    <cellStyle name="Notas 4 3 4 11" xfId="35362" xr:uid="{00000000-0005-0000-0000-00003B8B0000}"/>
    <cellStyle name="Notas 4 3 4 2" xfId="35363" xr:uid="{00000000-0005-0000-0000-00003C8B0000}"/>
    <cellStyle name="Notas 4 3 4 2 2" xfId="35364" xr:uid="{00000000-0005-0000-0000-00003D8B0000}"/>
    <cellStyle name="Notas 4 3 4 3" xfId="35365" xr:uid="{00000000-0005-0000-0000-00003E8B0000}"/>
    <cellStyle name="Notas 4 3 4 3 2" xfId="35366" xr:uid="{00000000-0005-0000-0000-00003F8B0000}"/>
    <cellStyle name="Notas 4 3 4 4" xfId="35367" xr:uid="{00000000-0005-0000-0000-0000408B0000}"/>
    <cellStyle name="Notas 4 3 4 4 2" xfId="35368" xr:uid="{00000000-0005-0000-0000-0000418B0000}"/>
    <cellStyle name="Notas 4 3 4 5" xfId="35369" xr:uid="{00000000-0005-0000-0000-0000428B0000}"/>
    <cellStyle name="Notas 4 3 4 5 2" xfId="35370" xr:uid="{00000000-0005-0000-0000-0000438B0000}"/>
    <cellStyle name="Notas 4 3 4 6" xfId="35371" xr:uid="{00000000-0005-0000-0000-0000448B0000}"/>
    <cellStyle name="Notas 4 3 4 6 2" xfId="35372" xr:uid="{00000000-0005-0000-0000-0000458B0000}"/>
    <cellStyle name="Notas 4 3 4 7" xfId="35373" xr:uid="{00000000-0005-0000-0000-0000468B0000}"/>
    <cellStyle name="Notas 4 3 4 7 2" xfId="35374" xr:uid="{00000000-0005-0000-0000-0000478B0000}"/>
    <cellStyle name="Notas 4 3 4 8" xfId="35375" xr:uid="{00000000-0005-0000-0000-0000488B0000}"/>
    <cellStyle name="Notas 4 3 4 8 2" xfId="35376" xr:uid="{00000000-0005-0000-0000-0000498B0000}"/>
    <cellStyle name="Notas 4 3 4 9" xfId="35377" xr:uid="{00000000-0005-0000-0000-00004A8B0000}"/>
    <cellStyle name="Notas 4 3 4 9 2" xfId="35378" xr:uid="{00000000-0005-0000-0000-00004B8B0000}"/>
    <cellStyle name="Notas 4 3 5" xfId="35379" xr:uid="{00000000-0005-0000-0000-00004C8B0000}"/>
    <cellStyle name="Notas 4 3 5 10" xfId="35380" xr:uid="{00000000-0005-0000-0000-00004D8B0000}"/>
    <cellStyle name="Notas 4 3 5 10 2" xfId="35381" xr:uid="{00000000-0005-0000-0000-00004E8B0000}"/>
    <cellStyle name="Notas 4 3 5 11" xfId="35382" xr:uid="{00000000-0005-0000-0000-00004F8B0000}"/>
    <cellStyle name="Notas 4 3 5 2" xfId="35383" xr:uid="{00000000-0005-0000-0000-0000508B0000}"/>
    <cellStyle name="Notas 4 3 5 2 2" xfId="35384" xr:uid="{00000000-0005-0000-0000-0000518B0000}"/>
    <cellStyle name="Notas 4 3 5 3" xfId="35385" xr:uid="{00000000-0005-0000-0000-0000528B0000}"/>
    <cellStyle name="Notas 4 3 5 3 2" xfId="35386" xr:uid="{00000000-0005-0000-0000-0000538B0000}"/>
    <cellStyle name="Notas 4 3 5 4" xfId="35387" xr:uid="{00000000-0005-0000-0000-0000548B0000}"/>
    <cellStyle name="Notas 4 3 5 4 2" xfId="35388" xr:uid="{00000000-0005-0000-0000-0000558B0000}"/>
    <cellStyle name="Notas 4 3 5 5" xfId="35389" xr:uid="{00000000-0005-0000-0000-0000568B0000}"/>
    <cellStyle name="Notas 4 3 5 5 2" xfId="35390" xr:uid="{00000000-0005-0000-0000-0000578B0000}"/>
    <cellStyle name="Notas 4 3 5 6" xfId="35391" xr:uid="{00000000-0005-0000-0000-0000588B0000}"/>
    <cellStyle name="Notas 4 3 5 6 2" xfId="35392" xr:uid="{00000000-0005-0000-0000-0000598B0000}"/>
    <cellStyle name="Notas 4 3 5 7" xfId="35393" xr:uid="{00000000-0005-0000-0000-00005A8B0000}"/>
    <cellStyle name="Notas 4 3 5 7 2" xfId="35394" xr:uid="{00000000-0005-0000-0000-00005B8B0000}"/>
    <cellStyle name="Notas 4 3 5 8" xfId="35395" xr:uid="{00000000-0005-0000-0000-00005C8B0000}"/>
    <cellStyle name="Notas 4 3 5 8 2" xfId="35396" xr:uid="{00000000-0005-0000-0000-00005D8B0000}"/>
    <cellStyle name="Notas 4 3 5 9" xfId="35397" xr:uid="{00000000-0005-0000-0000-00005E8B0000}"/>
    <cellStyle name="Notas 4 3 5 9 2" xfId="35398" xr:uid="{00000000-0005-0000-0000-00005F8B0000}"/>
    <cellStyle name="Notas 4 3 6" xfId="35399" xr:uid="{00000000-0005-0000-0000-0000608B0000}"/>
    <cellStyle name="Notas 4 3 6 2" xfId="35400" xr:uid="{00000000-0005-0000-0000-0000618B0000}"/>
    <cellStyle name="Notas 4 3 7" xfId="35401" xr:uid="{00000000-0005-0000-0000-0000628B0000}"/>
    <cellStyle name="Notas 4 3 7 2" xfId="35402" xr:uid="{00000000-0005-0000-0000-0000638B0000}"/>
    <cellStyle name="Notas 4 3 8" xfId="35403" xr:uid="{00000000-0005-0000-0000-0000648B0000}"/>
    <cellStyle name="Notas 4 3 8 2" xfId="35404" xr:uid="{00000000-0005-0000-0000-0000658B0000}"/>
    <cellStyle name="Notas 4 3 9" xfId="35405" xr:uid="{00000000-0005-0000-0000-0000668B0000}"/>
    <cellStyle name="Notas 4 3 9 2" xfId="35406" xr:uid="{00000000-0005-0000-0000-0000678B0000}"/>
    <cellStyle name="Notas 4 4" xfId="35407" xr:uid="{00000000-0005-0000-0000-0000688B0000}"/>
    <cellStyle name="Notas 4 4 10" xfId="35408" xr:uid="{00000000-0005-0000-0000-0000698B0000}"/>
    <cellStyle name="Notas 4 4 10 2" xfId="35409" xr:uid="{00000000-0005-0000-0000-00006A8B0000}"/>
    <cellStyle name="Notas 4 4 11" xfId="35410" xr:uid="{00000000-0005-0000-0000-00006B8B0000}"/>
    <cellStyle name="Notas 4 4 11 2" xfId="35411" xr:uid="{00000000-0005-0000-0000-00006C8B0000}"/>
    <cellStyle name="Notas 4 4 12" xfId="35412" xr:uid="{00000000-0005-0000-0000-00006D8B0000}"/>
    <cellStyle name="Notas 4 4 12 2" xfId="35413" xr:uid="{00000000-0005-0000-0000-00006E8B0000}"/>
    <cellStyle name="Notas 4 4 13" xfId="35414" xr:uid="{00000000-0005-0000-0000-00006F8B0000}"/>
    <cellStyle name="Notas 4 4 13 2" xfId="35415" xr:uid="{00000000-0005-0000-0000-0000708B0000}"/>
    <cellStyle name="Notas 4 4 14" xfId="35416" xr:uid="{00000000-0005-0000-0000-0000718B0000}"/>
    <cellStyle name="Notas 4 4 14 2" xfId="35417" xr:uid="{00000000-0005-0000-0000-0000728B0000}"/>
    <cellStyle name="Notas 4 4 15" xfId="35418" xr:uid="{00000000-0005-0000-0000-0000738B0000}"/>
    <cellStyle name="Notas 4 4 2" xfId="35419" xr:uid="{00000000-0005-0000-0000-0000748B0000}"/>
    <cellStyle name="Notas 4 4 2 10" xfId="35420" xr:uid="{00000000-0005-0000-0000-0000758B0000}"/>
    <cellStyle name="Notas 4 4 2 10 2" xfId="35421" xr:uid="{00000000-0005-0000-0000-0000768B0000}"/>
    <cellStyle name="Notas 4 4 2 11" xfId="35422" xr:uid="{00000000-0005-0000-0000-0000778B0000}"/>
    <cellStyle name="Notas 4 4 2 11 2" xfId="35423" xr:uid="{00000000-0005-0000-0000-0000788B0000}"/>
    <cellStyle name="Notas 4 4 2 12" xfId="35424" xr:uid="{00000000-0005-0000-0000-0000798B0000}"/>
    <cellStyle name="Notas 4 4 2 12 2" xfId="35425" xr:uid="{00000000-0005-0000-0000-00007A8B0000}"/>
    <cellStyle name="Notas 4 4 2 13" xfId="35426" xr:uid="{00000000-0005-0000-0000-00007B8B0000}"/>
    <cellStyle name="Notas 4 4 2 2" xfId="35427" xr:uid="{00000000-0005-0000-0000-00007C8B0000}"/>
    <cellStyle name="Notas 4 4 2 2 10" xfId="35428" xr:uid="{00000000-0005-0000-0000-00007D8B0000}"/>
    <cellStyle name="Notas 4 4 2 2 10 2" xfId="35429" xr:uid="{00000000-0005-0000-0000-00007E8B0000}"/>
    <cellStyle name="Notas 4 4 2 2 11" xfId="35430" xr:uid="{00000000-0005-0000-0000-00007F8B0000}"/>
    <cellStyle name="Notas 4 4 2 2 2" xfId="35431" xr:uid="{00000000-0005-0000-0000-0000808B0000}"/>
    <cellStyle name="Notas 4 4 2 2 2 2" xfId="35432" xr:uid="{00000000-0005-0000-0000-0000818B0000}"/>
    <cellStyle name="Notas 4 4 2 2 3" xfId="35433" xr:uid="{00000000-0005-0000-0000-0000828B0000}"/>
    <cellStyle name="Notas 4 4 2 2 3 2" xfId="35434" xr:uid="{00000000-0005-0000-0000-0000838B0000}"/>
    <cellStyle name="Notas 4 4 2 2 4" xfId="35435" xr:uid="{00000000-0005-0000-0000-0000848B0000}"/>
    <cellStyle name="Notas 4 4 2 2 4 2" xfId="35436" xr:uid="{00000000-0005-0000-0000-0000858B0000}"/>
    <cellStyle name="Notas 4 4 2 2 5" xfId="35437" xr:uid="{00000000-0005-0000-0000-0000868B0000}"/>
    <cellStyle name="Notas 4 4 2 2 5 2" xfId="35438" xr:uid="{00000000-0005-0000-0000-0000878B0000}"/>
    <cellStyle name="Notas 4 4 2 2 6" xfId="35439" xr:uid="{00000000-0005-0000-0000-0000888B0000}"/>
    <cellStyle name="Notas 4 4 2 2 6 2" xfId="35440" xr:uid="{00000000-0005-0000-0000-0000898B0000}"/>
    <cellStyle name="Notas 4 4 2 2 7" xfId="35441" xr:uid="{00000000-0005-0000-0000-00008A8B0000}"/>
    <cellStyle name="Notas 4 4 2 2 7 2" xfId="35442" xr:uid="{00000000-0005-0000-0000-00008B8B0000}"/>
    <cellStyle name="Notas 4 4 2 2 8" xfId="35443" xr:uid="{00000000-0005-0000-0000-00008C8B0000}"/>
    <cellStyle name="Notas 4 4 2 2 8 2" xfId="35444" xr:uid="{00000000-0005-0000-0000-00008D8B0000}"/>
    <cellStyle name="Notas 4 4 2 2 9" xfId="35445" xr:uid="{00000000-0005-0000-0000-00008E8B0000}"/>
    <cellStyle name="Notas 4 4 2 2 9 2" xfId="35446" xr:uid="{00000000-0005-0000-0000-00008F8B0000}"/>
    <cellStyle name="Notas 4 4 2 3" xfId="35447" xr:uid="{00000000-0005-0000-0000-0000908B0000}"/>
    <cellStyle name="Notas 4 4 2 3 10" xfId="35448" xr:uid="{00000000-0005-0000-0000-0000918B0000}"/>
    <cellStyle name="Notas 4 4 2 3 10 2" xfId="35449" xr:uid="{00000000-0005-0000-0000-0000928B0000}"/>
    <cellStyle name="Notas 4 4 2 3 11" xfId="35450" xr:uid="{00000000-0005-0000-0000-0000938B0000}"/>
    <cellStyle name="Notas 4 4 2 3 2" xfId="35451" xr:uid="{00000000-0005-0000-0000-0000948B0000}"/>
    <cellStyle name="Notas 4 4 2 3 2 2" xfId="35452" xr:uid="{00000000-0005-0000-0000-0000958B0000}"/>
    <cellStyle name="Notas 4 4 2 3 3" xfId="35453" xr:uid="{00000000-0005-0000-0000-0000968B0000}"/>
    <cellStyle name="Notas 4 4 2 3 3 2" xfId="35454" xr:uid="{00000000-0005-0000-0000-0000978B0000}"/>
    <cellStyle name="Notas 4 4 2 3 4" xfId="35455" xr:uid="{00000000-0005-0000-0000-0000988B0000}"/>
    <cellStyle name="Notas 4 4 2 3 4 2" xfId="35456" xr:uid="{00000000-0005-0000-0000-0000998B0000}"/>
    <cellStyle name="Notas 4 4 2 3 5" xfId="35457" xr:uid="{00000000-0005-0000-0000-00009A8B0000}"/>
    <cellStyle name="Notas 4 4 2 3 5 2" xfId="35458" xr:uid="{00000000-0005-0000-0000-00009B8B0000}"/>
    <cellStyle name="Notas 4 4 2 3 6" xfId="35459" xr:uid="{00000000-0005-0000-0000-00009C8B0000}"/>
    <cellStyle name="Notas 4 4 2 3 6 2" xfId="35460" xr:uid="{00000000-0005-0000-0000-00009D8B0000}"/>
    <cellStyle name="Notas 4 4 2 3 7" xfId="35461" xr:uid="{00000000-0005-0000-0000-00009E8B0000}"/>
    <cellStyle name="Notas 4 4 2 3 7 2" xfId="35462" xr:uid="{00000000-0005-0000-0000-00009F8B0000}"/>
    <cellStyle name="Notas 4 4 2 3 8" xfId="35463" xr:uid="{00000000-0005-0000-0000-0000A08B0000}"/>
    <cellStyle name="Notas 4 4 2 3 8 2" xfId="35464" xr:uid="{00000000-0005-0000-0000-0000A18B0000}"/>
    <cellStyle name="Notas 4 4 2 3 9" xfId="35465" xr:uid="{00000000-0005-0000-0000-0000A28B0000}"/>
    <cellStyle name="Notas 4 4 2 3 9 2" xfId="35466" xr:uid="{00000000-0005-0000-0000-0000A38B0000}"/>
    <cellStyle name="Notas 4 4 2 4" xfId="35467" xr:uid="{00000000-0005-0000-0000-0000A48B0000}"/>
    <cellStyle name="Notas 4 4 2 4 2" xfId="35468" xr:uid="{00000000-0005-0000-0000-0000A58B0000}"/>
    <cellStyle name="Notas 4 4 2 5" xfId="35469" xr:uid="{00000000-0005-0000-0000-0000A68B0000}"/>
    <cellStyle name="Notas 4 4 2 5 2" xfId="35470" xr:uid="{00000000-0005-0000-0000-0000A78B0000}"/>
    <cellStyle name="Notas 4 4 2 6" xfId="35471" xr:uid="{00000000-0005-0000-0000-0000A88B0000}"/>
    <cellStyle name="Notas 4 4 2 6 2" xfId="35472" xr:uid="{00000000-0005-0000-0000-0000A98B0000}"/>
    <cellStyle name="Notas 4 4 2 7" xfId="35473" xr:uid="{00000000-0005-0000-0000-0000AA8B0000}"/>
    <cellStyle name="Notas 4 4 2 7 2" xfId="35474" xr:uid="{00000000-0005-0000-0000-0000AB8B0000}"/>
    <cellStyle name="Notas 4 4 2 8" xfId="35475" xr:uid="{00000000-0005-0000-0000-0000AC8B0000}"/>
    <cellStyle name="Notas 4 4 2 8 2" xfId="35476" xr:uid="{00000000-0005-0000-0000-0000AD8B0000}"/>
    <cellStyle name="Notas 4 4 2 9" xfId="35477" xr:uid="{00000000-0005-0000-0000-0000AE8B0000}"/>
    <cellStyle name="Notas 4 4 2 9 2" xfId="35478" xr:uid="{00000000-0005-0000-0000-0000AF8B0000}"/>
    <cellStyle name="Notas 4 4 3" xfId="35479" xr:uid="{00000000-0005-0000-0000-0000B08B0000}"/>
    <cellStyle name="Notas 4 4 3 10" xfId="35480" xr:uid="{00000000-0005-0000-0000-0000B18B0000}"/>
    <cellStyle name="Notas 4 4 3 10 2" xfId="35481" xr:uid="{00000000-0005-0000-0000-0000B28B0000}"/>
    <cellStyle name="Notas 4 4 3 11" xfId="35482" xr:uid="{00000000-0005-0000-0000-0000B38B0000}"/>
    <cellStyle name="Notas 4 4 3 11 2" xfId="35483" xr:uid="{00000000-0005-0000-0000-0000B48B0000}"/>
    <cellStyle name="Notas 4 4 3 12" xfId="35484" xr:uid="{00000000-0005-0000-0000-0000B58B0000}"/>
    <cellStyle name="Notas 4 4 3 12 2" xfId="35485" xr:uid="{00000000-0005-0000-0000-0000B68B0000}"/>
    <cellStyle name="Notas 4 4 3 13" xfId="35486" xr:uid="{00000000-0005-0000-0000-0000B78B0000}"/>
    <cellStyle name="Notas 4 4 3 2" xfId="35487" xr:uid="{00000000-0005-0000-0000-0000B88B0000}"/>
    <cellStyle name="Notas 4 4 3 2 10" xfId="35488" xr:uid="{00000000-0005-0000-0000-0000B98B0000}"/>
    <cellStyle name="Notas 4 4 3 2 10 2" xfId="35489" xr:uid="{00000000-0005-0000-0000-0000BA8B0000}"/>
    <cellStyle name="Notas 4 4 3 2 11" xfId="35490" xr:uid="{00000000-0005-0000-0000-0000BB8B0000}"/>
    <cellStyle name="Notas 4 4 3 2 2" xfId="35491" xr:uid="{00000000-0005-0000-0000-0000BC8B0000}"/>
    <cellStyle name="Notas 4 4 3 2 2 2" xfId="35492" xr:uid="{00000000-0005-0000-0000-0000BD8B0000}"/>
    <cellStyle name="Notas 4 4 3 2 3" xfId="35493" xr:uid="{00000000-0005-0000-0000-0000BE8B0000}"/>
    <cellStyle name="Notas 4 4 3 2 3 2" xfId="35494" xr:uid="{00000000-0005-0000-0000-0000BF8B0000}"/>
    <cellStyle name="Notas 4 4 3 2 4" xfId="35495" xr:uid="{00000000-0005-0000-0000-0000C08B0000}"/>
    <cellStyle name="Notas 4 4 3 2 4 2" xfId="35496" xr:uid="{00000000-0005-0000-0000-0000C18B0000}"/>
    <cellStyle name="Notas 4 4 3 2 5" xfId="35497" xr:uid="{00000000-0005-0000-0000-0000C28B0000}"/>
    <cellStyle name="Notas 4 4 3 2 5 2" xfId="35498" xr:uid="{00000000-0005-0000-0000-0000C38B0000}"/>
    <cellStyle name="Notas 4 4 3 2 6" xfId="35499" xr:uid="{00000000-0005-0000-0000-0000C48B0000}"/>
    <cellStyle name="Notas 4 4 3 2 6 2" xfId="35500" xr:uid="{00000000-0005-0000-0000-0000C58B0000}"/>
    <cellStyle name="Notas 4 4 3 2 7" xfId="35501" xr:uid="{00000000-0005-0000-0000-0000C68B0000}"/>
    <cellStyle name="Notas 4 4 3 2 7 2" xfId="35502" xr:uid="{00000000-0005-0000-0000-0000C78B0000}"/>
    <cellStyle name="Notas 4 4 3 2 8" xfId="35503" xr:uid="{00000000-0005-0000-0000-0000C88B0000}"/>
    <cellStyle name="Notas 4 4 3 2 8 2" xfId="35504" xr:uid="{00000000-0005-0000-0000-0000C98B0000}"/>
    <cellStyle name="Notas 4 4 3 2 9" xfId="35505" xr:uid="{00000000-0005-0000-0000-0000CA8B0000}"/>
    <cellStyle name="Notas 4 4 3 2 9 2" xfId="35506" xr:uid="{00000000-0005-0000-0000-0000CB8B0000}"/>
    <cellStyle name="Notas 4 4 3 3" xfId="35507" xr:uid="{00000000-0005-0000-0000-0000CC8B0000}"/>
    <cellStyle name="Notas 4 4 3 3 10" xfId="35508" xr:uid="{00000000-0005-0000-0000-0000CD8B0000}"/>
    <cellStyle name="Notas 4 4 3 3 10 2" xfId="35509" xr:uid="{00000000-0005-0000-0000-0000CE8B0000}"/>
    <cellStyle name="Notas 4 4 3 3 11" xfId="35510" xr:uid="{00000000-0005-0000-0000-0000CF8B0000}"/>
    <cellStyle name="Notas 4 4 3 3 2" xfId="35511" xr:uid="{00000000-0005-0000-0000-0000D08B0000}"/>
    <cellStyle name="Notas 4 4 3 3 2 2" xfId="35512" xr:uid="{00000000-0005-0000-0000-0000D18B0000}"/>
    <cellStyle name="Notas 4 4 3 3 3" xfId="35513" xr:uid="{00000000-0005-0000-0000-0000D28B0000}"/>
    <cellStyle name="Notas 4 4 3 3 3 2" xfId="35514" xr:uid="{00000000-0005-0000-0000-0000D38B0000}"/>
    <cellStyle name="Notas 4 4 3 3 4" xfId="35515" xr:uid="{00000000-0005-0000-0000-0000D48B0000}"/>
    <cellStyle name="Notas 4 4 3 3 4 2" xfId="35516" xr:uid="{00000000-0005-0000-0000-0000D58B0000}"/>
    <cellStyle name="Notas 4 4 3 3 5" xfId="35517" xr:uid="{00000000-0005-0000-0000-0000D68B0000}"/>
    <cellStyle name="Notas 4 4 3 3 5 2" xfId="35518" xr:uid="{00000000-0005-0000-0000-0000D78B0000}"/>
    <cellStyle name="Notas 4 4 3 3 6" xfId="35519" xr:uid="{00000000-0005-0000-0000-0000D88B0000}"/>
    <cellStyle name="Notas 4 4 3 3 6 2" xfId="35520" xr:uid="{00000000-0005-0000-0000-0000D98B0000}"/>
    <cellStyle name="Notas 4 4 3 3 7" xfId="35521" xr:uid="{00000000-0005-0000-0000-0000DA8B0000}"/>
    <cellStyle name="Notas 4 4 3 3 7 2" xfId="35522" xr:uid="{00000000-0005-0000-0000-0000DB8B0000}"/>
    <cellStyle name="Notas 4 4 3 3 8" xfId="35523" xr:uid="{00000000-0005-0000-0000-0000DC8B0000}"/>
    <cellStyle name="Notas 4 4 3 3 8 2" xfId="35524" xr:uid="{00000000-0005-0000-0000-0000DD8B0000}"/>
    <cellStyle name="Notas 4 4 3 3 9" xfId="35525" xr:uid="{00000000-0005-0000-0000-0000DE8B0000}"/>
    <cellStyle name="Notas 4 4 3 3 9 2" xfId="35526" xr:uid="{00000000-0005-0000-0000-0000DF8B0000}"/>
    <cellStyle name="Notas 4 4 3 4" xfId="35527" xr:uid="{00000000-0005-0000-0000-0000E08B0000}"/>
    <cellStyle name="Notas 4 4 3 4 2" xfId="35528" xr:uid="{00000000-0005-0000-0000-0000E18B0000}"/>
    <cellStyle name="Notas 4 4 3 5" xfId="35529" xr:uid="{00000000-0005-0000-0000-0000E28B0000}"/>
    <cellStyle name="Notas 4 4 3 5 2" xfId="35530" xr:uid="{00000000-0005-0000-0000-0000E38B0000}"/>
    <cellStyle name="Notas 4 4 3 6" xfId="35531" xr:uid="{00000000-0005-0000-0000-0000E48B0000}"/>
    <cellStyle name="Notas 4 4 3 6 2" xfId="35532" xr:uid="{00000000-0005-0000-0000-0000E58B0000}"/>
    <cellStyle name="Notas 4 4 3 7" xfId="35533" xr:uid="{00000000-0005-0000-0000-0000E68B0000}"/>
    <cellStyle name="Notas 4 4 3 7 2" xfId="35534" xr:uid="{00000000-0005-0000-0000-0000E78B0000}"/>
    <cellStyle name="Notas 4 4 3 8" xfId="35535" xr:uid="{00000000-0005-0000-0000-0000E88B0000}"/>
    <cellStyle name="Notas 4 4 3 8 2" xfId="35536" xr:uid="{00000000-0005-0000-0000-0000E98B0000}"/>
    <cellStyle name="Notas 4 4 3 9" xfId="35537" xr:uid="{00000000-0005-0000-0000-0000EA8B0000}"/>
    <cellStyle name="Notas 4 4 3 9 2" xfId="35538" xr:uid="{00000000-0005-0000-0000-0000EB8B0000}"/>
    <cellStyle name="Notas 4 4 4" xfId="35539" xr:uid="{00000000-0005-0000-0000-0000EC8B0000}"/>
    <cellStyle name="Notas 4 4 4 10" xfId="35540" xr:uid="{00000000-0005-0000-0000-0000ED8B0000}"/>
    <cellStyle name="Notas 4 4 4 10 2" xfId="35541" xr:uid="{00000000-0005-0000-0000-0000EE8B0000}"/>
    <cellStyle name="Notas 4 4 4 11" xfId="35542" xr:uid="{00000000-0005-0000-0000-0000EF8B0000}"/>
    <cellStyle name="Notas 4 4 4 2" xfId="35543" xr:uid="{00000000-0005-0000-0000-0000F08B0000}"/>
    <cellStyle name="Notas 4 4 4 2 2" xfId="35544" xr:uid="{00000000-0005-0000-0000-0000F18B0000}"/>
    <cellStyle name="Notas 4 4 4 3" xfId="35545" xr:uid="{00000000-0005-0000-0000-0000F28B0000}"/>
    <cellStyle name="Notas 4 4 4 3 2" xfId="35546" xr:uid="{00000000-0005-0000-0000-0000F38B0000}"/>
    <cellStyle name="Notas 4 4 4 4" xfId="35547" xr:uid="{00000000-0005-0000-0000-0000F48B0000}"/>
    <cellStyle name="Notas 4 4 4 4 2" xfId="35548" xr:uid="{00000000-0005-0000-0000-0000F58B0000}"/>
    <cellStyle name="Notas 4 4 4 5" xfId="35549" xr:uid="{00000000-0005-0000-0000-0000F68B0000}"/>
    <cellStyle name="Notas 4 4 4 5 2" xfId="35550" xr:uid="{00000000-0005-0000-0000-0000F78B0000}"/>
    <cellStyle name="Notas 4 4 4 6" xfId="35551" xr:uid="{00000000-0005-0000-0000-0000F88B0000}"/>
    <cellStyle name="Notas 4 4 4 6 2" xfId="35552" xr:uid="{00000000-0005-0000-0000-0000F98B0000}"/>
    <cellStyle name="Notas 4 4 4 7" xfId="35553" xr:uid="{00000000-0005-0000-0000-0000FA8B0000}"/>
    <cellStyle name="Notas 4 4 4 7 2" xfId="35554" xr:uid="{00000000-0005-0000-0000-0000FB8B0000}"/>
    <cellStyle name="Notas 4 4 4 8" xfId="35555" xr:uid="{00000000-0005-0000-0000-0000FC8B0000}"/>
    <cellStyle name="Notas 4 4 4 8 2" xfId="35556" xr:uid="{00000000-0005-0000-0000-0000FD8B0000}"/>
    <cellStyle name="Notas 4 4 4 9" xfId="35557" xr:uid="{00000000-0005-0000-0000-0000FE8B0000}"/>
    <cellStyle name="Notas 4 4 4 9 2" xfId="35558" xr:uid="{00000000-0005-0000-0000-0000FF8B0000}"/>
    <cellStyle name="Notas 4 4 5" xfId="35559" xr:uid="{00000000-0005-0000-0000-0000008C0000}"/>
    <cellStyle name="Notas 4 4 5 10" xfId="35560" xr:uid="{00000000-0005-0000-0000-0000018C0000}"/>
    <cellStyle name="Notas 4 4 5 10 2" xfId="35561" xr:uid="{00000000-0005-0000-0000-0000028C0000}"/>
    <cellStyle name="Notas 4 4 5 11" xfId="35562" xr:uid="{00000000-0005-0000-0000-0000038C0000}"/>
    <cellStyle name="Notas 4 4 5 2" xfId="35563" xr:uid="{00000000-0005-0000-0000-0000048C0000}"/>
    <cellStyle name="Notas 4 4 5 2 2" xfId="35564" xr:uid="{00000000-0005-0000-0000-0000058C0000}"/>
    <cellStyle name="Notas 4 4 5 3" xfId="35565" xr:uid="{00000000-0005-0000-0000-0000068C0000}"/>
    <cellStyle name="Notas 4 4 5 3 2" xfId="35566" xr:uid="{00000000-0005-0000-0000-0000078C0000}"/>
    <cellStyle name="Notas 4 4 5 4" xfId="35567" xr:uid="{00000000-0005-0000-0000-0000088C0000}"/>
    <cellStyle name="Notas 4 4 5 4 2" xfId="35568" xr:uid="{00000000-0005-0000-0000-0000098C0000}"/>
    <cellStyle name="Notas 4 4 5 5" xfId="35569" xr:uid="{00000000-0005-0000-0000-00000A8C0000}"/>
    <cellStyle name="Notas 4 4 5 5 2" xfId="35570" xr:uid="{00000000-0005-0000-0000-00000B8C0000}"/>
    <cellStyle name="Notas 4 4 5 6" xfId="35571" xr:uid="{00000000-0005-0000-0000-00000C8C0000}"/>
    <cellStyle name="Notas 4 4 5 6 2" xfId="35572" xr:uid="{00000000-0005-0000-0000-00000D8C0000}"/>
    <cellStyle name="Notas 4 4 5 7" xfId="35573" xr:uid="{00000000-0005-0000-0000-00000E8C0000}"/>
    <cellStyle name="Notas 4 4 5 7 2" xfId="35574" xr:uid="{00000000-0005-0000-0000-00000F8C0000}"/>
    <cellStyle name="Notas 4 4 5 8" xfId="35575" xr:uid="{00000000-0005-0000-0000-0000108C0000}"/>
    <cellStyle name="Notas 4 4 5 8 2" xfId="35576" xr:uid="{00000000-0005-0000-0000-0000118C0000}"/>
    <cellStyle name="Notas 4 4 5 9" xfId="35577" xr:uid="{00000000-0005-0000-0000-0000128C0000}"/>
    <cellStyle name="Notas 4 4 5 9 2" xfId="35578" xr:uid="{00000000-0005-0000-0000-0000138C0000}"/>
    <cellStyle name="Notas 4 4 6" xfId="35579" xr:uid="{00000000-0005-0000-0000-0000148C0000}"/>
    <cellStyle name="Notas 4 4 6 2" xfId="35580" xr:uid="{00000000-0005-0000-0000-0000158C0000}"/>
    <cellStyle name="Notas 4 4 7" xfId="35581" xr:uid="{00000000-0005-0000-0000-0000168C0000}"/>
    <cellStyle name="Notas 4 4 7 2" xfId="35582" xr:uid="{00000000-0005-0000-0000-0000178C0000}"/>
    <cellStyle name="Notas 4 4 8" xfId="35583" xr:uid="{00000000-0005-0000-0000-0000188C0000}"/>
    <cellStyle name="Notas 4 4 8 2" xfId="35584" xr:uid="{00000000-0005-0000-0000-0000198C0000}"/>
    <cellStyle name="Notas 4 4 9" xfId="35585" xr:uid="{00000000-0005-0000-0000-00001A8C0000}"/>
    <cellStyle name="Notas 4 4 9 2" xfId="35586" xr:uid="{00000000-0005-0000-0000-00001B8C0000}"/>
    <cellStyle name="Notas 4 5" xfId="35587" xr:uid="{00000000-0005-0000-0000-00001C8C0000}"/>
    <cellStyle name="Notas 4 5 10" xfId="35588" xr:uid="{00000000-0005-0000-0000-00001D8C0000}"/>
    <cellStyle name="Notas 4 5 10 2" xfId="35589" xr:uid="{00000000-0005-0000-0000-00001E8C0000}"/>
    <cellStyle name="Notas 4 5 11" xfId="35590" xr:uid="{00000000-0005-0000-0000-00001F8C0000}"/>
    <cellStyle name="Notas 4 5 11 2" xfId="35591" xr:uid="{00000000-0005-0000-0000-0000208C0000}"/>
    <cellStyle name="Notas 4 5 12" xfId="35592" xr:uid="{00000000-0005-0000-0000-0000218C0000}"/>
    <cellStyle name="Notas 4 5 12 2" xfId="35593" xr:uid="{00000000-0005-0000-0000-0000228C0000}"/>
    <cellStyle name="Notas 4 5 13" xfId="35594" xr:uid="{00000000-0005-0000-0000-0000238C0000}"/>
    <cellStyle name="Notas 4 5 2" xfId="35595" xr:uid="{00000000-0005-0000-0000-0000248C0000}"/>
    <cellStyle name="Notas 4 5 2 10" xfId="35596" xr:uid="{00000000-0005-0000-0000-0000258C0000}"/>
    <cellStyle name="Notas 4 5 2 10 2" xfId="35597" xr:uid="{00000000-0005-0000-0000-0000268C0000}"/>
    <cellStyle name="Notas 4 5 2 11" xfId="35598" xr:uid="{00000000-0005-0000-0000-0000278C0000}"/>
    <cellStyle name="Notas 4 5 2 2" xfId="35599" xr:uid="{00000000-0005-0000-0000-0000288C0000}"/>
    <cellStyle name="Notas 4 5 2 2 2" xfId="35600" xr:uid="{00000000-0005-0000-0000-0000298C0000}"/>
    <cellStyle name="Notas 4 5 2 3" xfId="35601" xr:uid="{00000000-0005-0000-0000-00002A8C0000}"/>
    <cellStyle name="Notas 4 5 2 3 2" xfId="35602" xr:uid="{00000000-0005-0000-0000-00002B8C0000}"/>
    <cellStyle name="Notas 4 5 2 4" xfId="35603" xr:uid="{00000000-0005-0000-0000-00002C8C0000}"/>
    <cellStyle name="Notas 4 5 2 4 2" xfId="35604" xr:uid="{00000000-0005-0000-0000-00002D8C0000}"/>
    <cellStyle name="Notas 4 5 2 5" xfId="35605" xr:uid="{00000000-0005-0000-0000-00002E8C0000}"/>
    <cellStyle name="Notas 4 5 2 5 2" xfId="35606" xr:uid="{00000000-0005-0000-0000-00002F8C0000}"/>
    <cellStyle name="Notas 4 5 2 6" xfId="35607" xr:uid="{00000000-0005-0000-0000-0000308C0000}"/>
    <cellStyle name="Notas 4 5 2 6 2" xfId="35608" xr:uid="{00000000-0005-0000-0000-0000318C0000}"/>
    <cellStyle name="Notas 4 5 2 7" xfId="35609" xr:uid="{00000000-0005-0000-0000-0000328C0000}"/>
    <cellStyle name="Notas 4 5 2 7 2" xfId="35610" xr:uid="{00000000-0005-0000-0000-0000338C0000}"/>
    <cellStyle name="Notas 4 5 2 8" xfId="35611" xr:uid="{00000000-0005-0000-0000-0000348C0000}"/>
    <cellStyle name="Notas 4 5 2 8 2" xfId="35612" xr:uid="{00000000-0005-0000-0000-0000358C0000}"/>
    <cellStyle name="Notas 4 5 2 9" xfId="35613" xr:uid="{00000000-0005-0000-0000-0000368C0000}"/>
    <cellStyle name="Notas 4 5 2 9 2" xfId="35614" xr:uid="{00000000-0005-0000-0000-0000378C0000}"/>
    <cellStyle name="Notas 4 5 3" xfId="35615" xr:uid="{00000000-0005-0000-0000-0000388C0000}"/>
    <cellStyle name="Notas 4 5 3 10" xfId="35616" xr:uid="{00000000-0005-0000-0000-0000398C0000}"/>
    <cellStyle name="Notas 4 5 3 10 2" xfId="35617" xr:uid="{00000000-0005-0000-0000-00003A8C0000}"/>
    <cellStyle name="Notas 4 5 3 11" xfId="35618" xr:uid="{00000000-0005-0000-0000-00003B8C0000}"/>
    <cellStyle name="Notas 4 5 3 2" xfId="35619" xr:uid="{00000000-0005-0000-0000-00003C8C0000}"/>
    <cellStyle name="Notas 4 5 3 2 2" xfId="35620" xr:uid="{00000000-0005-0000-0000-00003D8C0000}"/>
    <cellStyle name="Notas 4 5 3 3" xfId="35621" xr:uid="{00000000-0005-0000-0000-00003E8C0000}"/>
    <cellStyle name="Notas 4 5 3 3 2" xfId="35622" xr:uid="{00000000-0005-0000-0000-00003F8C0000}"/>
    <cellStyle name="Notas 4 5 3 4" xfId="35623" xr:uid="{00000000-0005-0000-0000-0000408C0000}"/>
    <cellStyle name="Notas 4 5 3 4 2" xfId="35624" xr:uid="{00000000-0005-0000-0000-0000418C0000}"/>
    <cellStyle name="Notas 4 5 3 5" xfId="35625" xr:uid="{00000000-0005-0000-0000-0000428C0000}"/>
    <cellStyle name="Notas 4 5 3 5 2" xfId="35626" xr:uid="{00000000-0005-0000-0000-0000438C0000}"/>
    <cellStyle name="Notas 4 5 3 6" xfId="35627" xr:uid="{00000000-0005-0000-0000-0000448C0000}"/>
    <cellStyle name="Notas 4 5 3 6 2" xfId="35628" xr:uid="{00000000-0005-0000-0000-0000458C0000}"/>
    <cellStyle name="Notas 4 5 3 7" xfId="35629" xr:uid="{00000000-0005-0000-0000-0000468C0000}"/>
    <cellStyle name="Notas 4 5 3 7 2" xfId="35630" xr:uid="{00000000-0005-0000-0000-0000478C0000}"/>
    <cellStyle name="Notas 4 5 3 8" xfId="35631" xr:uid="{00000000-0005-0000-0000-0000488C0000}"/>
    <cellStyle name="Notas 4 5 3 8 2" xfId="35632" xr:uid="{00000000-0005-0000-0000-0000498C0000}"/>
    <cellStyle name="Notas 4 5 3 9" xfId="35633" xr:uid="{00000000-0005-0000-0000-00004A8C0000}"/>
    <cellStyle name="Notas 4 5 3 9 2" xfId="35634" xr:uid="{00000000-0005-0000-0000-00004B8C0000}"/>
    <cellStyle name="Notas 4 5 4" xfId="35635" xr:uid="{00000000-0005-0000-0000-00004C8C0000}"/>
    <cellStyle name="Notas 4 5 4 2" xfId="35636" xr:uid="{00000000-0005-0000-0000-00004D8C0000}"/>
    <cellStyle name="Notas 4 5 5" xfId="35637" xr:uid="{00000000-0005-0000-0000-00004E8C0000}"/>
    <cellStyle name="Notas 4 5 5 2" xfId="35638" xr:uid="{00000000-0005-0000-0000-00004F8C0000}"/>
    <cellStyle name="Notas 4 5 6" xfId="35639" xr:uid="{00000000-0005-0000-0000-0000508C0000}"/>
    <cellStyle name="Notas 4 5 6 2" xfId="35640" xr:uid="{00000000-0005-0000-0000-0000518C0000}"/>
    <cellStyle name="Notas 4 5 7" xfId="35641" xr:uid="{00000000-0005-0000-0000-0000528C0000}"/>
    <cellStyle name="Notas 4 5 7 2" xfId="35642" xr:uid="{00000000-0005-0000-0000-0000538C0000}"/>
    <cellStyle name="Notas 4 5 8" xfId="35643" xr:uid="{00000000-0005-0000-0000-0000548C0000}"/>
    <cellStyle name="Notas 4 5 8 2" xfId="35644" xr:uid="{00000000-0005-0000-0000-0000558C0000}"/>
    <cellStyle name="Notas 4 5 9" xfId="35645" xr:uid="{00000000-0005-0000-0000-0000568C0000}"/>
    <cellStyle name="Notas 4 5 9 2" xfId="35646" xr:uid="{00000000-0005-0000-0000-0000578C0000}"/>
    <cellStyle name="Notas 4 6" xfId="35647" xr:uid="{00000000-0005-0000-0000-0000588C0000}"/>
    <cellStyle name="Notas 4 6 10" xfId="35648" xr:uid="{00000000-0005-0000-0000-0000598C0000}"/>
    <cellStyle name="Notas 4 6 10 2" xfId="35649" xr:uid="{00000000-0005-0000-0000-00005A8C0000}"/>
    <cellStyle name="Notas 4 6 11" xfId="35650" xr:uid="{00000000-0005-0000-0000-00005B8C0000}"/>
    <cellStyle name="Notas 4 6 11 2" xfId="35651" xr:uid="{00000000-0005-0000-0000-00005C8C0000}"/>
    <cellStyle name="Notas 4 6 12" xfId="35652" xr:uid="{00000000-0005-0000-0000-00005D8C0000}"/>
    <cellStyle name="Notas 4 6 12 2" xfId="35653" xr:uid="{00000000-0005-0000-0000-00005E8C0000}"/>
    <cellStyle name="Notas 4 6 13" xfId="35654" xr:uid="{00000000-0005-0000-0000-00005F8C0000}"/>
    <cellStyle name="Notas 4 6 2" xfId="35655" xr:uid="{00000000-0005-0000-0000-0000608C0000}"/>
    <cellStyle name="Notas 4 6 2 10" xfId="35656" xr:uid="{00000000-0005-0000-0000-0000618C0000}"/>
    <cellStyle name="Notas 4 6 2 10 2" xfId="35657" xr:uid="{00000000-0005-0000-0000-0000628C0000}"/>
    <cellStyle name="Notas 4 6 2 11" xfId="35658" xr:uid="{00000000-0005-0000-0000-0000638C0000}"/>
    <cellStyle name="Notas 4 6 2 2" xfId="35659" xr:uid="{00000000-0005-0000-0000-0000648C0000}"/>
    <cellStyle name="Notas 4 6 2 2 2" xfId="35660" xr:uid="{00000000-0005-0000-0000-0000658C0000}"/>
    <cellStyle name="Notas 4 6 2 3" xfId="35661" xr:uid="{00000000-0005-0000-0000-0000668C0000}"/>
    <cellStyle name="Notas 4 6 2 3 2" xfId="35662" xr:uid="{00000000-0005-0000-0000-0000678C0000}"/>
    <cellStyle name="Notas 4 6 2 4" xfId="35663" xr:uid="{00000000-0005-0000-0000-0000688C0000}"/>
    <cellStyle name="Notas 4 6 2 4 2" xfId="35664" xr:uid="{00000000-0005-0000-0000-0000698C0000}"/>
    <cellStyle name="Notas 4 6 2 5" xfId="35665" xr:uid="{00000000-0005-0000-0000-00006A8C0000}"/>
    <cellStyle name="Notas 4 6 2 5 2" xfId="35666" xr:uid="{00000000-0005-0000-0000-00006B8C0000}"/>
    <cellStyle name="Notas 4 6 2 6" xfId="35667" xr:uid="{00000000-0005-0000-0000-00006C8C0000}"/>
    <cellStyle name="Notas 4 6 2 6 2" xfId="35668" xr:uid="{00000000-0005-0000-0000-00006D8C0000}"/>
    <cellStyle name="Notas 4 6 2 7" xfId="35669" xr:uid="{00000000-0005-0000-0000-00006E8C0000}"/>
    <cellStyle name="Notas 4 6 2 7 2" xfId="35670" xr:uid="{00000000-0005-0000-0000-00006F8C0000}"/>
    <cellStyle name="Notas 4 6 2 8" xfId="35671" xr:uid="{00000000-0005-0000-0000-0000708C0000}"/>
    <cellStyle name="Notas 4 6 2 8 2" xfId="35672" xr:uid="{00000000-0005-0000-0000-0000718C0000}"/>
    <cellStyle name="Notas 4 6 2 9" xfId="35673" xr:uid="{00000000-0005-0000-0000-0000728C0000}"/>
    <cellStyle name="Notas 4 6 2 9 2" xfId="35674" xr:uid="{00000000-0005-0000-0000-0000738C0000}"/>
    <cellStyle name="Notas 4 6 3" xfId="35675" xr:uid="{00000000-0005-0000-0000-0000748C0000}"/>
    <cellStyle name="Notas 4 6 3 10" xfId="35676" xr:uid="{00000000-0005-0000-0000-0000758C0000}"/>
    <cellStyle name="Notas 4 6 3 10 2" xfId="35677" xr:uid="{00000000-0005-0000-0000-0000768C0000}"/>
    <cellStyle name="Notas 4 6 3 11" xfId="35678" xr:uid="{00000000-0005-0000-0000-0000778C0000}"/>
    <cellStyle name="Notas 4 6 3 2" xfId="35679" xr:uid="{00000000-0005-0000-0000-0000788C0000}"/>
    <cellStyle name="Notas 4 6 3 2 2" xfId="35680" xr:uid="{00000000-0005-0000-0000-0000798C0000}"/>
    <cellStyle name="Notas 4 6 3 3" xfId="35681" xr:uid="{00000000-0005-0000-0000-00007A8C0000}"/>
    <cellStyle name="Notas 4 6 3 3 2" xfId="35682" xr:uid="{00000000-0005-0000-0000-00007B8C0000}"/>
    <cellStyle name="Notas 4 6 3 4" xfId="35683" xr:uid="{00000000-0005-0000-0000-00007C8C0000}"/>
    <cellStyle name="Notas 4 6 3 4 2" xfId="35684" xr:uid="{00000000-0005-0000-0000-00007D8C0000}"/>
    <cellStyle name="Notas 4 6 3 5" xfId="35685" xr:uid="{00000000-0005-0000-0000-00007E8C0000}"/>
    <cellStyle name="Notas 4 6 3 5 2" xfId="35686" xr:uid="{00000000-0005-0000-0000-00007F8C0000}"/>
    <cellStyle name="Notas 4 6 3 6" xfId="35687" xr:uid="{00000000-0005-0000-0000-0000808C0000}"/>
    <cellStyle name="Notas 4 6 3 6 2" xfId="35688" xr:uid="{00000000-0005-0000-0000-0000818C0000}"/>
    <cellStyle name="Notas 4 6 3 7" xfId="35689" xr:uid="{00000000-0005-0000-0000-0000828C0000}"/>
    <cellStyle name="Notas 4 6 3 7 2" xfId="35690" xr:uid="{00000000-0005-0000-0000-0000838C0000}"/>
    <cellStyle name="Notas 4 6 3 8" xfId="35691" xr:uid="{00000000-0005-0000-0000-0000848C0000}"/>
    <cellStyle name="Notas 4 6 3 8 2" xfId="35692" xr:uid="{00000000-0005-0000-0000-0000858C0000}"/>
    <cellStyle name="Notas 4 6 3 9" xfId="35693" xr:uid="{00000000-0005-0000-0000-0000868C0000}"/>
    <cellStyle name="Notas 4 6 3 9 2" xfId="35694" xr:uid="{00000000-0005-0000-0000-0000878C0000}"/>
    <cellStyle name="Notas 4 6 4" xfId="35695" xr:uid="{00000000-0005-0000-0000-0000888C0000}"/>
    <cellStyle name="Notas 4 6 4 2" xfId="35696" xr:uid="{00000000-0005-0000-0000-0000898C0000}"/>
    <cellStyle name="Notas 4 6 5" xfId="35697" xr:uid="{00000000-0005-0000-0000-00008A8C0000}"/>
    <cellStyle name="Notas 4 6 5 2" xfId="35698" xr:uid="{00000000-0005-0000-0000-00008B8C0000}"/>
    <cellStyle name="Notas 4 6 6" xfId="35699" xr:uid="{00000000-0005-0000-0000-00008C8C0000}"/>
    <cellStyle name="Notas 4 6 6 2" xfId="35700" xr:uid="{00000000-0005-0000-0000-00008D8C0000}"/>
    <cellStyle name="Notas 4 6 7" xfId="35701" xr:uid="{00000000-0005-0000-0000-00008E8C0000}"/>
    <cellStyle name="Notas 4 6 7 2" xfId="35702" xr:uid="{00000000-0005-0000-0000-00008F8C0000}"/>
    <cellStyle name="Notas 4 6 8" xfId="35703" xr:uid="{00000000-0005-0000-0000-0000908C0000}"/>
    <cellStyle name="Notas 4 6 8 2" xfId="35704" xr:uid="{00000000-0005-0000-0000-0000918C0000}"/>
    <cellStyle name="Notas 4 6 9" xfId="35705" xr:uid="{00000000-0005-0000-0000-0000928C0000}"/>
    <cellStyle name="Notas 4 6 9 2" xfId="35706" xr:uid="{00000000-0005-0000-0000-0000938C0000}"/>
    <cellStyle name="Notas 4 7" xfId="35707" xr:uid="{00000000-0005-0000-0000-0000948C0000}"/>
    <cellStyle name="Notas 4 7 10" xfId="35708" xr:uid="{00000000-0005-0000-0000-0000958C0000}"/>
    <cellStyle name="Notas 4 7 10 2" xfId="35709" xr:uid="{00000000-0005-0000-0000-0000968C0000}"/>
    <cellStyle name="Notas 4 7 11" xfId="35710" xr:uid="{00000000-0005-0000-0000-0000978C0000}"/>
    <cellStyle name="Notas 4 7 2" xfId="35711" xr:uid="{00000000-0005-0000-0000-0000988C0000}"/>
    <cellStyle name="Notas 4 7 2 2" xfId="35712" xr:uid="{00000000-0005-0000-0000-0000998C0000}"/>
    <cellStyle name="Notas 4 7 3" xfId="35713" xr:uid="{00000000-0005-0000-0000-00009A8C0000}"/>
    <cellStyle name="Notas 4 7 3 2" xfId="35714" xr:uid="{00000000-0005-0000-0000-00009B8C0000}"/>
    <cellStyle name="Notas 4 7 4" xfId="35715" xr:uid="{00000000-0005-0000-0000-00009C8C0000}"/>
    <cellStyle name="Notas 4 7 4 2" xfId="35716" xr:uid="{00000000-0005-0000-0000-00009D8C0000}"/>
    <cellStyle name="Notas 4 7 5" xfId="35717" xr:uid="{00000000-0005-0000-0000-00009E8C0000}"/>
    <cellStyle name="Notas 4 7 5 2" xfId="35718" xr:uid="{00000000-0005-0000-0000-00009F8C0000}"/>
    <cellStyle name="Notas 4 7 6" xfId="35719" xr:uid="{00000000-0005-0000-0000-0000A08C0000}"/>
    <cellStyle name="Notas 4 7 6 2" xfId="35720" xr:uid="{00000000-0005-0000-0000-0000A18C0000}"/>
    <cellStyle name="Notas 4 7 7" xfId="35721" xr:uid="{00000000-0005-0000-0000-0000A28C0000}"/>
    <cellStyle name="Notas 4 7 7 2" xfId="35722" xr:uid="{00000000-0005-0000-0000-0000A38C0000}"/>
    <cellStyle name="Notas 4 7 8" xfId="35723" xr:uid="{00000000-0005-0000-0000-0000A48C0000}"/>
    <cellStyle name="Notas 4 7 8 2" xfId="35724" xr:uid="{00000000-0005-0000-0000-0000A58C0000}"/>
    <cellStyle name="Notas 4 7 9" xfId="35725" xr:uid="{00000000-0005-0000-0000-0000A68C0000}"/>
    <cellStyle name="Notas 4 7 9 2" xfId="35726" xr:uid="{00000000-0005-0000-0000-0000A78C0000}"/>
    <cellStyle name="Notas 4 8" xfId="35727" xr:uid="{00000000-0005-0000-0000-0000A88C0000}"/>
    <cellStyle name="Notas 4 8 10" xfId="35728" xr:uid="{00000000-0005-0000-0000-0000A98C0000}"/>
    <cellStyle name="Notas 4 8 10 2" xfId="35729" xr:uid="{00000000-0005-0000-0000-0000AA8C0000}"/>
    <cellStyle name="Notas 4 8 11" xfId="35730" xr:uid="{00000000-0005-0000-0000-0000AB8C0000}"/>
    <cellStyle name="Notas 4 8 2" xfId="35731" xr:uid="{00000000-0005-0000-0000-0000AC8C0000}"/>
    <cellStyle name="Notas 4 8 2 2" xfId="35732" xr:uid="{00000000-0005-0000-0000-0000AD8C0000}"/>
    <cellStyle name="Notas 4 8 3" xfId="35733" xr:uid="{00000000-0005-0000-0000-0000AE8C0000}"/>
    <cellStyle name="Notas 4 8 3 2" xfId="35734" xr:uid="{00000000-0005-0000-0000-0000AF8C0000}"/>
    <cellStyle name="Notas 4 8 4" xfId="35735" xr:uid="{00000000-0005-0000-0000-0000B08C0000}"/>
    <cellStyle name="Notas 4 8 4 2" xfId="35736" xr:uid="{00000000-0005-0000-0000-0000B18C0000}"/>
    <cellStyle name="Notas 4 8 5" xfId="35737" xr:uid="{00000000-0005-0000-0000-0000B28C0000}"/>
    <cellStyle name="Notas 4 8 5 2" xfId="35738" xr:uid="{00000000-0005-0000-0000-0000B38C0000}"/>
    <cellStyle name="Notas 4 8 6" xfId="35739" xr:uid="{00000000-0005-0000-0000-0000B48C0000}"/>
    <cellStyle name="Notas 4 8 6 2" xfId="35740" xr:uid="{00000000-0005-0000-0000-0000B58C0000}"/>
    <cellStyle name="Notas 4 8 7" xfId="35741" xr:uid="{00000000-0005-0000-0000-0000B68C0000}"/>
    <cellStyle name="Notas 4 8 7 2" xfId="35742" xr:uid="{00000000-0005-0000-0000-0000B78C0000}"/>
    <cellStyle name="Notas 4 8 8" xfId="35743" xr:uid="{00000000-0005-0000-0000-0000B88C0000}"/>
    <cellStyle name="Notas 4 8 8 2" xfId="35744" xr:uid="{00000000-0005-0000-0000-0000B98C0000}"/>
    <cellStyle name="Notas 4 8 9" xfId="35745" xr:uid="{00000000-0005-0000-0000-0000BA8C0000}"/>
    <cellStyle name="Notas 4 8 9 2" xfId="35746" xr:uid="{00000000-0005-0000-0000-0000BB8C0000}"/>
    <cellStyle name="Notas 4 9" xfId="35747" xr:uid="{00000000-0005-0000-0000-0000BC8C0000}"/>
    <cellStyle name="Notas 4 9 2" xfId="35748" xr:uid="{00000000-0005-0000-0000-0000BD8C0000}"/>
    <cellStyle name="Notas 5" xfId="35749" xr:uid="{00000000-0005-0000-0000-0000BE8C0000}"/>
    <cellStyle name="Notas 5 10" xfId="35750" xr:uid="{00000000-0005-0000-0000-0000BF8C0000}"/>
    <cellStyle name="Notas 5 10 2" xfId="35751" xr:uid="{00000000-0005-0000-0000-0000C08C0000}"/>
    <cellStyle name="Notas 5 11" xfId="35752" xr:uid="{00000000-0005-0000-0000-0000C18C0000}"/>
    <cellStyle name="Notas 5 11 2" xfId="35753" xr:uid="{00000000-0005-0000-0000-0000C28C0000}"/>
    <cellStyle name="Notas 5 12" xfId="35754" xr:uid="{00000000-0005-0000-0000-0000C38C0000}"/>
    <cellStyle name="Notas 5 12 2" xfId="35755" xr:uid="{00000000-0005-0000-0000-0000C48C0000}"/>
    <cellStyle name="Notas 5 13" xfId="35756" xr:uid="{00000000-0005-0000-0000-0000C58C0000}"/>
    <cellStyle name="Notas 5 2" xfId="35757" xr:uid="{00000000-0005-0000-0000-0000C68C0000}"/>
    <cellStyle name="Notas 5 2 10" xfId="35758" xr:uid="{00000000-0005-0000-0000-0000C78C0000}"/>
    <cellStyle name="Notas 5 2 10 2" xfId="35759" xr:uid="{00000000-0005-0000-0000-0000C88C0000}"/>
    <cellStyle name="Notas 5 2 11" xfId="35760" xr:uid="{00000000-0005-0000-0000-0000C98C0000}"/>
    <cellStyle name="Notas 5 2 2" xfId="35761" xr:uid="{00000000-0005-0000-0000-0000CA8C0000}"/>
    <cellStyle name="Notas 5 2 2 2" xfId="35762" xr:uid="{00000000-0005-0000-0000-0000CB8C0000}"/>
    <cellStyle name="Notas 5 2 3" xfId="35763" xr:uid="{00000000-0005-0000-0000-0000CC8C0000}"/>
    <cellStyle name="Notas 5 2 3 2" xfId="35764" xr:uid="{00000000-0005-0000-0000-0000CD8C0000}"/>
    <cellStyle name="Notas 5 2 4" xfId="35765" xr:uid="{00000000-0005-0000-0000-0000CE8C0000}"/>
    <cellStyle name="Notas 5 2 4 2" xfId="35766" xr:uid="{00000000-0005-0000-0000-0000CF8C0000}"/>
    <cellStyle name="Notas 5 2 5" xfId="35767" xr:uid="{00000000-0005-0000-0000-0000D08C0000}"/>
    <cellStyle name="Notas 5 2 5 2" xfId="35768" xr:uid="{00000000-0005-0000-0000-0000D18C0000}"/>
    <cellStyle name="Notas 5 2 6" xfId="35769" xr:uid="{00000000-0005-0000-0000-0000D28C0000}"/>
    <cellStyle name="Notas 5 2 6 2" xfId="35770" xr:uid="{00000000-0005-0000-0000-0000D38C0000}"/>
    <cellStyle name="Notas 5 2 7" xfId="35771" xr:uid="{00000000-0005-0000-0000-0000D48C0000}"/>
    <cellStyle name="Notas 5 2 7 2" xfId="35772" xr:uid="{00000000-0005-0000-0000-0000D58C0000}"/>
    <cellStyle name="Notas 5 2 8" xfId="35773" xr:uid="{00000000-0005-0000-0000-0000D68C0000}"/>
    <cellStyle name="Notas 5 2 8 2" xfId="35774" xr:uid="{00000000-0005-0000-0000-0000D78C0000}"/>
    <cellStyle name="Notas 5 2 9" xfId="35775" xr:uid="{00000000-0005-0000-0000-0000D88C0000}"/>
    <cellStyle name="Notas 5 2 9 2" xfId="35776" xr:uid="{00000000-0005-0000-0000-0000D98C0000}"/>
    <cellStyle name="Notas 5 3" xfId="35777" xr:uid="{00000000-0005-0000-0000-0000DA8C0000}"/>
    <cellStyle name="Notas 5 3 10" xfId="35778" xr:uid="{00000000-0005-0000-0000-0000DB8C0000}"/>
    <cellStyle name="Notas 5 3 10 2" xfId="35779" xr:uid="{00000000-0005-0000-0000-0000DC8C0000}"/>
    <cellStyle name="Notas 5 3 11" xfId="35780" xr:uid="{00000000-0005-0000-0000-0000DD8C0000}"/>
    <cellStyle name="Notas 5 3 2" xfId="35781" xr:uid="{00000000-0005-0000-0000-0000DE8C0000}"/>
    <cellStyle name="Notas 5 3 2 2" xfId="35782" xr:uid="{00000000-0005-0000-0000-0000DF8C0000}"/>
    <cellStyle name="Notas 5 3 3" xfId="35783" xr:uid="{00000000-0005-0000-0000-0000E08C0000}"/>
    <cellStyle name="Notas 5 3 3 2" xfId="35784" xr:uid="{00000000-0005-0000-0000-0000E18C0000}"/>
    <cellStyle name="Notas 5 3 4" xfId="35785" xr:uid="{00000000-0005-0000-0000-0000E28C0000}"/>
    <cellStyle name="Notas 5 3 4 2" xfId="35786" xr:uid="{00000000-0005-0000-0000-0000E38C0000}"/>
    <cellStyle name="Notas 5 3 5" xfId="35787" xr:uid="{00000000-0005-0000-0000-0000E48C0000}"/>
    <cellStyle name="Notas 5 3 5 2" xfId="35788" xr:uid="{00000000-0005-0000-0000-0000E58C0000}"/>
    <cellStyle name="Notas 5 3 6" xfId="35789" xr:uid="{00000000-0005-0000-0000-0000E68C0000}"/>
    <cellStyle name="Notas 5 3 6 2" xfId="35790" xr:uid="{00000000-0005-0000-0000-0000E78C0000}"/>
    <cellStyle name="Notas 5 3 7" xfId="35791" xr:uid="{00000000-0005-0000-0000-0000E88C0000}"/>
    <cellStyle name="Notas 5 3 7 2" xfId="35792" xr:uid="{00000000-0005-0000-0000-0000E98C0000}"/>
    <cellStyle name="Notas 5 3 8" xfId="35793" xr:uid="{00000000-0005-0000-0000-0000EA8C0000}"/>
    <cellStyle name="Notas 5 3 8 2" xfId="35794" xr:uid="{00000000-0005-0000-0000-0000EB8C0000}"/>
    <cellStyle name="Notas 5 3 9" xfId="35795" xr:uid="{00000000-0005-0000-0000-0000EC8C0000}"/>
    <cellStyle name="Notas 5 3 9 2" xfId="35796" xr:uid="{00000000-0005-0000-0000-0000ED8C0000}"/>
    <cellStyle name="Notas 5 4" xfId="35797" xr:uid="{00000000-0005-0000-0000-0000EE8C0000}"/>
    <cellStyle name="Notas 5 4 2" xfId="35798" xr:uid="{00000000-0005-0000-0000-0000EF8C0000}"/>
    <cellStyle name="Notas 5 5" xfId="35799" xr:uid="{00000000-0005-0000-0000-0000F08C0000}"/>
    <cellStyle name="Notas 5 5 2" xfId="35800" xr:uid="{00000000-0005-0000-0000-0000F18C0000}"/>
    <cellStyle name="Notas 5 6" xfId="35801" xr:uid="{00000000-0005-0000-0000-0000F28C0000}"/>
    <cellStyle name="Notas 5 6 2" xfId="35802" xr:uid="{00000000-0005-0000-0000-0000F38C0000}"/>
    <cellStyle name="Notas 5 7" xfId="35803" xr:uid="{00000000-0005-0000-0000-0000F48C0000}"/>
    <cellStyle name="Notas 5 7 2" xfId="35804" xr:uid="{00000000-0005-0000-0000-0000F58C0000}"/>
    <cellStyle name="Notas 5 8" xfId="35805" xr:uid="{00000000-0005-0000-0000-0000F68C0000}"/>
    <cellStyle name="Notas 5 8 2" xfId="35806" xr:uid="{00000000-0005-0000-0000-0000F78C0000}"/>
    <cellStyle name="Notas 5 9" xfId="35807" xr:uid="{00000000-0005-0000-0000-0000F88C0000}"/>
    <cellStyle name="Notas 5 9 2" xfId="35808" xr:uid="{00000000-0005-0000-0000-0000F98C0000}"/>
    <cellStyle name="Notas 6" xfId="35809" xr:uid="{00000000-0005-0000-0000-0000FA8C0000}"/>
    <cellStyle name="Notas 6 10" xfId="35810" xr:uid="{00000000-0005-0000-0000-0000FB8C0000}"/>
    <cellStyle name="Notas 6 10 2" xfId="35811" xr:uid="{00000000-0005-0000-0000-0000FC8C0000}"/>
    <cellStyle name="Notas 6 11" xfId="35812" xr:uid="{00000000-0005-0000-0000-0000FD8C0000}"/>
    <cellStyle name="Notas 6 11 2" xfId="35813" xr:uid="{00000000-0005-0000-0000-0000FE8C0000}"/>
    <cellStyle name="Notas 6 12" xfId="35814" xr:uid="{00000000-0005-0000-0000-0000FF8C0000}"/>
    <cellStyle name="Notas 6 12 2" xfId="35815" xr:uid="{00000000-0005-0000-0000-0000008D0000}"/>
    <cellStyle name="Notas 6 13" xfId="35816" xr:uid="{00000000-0005-0000-0000-0000018D0000}"/>
    <cellStyle name="Notas 6 2" xfId="35817" xr:uid="{00000000-0005-0000-0000-0000028D0000}"/>
    <cellStyle name="Notas 6 2 10" xfId="35818" xr:uid="{00000000-0005-0000-0000-0000038D0000}"/>
    <cellStyle name="Notas 6 2 10 2" xfId="35819" xr:uid="{00000000-0005-0000-0000-0000048D0000}"/>
    <cellStyle name="Notas 6 2 11" xfId="35820" xr:uid="{00000000-0005-0000-0000-0000058D0000}"/>
    <cellStyle name="Notas 6 2 2" xfId="35821" xr:uid="{00000000-0005-0000-0000-0000068D0000}"/>
    <cellStyle name="Notas 6 2 2 2" xfId="35822" xr:uid="{00000000-0005-0000-0000-0000078D0000}"/>
    <cellStyle name="Notas 6 2 3" xfId="35823" xr:uid="{00000000-0005-0000-0000-0000088D0000}"/>
    <cellStyle name="Notas 6 2 3 2" xfId="35824" xr:uid="{00000000-0005-0000-0000-0000098D0000}"/>
    <cellStyle name="Notas 6 2 4" xfId="35825" xr:uid="{00000000-0005-0000-0000-00000A8D0000}"/>
    <cellStyle name="Notas 6 2 4 2" xfId="35826" xr:uid="{00000000-0005-0000-0000-00000B8D0000}"/>
    <cellStyle name="Notas 6 2 5" xfId="35827" xr:uid="{00000000-0005-0000-0000-00000C8D0000}"/>
    <cellStyle name="Notas 6 2 5 2" xfId="35828" xr:uid="{00000000-0005-0000-0000-00000D8D0000}"/>
    <cellStyle name="Notas 6 2 6" xfId="35829" xr:uid="{00000000-0005-0000-0000-00000E8D0000}"/>
    <cellStyle name="Notas 6 2 6 2" xfId="35830" xr:uid="{00000000-0005-0000-0000-00000F8D0000}"/>
    <cellStyle name="Notas 6 2 7" xfId="35831" xr:uid="{00000000-0005-0000-0000-0000108D0000}"/>
    <cellStyle name="Notas 6 2 7 2" xfId="35832" xr:uid="{00000000-0005-0000-0000-0000118D0000}"/>
    <cellStyle name="Notas 6 2 8" xfId="35833" xr:uid="{00000000-0005-0000-0000-0000128D0000}"/>
    <cellStyle name="Notas 6 2 8 2" xfId="35834" xr:uid="{00000000-0005-0000-0000-0000138D0000}"/>
    <cellStyle name="Notas 6 2 9" xfId="35835" xr:uid="{00000000-0005-0000-0000-0000148D0000}"/>
    <cellStyle name="Notas 6 2 9 2" xfId="35836" xr:uid="{00000000-0005-0000-0000-0000158D0000}"/>
    <cellStyle name="Notas 6 3" xfId="35837" xr:uid="{00000000-0005-0000-0000-0000168D0000}"/>
    <cellStyle name="Notas 6 3 10" xfId="35838" xr:uid="{00000000-0005-0000-0000-0000178D0000}"/>
    <cellStyle name="Notas 6 3 10 2" xfId="35839" xr:uid="{00000000-0005-0000-0000-0000188D0000}"/>
    <cellStyle name="Notas 6 3 11" xfId="35840" xr:uid="{00000000-0005-0000-0000-0000198D0000}"/>
    <cellStyle name="Notas 6 3 2" xfId="35841" xr:uid="{00000000-0005-0000-0000-00001A8D0000}"/>
    <cellStyle name="Notas 6 3 2 2" xfId="35842" xr:uid="{00000000-0005-0000-0000-00001B8D0000}"/>
    <cellStyle name="Notas 6 3 3" xfId="35843" xr:uid="{00000000-0005-0000-0000-00001C8D0000}"/>
    <cellStyle name="Notas 6 3 3 2" xfId="35844" xr:uid="{00000000-0005-0000-0000-00001D8D0000}"/>
    <cellStyle name="Notas 6 3 4" xfId="35845" xr:uid="{00000000-0005-0000-0000-00001E8D0000}"/>
    <cellStyle name="Notas 6 3 4 2" xfId="35846" xr:uid="{00000000-0005-0000-0000-00001F8D0000}"/>
    <cellStyle name="Notas 6 3 5" xfId="35847" xr:uid="{00000000-0005-0000-0000-0000208D0000}"/>
    <cellStyle name="Notas 6 3 5 2" xfId="35848" xr:uid="{00000000-0005-0000-0000-0000218D0000}"/>
    <cellStyle name="Notas 6 3 6" xfId="35849" xr:uid="{00000000-0005-0000-0000-0000228D0000}"/>
    <cellStyle name="Notas 6 3 6 2" xfId="35850" xr:uid="{00000000-0005-0000-0000-0000238D0000}"/>
    <cellStyle name="Notas 6 3 7" xfId="35851" xr:uid="{00000000-0005-0000-0000-0000248D0000}"/>
    <cellStyle name="Notas 6 3 7 2" xfId="35852" xr:uid="{00000000-0005-0000-0000-0000258D0000}"/>
    <cellStyle name="Notas 6 3 8" xfId="35853" xr:uid="{00000000-0005-0000-0000-0000268D0000}"/>
    <cellStyle name="Notas 6 3 8 2" xfId="35854" xr:uid="{00000000-0005-0000-0000-0000278D0000}"/>
    <cellStyle name="Notas 6 3 9" xfId="35855" xr:uid="{00000000-0005-0000-0000-0000288D0000}"/>
    <cellStyle name="Notas 6 3 9 2" xfId="35856" xr:uid="{00000000-0005-0000-0000-0000298D0000}"/>
    <cellStyle name="Notas 6 4" xfId="35857" xr:uid="{00000000-0005-0000-0000-00002A8D0000}"/>
    <cellStyle name="Notas 6 4 2" xfId="35858" xr:uid="{00000000-0005-0000-0000-00002B8D0000}"/>
    <cellStyle name="Notas 6 5" xfId="35859" xr:uid="{00000000-0005-0000-0000-00002C8D0000}"/>
    <cellStyle name="Notas 6 5 2" xfId="35860" xr:uid="{00000000-0005-0000-0000-00002D8D0000}"/>
    <cellStyle name="Notas 6 6" xfId="35861" xr:uid="{00000000-0005-0000-0000-00002E8D0000}"/>
    <cellStyle name="Notas 6 6 2" xfId="35862" xr:uid="{00000000-0005-0000-0000-00002F8D0000}"/>
    <cellStyle name="Notas 6 7" xfId="35863" xr:uid="{00000000-0005-0000-0000-0000308D0000}"/>
    <cellStyle name="Notas 6 7 2" xfId="35864" xr:uid="{00000000-0005-0000-0000-0000318D0000}"/>
    <cellStyle name="Notas 6 8" xfId="35865" xr:uid="{00000000-0005-0000-0000-0000328D0000}"/>
    <cellStyle name="Notas 6 8 2" xfId="35866" xr:uid="{00000000-0005-0000-0000-0000338D0000}"/>
    <cellStyle name="Notas 6 9" xfId="35867" xr:uid="{00000000-0005-0000-0000-0000348D0000}"/>
    <cellStyle name="Notas 6 9 2" xfId="35868" xr:uid="{00000000-0005-0000-0000-0000358D0000}"/>
    <cellStyle name="Notas 7" xfId="35869" xr:uid="{00000000-0005-0000-0000-0000368D0000}"/>
    <cellStyle name="Notas 7 10" xfId="35870" xr:uid="{00000000-0005-0000-0000-0000378D0000}"/>
    <cellStyle name="Notas 7 10 2" xfId="35871" xr:uid="{00000000-0005-0000-0000-0000388D0000}"/>
    <cellStyle name="Notas 7 11" xfId="35872" xr:uid="{00000000-0005-0000-0000-0000398D0000}"/>
    <cellStyle name="Notas 7 11 2" xfId="35873" xr:uid="{00000000-0005-0000-0000-00003A8D0000}"/>
    <cellStyle name="Notas 7 12" xfId="35874" xr:uid="{00000000-0005-0000-0000-00003B8D0000}"/>
    <cellStyle name="Notas 7 12 2" xfId="35875" xr:uid="{00000000-0005-0000-0000-00003C8D0000}"/>
    <cellStyle name="Notas 7 13" xfId="35876" xr:uid="{00000000-0005-0000-0000-00003D8D0000}"/>
    <cellStyle name="Notas 7 2" xfId="35877" xr:uid="{00000000-0005-0000-0000-00003E8D0000}"/>
    <cellStyle name="Notas 7 2 10" xfId="35878" xr:uid="{00000000-0005-0000-0000-00003F8D0000}"/>
    <cellStyle name="Notas 7 2 10 2" xfId="35879" xr:uid="{00000000-0005-0000-0000-0000408D0000}"/>
    <cellStyle name="Notas 7 2 11" xfId="35880" xr:uid="{00000000-0005-0000-0000-0000418D0000}"/>
    <cellStyle name="Notas 7 2 2" xfId="35881" xr:uid="{00000000-0005-0000-0000-0000428D0000}"/>
    <cellStyle name="Notas 7 2 2 2" xfId="35882" xr:uid="{00000000-0005-0000-0000-0000438D0000}"/>
    <cellStyle name="Notas 7 2 3" xfId="35883" xr:uid="{00000000-0005-0000-0000-0000448D0000}"/>
    <cellStyle name="Notas 7 2 3 2" xfId="35884" xr:uid="{00000000-0005-0000-0000-0000458D0000}"/>
    <cellStyle name="Notas 7 2 4" xfId="35885" xr:uid="{00000000-0005-0000-0000-0000468D0000}"/>
    <cellStyle name="Notas 7 2 4 2" xfId="35886" xr:uid="{00000000-0005-0000-0000-0000478D0000}"/>
    <cellStyle name="Notas 7 2 5" xfId="35887" xr:uid="{00000000-0005-0000-0000-0000488D0000}"/>
    <cellStyle name="Notas 7 2 5 2" xfId="35888" xr:uid="{00000000-0005-0000-0000-0000498D0000}"/>
    <cellStyle name="Notas 7 2 6" xfId="35889" xr:uid="{00000000-0005-0000-0000-00004A8D0000}"/>
    <cellStyle name="Notas 7 2 6 2" xfId="35890" xr:uid="{00000000-0005-0000-0000-00004B8D0000}"/>
    <cellStyle name="Notas 7 2 7" xfId="35891" xr:uid="{00000000-0005-0000-0000-00004C8D0000}"/>
    <cellStyle name="Notas 7 2 7 2" xfId="35892" xr:uid="{00000000-0005-0000-0000-00004D8D0000}"/>
    <cellStyle name="Notas 7 2 8" xfId="35893" xr:uid="{00000000-0005-0000-0000-00004E8D0000}"/>
    <cellStyle name="Notas 7 2 8 2" xfId="35894" xr:uid="{00000000-0005-0000-0000-00004F8D0000}"/>
    <cellStyle name="Notas 7 2 9" xfId="35895" xr:uid="{00000000-0005-0000-0000-0000508D0000}"/>
    <cellStyle name="Notas 7 2 9 2" xfId="35896" xr:uid="{00000000-0005-0000-0000-0000518D0000}"/>
    <cellStyle name="Notas 7 3" xfId="35897" xr:uid="{00000000-0005-0000-0000-0000528D0000}"/>
    <cellStyle name="Notas 7 3 10" xfId="35898" xr:uid="{00000000-0005-0000-0000-0000538D0000}"/>
    <cellStyle name="Notas 7 3 10 2" xfId="35899" xr:uid="{00000000-0005-0000-0000-0000548D0000}"/>
    <cellStyle name="Notas 7 3 11" xfId="35900" xr:uid="{00000000-0005-0000-0000-0000558D0000}"/>
    <cellStyle name="Notas 7 3 2" xfId="35901" xr:uid="{00000000-0005-0000-0000-0000568D0000}"/>
    <cellStyle name="Notas 7 3 2 2" xfId="35902" xr:uid="{00000000-0005-0000-0000-0000578D0000}"/>
    <cellStyle name="Notas 7 3 3" xfId="35903" xr:uid="{00000000-0005-0000-0000-0000588D0000}"/>
    <cellStyle name="Notas 7 3 3 2" xfId="35904" xr:uid="{00000000-0005-0000-0000-0000598D0000}"/>
    <cellStyle name="Notas 7 3 4" xfId="35905" xr:uid="{00000000-0005-0000-0000-00005A8D0000}"/>
    <cellStyle name="Notas 7 3 4 2" xfId="35906" xr:uid="{00000000-0005-0000-0000-00005B8D0000}"/>
    <cellStyle name="Notas 7 3 5" xfId="35907" xr:uid="{00000000-0005-0000-0000-00005C8D0000}"/>
    <cellStyle name="Notas 7 3 5 2" xfId="35908" xr:uid="{00000000-0005-0000-0000-00005D8D0000}"/>
    <cellStyle name="Notas 7 3 6" xfId="35909" xr:uid="{00000000-0005-0000-0000-00005E8D0000}"/>
    <cellStyle name="Notas 7 3 6 2" xfId="35910" xr:uid="{00000000-0005-0000-0000-00005F8D0000}"/>
    <cellStyle name="Notas 7 3 7" xfId="35911" xr:uid="{00000000-0005-0000-0000-0000608D0000}"/>
    <cellStyle name="Notas 7 3 7 2" xfId="35912" xr:uid="{00000000-0005-0000-0000-0000618D0000}"/>
    <cellStyle name="Notas 7 3 8" xfId="35913" xr:uid="{00000000-0005-0000-0000-0000628D0000}"/>
    <cellStyle name="Notas 7 3 8 2" xfId="35914" xr:uid="{00000000-0005-0000-0000-0000638D0000}"/>
    <cellStyle name="Notas 7 3 9" xfId="35915" xr:uid="{00000000-0005-0000-0000-0000648D0000}"/>
    <cellStyle name="Notas 7 3 9 2" xfId="35916" xr:uid="{00000000-0005-0000-0000-0000658D0000}"/>
    <cellStyle name="Notas 7 4" xfId="35917" xr:uid="{00000000-0005-0000-0000-0000668D0000}"/>
    <cellStyle name="Notas 7 4 2" xfId="35918" xr:uid="{00000000-0005-0000-0000-0000678D0000}"/>
    <cellStyle name="Notas 7 5" xfId="35919" xr:uid="{00000000-0005-0000-0000-0000688D0000}"/>
    <cellStyle name="Notas 7 5 2" xfId="35920" xr:uid="{00000000-0005-0000-0000-0000698D0000}"/>
    <cellStyle name="Notas 7 6" xfId="35921" xr:uid="{00000000-0005-0000-0000-00006A8D0000}"/>
    <cellStyle name="Notas 7 6 2" xfId="35922" xr:uid="{00000000-0005-0000-0000-00006B8D0000}"/>
    <cellStyle name="Notas 7 7" xfId="35923" xr:uid="{00000000-0005-0000-0000-00006C8D0000}"/>
    <cellStyle name="Notas 7 7 2" xfId="35924" xr:uid="{00000000-0005-0000-0000-00006D8D0000}"/>
    <cellStyle name="Notas 7 8" xfId="35925" xr:uid="{00000000-0005-0000-0000-00006E8D0000}"/>
    <cellStyle name="Notas 7 8 2" xfId="35926" xr:uid="{00000000-0005-0000-0000-00006F8D0000}"/>
    <cellStyle name="Notas 7 9" xfId="35927" xr:uid="{00000000-0005-0000-0000-0000708D0000}"/>
    <cellStyle name="Notas 7 9 2" xfId="35928" xr:uid="{00000000-0005-0000-0000-0000718D0000}"/>
    <cellStyle name="Notas 8" xfId="35929" xr:uid="{00000000-0005-0000-0000-0000728D0000}"/>
    <cellStyle name="Notas 9" xfId="42137" xr:uid="{00000000-0005-0000-0000-0000738D0000}"/>
    <cellStyle name="Porcentaje" xfId="1" builtinId="5"/>
    <cellStyle name="Porcentaje 2" xfId="47" xr:uid="{00000000-0005-0000-0000-0000758D0000}"/>
    <cellStyle name="Porcentaje 3" xfId="48" xr:uid="{00000000-0005-0000-0000-0000768D0000}"/>
    <cellStyle name="Porcentaje 4" xfId="369" xr:uid="{00000000-0005-0000-0000-0000778D0000}"/>
    <cellStyle name="Porcentaje 5" xfId="370" xr:uid="{00000000-0005-0000-0000-0000788D0000}"/>
    <cellStyle name="Porcentaje 6" xfId="40" xr:uid="{00000000-0005-0000-0000-0000798D0000}"/>
    <cellStyle name="Porcentual 10" xfId="33" xr:uid="{00000000-0005-0000-0000-00007A8D0000}"/>
    <cellStyle name="Porcentual 10 10" xfId="35931" xr:uid="{00000000-0005-0000-0000-00007B8D0000}"/>
    <cellStyle name="Porcentual 10 11" xfId="35932" xr:uid="{00000000-0005-0000-0000-00007C8D0000}"/>
    <cellStyle name="Porcentual 10 12" xfId="35933" xr:uid="{00000000-0005-0000-0000-00007D8D0000}"/>
    <cellStyle name="Porcentual 10 13" xfId="35930" xr:uid="{00000000-0005-0000-0000-00007E8D0000}"/>
    <cellStyle name="Porcentual 10 2" xfId="35934" xr:uid="{00000000-0005-0000-0000-00007F8D0000}"/>
    <cellStyle name="Porcentual 10 3" xfId="35935" xr:uid="{00000000-0005-0000-0000-0000808D0000}"/>
    <cellStyle name="Porcentual 10 4" xfId="35936" xr:uid="{00000000-0005-0000-0000-0000818D0000}"/>
    <cellStyle name="Porcentual 10 5" xfId="35937" xr:uid="{00000000-0005-0000-0000-0000828D0000}"/>
    <cellStyle name="Porcentual 10 6" xfId="35938" xr:uid="{00000000-0005-0000-0000-0000838D0000}"/>
    <cellStyle name="Porcentual 10 7" xfId="35939" xr:uid="{00000000-0005-0000-0000-0000848D0000}"/>
    <cellStyle name="Porcentual 10 8" xfId="35940" xr:uid="{00000000-0005-0000-0000-0000858D0000}"/>
    <cellStyle name="Porcentual 10 9" xfId="35941" xr:uid="{00000000-0005-0000-0000-0000868D0000}"/>
    <cellStyle name="Porcentual 11" xfId="36" xr:uid="{00000000-0005-0000-0000-0000878D0000}"/>
    <cellStyle name="Porcentual 11 10" xfId="35943" xr:uid="{00000000-0005-0000-0000-0000888D0000}"/>
    <cellStyle name="Porcentual 11 11" xfId="35944" xr:uid="{00000000-0005-0000-0000-0000898D0000}"/>
    <cellStyle name="Porcentual 11 12" xfId="35945" xr:uid="{00000000-0005-0000-0000-00008A8D0000}"/>
    <cellStyle name="Porcentual 11 13" xfId="35942" xr:uid="{00000000-0005-0000-0000-00008B8D0000}"/>
    <cellStyle name="Porcentual 11 2" xfId="35946" xr:uid="{00000000-0005-0000-0000-00008C8D0000}"/>
    <cellStyle name="Porcentual 11 3" xfId="35947" xr:uid="{00000000-0005-0000-0000-00008D8D0000}"/>
    <cellStyle name="Porcentual 11 4" xfId="35948" xr:uid="{00000000-0005-0000-0000-00008E8D0000}"/>
    <cellStyle name="Porcentual 11 5" xfId="35949" xr:uid="{00000000-0005-0000-0000-00008F8D0000}"/>
    <cellStyle name="Porcentual 11 6" xfId="35950" xr:uid="{00000000-0005-0000-0000-0000908D0000}"/>
    <cellStyle name="Porcentual 11 7" xfId="35951" xr:uid="{00000000-0005-0000-0000-0000918D0000}"/>
    <cellStyle name="Porcentual 11 8" xfId="35952" xr:uid="{00000000-0005-0000-0000-0000928D0000}"/>
    <cellStyle name="Porcentual 11 9" xfId="35953" xr:uid="{00000000-0005-0000-0000-0000938D0000}"/>
    <cellStyle name="Porcentual 12" xfId="35954" xr:uid="{00000000-0005-0000-0000-0000948D0000}"/>
    <cellStyle name="Porcentual 13" xfId="35955" xr:uid="{00000000-0005-0000-0000-0000958D0000}"/>
    <cellStyle name="Porcentual 14" xfId="28" xr:uid="{00000000-0005-0000-0000-0000968D0000}"/>
    <cellStyle name="Porcentual 2" xfId="4" xr:uid="{00000000-0005-0000-0000-0000978D0000}"/>
    <cellStyle name="Porcentual 2 2" xfId="10" xr:uid="{00000000-0005-0000-0000-0000988D0000}"/>
    <cellStyle name="Porcentual 2 2 10" xfId="35956" xr:uid="{00000000-0005-0000-0000-0000998D0000}"/>
    <cellStyle name="Porcentual 2 2 11" xfId="35957" xr:uid="{00000000-0005-0000-0000-00009A8D0000}"/>
    <cellStyle name="Porcentual 2 2 12" xfId="35958" xr:uid="{00000000-0005-0000-0000-00009B8D0000}"/>
    <cellStyle name="Porcentual 2 2 13" xfId="35959" xr:uid="{00000000-0005-0000-0000-00009C8D0000}"/>
    <cellStyle name="Porcentual 2 2 14" xfId="35960" xr:uid="{00000000-0005-0000-0000-00009D8D0000}"/>
    <cellStyle name="Porcentual 2 2 15" xfId="35961" xr:uid="{00000000-0005-0000-0000-00009E8D0000}"/>
    <cellStyle name="Porcentual 2 2 16" xfId="35962" xr:uid="{00000000-0005-0000-0000-00009F8D0000}"/>
    <cellStyle name="Porcentual 2 2 17" xfId="248" xr:uid="{00000000-0005-0000-0000-0000A08D0000}"/>
    <cellStyle name="Porcentual 2 2 2" xfId="35963" xr:uid="{00000000-0005-0000-0000-0000A18D0000}"/>
    <cellStyle name="Porcentual 2 2 3" xfId="35964" xr:uid="{00000000-0005-0000-0000-0000A28D0000}"/>
    <cellStyle name="Porcentual 2 2 4" xfId="35965" xr:uid="{00000000-0005-0000-0000-0000A38D0000}"/>
    <cellStyle name="Porcentual 2 2 5" xfId="35966" xr:uid="{00000000-0005-0000-0000-0000A48D0000}"/>
    <cellStyle name="Porcentual 2 2 6" xfId="35967" xr:uid="{00000000-0005-0000-0000-0000A58D0000}"/>
    <cellStyle name="Porcentual 2 2 7" xfId="35968" xr:uid="{00000000-0005-0000-0000-0000A68D0000}"/>
    <cellStyle name="Porcentual 2 2 8" xfId="35969" xr:uid="{00000000-0005-0000-0000-0000A78D0000}"/>
    <cellStyle name="Porcentual 2 2 9" xfId="35970" xr:uid="{00000000-0005-0000-0000-0000A88D0000}"/>
    <cellStyle name="Porcentual 2 3" xfId="30" xr:uid="{00000000-0005-0000-0000-0000A98D0000}"/>
    <cellStyle name="Porcentual 2 3 10" xfId="35971" xr:uid="{00000000-0005-0000-0000-0000AA8D0000}"/>
    <cellStyle name="Porcentual 2 3 11" xfId="35972" xr:uid="{00000000-0005-0000-0000-0000AB8D0000}"/>
    <cellStyle name="Porcentual 2 3 12" xfId="35973" xr:uid="{00000000-0005-0000-0000-0000AC8D0000}"/>
    <cellStyle name="Porcentual 2 3 13" xfId="35974" xr:uid="{00000000-0005-0000-0000-0000AD8D0000}"/>
    <cellStyle name="Porcentual 2 3 14" xfId="35975" xr:uid="{00000000-0005-0000-0000-0000AE8D0000}"/>
    <cellStyle name="Porcentual 2 3 2" xfId="35976" xr:uid="{00000000-0005-0000-0000-0000AF8D0000}"/>
    <cellStyle name="Porcentual 2 3 3" xfId="35977" xr:uid="{00000000-0005-0000-0000-0000B08D0000}"/>
    <cellStyle name="Porcentual 2 3 4" xfId="35978" xr:uid="{00000000-0005-0000-0000-0000B18D0000}"/>
    <cellStyle name="Porcentual 2 3 5" xfId="35979" xr:uid="{00000000-0005-0000-0000-0000B28D0000}"/>
    <cellStyle name="Porcentual 2 3 6" xfId="35980" xr:uid="{00000000-0005-0000-0000-0000B38D0000}"/>
    <cellStyle name="Porcentual 2 3 7" xfId="35981" xr:uid="{00000000-0005-0000-0000-0000B48D0000}"/>
    <cellStyle name="Porcentual 2 3 8" xfId="35982" xr:uid="{00000000-0005-0000-0000-0000B58D0000}"/>
    <cellStyle name="Porcentual 2 3 9" xfId="35983" xr:uid="{00000000-0005-0000-0000-0000B68D0000}"/>
    <cellStyle name="Porcentual 2 4" xfId="35984" xr:uid="{00000000-0005-0000-0000-0000B78D0000}"/>
    <cellStyle name="Porcentual 2 5" xfId="35985" xr:uid="{00000000-0005-0000-0000-0000B88D0000}"/>
    <cellStyle name="Porcentual 2 6" xfId="35986" xr:uid="{00000000-0005-0000-0000-0000B98D0000}"/>
    <cellStyle name="Porcentual 2 7" xfId="35987" xr:uid="{00000000-0005-0000-0000-0000BA8D0000}"/>
    <cellStyle name="Porcentual 3" xfId="6" xr:uid="{00000000-0005-0000-0000-0000BB8D0000}"/>
    <cellStyle name="Porcentual 3 10" xfId="35988" xr:uid="{00000000-0005-0000-0000-0000BC8D0000}"/>
    <cellStyle name="Porcentual 3 11" xfId="35989" xr:uid="{00000000-0005-0000-0000-0000BD8D0000}"/>
    <cellStyle name="Porcentual 3 12" xfId="35990" xr:uid="{00000000-0005-0000-0000-0000BE8D0000}"/>
    <cellStyle name="Porcentual 3 13" xfId="35991" xr:uid="{00000000-0005-0000-0000-0000BF8D0000}"/>
    <cellStyle name="Porcentual 3 14" xfId="35992" xr:uid="{00000000-0005-0000-0000-0000C08D0000}"/>
    <cellStyle name="Porcentual 3 15" xfId="35993" xr:uid="{00000000-0005-0000-0000-0000C18D0000}"/>
    <cellStyle name="Porcentual 3 16" xfId="35994" xr:uid="{00000000-0005-0000-0000-0000C28D0000}"/>
    <cellStyle name="Porcentual 3 17" xfId="42138" xr:uid="{00000000-0005-0000-0000-0000C38D0000}"/>
    <cellStyle name="Porcentual 3 18" xfId="43" xr:uid="{00000000-0005-0000-0000-0000C48D0000}"/>
    <cellStyle name="Porcentual 3 2" xfId="12" xr:uid="{00000000-0005-0000-0000-0000C58D0000}"/>
    <cellStyle name="Porcentual 3 2 2" xfId="42139" xr:uid="{00000000-0005-0000-0000-0000C68D0000}"/>
    <cellStyle name="Porcentual 3 2 3" xfId="249" xr:uid="{00000000-0005-0000-0000-0000C78D0000}"/>
    <cellStyle name="Porcentual 3 3" xfId="35995" xr:uid="{00000000-0005-0000-0000-0000C88D0000}"/>
    <cellStyle name="Porcentual 3 4" xfId="35996" xr:uid="{00000000-0005-0000-0000-0000C98D0000}"/>
    <cellStyle name="Porcentual 3 5" xfId="35997" xr:uid="{00000000-0005-0000-0000-0000CA8D0000}"/>
    <cellStyle name="Porcentual 3 6" xfId="35998" xr:uid="{00000000-0005-0000-0000-0000CB8D0000}"/>
    <cellStyle name="Porcentual 3 7" xfId="35999" xr:uid="{00000000-0005-0000-0000-0000CC8D0000}"/>
    <cellStyle name="Porcentual 3 8" xfId="36000" xr:uid="{00000000-0005-0000-0000-0000CD8D0000}"/>
    <cellStyle name="Porcentual 3 9" xfId="36001" xr:uid="{00000000-0005-0000-0000-0000CE8D0000}"/>
    <cellStyle name="Porcentual 4" xfId="8" xr:uid="{00000000-0005-0000-0000-0000CF8D0000}"/>
    <cellStyle name="Porcentual 4 10" xfId="36002" xr:uid="{00000000-0005-0000-0000-0000D08D0000}"/>
    <cellStyle name="Porcentual 4 11" xfId="36003" xr:uid="{00000000-0005-0000-0000-0000D18D0000}"/>
    <cellStyle name="Porcentual 4 12" xfId="36004" xr:uid="{00000000-0005-0000-0000-0000D28D0000}"/>
    <cellStyle name="Porcentual 4 13" xfId="36005" xr:uid="{00000000-0005-0000-0000-0000D38D0000}"/>
    <cellStyle name="Porcentual 4 14" xfId="36006" xr:uid="{00000000-0005-0000-0000-0000D48D0000}"/>
    <cellStyle name="Porcentual 4 15" xfId="36007" xr:uid="{00000000-0005-0000-0000-0000D58D0000}"/>
    <cellStyle name="Porcentual 4 16" xfId="36008" xr:uid="{00000000-0005-0000-0000-0000D68D0000}"/>
    <cellStyle name="Porcentual 4 17" xfId="42140" xr:uid="{00000000-0005-0000-0000-0000D78D0000}"/>
    <cellStyle name="Porcentual 4 18" xfId="250" xr:uid="{00000000-0005-0000-0000-0000D88D0000}"/>
    <cellStyle name="Porcentual 4 2" xfId="36009" xr:uid="{00000000-0005-0000-0000-0000D98D0000}"/>
    <cellStyle name="Porcentual 4 3" xfId="36010" xr:uid="{00000000-0005-0000-0000-0000DA8D0000}"/>
    <cellStyle name="Porcentual 4 4" xfId="36011" xr:uid="{00000000-0005-0000-0000-0000DB8D0000}"/>
    <cellStyle name="Porcentual 4 5" xfId="36012" xr:uid="{00000000-0005-0000-0000-0000DC8D0000}"/>
    <cellStyle name="Porcentual 4 6" xfId="36013" xr:uid="{00000000-0005-0000-0000-0000DD8D0000}"/>
    <cellStyle name="Porcentual 4 7" xfId="36014" xr:uid="{00000000-0005-0000-0000-0000DE8D0000}"/>
    <cellStyle name="Porcentual 4 8" xfId="36015" xr:uid="{00000000-0005-0000-0000-0000DF8D0000}"/>
    <cellStyle name="Porcentual 4 9" xfId="36016" xr:uid="{00000000-0005-0000-0000-0000E08D0000}"/>
    <cellStyle name="Porcentual 5" xfId="14" xr:uid="{00000000-0005-0000-0000-0000E18D0000}"/>
    <cellStyle name="Porcentual 5 10" xfId="36017" xr:uid="{00000000-0005-0000-0000-0000E28D0000}"/>
    <cellStyle name="Porcentual 5 11" xfId="36018" xr:uid="{00000000-0005-0000-0000-0000E38D0000}"/>
    <cellStyle name="Porcentual 5 12" xfId="36019" xr:uid="{00000000-0005-0000-0000-0000E48D0000}"/>
    <cellStyle name="Porcentual 5 13" xfId="36020" xr:uid="{00000000-0005-0000-0000-0000E58D0000}"/>
    <cellStyle name="Porcentual 5 14" xfId="36021" xr:uid="{00000000-0005-0000-0000-0000E68D0000}"/>
    <cellStyle name="Porcentual 5 15" xfId="36022" xr:uid="{00000000-0005-0000-0000-0000E78D0000}"/>
    <cellStyle name="Porcentual 5 16" xfId="36023" xr:uid="{00000000-0005-0000-0000-0000E88D0000}"/>
    <cellStyle name="Porcentual 5 17" xfId="42141" xr:uid="{00000000-0005-0000-0000-0000E98D0000}"/>
    <cellStyle name="Porcentual 5 18" xfId="251" xr:uid="{00000000-0005-0000-0000-0000EA8D0000}"/>
    <cellStyle name="Porcentual 5 2" xfId="36024" xr:uid="{00000000-0005-0000-0000-0000EB8D0000}"/>
    <cellStyle name="Porcentual 5 3" xfId="36025" xr:uid="{00000000-0005-0000-0000-0000EC8D0000}"/>
    <cellStyle name="Porcentual 5 4" xfId="36026" xr:uid="{00000000-0005-0000-0000-0000ED8D0000}"/>
    <cellStyle name="Porcentual 5 5" xfId="36027" xr:uid="{00000000-0005-0000-0000-0000EE8D0000}"/>
    <cellStyle name="Porcentual 5 6" xfId="36028" xr:uid="{00000000-0005-0000-0000-0000EF8D0000}"/>
    <cellStyle name="Porcentual 5 7" xfId="36029" xr:uid="{00000000-0005-0000-0000-0000F08D0000}"/>
    <cellStyle name="Porcentual 5 8" xfId="36030" xr:uid="{00000000-0005-0000-0000-0000F18D0000}"/>
    <cellStyle name="Porcentual 5 9" xfId="36031" xr:uid="{00000000-0005-0000-0000-0000F28D0000}"/>
    <cellStyle name="Porcentual 6" xfId="15" xr:uid="{00000000-0005-0000-0000-0000F38D0000}"/>
    <cellStyle name="Porcentual 6 10" xfId="36032" xr:uid="{00000000-0005-0000-0000-0000F48D0000}"/>
    <cellStyle name="Porcentual 6 11" xfId="36033" xr:uid="{00000000-0005-0000-0000-0000F58D0000}"/>
    <cellStyle name="Porcentual 6 12" xfId="36034" xr:uid="{00000000-0005-0000-0000-0000F68D0000}"/>
    <cellStyle name="Porcentual 6 13" xfId="36035" xr:uid="{00000000-0005-0000-0000-0000F78D0000}"/>
    <cellStyle name="Porcentual 6 14" xfId="36036" xr:uid="{00000000-0005-0000-0000-0000F88D0000}"/>
    <cellStyle name="Porcentual 6 15" xfId="36037" xr:uid="{00000000-0005-0000-0000-0000F98D0000}"/>
    <cellStyle name="Porcentual 6 16" xfId="36038" xr:uid="{00000000-0005-0000-0000-0000FA8D0000}"/>
    <cellStyle name="Porcentual 6 17" xfId="42142" xr:uid="{00000000-0005-0000-0000-0000FB8D0000}"/>
    <cellStyle name="Porcentual 6 18" xfId="252" xr:uid="{00000000-0005-0000-0000-0000FC8D0000}"/>
    <cellStyle name="Porcentual 6 2" xfId="36039" xr:uid="{00000000-0005-0000-0000-0000FD8D0000}"/>
    <cellStyle name="Porcentual 6 3" xfId="36040" xr:uid="{00000000-0005-0000-0000-0000FE8D0000}"/>
    <cellStyle name="Porcentual 6 4" xfId="36041" xr:uid="{00000000-0005-0000-0000-0000FF8D0000}"/>
    <cellStyle name="Porcentual 6 5" xfId="36042" xr:uid="{00000000-0005-0000-0000-0000008E0000}"/>
    <cellStyle name="Porcentual 6 6" xfId="36043" xr:uid="{00000000-0005-0000-0000-0000018E0000}"/>
    <cellStyle name="Porcentual 6 7" xfId="36044" xr:uid="{00000000-0005-0000-0000-0000028E0000}"/>
    <cellStyle name="Porcentual 6 8" xfId="36045" xr:uid="{00000000-0005-0000-0000-0000038E0000}"/>
    <cellStyle name="Porcentual 6 9" xfId="36046" xr:uid="{00000000-0005-0000-0000-0000048E0000}"/>
    <cellStyle name="Porcentual 7" xfId="20" xr:uid="{00000000-0005-0000-0000-0000058E0000}"/>
    <cellStyle name="Porcentual 7 2" xfId="254" xr:uid="{00000000-0005-0000-0000-0000068E0000}"/>
    <cellStyle name="Porcentual 7 2 10" xfId="36047" xr:uid="{00000000-0005-0000-0000-0000078E0000}"/>
    <cellStyle name="Porcentual 7 2 11" xfId="36048" xr:uid="{00000000-0005-0000-0000-0000088E0000}"/>
    <cellStyle name="Porcentual 7 2 12" xfId="36049" xr:uid="{00000000-0005-0000-0000-0000098E0000}"/>
    <cellStyle name="Porcentual 7 2 13" xfId="36050" xr:uid="{00000000-0005-0000-0000-00000A8E0000}"/>
    <cellStyle name="Porcentual 7 2 14" xfId="36051" xr:uid="{00000000-0005-0000-0000-00000B8E0000}"/>
    <cellStyle name="Porcentual 7 2 15" xfId="36052" xr:uid="{00000000-0005-0000-0000-00000C8E0000}"/>
    <cellStyle name="Porcentual 7 2 2" xfId="36053" xr:uid="{00000000-0005-0000-0000-00000D8E0000}"/>
    <cellStyle name="Porcentual 7 2 3" xfId="36054" xr:uid="{00000000-0005-0000-0000-00000E8E0000}"/>
    <cellStyle name="Porcentual 7 2 4" xfId="36055" xr:uid="{00000000-0005-0000-0000-00000F8E0000}"/>
    <cellStyle name="Porcentual 7 2 5" xfId="36056" xr:uid="{00000000-0005-0000-0000-0000108E0000}"/>
    <cellStyle name="Porcentual 7 2 6" xfId="36057" xr:uid="{00000000-0005-0000-0000-0000118E0000}"/>
    <cellStyle name="Porcentual 7 2 7" xfId="36058" xr:uid="{00000000-0005-0000-0000-0000128E0000}"/>
    <cellStyle name="Porcentual 7 2 8" xfId="36059" xr:uid="{00000000-0005-0000-0000-0000138E0000}"/>
    <cellStyle name="Porcentual 7 2 9" xfId="36060" xr:uid="{00000000-0005-0000-0000-0000148E0000}"/>
    <cellStyle name="Porcentual 7 3" xfId="255" xr:uid="{00000000-0005-0000-0000-0000158E0000}"/>
    <cellStyle name="Porcentual 7 3 10" xfId="36061" xr:uid="{00000000-0005-0000-0000-0000168E0000}"/>
    <cellStyle name="Porcentual 7 3 11" xfId="36062" xr:uid="{00000000-0005-0000-0000-0000178E0000}"/>
    <cellStyle name="Porcentual 7 3 12" xfId="36063" xr:uid="{00000000-0005-0000-0000-0000188E0000}"/>
    <cellStyle name="Porcentual 7 3 13" xfId="36064" xr:uid="{00000000-0005-0000-0000-0000198E0000}"/>
    <cellStyle name="Porcentual 7 3 14" xfId="36065" xr:uid="{00000000-0005-0000-0000-00001A8E0000}"/>
    <cellStyle name="Porcentual 7 3 2" xfId="36066" xr:uid="{00000000-0005-0000-0000-00001B8E0000}"/>
    <cellStyle name="Porcentual 7 3 3" xfId="36067" xr:uid="{00000000-0005-0000-0000-00001C8E0000}"/>
    <cellStyle name="Porcentual 7 3 4" xfId="36068" xr:uid="{00000000-0005-0000-0000-00001D8E0000}"/>
    <cellStyle name="Porcentual 7 3 5" xfId="36069" xr:uid="{00000000-0005-0000-0000-00001E8E0000}"/>
    <cellStyle name="Porcentual 7 3 6" xfId="36070" xr:uid="{00000000-0005-0000-0000-00001F8E0000}"/>
    <cellStyle name="Porcentual 7 3 7" xfId="36071" xr:uid="{00000000-0005-0000-0000-0000208E0000}"/>
    <cellStyle name="Porcentual 7 3 8" xfId="36072" xr:uid="{00000000-0005-0000-0000-0000218E0000}"/>
    <cellStyle name="Porcentual 7 3 9" xfId="36073" xr:uid="{00000000-0005-0000-0000-0000228E0000}"/>
    <cellStyle name="Porcentual 7 4" xfId="253" xr:uid="{00000000-0005-0000-0000-0000238E0000}"/>
    <cellStyle name="Porcentual 8" xfId="24" xr:uid="{00000000-0005-0000-0000-0000248E0000}"/>
    <cellStyle name="Porcentual 8 2" xfId="247" xr:uid="{00000000-0005-0000-0000-0000258E0000}"/>
    <cellStyle name="Porcentual 9" xfId="26" xr:uid="{00000000-0005-0000-0000-0000268E0000}"/>
    <cellStyle name="Porcentual 9 10" xfId="36074" xr:uid="{00000000-0005-0000-0000-0000278E0000}"/>
    <cellStyle name="Porcentual 9 10 2" xfId="36075" xr:uid="{00000000-0005-0000-0000-0000288E0000}"/>
    <cellStyle name="Porcentual 9 11" xfId="36076" xr:uid="{00000000-0005-0000-0000-0000298E0000}"/>
    <cellStyle name="Porcentual 9 11 2" xfId="36077" xr:uid="{00000000-0005-0000-0000-00002A8E0000}"/>
    <cellStyle name="Porcentual 9 12" xfId="36078" xr:uid="{00000000-0005-0000-0000-00002B8E0000}"/>
    <cellStyle name="Porcentual 9 12 2" xfId="36079" xr:uid="{00000000-0005-0000-0000-00002C8E0000}"/>
    <cellStyle name="Porcentual 9 13" xfId="36080" xr:uid="{00000000-0005-0000-0000-00002D8E0000}"/>
    <cellStyle name="Porcentual 9 2" xfId="36081" xr:uid="{00000000-0005-0000-0000-00002E8E0000}"/>
    <cellStyle name="Porcentual 9 2 10" xfId="36082" xr:uid="{00000000-0005-0000-0000-00002F8E0000}"/>
    <cellStyle name="Porcentual 9 2 10 2" xfId="36083" xr:uid="{00000000-0005-0000-0000-0000308E0000}"/>
    <cellStyle name="Porcentual 9 2 11" xfId="36084" xr:uid="{00000000-0005-0000-0000-0000318E0000}"/>
    <cellStyle name="Porcentual 9 2 11 2" xfId="36085" xr:uid="{00000000-0005-0000-0000-0000328E0000}"/>
    <cellStyle name="Porcentual 9 2 12" xfId="36086" xr:uid="{00000000-0005-0000-0000-0000338E0000}"/>
    <cellStyle name="Porcentual 9 2 2" xfId="36087" xr:uid="{00000000-0005-0000-0000-0000348E0000}"/>
    <cellStyle name="Porcentual 9 2 2 10" xfId="36088" xr:uid="{00000000-0005-0000-0000-0000358E0000}"/>
    <cellStyle name="Porcentual 9 2 2 10 2" xfId="36089" xr:uid="{00000000-0005-0000-0000-0000368E0000}"/>
    <cellStyle name="Porcentual 9 2 2 11" xfId="36090" xr:uid="{00000000-0005-0000-0000-0000378E0000}"/>
    <cellStyle name="Porcentual 9 2 2 2" xfId="36091" xr:uid="{00000000-0005-0000-0000-0000388E0000}"/>
    <cellStyle name="Porcentual 9 2 2 2 2" xfId="36092" xr:uid="{00000000-0005-0000-0000-0000398E0000}"/>
    <cellStyle name="Porcentual 9 2 2 3" xfId="36093" xr:uid="{00000000-0005-0000-0000-00003A8E0000}"/>
    <cellStyle name="Porcentual 9 2 2 3 2" xfId="36094" xr:uid="{00000000-0005-0000-0000-00003B8E0000}"/>
    <cellStyle name="Porcentual 9 2 2 4" xfId="36095" xr:uid="{00000000-0005-0000-0000-00003C8E0000}"/>
    <cellStyle name="Porcentual 9 2 2 4 2" xfId="36096" xr:uid="{00000000-0005-0000-0000-00003D8E0000}"/>
    <cellStyle name="Porcentual 9 2 2 5" xfId="36097" xr:uid="{00000000-0005-0000-0000-00003E8E0000}"/>
    <cellStyle name="Porcentual 9 2 2 5 2" xfId="36098" xr:uid="{00000000-0005-0000-0000-00003F8E0000}"/>
    <cellStyle name="Porcentual 9 2 2 6" xfId="36099" xr:uid="{00000000-0005-0000-0000-0000408E0000}"/>
    <cellStyle name="Porcentual 9 2 2 6 2" xfId="36100" xr:uid="{00000000-0005-0000-0000-0000418E0000}"/>
    <cellStyle name="Porcentual 9 2 2 7" xfId="36101" xr:uid="{00000000-0005-0000-0000-0000428E0000}"/>
    <cellStyle name="Porcentual 9 2 2 7 2" xfId="36102" xr:uid="{00000000-0005-0000-0000-0000438E0000}"/>
    <cellStyle name="Porcentual 9 2 2 8" xfId="36103" xr:uid="{00000000-0005-0000-0000-0000448E0000}"/>
    <cellStyle name="Porcentual 9 2 2 8 2" xfId="36104" xr:uid="{00000000-0005-0000-0000-0000458E0000}"/>
    <cellStyle name="Porcentual 9 2 2 9" xfId="36105" xr:uid="{00000000-0005-0000-0000-0000468E0000}"/>
    <cellStyle name="Porcentual 9 2 2 9 2" xfId="36106" xr:uid="{00000000-0005-0000-0000-0000478E0000}"/>
    <cellStyle name="Porcentual 9 2 3" xfId="36107" xr:uid="{00000000-0005-0000-0000-0000488E0000}"/>
    <cellStyle name="Porcentual 9 2 3 2" xfId="36108" xr:uid="{00000000-0005-0000-0000-0000498E0000}"/>
    <cellStyle name="Porcentual 9 2 4" xfId="36109" xr:uid="{00000000-0005-0000-0000-00004A8E0000}"/>
    <cellStyle name="Porcentual 9 2 4 2" xfId="36110" xr:uid="{00000000-0005-0000-0000-00004B8E0000}"/>
    <cellStyle name="Porcentual 9 2 5" xfId="36111" xr:uid="{00000000-0005-0000-0000-00004C8E0000}"/>
    <cellStyle name="Porcentual 9 2 5 2" xfId="36112" xr:uid="{00000000-0005-0000-0000-00004D8E0000}"/>
    <cellStyle name="Porcentual 9 2 6" xfId="36113" xr:uid="{00000000-0005-0000-0000-00004E8E0000}"/>
    <cellStyle name="Porcentual 9 2 6 2" xfId="36114" xr:uid="{00000000-0005-0000-0000-00004F8E0000}"/>
    <cellStyle name="Porcentual 9 2 7" xfId="36115" xr:uid="{00000000-0005-0000-0000-0000508E0000}"/>
    <cellStyle name="Porcentual 9 2 7 2" xfId="36116" xr:uid="{00000000-0005-0000-0000-0000518E0000}"/>
    <cellStyle name="Porcentual 9 2 8" xfId="36117" xr:uid="{00000000-0005-0000-0000-0000528E0000}"/>
    <cellStyle name="Porcentual 9 2 8 2" xfId="36118" xr:uid="{00000000-0005-0000-0000-0000538E0000}"/>
    <cellStyle name="Porcentual 9 2 9" xfId="36119" xr:uid="{00000000-0005-0000-0000-0000548E0000}"/>
    <cellStyle name="Porcentual 9 2 9 2" xfId="36120" xr:uid="{00000000-0005-0000-0000-0000558E0000}"/>
    <cellStyle name="Porcentual 9 3" xfId="36121" xr:uid="{00000000-0005-0000-0000-0000568E0000}"/>
    <cellStyle name="Porcentual 9 3 10" xfId="36122" xr:uid="{00000000-0005-0000-0000-0000578E0000}"/>
    <cellStyle name="Porcentual 9 3 10 2" xfId="36123" xr:uid="{00000000-0005-0000-0000-0000588E0000}"/>
    <cellStyle name="Porcentual 9 3 11" xfId="36124" xr:uid="{00000000-0005-0000-0000-0000598E0000}"/>
    <cellStyle name="Porcentual 9 3 2" xfId="36125" xr:uid="{00000000-0005-0000-0000-00005A8E0000}"/>
    <cellStyle name="Porcentual 9 3 2 2" xfId="36126" xr:uid="{00000000-0005-0000-0000-00005B8E0000}"/>
    <cellStyle name="Porcentual 9 3 3" xfId="36127" xr:uid="{00000000-0005-0000-0000-00005C8E0000}"/>
    <cellStyle name="Porcentual 9 3 3 2" xfId="36128" xr:uid="{00000000-0005-0000-0000-00005D8E0000}"/>
    <cellStyle name="Porcentual 9 3 4" xfId="36129" xr:uid="{00000000-0005-0000-0000-00005E8E0000}"/>
    <cellStyle name="Porcentual 9 3 4 2" xfId="36130" xr:uid="{00000000-0005-0000-0000-00005F8E0000}"/>
    <cellStyle name="Porcentual 9 3 5" xfId="36131" xr:uid="{00000000-0005-0000-0000-0000608E0000}"/>
    <cellStyle name="Porcentual 9 3 5 2" xfId="36132" xr:uid="{00000000-0005-0000-0000-0000618E0000}"/>
    <cellStyle name="Porcentual 9 3 6" xfId="36133" xr:uid="{00000000-0005-0000-0000-0000628E0000}"/>
    <cellStyle name="Porcentual 9 3 6 2" xfId="36134" xr:uid="{00000000-0005-0000-0000-0000638E0000}"/>
    <cellStyle name="Porcentual 9 3 7" xfId="36135" xr:uid="{00000000-0005-0000-0000-0000648E0000}"/>
    <cellStyle name="Porcentual 9 3 7 2" xfId="36136" xr:uid="{00000000-0005-0000-0000-0000658E0000}"/>
    <cellStyle name="Porcentual 9 3 8" xfId="36137" xr:uid="{00000000-0005-0000-0000-0000668E0000}"/>
    <cellStyle name="Porcentual 9 3 8 2" xfId="36138" xr:uid="{00000000-0005-0000-0000-0000678E0000}"/>
    <cellStyle name="Porcentual 9 3 9" xfId="36139" xr:uid="{00000000-0005-0000-0000-0000688E0000}"/>
    <cellStyle name="Porcentual 9 3 9 2" xfId="36140" xr:uid="{00000000-0005-0000-0000-0000698E0000}"/>
    <cellStyle name="Porcentual 9 4" xfId="36141" xr:uid="{00000000-0005-0000-0000-00006A8E0000}"/>
    <cellStyle name="Porcentual 9 4 2" xfId="36142" xr:uid="{00000000-0005-0000-0000-00006B8E0000}"/>
    <cellStyle name="Porcentual 9 5" xfId="36143" xr:uid="{00000000-0005-0000-0000-00006C8E0000}"/>
    <cellStyle name="Porcentual 9 5 2" xfId="36144" xr:uid="{00000000-0005-0000-0000-00006D8E0000}"/>
    <cellStyle name="Porcentual 9 6" xfId="36145" xr:uid="{00000000-0005-0000-0000-00006E8E0000}"/>
    <cellStyle name="Porcentual 9 6 2" xfId="36146" xr:uid="{00000000-0005-0000-0000-00006F8E0000}"/>
    <cellStyle name="Porcentual 9 7" xfId="36147" xr:uid="{00000000-0005-0000-0000-0000708E0000}"/>
    <cellStyle name="Porcentual 9 7 2" xfId="36148" xr:uid="{00000000-0005-0000-0000-0000718E0000}"/>
    <cellStyle name="Porcentual 9 8" xfId="36149" xr:uid="{00000000-0005-0000-0000-0000728E0000}"/>
    <cellStyle name="Porcentual 9 8 2" xfId="36150" xr:uid="{00000000-0005-0000-0000-0000738E0000}"/>
    <cellStyle name="Porcentual 9 9" xfId="36151" xr:uid="{00000000-0005-0000-0000-0000748E0000}"/>
    <cellStyle name="Porcentual 9 9 2" xfId="36152" xr:uid="{00000000-0005-0000-0000-0000758E0000}"/>
    <cellStyle name="Salida 2" xfId="257" xr:uid="{00000000-0005-0000-0000-0000768E0000}"/>
    <cellStyle name="Salida 2 10" xfId="36153" xr:uid="{00000000-0005-0000-0000-0000778E0000}"/>
    <cellStyle name="Salida 2 10 2" xfId="36154" xr:uid="{00000000-0005-0000-0000-0000788E0000}"/>
    <cellStyle name="Salida 2 11" xfId="36155" xr:uid="{00000000-0005-0000-0000-0000798E0000}"/>
    <cellStyle name="Salida 2 11 2" xfId="36156" xr:uid="{00000000-0005-0000-0000-00007A8E0000}"/>
    <cellStyle name="Salida 2 12" xfId="36157" xr:uid="{00000000-0005-0000-0000-00007B8E0000}"/>
    <cellStyle name="Salida 2 12 2" xfId="36158" xr:uid="{00000000-0005-0000-0000-00007C8E0000}"/>
    <cellStyle name="Salida 2 13" xfId="36159" xr:uid="{00000000-0005-0000-0000-00007D8E0000}"/>
    <cellStyle name="Salida 2 13 2" xfId="36160" xr:uid="{00000000-0005-0000-0000-00007E8E0000}"/>
    <cellStyle name="Salida 2 14" xfId="36161" xr:uid="{00000000-0005-0000-0000-00007F8E0000}"/>
    <cellStyle name="Salida 2 14 2" xfId="36162" xr:uid="{00000000-0005-0000-0000-0000808E0000}"/>
    <cellStyle name="Salida 2 15" xfId="36163" xr:uid="{00000000-0005-0000-0000-0000818E0000}"/>
    <cellStyle name="Salida 2 15 2" xfId="36164" xr:uid="{00000000-0005-0000-0000-0000828E0000}"/>
    <cellStyle name="Salida 2 16" xfId="36165" xr:uid="{00000000-0005-0000-0000-0000838E0000}"/>
    <cellStyle name="Salida 2 16 2" xfId="36166" xr:uid="{00000000-0005-0000-0000-0000848E0000}"/>
    <cellStyle name="Salida 2 17" xfId="36167" xr:uid="{00000000-0005-0000-0000-0000858E0000}"/>
    <cellStyle name="Salida 2 17 2" xfId="36168" xr:uid="{00000000-0005-0000-0000-0000868E0000}"/>
    <cellStyle name="Salida 2 18" xfId="36169" xr:uid="{00000000-0005-0000-0000-0000878E0000}"/>
    <cellStyle name="Salida 2 18 2" xfId="36170" xr:uid="{00000000-0005-0000-0000-0000888E0000}"/>
    <cellStyle name="Salida 2 19" xfId="36171" xr:uid="{00000000-0005-0000-0000-0000898E0000}"/>
    <cellStyle name="Salida 2 2" xfId="258" xr:uid="{00000000-0005-0000-0000-00008A8E0000}"/>
    <cellStyle name="Salida 2 2 10" xfId="36172" xr:uid="{00000000-0005-0000-0000-00008B8E0000}"/>
    <cellStyle name="Salida 2 2 10 2" xfId="36173" xr:uid="{00000000-0005-0000-0000-00008C8E0000}"/>
    <cellStyle name="Salida 2 2 11" xfId="36174" xr:uid="{00000000-0005-0000-0000-00008D8E0000}"/>
    <cellStyle name="Salida 2 2 11 2" xfId="36175" xr:uid="{00000000-0005-0000-0000-00008E8E0000}"/>
    <cellStyle name="Salida 2 2 12" xfId="36176" xr:uid="{00000000-0005-0000-0000-00008F8E0000}"/>
    <cellStyle name="Salida 2 2 12 2" xfId="36177" xr:uid="{00000000-0005-0000-0000-0000908E0000}"/>
    <cellStyle name="Salida 2 2 13" xfId="36178" xr:uid="{00000000-0005-0000-0000-0000918E0000}"/>
    <cellStyle name="Salida 2 2 13 2" xfId="36179" xr:uid="{00000000-0005-0000-0000-0000928E0000}"/>
    <cellStyle name="Salida 2 2 14" xfId="36180" xr:uid="{00000000-0005-0000-0000-0000938E0000}"/>
    <cellStyle name="Salida 2 2 14 2" xfId="36181" xr:uid="{00000000-0005-0000-0000-0000948E0000}"/>
    <cellStyle name="Salida 2 2 15" xfId="36182" xr:uid="{00000000-0005-0000-0000-0000958E0000}"/>
    <cellStyle name="Salida 2 2 15 2" xfId="36183" xr:uid="{00000000-0005-0000-0000-0000968E0000}"/>
    <cellStyle name="Salida 2 2 16" xfId="36184" xr:uid="{00000000-0005-0000-0000-0000978E0000}"/>
    <cellStyle name="Salida 2 2 17" xfId="36185" xr:uid="{00000000-0005-0000-0000-0000988E0000}"/>
    <cellStyle name="Salida 2 2 18" xfId="36186" xr:uid="{00000000-0005-0000-0000-0000998E0000}"/>
    <cellStyle name="Salida 2 2 2" xfId="333" xr:uid="{00000000-0005-0000-0000-00009A8E0000}"/>
    <cellStyle name="Salida 2 2 2 10" xfId="36187" xr:uid="{00000000-0005-0000-0000-00009B8E0000}"/>
    <cellStyle name="Salida 2 2 2 10 2" xfId="36188" xr:uid="{00000000-0005-0000-0000-00009C8E0000}"/>
    <cellStyle name="Salida 2 2 2 11" xfId="36189" xr:uid="{00000000-0005-0000-0000-00009D8E0000}"/>
    <cellStyle name="Salida 2 2 2 11 2" xfId="36190" xr:uid="{00000000-0005-0000-0000-00009E8E0000}"/>
    <cellStyle name="Salida 2 2 2 12" xfId="36191" xr:uid="{00000000-0005-0000-0000-00009F8E0000}"/>
    <cellStyle name="Salida 2 2 2 12 2" xfId="36192" xr:uid="{00000000-0005-0000-0000-0000A08E0000}"/>
    <cellStyle name="Salida 2 2 2 13" xfId="36193" xr:uid="{00000000-0005-0000-0000-0000A18E0000}"/>
    <cellStyle name="Salida 2 2 2 13 2" xfId="36194" xr:uid="{00000000-0005-0000-0000-0000A28E0000}"/>
    <cellStyle name="Salida 2 2 2 14" xfId="36195" xr:uid="{00000000-0005-0000-0000-0000A38E0000}"/>
    <cellStyle name="Salida 2 2 2 14 2" xfId="36196" xr:uid="{00000000-0005-0000-0000-0000A48E0000}"/>
    <cellStyle name="Salida 2 2 2 15" xfId="36197" xr:uid="{00000000-0005-0000-0000-0000A58E0000}"/>
    <cellStyle name="Salida 2 2 2 16" xfId="36198" xr:uid="{00000000-0005-0000-0000-0000A68E0000}"/>
    <cellStyle name="Salida 2 2 2 2" xfId="36199" xr:uid="{00000000-0005-0000-0000-0000A78E0000}"/>
    <cellStyle name="Salida 2 2 2 2 10" xfId="36200" xr:uid="{00000000-0005-0000-0000-0000A88E0000}"/>
    <cellStyle name="Salida 2 2 2 2 10 2" xfId="36201" xr:uid="{00000000-0005-0000-0000-0000A98E0000}"/>
    <cellStyle name="Salida 2 2 2 2 11" xfId="36202" xr:uid="{00000000-0005-0000-0000-0000AA8E0000}"/>
    <cellStyle name="Salida 2 2 2 2 11 2" xfId="36203" xr:uid="{00000000-0005-0000-0000-0000AB8E0000}"/>
    <cellStyle name="Salida 2 2 2 2 12" xfId="36204" xr:uid="{00000000-0005-0000-0000-0000AC8E0000}"/>
    <cellStyle name="Salida 2 2 2 2 12 2" xfId="36205" xr:uid="{00000000-0005-0000-0000-0000AD8E0000}"/>
    <cellStyle name="Salida 2 2 2 2 13" xfId="36206" xr:uid="{00000000-0005-0000-0000-0000AE8E0000}"/>
    <cellStyle name="Salida 2 2 2 2 2" xfId="36207" xr:uid="{00000000-0005-0000-0000-0000AF8E0000}"/>
    <cellStyle name="Salida 2 2 2 2 2 10" xfId="36208" xr:uid="{00000000-0005-0000-0000-0000B08E0000}"/>
    <cellStyle name="Salida 2 2 2 2 2 10 2" xfId="36209" xr:uid="{00000000-0005-0000-0000-0000B18E0000}"/>
    <cellStyle name="Salida 2 2 2 2 2 11" xfId="36210" xr:uid="{00000000-0005-0000-0000-0000B28E0000}"/>
    <cellStyle name="Salida 2 2 2 2 2 2" xfId="36211" xr:uid="{00000000-0005-0000-0000-0000B38E0000}"/>
    <cellStyle name="Salida 2 2 2 2 2 2 2" xfId="36212" xr:uid="{00000000-0005-0000-0000-0000B48E0000}"/>
    <cellStyle name="Salida 2 2 2 2 2 3" xfId="36213" xr:uid="{00000000-0005-0000-0000-0000B58E0000}"/>
    <cellStyle name="Salida 2 2 2 2 2 3 2" xfId="36214" xr:uid="{00000000-0005-0000-0000-0000B68E0000}"/>
    <cellStyle name="Salida 2 2 2 2 2 4" xfId="36215" xr:uid="{00000000-0005-0000-0000-0000B78E0000}"/>
    <cellStyle name="Salida 2 2 2 2 2 4 2" xfId="36216" xr:uid="{00000000-0005-0000-0000-0000B88E0000}"/>
    <cellStyle name="Salida 2 2 2 2 2 5" xfId="36217" xr:uid="{00000000-0005-0000-0000-0000B98E0000}"/>
    <cellStyle name="Salida 2 2 2 2 2 5 2" xfId="36218" xr:uid="{00000000-0005-0000-0000-0000BA8E0000}"/>
    <cellStyle name="Salida 2 2 2 2 2 6" xfId="36219" xr:uid="{00000000-0005-0000-0000-0000BB8E0000}"/>
    <cellStyle name="Salida 2 2 2 2 2 6 2" xfId="36220" xr:uid="{00000000-0005-0000-0000-0000BC8E0000}"/>
    <cellStyle name="Salida 2 2 2 2 2 7" xfId="36221" xr:uid="{00000000-0005-0000-0000-0000BD8E0000}"/>
    <cellStyle name="Salida 2 2 2 2 2 7 2" xfId="36222" xr:uid="{00000000-0005-0000-0000-0000BE8E0000}"/>
    <cellStyle name="Salida 2 2 2 2 2 8" xfId="36223" xr:uid="{00000000-0005-0000-0000-0000BF8E0000}"/>
    <cellStyle name="Salida 2 2 2 2 2 8 2" xfId="36224" xr:uid="{00000000-0005-0000-0000-0000C08E0000}"/>
    <cellStyle name="Salida 2 2 2 2 2 9" xfId="36225" xr:uid="{00000000-0005-0000-0000-0000C18E0000}"/>
    <cellStyle name="Salida 2 2 2 2 2 9 2" xfId="36226" xr:uid="{00000000-0005-0000-0000-0000C28E0000}"/>
    <cellStyle name="Salida 2 2 2 2 3" xfId="36227" xr:uid="{00000000-0005-0000-0000-0000C38E0000}"/>
    <cellStyle name="Salida 2 2 2 2 3 10" xfId="36228" xr:uid="{00000000-0005-0000-0000-0000C48E0000}"/>
    <cellStyle name="Salida 2 2 2 2 3 10 2" xfId="36229" xr:uid="{00000000-0005-0000-0000-0000C58E0000}"/>
    <cellStyle name="Salida 2 2 2 2 3 11" xfId="36230" xr:uid="{00000000-0005-0000-0000-0000C68E0000}"/>
    <cellStyle name="Salida 2 2 2 2 3 2" xfId="36231" xr:uid="{00000000-0005-0000-0000-0000C78E0000}"/>
    <cellStyle name="Salida 2 2 2 2 3 2 2" xfId="36232" xr:uid="{00000000-0005-0000-0000-0000C88E0000}"/>
    <cellStyle name="Salida 2 2 2 2 3 3" xfId="36233" xr:uid="{00000000-0005-0000-0000-0000C98E0000}"/>
    <cellStyle name="Salida 2 2 2 2 3 3 2" xfId="36234" xr:uid="{00000000-0005-0000-0000-0000CA8E0000}"/>
    <cellStyle name="Salida 2 2 2 2 3 4" xfId="36235" xr:uid="{00000000-0005-0000-0000-0000CB8E0000}"/>
    <cellStyle name="Salida 2 2 2 2 3 4 2" xfId="36236" xr:uid="{00000000-0005-0000-0000-0000CC8E0000}"/>
    <cellStyle name="Salida 2 2 2 2 3 5" xfId="36237" xr:uid="{00000000-0005-0000-0000-0000CD8E0000}"/>
    <cellStyle name="Salida 2 2 2 2 3 5 2" xfId="36238" xr:uid="{00000000-0005-0000-0000-0000CE8E0000}"/>
    <cellStyle name="Salida 2 2 2 2 3 6" xfId="36239" xr:uid="{00000000-0005-0000-0000-0000CF8E0000}"/>
    <cellStyle name="Salida 2 2 2 2 3 6 2" xfId="36240" xr:uid="{00000000-0005-0000-0000-0000D08E0000}"/>
    <cellStyle name="Salida 2 2 2 2 3 7" xfId="36241" xr:uid="{00000000-0005-0000-0000-0000D18E0000}"/>
    <cellStyle name="Salida 2 2 2 2 3 7 2" xfId="36242" xr:uid="{00000000-0005-0000-0000-0000D28E0000}"/>
    <cellStyle name="Salida 2 2 2 2 3 8" xfId="36243" xr:uid="{00000000-0005-0000-0000-0000D38E0000}"/>
    <cellStyle name="Salida 2 2 2 2 3 8 2" xfId="36244" xr:uid="{00000000-0005-0000-0000-0000D48E0000}"/>
    <cellStyle name="Salida 2 2 2 2 3 9" xfId="36245" xr:uid="{00000000-0005-0000-0000-0000D58E0000}"/>
    <cellStyle name="Salida 2 2 2 2 3 9 2" xfId="36246" xr:uid="{00000000-0005-0000-0000-0000D68E0000}"/>
    <cellStyle name="Salida 2 2 2 2 4" xfId="36247" xr:uid="{00000000-0005-0000-0000-0000D78E0000}"/>
    <cellStyle name="Salida 2 2 2 2 4 2" xfId="36248" xr:uid="{00000000-0005-0000-0000-0000D88E0000}"/>
    <cellStyle name="Salida 2 2 2 2 5" xfId="36249" xr:uid="{00000000-0005-0000-0000-0000D98E0000}"/>
    <cellStyle name="Salida 2 2 2 2 5 2" xfId="36250" xr:uid="{00000000-0005-0000-0000-0000DA8E0000}"/>
    <cellStyle name="Salida 2 2 2 2 6" xfId="36251" xr:uid="{00000000-0005-0000-0000-0000DB8E0000}"/>
    <cellStyle name="Salida 2 2 2 2 6 2" xfId="36252" xr:uid="{00000000-0005-0000-0000-0000DC8E0000}"/>
    <cellStyle name="Salida 2 2 2 2 7" xfId="36253" xr:uid="{00000000-0005-0000-0000-0000DD8E0000}"/>
    <cellStyle name="Salida 2 2 2 2 7 2" xfId="36254" xr:uid="{00000000-0005-0000-0000-0000DE8E0000}"/>
    <cellStyle name="Salida 2 2 2 2 8" xfId="36255" xr:uid="{00000000-0005-0000-0000-0000DF8E0000}"/>
    <cellStyle name="Salida 2 2 2 2 8 2" xfId="36256" xr:uid="{00000000-0005-0000-0000-0000E08E0000}"/>
    <cellStyle name="Salida 2 2 2 2 9" xfId="36257" xr:uid="{00000000-0005-0000-0000-0000E18E0000}"/>
    <cellStyle name="Salida 2 2 2 2 9 2" xfId="36258" xr:uid="{00000000-0005-0000-0000-0000E28E0000}"/>
    <cellStyle name="Salida 2 2 2 3" xfId="36259" xr:uid="{00000000-0005-0000-0000-0000E38E0000}"/>
    <cellStyle name="Salida 2 2 2 3 10" xfId="36260" xr:uid="{00000000-0005-0000-0000-0000E48E0000}"/>
    <cellStyle name="Salida 2 2 2 3 10 2" xfId="36261" xr:uid="{00000000-0005-0000-0000-0000E58E0000}"/>
    <cellStyle name="Salida 2 2 2 3 11" xfId="36262" xr:uid="{00000000-0005-0000-0000-0000E68E0000}"/>
    <cellStyle name="Salida 2 2 2 3 11 2" xfId="36263" xr:uid="{00000000-0005-0000-0000-0000E78E0000}"/>
    <cellStyle name="Salida 2 2 2 3 12" xfId="36264" xr:uid="{00000000-0005-0000-0000-0000E88E0000}"/>
    <cellStyle name="Salida 2 2 2 3 12 2" xfId="36265" xr:uid="{00000000-0005-0000-0000-0000E98E0000}"/>
    <cellStyle name="Salida 2 2 2 3 13" xfId="36266" xr:uid="{00000000-0005-0000-0000-0000EA8E0000}"/>
    <cellStyle name="Salida 2 2 2 3 2" xfId="36267" xr:uid="{00000000-0005-0000-0000-0000EB8E0000}"/>
    <cellStyle name="Salida 2 2 2 3 2 10" xfId="36268" xr:uid="{00000000-0005-0000-0000-0000EC8E0000}"/>
    <cellStyle name="Salida 2 2 2 3 2 10 2" xfId="36269" xr:uid="{00000000-0005-0000-0000-0000ED8E0000}"/>
    <cellStyle name="Salida 2 2 2 3 2 11" xfId="36270" xr:uid="{00000000-0005-0000-0000-0000EE8E0000}"/>
    <cellStyle name="Salida 2 2 2 3 2 2" xfId="36271" xr:uid="{00000000-0005-0000-0000-0000EF8E0000}"/>
    <cellStyle name="Salida 2 2 2 3 2 2 2" xfId="36272" xr:uid="{00000000-0005-0000-0000-0000F08E0000}"/>
    <cellStyle name="Salida 2 2 2 3 2 3" xfId="36273" xr:uid="{00000000-0005-0000-0000-0000F18E0000}"/>
    <cellStyle name="Salida 2 2 2 3 2 3 2" xfId="36274" xr:uid="{00000000-0005-0000-0000-0000F28E0000}"/>
    <cellStyle name="Salida 2 2 2 3 2 4" xfId="36275" xr:uid="{00000000-0005-0000-0000-0000F38E0000}"/>
    <cellStyle name="Salida 2 2 2 3 2 4 2" xfId="36276" xr:uid="{00000000-0005-0000-0000-0000F48E0000}"/>
    <cellStyle name="Salida 2 2 2 3 2 5" xfId="36277" xr:uid="{00000000-0005-0000-0000-0000F58E0000}"/>
    <cellStyle name="Salida 2 2 2 3 2 5 2" xfId="36278" xr:uid="{00000000-0005-0000-0000-0000F68E0000}"/>
    <cellStyle name="Salida 2 2 2 3 2 6" xfId="36279" xr:uid="{00000000-0005-0000-0000-0000F78E0000}"/>
    <cellStyle name="Salida 2 2 2 3 2 6 2" xfId="36280" xr:uid="{00000000-0005-0000-0000-0000F88E0000}"/>
    <cellStyle name="Salida 2 2 2 3 2 7" xfId="36281" xr:uid="{00000000-0005-0000-0000-0000F98E0000}"/>
    <cellStyle name="Salida 2 2 2 3 2 7 2" xfId="36282" xr:uid="{00000000-0005-0000-0000-0000FA8E0000}"/>
    <cellStyle name="Salida 2 2 2 3 2 8" xfId="36283" xr:uid="{00000000-0005-0000-0000-0000FB8E0000}"/>
    <cellStyle name="Salida 2 2 2 3 2 8 2" xfId="36284" xr:uid="{00000000-0005-0000-0000-0000FC8E0000}"/>
    <cellStyle name="Salida 2 2 2 3 2 9" xfId="36285" xr:uid="{00000000-0005-0000-0000-0000FD8E0000}"/>
    <cellStyle name="Salida 2 2 2 3 2 9 2" xfId="36286" xr:uid="{00000000-0005-0000-0000-0000FE8E0000}"/>
    <cellStyle name="Salida 2 2 2 3 3" xfId="36287" xr:uid="{00000000-0005-0000-0000-0000FF8E0000}"/>
    <cellStyle name="Salida 2 2 2 3 3 10" xfId="36288" xr:uid="{00000000-0005-0000-0000-0000008F0000}"/>
    <cellStyle name="Salida 2 2 2 3 3 10 2" xfId="36289" xr:uid="{00000000-0005-0000-0000-0000018F0000}"/>
    <cellStyle name="Salida 2 2 2 3 3 11" xfId="36290" xr:uid="{00000000-0005-0000-0000-0000028F0000}"/>
    <cellStyle name="Salida 2 2 2 3 3 2" xfId="36291" xr:uid="{00000000-0005-0000-0000-0000038F0000}"/>
    <cellStyle name="Salida 2 2 2 3 3 2 2" xfId="36292" xr:uid="{00000000-0005-0000-0000-0000048F0000}"/>
    <cellStyle name="Salida 2 2 2 3 3 3" xfId="36293" xr:uid="{00000000-0005-0000-0000-0000058F0000}"/>
    <cellStyle name="Salida 2 2 2 3 3 3 2" xfId="36294" xr:uid="{00000000-0005-0000-0000-0000068F0000}"/>
    <cellStyle name="Salida 2 2 2 3 3 4" xfId="36295" xr:uid="{00000000-0005-0000-0000-0000078F0000}"/>
    <cellStyle name="Salida 2 2 2 3 3 4 2" xfId="36296" xr:uid="{00000000-0005-0000-0000-0000088F0000}"/>
    <cellStyle name="Salida 2 2 2 3 3 5" xfId="36297" xr:uid="{00000000-0005-0000-0000-0000098F0000}"/>
    <cellStyle name="Salida 2 2 2 3 3 5 2" xfId="36298" xr:uid="{00000000-0005-0000-0000-00000A8F0000}"/>
    <cellStyle name="Salida 2 2 2 3 3 6" xfId="36299" xr:uid="{00000000-0005-0000-0000-00000B8F0000}"/>
    <cellStyle name="Salida 2 2 2 3 3 6 2" xfId="36300" xr:uid="{00000000-0005-0000-0000-00000C8F0000}"/>
    <cellStyle name="Salida 2 2 2 3 3 7" xfId="36301" xr:uid="{00000000-0005-0000-0000-00000D8F0000}"/>
    <cellStyle name="Salida 2 2 2 3 3 7 2" xfId="36302" xr:uid="{00000000-0005-0000-0000-00000E8F0000}"/>
    <cellStyle name="Salida 2 2 2 3 3 8" xfId="36303" xr:uid="{00000000-0005-0000-0000-00000F8F0000}"/>
    <cellStyle name="Salida 2 2 2 3 3 8 2" xfId="36304" xr:uid="{00000000-0005-0000-0000-0000108F0000}"/>
    <cellStyle name="Salida 2 2 2 3 3 9" xfId="36305" xr:uid="{00000000-0005-0000-0000-0000118F0000}"/>
    <cellStyle name="Salida 2 2 2 3 3 9 2" xfId="36306" xr:uid="{00000000-0005-0000-0000-0000128F0000}"/>
    <cellStyle name="Salida 2 2 2 3 4" xfId="36307" xr:uid="{00000000-0005-0000-0000-0000138F0000}"/>
    <cellStyle name="Salida 2 2 2 3 4 2" xfId="36308" xr:uid="{00000000-0005-0000-0000-0000148F0000}"/>
    <cellStyle name="Salida 2 2 2 3 5" xfId="36309" xr:uid="{00000000-0005-0000-0000-0000158F0000}"/>
    <cellStyle name="Salida 2 2 2 3 5 2" xfId="36310" xr:uid="{00000000-0005-0000-0000-0000168F0000}"/>
    <cellStyle name="Salida 2 2 2 3 6" xfId="36311" xr:uid="{00000000-0005-0000-0000-0000178F0000}"/>
    <cellStyle name="Salida 2 2 2 3 6 2" xfId="36312" xr:uid="{00000000-0005-0000-0000-0000188F0000}"/>
    <cellStyle name="Salida 2 2 2 3 7" xfId="36313" xr:uid="{00000000-0005-0000-0000-0000198F0000}"/>
    <cellStyle name="Salida 2 2 2 3 7 2" xfId="36314" xr:uid="{00000000-0005-0000-0000-00001A8F0000}"/>
    <cellStyle name="Salida 2 2 2 3 8" xfId="36315" xr:uid="{00000000-0005-0000-0000-00001B8F0000}"/>
    <cellStyle name="Salida 2 2 2 3 8 2" xfId="36316" xr:uid="{00000000-0005-0000-0000-00001C8F0000}"/>
    <cellStyle name="Salida 2 2 2 3 9" xfId="36317" xr:uid="{00000000-0005-0000-0000-00001D8F0000}"/>
    <cellStyle name="Salida 2 2 2 3 9 2" xfId="36318" xr:uid="{00000000-0005-0000-0000-00001E8F0000}"/>
    <cellStyle name="Salida 2 2 2 4" xfId="36319" xr:uid="{00000000-0005-0000-0000-00001F8F0000}"/>
    <cellStyle name="Salida 2 2 2 4 10" xfId="36320" xr:uid="{00000000-0005-0000-0000-0000208F0000}"/>
    <cellStyle name="Salida 2 2 2 4 10 2" xfId="36321" xr:uid="{00000000-0005-0000-0000-0000218F0000}"/>
    <cellStyle name="Salida 2 2 2 4 11" xfId="36322" xr:uid="{00000000-0005-0000-0000-0000228F0000}"/>
    <cellStyle name="Salida 2 2 2 4 2" xfId="36323" xr:uid="{00000000-0005-0000-0000-0000238F0000}"/>
    <cellStyle name="Salida 2 2 2 4 2 2" xfId="36324" xr:uid="{00000000-0005-0000-0000-0000248F0000}"/>
    <cellStyle name="Salida 2 2 2 4 3" xfId="36325" xr:uid="{00000000-0005-0000-0000-0000258F0000}"/>
    <cellStyle name="Salida 2 2 2 4 3 2" xfId="36326" xr:uid="{00000000-0005-0000-0000-0000268F0000}"/>
    <cellStyle name="Salida 2 2 2 4 4" xfId="36327" xr:uid="{00000000-0005-0000-0000-0000278F0000}"/>
    <cellStyle name="Salida 2 2 2 4 4 2" xfId="36328" xr:uid="{00000000-0005-0000-0000-0000288F0000}"/>
    <cellStyle name="Salida 2 2 2 4 5" xfId="36329" xr:uid="{00000000-0005-0000-0000-0000298F0000}"/>
    <cellStyle name="Salida 2 2 2 4 5 2" xfId="36330" xr:uid="{00000000-0005-0000-0000-00002A8F0000}"/>
    <cellStyle name="Salida 2 2 2 4 6" xfId="36331" xr:uid="{00000000-0005-0000-0000-00002B8F0000}"/>
    <cellStyle name="Salida 2 2 2 4 6 2" xfId="36332" xr:uid="{00000000-0005-0000-0000-00002C8F0000}"/>
    <cellStyle name="Salida 2 2 2 4 7" xfId="36333" xr:uid="{00000000-0005-0000-0000-00002D8F0000}"/>
    <cellStyle name="Salida 2 2 2 4 7 2" xfId="36334" xr:uid="{00000000-0005-0000-0000-00002E8F0000}"/>
    <cellStyle name="Salida 2 2 2 4 8" xfId="36335" xr:uid="{00000000-0005-0000-0000-00002F8F0000}"/>
    <cellStyle name="Salida 2 2 2 4 8 2" xfId="36336" xr:uid="{00000000-0005-0000-0000-0000308F0000}"/>
    <cellStyle name="Salida 2 2 2 4 9" xfId="36337" xr:uid="{00000000-0005-0000-0000-0000318F0000}"/>
    <cellStyle name="Salida 2 2 2 4 9 2" xfId="36338" xr:uid="{00000000-0005-0000-0000-0000328F0000}"/>
    <cellStyle name="Salida 2 2 2 5" xfId="36339" xr:uid="{00000000-0005-0000-0000-0000338F0000}"/>
    <cellStyle name="Salida 2 2 2 5 10" xfId="36340" xr:uid="{00000000-0005-0000-0000-0000348F0000}"/>
    <cellStyle name="Salida 2 2 2 5 10 2" xfId="36341" xr:uid="{00000000-0005-0000-0000-0000358F0000}"/>
    <cellStyle name="Salida 2 2 2 5 11" xfId="36342" xr:uid="{00000000-0005-0000-0000-0000368F0000}"/>
    <cellStyle name="Salida 2 2 2 5 2" xfId="36343" xr:uid="{00000000-0005-0000-0000-0000378F0000}"/>
    <cellStyle name="Salida 2 2 2 5 2 2" xfId="36344" xr:uid="{00000000-0005-0000-0000-0000388F0000}"/>
    <cellStyle name="Salida 2 2 2 5 3" xfId="36345" xr:uid="{00000000-0005-0000-0000-0000398F0000}"/>
    <cellStyle name="Salida 2 2 2 5 3 2" xfId="36346" xr:uid="{00000000-0005-0000-0000-00003A8F0000}"/>
    <cellStyle name="Salida 2 2 2 5 4" xfId="36347" xr:uid="{00000000-0005-0000-0000-00003B8F0000}"/>
    <cellStyle name="Salida 2 2 2 5 4 2" xfId="36348" xr:uid="{00000000-0005-0000-0000-00003C8F0000}"/>
    <cellStyle name="Salida 2 2 2 5 5" xfId="36349" xr:uid="{00000000-0005-0000-0000-00003D8F0000}"/>
    <cellStyle name="Salida 2 2 2 5 5 2" xfId="36350" xr:uid="{00000000-0005-0000-0000-00003E8F0000}"/>
    <cellStyle name="Salida 2 2 2 5 6" xfId="36351" xr:uid="{00000000-0005-0000-0000-00003F8F0000}"/>
    <cellStyle name="Salida 2 2 2 5 6 2" xfId="36352" xr:uid="{00000000-0005-0000-0000-0000408F0000}"/>
    <cellStyle name="Salida 2 2 2 5 7" xfId="36353" xr:uid="{00000000-0005-0000-0000-0000418F0000}"/>
    <cellStyle name="Salida 2 2 2 5 7 2" xfId="36354" xr:uid="{00000000-0005-0000-0000-0000428F0000}"/>
    <cellStyle name="Salida 2 2 2 5 8" xfId="36355" xr:uid="{00000000-0005-0000-0000-0000438F0000}"/>
    <cellStyle name="Salida 2 2 2 5 8 2" xfId="36356" xr:uid="{00000000-0005-0000-0000-0000448F0000}"/>
    <cellStyle name="Salida 2 2 2 5 9" xfId="36357" xr:uid="{00000000-0005-0000-0000-0000458F0000}"/>
    <cellStyle name="Salida 2 2 2 5 9 2" xfId="36358" xr:uid="{00000000-0005-0000-0000-0000468F0000}"/>
    <cellStyle name="Salida 2 2 2 6" xfId="36359" xr:uid="{00000000-0005-0000-0000-0000478F0000}"/>
    <cellStyle name="Salida 2 2 2 6 2" xfId="36360" xr:uid="{00000000-0005-0000-0000-0000488F0000}"/>
    <cellStyle name="Salida 2 2 2 7" xfId="36361" xr:uid="{00000000-0005-0000-0000-0000498F0000}"/>
    <cellStyle name="Salida 2 2 2 7 2" xfId="36362" xr:uid="{00000000-0005-0000-0000-00004A8F0000}"/>
    <cellStyle name="Salida 2 2 2 8" xfId="36363" xr:uid="{00000000-0005-0000-0000-00004B8F0000}"/>
    <cellStyle name="Salida 2 2 2 8 2" xfId="36364" xr:uid="{00000000-0005-0000-0000-00004C8F0000}"/>
    <cellStyle name="Salida 2 2 2 9" xfId="36365" xr:uid="{00000000-0005-0000-0000-00004D8F0000}"/>
    <cellStyle name="Salida 2 2 2 9 2" xfId="36366" xr:uid="{00000000-0005-0000-0000-00004E8F0000}"/>
    <cellStyle name="Salida 2 2 3" xfId="296" xr:uid="{00000000-0005-0000-0000-00004F8F0000}"/>
    <cellStyle name="Salida 2 2 3 10" xfId="36367" xr:uid="{00000000-0005-0000-0000-0000508F0000}"/>
    <cellStyle name="Salida 2 2 3 10 2" xfId="36368" xr:uid="{00000000-0005-0000-0000-0000518F0000}"/>
    <cellStyle name="Salida 2 2 3 11" xfId="36369" xr:uid="{00000000-0005-0000-0000-0000528F0000}"/>
    <cellStyle name="Salida 2 2 3 11 2" xfId="36370" xr:uid="{00000000-0005-0000-0000-0000538F0000}"/>
    <cellStyle name="Salida 2 2 3 12" xfId="36371" xr:uid="{00000000-0005-0000-0000-0000548F0000}"/>
    <cellStyle name="Salida 2 2 3 12 2" xfId="36372" xr:uid="{00000000-0005-0000-0000-0000558F0000}"/>
    <cellStyle name="Salida 2 2 3 13" xfId="36373" xr:uid="{00000000-0005-0000-0000-0000568F0000}"/>
    <cellStyle name="Salida 2 2 3 13 2" xfId="36374" xr:uid="{00000000-0005-0000-0000-0000578F0000}"/>
    <cellStyle name="Salida 2 2 3 14" xfId="36375" xr:uid="{00000000-0005-0000-0000-0000588F0000}"/>
    <cellStyle name="Salida 2 2 3 14 2" xfId="36376" xr:uid="{00000000-0005-0000-0000-0000598F0000}"/>
    <cellStyle name="Salida 2 2 3 15" xfId="36377" xr:uid="{00000000-0005-0000-0000-00005A8F0000}"/>
    <cellStyle name="Salida 2 2 3 2" xfId="36378" xr:uid="{00000000-0005-0000-0000-00005B8F0000}"/>
    <cellStyle name="Salida 2 2 3 2 10" xfId="36379" xr:uid="{00000000-0005-0000-0000-00005C8F0000}"/>
    <cellStyle name="Salida 2 2 3 2 10 2" xfId="36380" xr:uid="{00000000-0005-0000-0000-00005D8F0000}"/>
    <cellStyle name="Salida 2 2 3 2 11" xfId="36381" xr:uid="{00000000-0005-0000-0000-00005E8F0000}"/>
    <cellStyle name="Salida 2 2 3 2 11 2" xfId="36382" xr:uid="{00000000-0005-0000-0000-00005F8F0000}"/>
    <cellStyle name="Salida 2 2 3 2 12" xfId="36383" xr:uid="{00000000-0005-0000-0000-0000608F0000}"/>
    <cellStyle name="Salida 2 2 3 2 12 2" xfId="36384" xr:uid="{00000000-0005-0000-0000-0000618F0000}"/>
    <cellStyle name="Salida 2 2 3 2 13" xfId="36385" xr:uid="{00000000-0005-0000-0000-0000628F0000}"/>
    <cellStyle name="Salida 2 2 3 2 2" xfId="36386" xr:uid="{00000000-0005-0000-0000-0000638F0000}"/>
    <cellStyle name="Salida 2 2 3 2 2 10" xfId="36387" xr:uid="{00000000-0005-0000-0000-0000648F0000}"/>
    <cellStyle name="Salida 2 2 3 2 2 10 2" xfId="36388" xr:uid="{00000000-0005-0000-0000-0000658F0000}"/>
    <cellStyle name="Salida 2 2 3 2 2 11" xfId="36389" xr:uid="{00000000-0005-0000-0000-0000668F0000}"/>
    <cellStyle name="Salida 2 2 3 2 2 2" xfId="36390" xr:uid="{00000000-0005-0000-0000-0000678F0000}"/>
    <cellStyle name="Salida 2 2 3 2 2 2 2" xfId="36391" xr:uid="{00000000-0005-0000-0000-0000688F0000}"/>
    <cellStyle name="Salida 2 2 3 2 2 3" xfId="36392" xr:uid="{00000000-0005-0000-0000-0000698F0000}"/>
    <cellStyle name="Salida 2 2 3 2 2 3 2" xfId="36393" xr:uid="{00000000-0005-0000-0000-00006A8F0000}"/>
    <cellStyle name="Salida 2 2 3 2 2 4" xfId="36394" xr:uid="{00000000-0005-0000-0000-00006B8F0000}"/>
    <cellStyle name="Salida 2 2 3 2 2 4 2" xfId="36395" xr:uid="{00000000-0005-0000-0000-00006C8F0000}"/>
    <cellStyle name="Salida 2 2 3 2 2 5" xfId="36396" xr:uid="{00000000-0005-0000-0000-00006D8F0000}"/>
    <cellStyle name="Salida 2 2 3 2 2 5 2" xfId="36397" xr:uid="{00000000-0005-0000-0000-00006E8F0000}"/>
    <cellStyle name="Salida 2 2 3 2 2 6" xfId="36398" xr:uid="{00000000-0005-0000-0000-00006F8F0000}"/>
    <cellStyle name="Salida 2 2 3 2 2 6 2" xfId="36399" xr:uid="{00000000-0005-0000-0000-0000708F0000}"/>
    <cellStyle name="Salida 2 2 3 2 2 7" xfId="36400" xr:uid="{00000000-0005-0000-0000-0000718F0000}"/>
    <cellStyle name="Salida 2 2 3 2 2 7 2" xfId="36401" xr:uid="{00000000-0005-0000-0000-0000728F0000}"/>
    <cellStyle name="Salida 2 2 3 2 2 8" xfId="36402" xr:uid="{00000000-0005-0000-0000-0000738F0000}"/>
    <cellStyle name="Salida 2 2 3 2 2 8 2" xfId="36403" xr:uid="{00000000-0005-0000-0000-0000748F0000}"/>
    <cellStyle name="Salida 2 2 3 2 2 9" xfId="36404" xr:uid="{00000000-0005-0000-0000-0000758F0000}"/>
    <cellStyle name="Salida 2 2 3 2 2 9 2" xfId="36405" xr:uid="{00000000-0005-0000-0000-0000768F0000}"/>
    <cellStyle name="Salida 2 2 3 2 3" xfId="36406" xr:uid="{00000000-0005-0000-0000-0000778F0000}"/>
    <cellStyle name="Salida 2 2 3 2 3 10" xfId="36407" xr:uid="{00000000-0005-0000-0000-0000788F0000}"/>
    <cellStyle name="Salida 2 2 3 2 3 10 2" xfId="36408" xr:uid="{00000000-0005-0000-0000-0000798F0000}"/>
    <cellStyle name="Salida 2 2 3 2 3 11" xfId="36409" xr:uid="{00000000-0005-0000-0000-00007A8F0000}"/>
    <cellStyle name="Salida 2 2 3 2 3 2" xfId="36410" xr:uid="{00000000-0005-0000-0000-00007B8F0000}"/>
    <cellStyle name="Salida 2 2 3 2 3 2 2" xfId="36411" xr:uid="{00000000-0005-0000-0000-00007C8F0000}"/>
    <cellStyle name="Salida 2 2 3 2 3 3" xfId="36412" xr:uid="{00000000-0005-0000-0000-00007D8F0000}"/>
    <cellStyle name="Salida 2 2 3 2 3 3 2" xfId="36413" xr:uid="{00000000-0005-0000-0000-00007E8F0000}"/>
    <cellStyle name="Salida 2 2 3 2 3 4" xfId="36414" xr:uid="{00000000-0005-0000-0000-00007F8F0000}"/>
    <cellStyle name="Salida 2 2 3 2 3 4 2" xfId="36415" xr:uid="{00000000-0005-0000-0000-0000808F0000}"/>
    <cellStyle name="Salida 2 2 3 2 3 5" xfId="36416" xr:uid="{00000000-0005-0000-0000-0000818F0000}"/>
    <cellStyle name="Salida 2 2 3 2 3 5 2" xfId="36417" xr:uid="{00000000-0005-0000-0000-0000828F0000}"/>
    <cellStyle name="Salida 2 2 3 2 3 6" xfId="36418" xr:uid="{00000000-0005-0000-0000-0000838F0000}"/>
    <cellStyle name="Salida 2 2 3 2 3 6 2" xfId="36419" xr:uid="{00000000-0005-0000-0000-0000848F0000}"/>
    <cellStyle name="Salida 2 2 3 2 3 7" xfId="36420" xr:uid="{00000000-0005-0000-0000-0000858F0000}"/>
    <cellStyle name="Salida 2 2 3 2 3 7 2" xfId="36421" xr:uid="{00000000-0005-0000-0000-0000868F0000}"/>
    <cellStyle name="Salida 2 2 3 2 3 8" xfId="36422" xr:uid="{00000000-0005-0000-0000-0000878F0000}"/>
    <cellStyle name="Salida 2 2 3 2 3 8 2" xfId="36423" xr:uid="{00000000-0005-0000-0000-0000888F0000}"/>
    <cellStyle name="Salida 2 2 3 2 3 9" xfId="36424" xr:uid="{00000000-0005-0000-0000-0000898F0000}"/>
    <cellStyle name="Salida 2 2 3 2 3 9 2" xfId="36425" xr:uid="{00000000-0005-0000-0000-00008A8F0000}"/>
    <cellStyle name="Salida 2 2 3 2 4" xfId="36426" xr:uid="{00000000-0005-0000-0000-00008B8F0000}"/>
    <cellStyle name="Salida 2 2 3 2 4 2" xfId="36427" xr:uid="{00000000-0005-0000-0000-00008C8F0000}"/>
    <cellStyle name="Salida 2 2 3 2 5" xfId="36428" xr:uid="{00000000-0005-0000-0000-00008D8F0000}"/>
    <cellStyle name="Salida 2 2 3 2 5 2" xfId="36429" xr:uid="{00000000-0005-0000-0000-00008E8F0000}"/>
    <cellStyle name="Salida 2 2 3 2 6" xfId="36430" xr:uid="{00000000-0005-0000-0000-00008F8F0000}"/>
    <cellStyle name="Salida 2 2 3 2 6 2" xfId="36431" xr:uid="{00000000-0005-0000-0000-0000908F0000}"/>
    <cellStyle name="Salida 2 2 3 2 7" xfId="36432" xr:uid="{00000000-0005-0000-0000-0000918F0000}"/>
    <cellStyle name="Salida 2 2 3 2 7 2" xfId="36433" xr:uid="{00000000-0005-0000-0000-0000928F0000}"/>
    <cellStyle name="Salida 2 2 3 2 8" xfId="36434" xr:uid="{00000000-0005-0000-0000-0000938F0000}"/>
    <cellStyle name="Salida 2 2 3 2 8 2" xfId="36435" xr:uid="{00000000-0005-0000-0000-0000948F0000}"/>
    <cellStyle name="Salida 2 2 3 2 9" xfId="36436" xr:uid="{00000000-0005-0000-0000-0000958F0000}"/>
    <cellStyle name="Salida 2 2 3 2 9 2" xfId="36437" xr:uid="{00000000-0005-0000-0000-0000968F0000}"/>
    <cellStyle name="Salida 2 2 3 3" xfId="36438" xr:uid="{00000000-0005-0000-0000-0000978F0000}"/>
    <cellStyle name="Salida 2 2 3 3 10" xfId="36439" xr:uid="{00000000-0005-0000-0000-0000988F0000}"/>
    <cellStyle name="Salida 2 2 3 3 10 2" xfId="36440" xr:uid="{00000000-0005-0000-0000-0000998F0000}"/>
    <cellStyle name="Salida 2 2 3 3 11" xfId="36441" xr:uid="{00000000-0005-0000-0000-00009A8F0000}"/>
    <cellStyle name="Salida 2 2 3 3 11 2" xfId="36442" xr:uid="{00000000-0005-0000-0000-00009B8F0000}"/>
    <cellStyle name="Salida 2 2 3 3 12" xfId="36443" xr:uid="{00000000-0005-0000-0000-00009C8F0000}"/>
    <cellStyle name="Salida 2 2 3 3 12 2" xfId="36444" xr:uid="{00000000-0005-0000-0000-00009D8F0000}"/>
    <cellStyle name="Salida 2 2 3 3 13" xfId="36445" xr:uid="{00000000-0005-0000-0000-00009E8F0000}"/>
    <cellStyle name="Salida 2 2 3 3 2" xfId="36446" xr:uid="{00000000-0005-0000-0000-00009F8F0000}"/>
    <cellStyle name="Salida 2 2 3 3 2 10" xfId="36447" xr:uid="{00000000-0005-0000-0000-0000A08F0000}"/>
    <cellStyle name="Salida 2 2 3 3 2 10 2" xfId="36448" xr:uid="{00000000-0005-0000-0000-0000A18F0000}"/>
    <cellStyle name="Salida 2 2 3 3 2 11" xfId="36449" xr:uid="{00000000-0005-0000-0000-0000A28F0000}"/>
    <cellStyle name="Salida 2 2 3 3 2 2" xfId="36450" xr:uid="{00000000-0005-0000-0000-0000A38F0000}"/>
    <cellStyle name="Salida 2 2 3 3 2 2 2" xfId="36451" xr:uid="{00000000-0005-0000-0000-0000A48F0000}"/>
    <cellStyle name="Salida 2 2 3 3 2 3" xfId="36452" xr:uid="{00000000-0005-0000-0000-0000A58F0000}"/>
    <cellStyle name="Salida 2 2 3 3 2 3 2" xfId="36453" xr:uid="{00000000-0005-0000-0000-0000A68F0000}"/>
    <cellStyle name="Salida 2 2 3 3 2 4" xfId="36454" xr:uid="{00000000-0005-0000-0000-0000A78F0000}"/>
    <cellStyle name="Salida 2 2 3 3 2 4 2" xfId="36455" xr:uid="{00000000-0005-0000-0000-0000A88F0000}"/>
    <cellStyle name="Salida 2 2 3 3 2 5" xfId="36456" xr:uid="{00000000-0005-0000-0000-0000A98F0000}"/>
    <cellStyle name="Salida 2 2 3 3 2 5 2" xfId="36457" xr:uid="{00000000-0005-0000-0000-0000AA8F0000}"/>
    <cellStyle name="Salida 2 2 3 3 2 6" xfId="36458" xr:uid="{00000000-0005-0000-0000-0000AB8F0000}"/>
    <cellStyle name="Salida 2 2 3 3 2 6 2" xfId="36459" xr:uid="{00000000-0005-0000-0000-0000AC8F0000}"/>
    <cellStyle name="Salida 2 2 3 3 2 7" xfId="36460" xr:uid="{00000000-0005-0000-0000-0000AD8F0000}"/>
    <cellStyle name="Salida 2 2 3 3 2 7 2" xfId="36461" xr:uid="{00000000-0005-0000-0000-0000AE8F0000}"/>
    <cellStyle name="Salida 2 2 3 3 2 8" xfId="36462" xr:uid="{00000000-0005-0000-0000-0000AF8F0000}"/>
    <cellStyle name="Salida 2 2 3 3 2 8 2" xfId="36463" xr:uid="{00000000-0005-0000-0000-0000B08F0000}"/>
    <cellStyle name="Salida 2 2 3 3 2 9" xfId="36464" xr:uid="{00000000-0005-0000-0000-0000B18F0000}"/>
    <cellStyle name="Salida 2 2 3 3 2 9 2" xfId="36465" xr:uid="{00000000-0005-0000-0000-0000B28F0000}"/>
    <cellStyle name="Salida 2 2 3 3 3" xfId="36466" xr:uid="{00000000-0005-0000-0000-0000B38F0000}"/>
    <cellStyle name="Salida 2 2 3 3 3 10" xfId="36467" xr:uid="{00000000-0005-0000-0000-0000B48F0000}"/>
    <cellStyle name="Salida 2 2 3 3 3 10 2" xfId="36468" xr:uid="{00000000-0005-0000-0000-0000B58F0000}"/>
    <cellStyle name="Salida 2 2 3 3 3 11" xfId="36469" xr:uid="{00000000-0005-0000-0000-0000B68F0000}"/>
    <cellStyle name="Salida 2 2 3 3 3 2" xfId="36470" xr:uid="{00000000-0005-0000-0000-0000B78F0000}"/>
    <cellStyle name="Salida 2 2 3 3 3 2 2" xfId="36471" xr:uid="{00000000-0005-0000-0000-0000B88F0000}"/>
    <cellStyle name="Salida 2 2 3 3 3 3" xfId="36472" xr:uid="{00000000-0005-0000-0000-0000B98F0000}"/>
    <cellStyle name="Salida 2 2 3 3 3 3 2" xfId="36473" xr:uid="{00000000-0005-0000-0000-0000BA8F0000}"/>
    <cellStyle name="Salida 2 2 3 3 3 4" xfId="36474" xr:uid="{00000000-0005-0000-0000-0000BB8F0000}"/>
    <cellStyle name="Salida 2 2 3 3 3 4 2" xfId="36475" xr:uid="{00000000-0005-0000-0000-0000BC8F0000}"/>
    <cellStyle name="Salida 2 2 3 3 3 5" xfId="36476" xr:uid="{00000000-0005-0000-0000-0000BD8F0000}"/>
    <cellStyle name="Salida 2 2 3 3 3 5 2" xfId="36477" xr:uid="{00000000-0005-0000-0000-0000BE8F0000}"/>
    <cellStyle name="Salida 2 2 3 3 3 6" xfId="36478" xr:uid="{00000000-0005-0000-0000-0000BF8F0000}"/>
    <cellStyle name="Salida 2 2 3 3 3 6 2" xfId="36479" xr:uid="{00000000-0005-0000-0000-0000C08F0000}"/>
    <cellStyle name="Salida 2 2 3 3 3 7" xfId="36480" xr:uid="{00000000-0005-0000-0000-0000C18F0000}"/>
    <cellStyle name="Salida 2 2 3 3 3 7 2" xfId="36481" xr:uid="{00000000-0005-0000-0000-0000C28F0000}"/>
    <cellStyle name="Salida 2 2 3 3 3 8" xfId="36482" xr:uid="{00000000-0005-0000-0000-0000C38F0000}"/>
    <cellStyle name="Salida 2 2 3 3 3 8 2" xfId="36483" xr:uid="{00000000-0005-0000-0000-0000C48F0000}"/>
    <cellStyle name="Salida 2 2 3 3 3 9" xfId="36484" xr:uid="{00000000-0005-0000-0000-0000C58F0000}"/>
    <cellStyle name="Salida 2 2 3 3 3 9 2" xfId="36485" xr:uid="{00000000-0005-0000-0000-0000C68F0000}"/>
    <cellStyle name="Salida 2 2 3 3 4" xfId="36486" xr:uid="{00000000-0005-0000-0000-0000C78F0000}"/>
    <cellStyle name="Salida 2 2 3 3 4 2" xfId="36487" xr:uid="{00000000-0005-0000-0000-0000C88F0000}"/>
    <cellStyle name="Salida 2 2 3 3 5" xfId="36488" xr:uid="{00000000-0005-0000-0000-0000C98F0000}"/>
    <cellStyle name="Salida 2 2 3 3 5 2" xfId="36489" xr:uid="{00000000-0005-0000-0000-0000CA8F0000}"/>
    <cellStyle name="Salida 2 2 3 3 6" xfId="36490" xr:uid="{00000000-0005-0000-0000-0000CB8F0000}"/>
    <cellStyle name="Salida 2 2 3 3 6 2" xfId="36491" xr:uid="{00000000-0005-0000-0000-0000CC8F0000}"/>
    <cellStyle name="Salida 2 2 3 3 7" xfId="36492" xr:uid="{00000000-0005-0000-0000-0000CD8F0000}"/>
    <cellStyle name="Salida 2 2 3 3 7 2" xfId="36493" xr:uid="{00000000-0005-0000-0000-0000CE8F0000}"/>
    <cellStyle name="Salida 2 2 3 3 8" xfId="36494" xr:uid="{00000000-0005-0000-0000-0000CF8F0000}"/>
    <cellStyle name="Salida 2 2 3 3 8 2" xfId="36495" xr:uid="{00000000-0005-0000-0000-0000D08F0000}"/>
    <cellStyle name="Salida 2 2 3 3 9" xfId="36496" xr:uid="{00000000-0005-0000-0000-0000D18F0000}"/>
    <cellStyle name="Salida 2 2 3 3 9 2" xfId="36497" xr:uid="{00000000-0005-0000-0000-0000D28F0000}"/>
    <cellStyle name="Salida 2 2 3 4" xfId="36498" xr:uid="{00000000-0005-0000-0000-0000D38F0000}"/>
    <cellStyle name="Salida 2 2 3 4 10" xfId="36499" xr:uid="{00000000-0005-0000-0000-0000D48F0000}"/>
    <cellStyle name="Salida 2 2 3 4 10 2" xfId="36500" xr:uid="{00000000-0005-0000-0000-0000D58F0000}"/>
    <cellStyle name="Salida 2 2 3 4 11" xfId="36501" xr:uid="{00000000-0005-0000-0000-0000D68F0000}"/>
    <cellStyle name="Salida 2 2 3 4 2" xfId="36502" xr:uid="{00000000-0005-0000-0000-0000D78F0000}"/>
    <cellStyle name="Salida 2 2 3 4 2 2" xfId="36503" xr:uid="{00000000-0005-0000-0000-0000D88F0000}"/>
    <cellStyle name="Salida 2 2 3 4 3" xfId="36504" xr:uid="{00000000-0005-0000-0000-0000D98F0000}"/>
    <cellStyle name="Salida 2 2 3 4 3 2" xfId="36505" xr:uid="{00000000-0005-0000-0000-0000DA8F0000}"/>
    <cellStyle name="Salida 2 2 3 4 4" xfId="36506" xr:uid="{00000000-0005-0000-0000-0000DB8F0000}"/>
    <cellStyle name="Salida 2 2 3 4 4 2" xfId="36507" xr:uid="{00000000-0005-0000-0000-0000DC8F0000}"/>
    <cellStyle name="Salida 2 2 3 4 5" xfId="36508" xr:uid="{00000000-0005-0000-0000-0000DD8F0000}"/>
    <cellStyle name="Salida 2 2 3 4 5 2" xfId="36509" xr:uid="{00000000-0005-0000-0000-0000DE8F0000}"/>
    <cellStyle name="Salida 2 2 3 4 6" xfId="36510" xr:uid="{00000000-0005-0000-0000-0000DF8F0000}"/>
    <cellStyle name="Salida 2 2 3 4 6 2" xfId="36511" xr:uid="{00000000-0005-0000-0000-0000E08F0000}"/>
    <cellStyle name="Salida 2 2 3 4 7" xfId="36512" xr:uid="{00000000-0005-0000-0000-0000E18F0000}"/>
    <cellStyle name="Salida 2 2 3 4 7 2" xfId="36513" xr:uid="{00000000-0005-0000-0000-0000E28F0000}"/>
    <cellStyle name="Salida 2 2 3 4 8" xfId="36514" xr:uid="{00000000-0005-0000-0000-0000E38F0000}"/>
    <cellStyle name="Salida 2 2 3 4 8 2" xfId="36515" xr:uid="{00000000-0005-0000-0000-0000E48F0000}"/>
    <cellStyle name="Salida 2 2 3 4 9" xfId="36516" xr:uid="{00000000-0005-0000-0000-0000E58F0000}"/>
    <cellStyle name="Salida 2 2 3 4 9 2" xfId="36517" xr:uid="{00000000-0005-0000-0000-0000E68F0000}"/>
    <cellStyle name="Salida 2 2 3 5" xfId="36518" xr:uid="{00000000-0005-0000-0000-0000E78F0000}"/>
    <cellStyle name="Salida 2 2 3 5 10" xfId="36519" xr:uid="{00000000-0005-0000-0000-0000E88F0000}"/>
    <cellStyle name="Salida 2 2 3 5 10 2" xfId="36520" xr:uid="{00000000-0005-0000-0000-0000E98F0000}"/>
    <cellStyle name="Salida 2 2 3 5 11" xfId="36521" xr:uid="{00000000-0005-0000-0000-0000EA8F0000}"/>
    <cellStyle name="Salida 2 2 3 5 2" xfId="36522" xr:uid="{00000000-0005-0000-0000-0000EB8F0000}"/>
    <cellStyle name="Salida 2 2 3 5 2 2" xfId="36523" xr:uid="{00000000-0005-0000-0000-0000EC8F0000}"/>
    <cellStyle name="Salida 2 2 3 5 3" xfId="36524" xr:uid="{00000000-0005-0000-0000-0000ED8F0000}"/>
    <cellStyle name="Salida 2 2 3 5 3 2" xfId="36525" xr:uid="{00000000-0005-0000-0000-0000EE8F0000}"/>
    <cellStyle name="Salida 2 2 3 5 4" xfId="36526" xr:uid="{00000000-0005-0000-0000-0000EF8F0000}"/>
    <cellStyle name="Salida 2 2 3 5 4 2" xfId="36527" xr:uid="{00000000-0005-0000-0000-0000F08F0000}"/>
    <cellStyle name="Salida 2 2 3 5 5" xfId="36528" xr:uid="{00000000-0005-0000-0000-0000F18F0000}"/>
    <cellStyle name="Salida 2 2 3 5 5 2" xfId="36529" xr:uid="{00000000-0005-0000-0000-0000F28F0000}"/>
    <cellStyle name="Salida 2 2 3 5 6" xfId="36530" xr:uid="{00000000-0005-0000-0000-0000F38F0000}"/>
    <cellStyle name="Salida 2 2 3 5 6 2" xfId="36531" xr:uid="{00000000-0005-0000-0000-0000F48F0000}"/>
    <cellStyle name="Salida 2 2 3 5 7" xfId="36532" xr:uid="{00000000-0005-0000-0000-0000F58F0000}"/>
    <cellStyle name="Salida 2 2 3 5 7 2" xfId="36533" xr:uid="{00000000-0005-0000-0000-0000F68F0000}"/>
    <cellStyle name="Salida 2 2 3 5 8" xfId="36534" xr:uid="{00000000-0005-0000-0000-0000F78F0000}"/>
    <cellStyle name="Salida 2 2 3 5 8 2" xfId="36535" xr:uid="{00000000-0005-0000-0000-0000F88F0000}"/>
    <cellStyle name="Salida 2 2 3 5 9" xfId="36536" xr:uid="{00000000-0005-0000-0000-0000F98F0000}"/>
    <cellStyle name="Salida 2 2 3 5 9 2" xfId="36537" xr:uid="{00000000-0005-0000-0000-0000FA8F0000}"/>
    <cellStyle name="Salida 2 2 3 6" xfId="36538" xr:uid="{00000000-0005-0000-0000-0000FB8F0000}"/>
    <cellStyle name="Salida 2 2 3 6 2" xfId="36539" xr:uid="{00000000-0005-0000-0000-0000FC8F0000}"/>
    <cellStyle name="Salida 2 2 3 7" xfId="36540" xr:uid="{00000000-0005-0000-0000-0000FD8F0000}"/>
    <cellStyle name="Salida 2 2 3 7 2" xfId="36541" xr:uid="{00000000-0005-0000-0000-0000FE8F0000}"/>
    <cellStyle name="Salida 2 2 3 8" xfId="36542" xr:uid="{00000000-0005-0000-0000-0000FF8F0000}"/>
    <cellStyle name="Salida 2 2 3 8 2" xfId="36543" xr:uid="{00000000-0005-0000-0000-000000900000}"/>
    <cellStyle name="Salida 2 2 3 9" xfId="36544" xr:uid="{00000000-0005-0000-0000-000001900000}"/>
    <cellStyle name="Salida 2 2 3 9 2" xfId="36545" xr:uid="{00000000-0005-0000-0000-000002900000}"/>
    <cellStyle name="Salida 2 2 4" xfId="36546" xr:uid="{00000000-0005-0000-0000-000003900000}"/>
    <cellStyle name="Salida 2 2 4 10" xfId="36547" xr:uid="{00000000-0005-0000-0000-000004900000}"/>
    <cellStyle name="Salida 2 2 4 10 2" xfId="36548" xr:uid="{00000000-0005-0000-0000-000005900000}"/>
    <cellStyle name="Salida 2 2 4 11" xfId="36549" xr:uid="{00000000-0005-0000-0000-000006900000}"/>
    <cellStyle name="Salida 2 2 4 11 2" xfId="36550" xr:uid="{00000000-0005-0000-0000-000007900000}"/>
    <cellStyle name="Salida 2 2 4 12" xfId="36551" xr:uid="{00000000-0005-0000-0000-000008900000}"/>
    <cellStyle name="Salida 2 2 4 12 2" xfId="36552" xr:uid="{00000000-0005-0000-0000-000009900000}"/>
    <cellStyle name="Salida 2 2 4 13" xfId="36553" xr:uid="{00000000-0005-0000-0000-00000A900000}"/>
    <cellStyle name="Salida 2 2 4 2" xfId="36554" xr:uid="{00000000-0005-0000-0000-00000B900000}"/>
    <cellStyle name="Salida 2 2 4 2 10" xfId="36555" xr:uid="{00000000-0005-0000-0000-00000C900000}"/>
    <cellStyle name="Salida 2 2 4 2 10 2" xfId="36556" xr:uid="{00000000-0005-0000-0000-00000D900000}"/>
    <cellStyle name="Salida 2 2 4 2 11" xfId="36557" xr:uid="{00000000-0005-0000-0000-00000E900000}"/>
    <cellStyle name="Salida 2 2 4 2 2" xfId="36558" xr:uid="{00000000-0005-0000-0000-00000F900000}"/>
    <cellStyle name="Salida 2 2 4 2 2 2" xfId="36559" xr:uid="{00000000-0005-0000-0000-000010900000}"/>
    <cellStyle name="Salida 2 2 4 2 3" xfId="36560" xr:uid="{00000000-0005-0000-0000-000011900000}"/>
    <cellStyle name="Salida 2 2 4 2 3 2" xfId="36561" xr:uid="{00000000-0005-0000-0000-000012900000}"/>
    <cellStyle name="Salida 2 2 4 2 4" xfId="36562" xr:uid="{00000000-0005-0000-0000-000013900000}"/>
    <cellStyle name="Salida 2 2 4 2 4 2" xfId="36563" xr:uid="{00000000-0005-0000-0000-000014900000}"/>
    <cellStyle name="Salida 2 2 4 2 5" xfId="36564" xr:uid="{00000000-0005-0000-0000-000015900000}"/>
    <cellStyle name="Salida 2 2 4 2 5 2" xfId="36565" xr:uid="{00000000-0005-0000-0000-000016900000}"/>
    <cellStyle name="Salida 2 2 4 2 6" xfId="36566" xr:uid="{00000000-0005-0000-0000-000017900000}"/>
    <cellStyle name="Salida 2 2 4 2 6 2" xfId="36567" xr:uid="{00000000-0005-0000-0000-000018900000}"/>
    <cellStyle name="Salida 2 2 4 2 7" xfId="36568" xr:uid="{00000000-0005-0000-0000-000019900000}"/>
    <cellStyle name="Salida 2 2 4 2 7 2" xfId="36569" xr:uid="{00000000-0005-0000-0000-00001A900000}"/>
    <cellStyle name="Salida 2 2 4 2 8" xfId="36570" xr:uid="{00000000-0005-0000-0000-00001B900000}"/>
    <cellStyle name="Salida 2 2 4 2 8 2" xfId="36571" xr:uid="{00000000-0005-0000-0000-00001C900000}"/>
    <cellStyle name="Salida 2 2 4 2 9" xfId="36572" xr:uid="{00000000-0005-0000-0000-00001D900000}"/>
    <cellStyle name="Salida 2 2 4 2 9 2" xfId="36573" xr:uid="{00000000-0005-0000-0000-00001E900000}"/>
    <cellStyle name="Salida 2 2 4 3" xfId="36574" xr:uid="{00000000-0005-0000-0000-00001F900000}"/>
    <cellStyle name="Salida 2 2 4 3 10" xfId="36575" xr:uid="{00000000-0005-0000-0000-000020900000}"/>
    <cellStyle name="Salida 2 2 4 3 10 2" xfId="36576" xr:uid="{00000000-0005-0000-0000-000021900000}"/>
    <cellStyle name="Salida 2 2 4 3 11" xfId="36577" xr:uid="{00000000-0005-0000-0000-000022900000}"/>
    <cellStyle name="Salida 2 2 4 3 2" xfId="36578" xr:uid="{00000000-0005-0000-0000-000023900000}"/>
    <cellStyle name="Salida 2 2 4 3 2 2" xfId="36579" xr:uid="{00000000-0005-0000-0000-000024900000}"/>
    <cellStyle name="Salida 2 2 4 3 3" xfId="36580" xr:uid="{00000000-0005-0000-0000-000025900000}"/>
    <cellStyle name="Salida 2 2 4 3 3 2" xfId="36581" xr:uid="{00000000-0005-0000-0000-000026900000}"/>
    <cellStyle name="Salida 2 2 4 3 4" xfId="36582" xr:uid="{00000000-0005-0000-0000-000027900000}"/>
    <cellStyle name="Salida 2 2 4 3 4 2" xfId="36583" xr:uid="{00000000-0005-0000-0000-000028900000}"/>
    <cellStyle name="Salida 2 2 4 3 5" xfId="36584" xr:uid="{00000000-0005-0000-0000-000029900000}"/>
    <cellStyle name="Salida 2 2 4 3 5 2" xfId="36585" xr:uid="{00000000-0005-0000-0000-00002A900000}"/>
    <cellStyle name="Salida 2 2 4 3 6" xfId="36586" xr:uid="{00000000-0005-0000-0000-00002B900000}"/>
    <cellStyle name="Salida 2 2 4 3 6 2" xfId="36587" xr:uid="{00000000-0005-0000-0000-00002C900000}"/>
    <cellStyle name="Salida 2 2 4 3 7" xfId="36588" xr:uid="{00000000-0005-0000-0000-00002D900000}"/>
    <cellStyle name="Salida 2 2 4 3 7 2" xfId="36589" xr:uid="{00000000-0005-0000-0000-00002E900000}"/>
    <cellStyle name="Salida 2 2 4 3 8" xfId="36590" xr:uid="{00000000-0005-0000-0000-00002F900000}"/>
    <cellStyle name="Salida 2 2 4 3 8 2" xfId="36591" xr:uid="{00000000-0005-0000-0000-000030900000}"/>
    <cellStyle name="Salida 2 2 4 3 9" xfId="36592" xr:uid="{00000000-0005-0000-0000-000031900000}"/>
    <cellStyle name="Salida 2 2 4 3 9 2" xfId="36593" xr:uid="{00000000-0005-0000-0000-000032900000}"/>
    <cellStyle name="Salida 2 2 4 4" xfId="36594" xr:uid="{00000000-0005-0000-0000-000033900000}"/>
    <cellStyle name="Salida 2 2 4 4 2" xfId="36595" xr:uid="{00000000-0005-0000-0000-000034900000}"/>
    <cellStyle name="Salida 2 2 4 5" xfId="36596" xr:uid="{00000000-0005-0000-0000-000035900000}"/>
    <cellStyle name="Salida 2 2 4 5 2" xfId="36597" xr:uid="{00000000-0005-0000-0000-000036900000}"/>
    <cellStyle name="Salida 2 2 4 6" xfId="36598" xr:uid="{00000000-0005-0000-0000-000037900000}"/>
    <cellStyle name="Salida 2 2 4 6 2" xfId="36599" xr:uid="{00000000-0005-0000-0000-000038900000}"/>
    <cellStyle name="Salida 2 2 4 7" xfId="36600" xr:uid="{00000000-0005-0000-0000-000039900000}"/>
    <cellStyle name="Salida 2 2 4 7 2" xfId="36601" xr:uid="{00000000-0005-0000-0000-00003A900000}"/>
    <cellStyle name="Salida 2 2 4 8" xfId="36602" xr:uid="{00000000-0005-0000-0000-00003B900000}"/>
    <cellStyle name="Salida 2 2 4 8 2" xfId="36603" xr:uid="{00000000-0005-0000-0000-00003C900000}"/>
    <cellStyle name="Salida 2 2 4 9" xfId="36604" xr:uid="{00000000-0005-0000-0000-00003D900000}"/>
    <cellStyle name="Salida 2 2 4 9 2" xfId="36605" xr:uid="{00000000-0005-0000-0000-00003E900000}"/>
    <cellStyle name="Salida 2 2 5" xfId="36606" xr:uid="{00000000-0005-0000-0000-00003F900000}"/>
    <cellStyle name="Salida 2 2 5 10" xfId="36607" xr:uid="{00000000-0005-0000-0000-000040900000}"/>
    <cellStyle name="Salida 2 2 5 10 2" xfId="36608" xr:uid="{00000000-0005-0000-0000-000041900000}"/>
    <cellStyle name="Salida 2 2 5 11" xfId="36609" xr:uid="{00000000-0005-0000-0000-000042900000}"/>
    <cellStyle name="Salida 2 2 5 11 2" xfId="36610" xr:uid="{00000000-0005-0000-0000-000043900000}"/>
    <cellStyle name="Salida 2 2 5 12" xfId="36611" xr:uid="{00000000-0005-0000-0000-000044900000}"/>
    <cellStyle name="Salida 2 2 5 12 2" xfId="36612" xr:uid="{00000000-0005-0000-0000-000045900000}"/>
    <cellStyle name="Salida 2 2 5 13" xfId="36613" xr:uid="{00000000-0005-0000-0000-000046900000}"/>
    <cellStyle name="Salida 2 2 5 2" xfId="36614" xr:uid="{00000000-0005-0000-0000-000047900000}"/>
    <cellStyle name="Salida 2 2 5 2 10" xfId="36615" xr:uid="{00000000-0005-0000-0000-000048900000}"/>
    <cellStyle name="Salida 2 2 5 2 10 2" xfId="36616" xr:uid="{00000000-0005-0000-0000-000049900000}"/>
    <cellStyle name="Salida 2 2 5 2 11" xfId="36617" xr:uid="{00000000-0005-0000-0000-00004A900000}"/>
    <cellStyle name="Salida 2 2 5 2 2" xfId="36618" xr:uid="{00000000-0005-0000-0000-00004B900000}"/>
    <cellStyle name="Salida 2 2 5 2 2 2" xfId="36619" xr:uid="{00000000-0005-0000-0000-00004C900000}"/>
    <cellStyle name="Salida 2 2 5 2 3" xfId="36620" xr:uid="{00000000-0005-0000-0000-00004D900000}"/>
    <cellStyle name="Salida 2 2 5 2 3 2" xfId="36621" xr:uid="{00000000-0005-0000-0000-00004E900000}"/>
    <cellStyle name="Salida 2 2 5 2 4" xfId="36622" xr:uid="{00000000-0005-0000-0000-00004F900000}"/>
    <cellStyle name="Salida 2 2 5 2 4 2" xfId="36623" xr:uid="{00000000-0005-0000-0000-000050900000}"/>
    <cellStyle name="Salida 2 2 5 2 5" xfId="36624" xr:uid="{00000000-0005-0000-0000-000051900000}"/>
    <cellStyle name="Salida 2 2 5 2 5 2" xfId="36625" xr:uid="{00000000-0005-0000-0000-000052900000}"/>
    <cellStyle name="Salida 2 2 5 2 6" xfId="36626" xr:uid="{00000000-0005-0000-0000-000053900000}"/>
    <cellStyle name="Salida 2 2 5 2 6 2" xfId="36627" xr:uid="{00000000-0005-0000-0000-000054900000}"/>
    <cellStyle name="Salida 2 2 5 2 7" xfId="36628" xr:uid="{00000000-0005-0000-0000-000055900000}"/>
    <cellStyle name="Salida 2 2 5 2 7 2" xfId="36629" xr:uid="{00000000-0005-0000-0000-000056900000}"/>
    <cellStyle name="Salida 2 2 5 2 8" xfId="36630" xr:uid="{00000000-0005-0000-0000-000057900000}"/>
    <cellStyle name="Salida 2 2 5 2 8 2" xfId="36631" xr:uid="{00000000-0005-0000-0000-000058900000}"/>
    <cellStyle name="Salida 2 2 5 2 9" xfId="36632" xr:uid="{00000000-0005-0000-0000-000059900000}"/>
    <cellStyle name="Salida 2 2 5 2 9 2" xfId="36633" xr:uid="{00000000-0005-0000-0000-00005A900000}"/>
    <cellStyle name="Salida 2 2 5 3" xfId="36634" xr:uid="{00000000-0005-0000-0000-00005B900000}"/>
    <cellStyle name="Salida 2 2 5 3 10" xfId="36635" xr:uid="{00000000-0005-0000-0000-00005C900000}"/>
    <cellStyle name="Salida 2 2 5 3 10 2" xfId="36636" xr:uid="{00000000-0005-0000-0000-00005D900000}"/>
    <cellStyle name="Salida 2 2 5 3 11" xfId="36637" xr:uid="{00000000-0005-0000-0000-00005E900000}"/>
    <cellStyle name="Salida 2 2 5 3 2" xfId="36638" xr:uid="{00000000-0005-0000-0000-00005F900000}"/>
    <cellStyle name="Salida 2 2 5 3 2 2" xfId="36639" xr:uid="{00000000-0005-0000-0000-000060900000}"/>
    <cellStyle name="Salida 2 2 5 3 3" xfId="36640" xr:uid="{00000000-0005-0000-0000-000061900000}"/>
    <cellStyle name="Salida 2 2 5 3 3 2" xfId="36641" xr:uid="{00000000-0005-0000-0000-000062900000}"/>
    <cellStyle name="Salida 2 2 5 3 4" xfId="36642" xr:uid="{00000000-0005-0000-0000-000063900000}"/>
    <cellStyle name="Salida 2 2 5 3 4 2" xfId="36643" xr:uid="{00000000-0005-0000-0000-000064900000}"/>
    <cellStyle name="Salida 2 2 5 3 5" xfId="36644" xr:uid="{00000000-0005-0000-0000-000065900000}"/>
    <cellStyle name="Salida 2 2 5 3 5 2" xfId="36645" xr:uid="{00000000-0005-0000-0000-000066900000}"/>
    <cellStyle name="Salida 2 2 5 3 6" xfId="36646" xr:uid="{00000000-0005-0000-0000-000067900000}"/>
    <cellStyle name="Salida 2 2 5 3 6 2" xfId="36647" xr:uid="{00000000-0005-0000-0000-000068900000}"/>
    <cellStyle name="Salida 2 2 5 3 7" xfId="36648" xr:uid="{00000000-0005-0000-0000-000069900000}"/>
    <cellStyle name="Salida 2 2 5 3 7 2" xfId="36649" xr:uid="{00000000-0005-0000-0000-00006A900000}"/>
    <cellStyle name="Salida 2 2 5 3 8" xfId="36650" xr:uid="{00000000-0005-0000-0000-00006B900000}"/>
    <cellStyle name="Salida 2 2 5 3 8 2" xfId="36651" xr:uid="{00000000-0005-0000-0000-00006C900000}"/>
    <cellStyle name="Salida 2 2 5 3 9" xfId="36652" xr:uid="{00000000-0005-0000-0000-00006D900000}"/>
    <cellStyle name="Salida 2 2 5 3 9 2" xfId="36653" xr:uid="{00000000-0005-0000-0000-00006E900000}"/>
    <cellStyle name="Salida 2 2 5 4" xfId="36654" xr:uid="{00000000-0005-0000-0000-00006F900000}"/>
    <cellStyle name="Salida 2 2 5 4 2" xfId="36655" xr:uid="{00000000-0005-0000-0000-000070900000}"/>
    <cellStyle name="Salida 2 2 5 5" xfId="36656" xr:uid="{00000000-0005-0000-0000-000071900000}"/>
    <cellStyle name="Salida 2 2 5 5 2" xfId="36657" xr:uid="{00000000-0005-0000-0000-000072900000}"/>
    <cellStyle name="Salida 2 2 5 6" xfId="36658" xr:uid="{00000000-0005-0000-0000-000073900000}"/>
    <cellStyle name="Salida 2 2 5 6 2" xfId="36659" xr:uid="{00000000-0005-0000-0000-000074900000}"/>
    <cellStyle name="Salida 2 2 5 7" xfId="36660" xr:uid="{00000000-0005-0000-0000-000075900000}"/>
    <cellStyle name="Salida 2 2 5 7 2" xfId="36661" xr:uid="{00000000-0005-0000-0000-000076900000}"/>
    <cellStyle name="Salida 2 2 5 8" xfId="36662" xr:uid="{00000000-0005-0000-0000-000077900000}"/>
    <cellStyle name="Salida 2 2 5 8 2" xfId="36663" xr:uid="{00000000-0005-0000-0000-000078900000}"/>
    <cellStyle name="Salida 2 2 5 9" xfId="36664" xr:uid="{00000000-0005-0000-0000-000079900000}"/>
    <cellStyle name="Salida 2 2 5 9 2" xfId="36665" xr:uid="{00000000-0005-0000-0000-00007A900000}"/>
    <cellStyle name="Salida 2 2 6" xfId="36666" xr:uid="{00000000-0005-0000-0000-00007B900000}"/>
    <cellStyle name="Salida 2 2 6 2" xfId="36667" xr:uid="{00000000-0005-0000-0000-00007C900000}"/>
    <cellStyle name="Salida 2 2 7" xfId="36668" xr:uid="{00000000-0005-0000-0000-00007D900000}"/>
    <cellStyle name="Salida 2 2 7 2" xfId="36669" xr:uid="{00000000-0005-0000-0000-00007E900000}"/>
    <cellStyle name="Salida 2 2 8" xfId="36670" xr:uid="{00000000-0005-0000-0000-00007F900000}"/>
    <cellStyle name="Salida 2 2 8 2" xfId="36671" xr:uid="{00000000-0005-0000-0000-000080900000}"/>
    <cellStyle name="Salida 2 2 9" xfId="36672" xr:uid="{00000000-0005-0000-0000-000081900000}"/>
    <cellStyle name="Salida 2 2 9 2" xfId="36673" xr:uid="{00000000-0005-0000-0000-000082900000}"/>
    <cellStyle name="Salida 2 20" xfId="36674" xr:uid="{00000000-0005-0000-0000-000083900000}"/>
    <cellStyle name="Salida 2 21" xfId="36675" xr:uid="{00000000-0005-0000-0000-000084900000}"/>
    <cellStyle name="Salida 2 3" xfId="259" xr:uid="{00000000-0005-0000-0000-000085900000}"/>
    <cellStyle name="Salida 2 3 10" xfId="36676" xr:uid="{00000000-0005-0000-0000-000086900000}"/>
    <cellStyle name="Salida 2 3 10 2" xfId="36677" xr:uid="{00000000-0005-0000-0000-000087900000}"/>
    <cellStyle name="Salida 2 3 11" xfId="36678" xr:uid="{00000000-0005-0000-0000-000088900000}"/>
    <cellStyle name="Salida 2 3 11 2" xfId="36679" xr:uid="{00000000-0005-0000-0000-000089900000}"/>
    <cellStyle name="Salida 2 3 12" xfId="36680" xr:uid="{00000000-0005-0000-0000-00008A900000}"/>
    <cellStyle name="Salida 2 3 12 2" xfId="36681" xr:uid="{00000000-0005-0000-0000-00008B900000}"/>
    <cellStyle name="Salida 2 3 13" xfId="36682" xr:uid="{00000000-0005-0000-0000-00008C900000}"/>
    <cellStyle name="Salida 2 3 13 2" xfId="36683" xr:uid="{00000000-0005-0000-0000-00008D900000}"/>
    <cellStyle name="Salida 2 3 14" xfId="36684" xr:uid="{00000000-0005-0000-0000-00008E900000}"/>
    <cellStyle name="Salida 2 3 14 2" xfId="36685" xr:uid="{00000000-0005-0000-0000-00008F900000}"/>
    <cellStyle name="Salida 2 3 15" xfId="36686" xr:uid="{00000000-0005-0000-0000-000090900000}"/>
    <cellStyle name="Salida 2 3 16" xfId="36687" xr:uid="{00000000-0005-0000-0000-000091900000}"/>
    <cellStyle name="Salida 2 3 17" xfId="36688" xr:uid="{00000000-0005-0000-0000-000092900000}"/>
    <cellStyle name="Salida 2 3 2" xfId="334" xr:uid="{00000000-0005-0000-0000-000093900000}"/>
    <cellStyle name="Salida 2 3 2 10" xfId="36689" xr:uid="{00000000-0005-0000-0000-000094900000}"/>
    <cellStyle name="Salida 2 3 2 10 2" xfId="36690" xr:uid="{00000000-0005-0000-0000-000095900000}"/>
    <cellStyle name="Salida 2 3 2 11" xfId="36691" xr:uid="{00000000-0005-0000-0000-000096900000}"/>
    <cellStyle name="Salida 2 3 2 11 2" xfId="36692" xr:uid="{00000000-0005-0000-0000-000097900000}"/>
    <cellStyle name="Salida 2 3 2 12" xfId="36693" xr:uid="{00000000-0005-0000-0000-000098900000}"/>
    <cellStyle name="Salida 2 3 2 12 2" xfId="36694" xr:uid="{00000000-0005-0000-0000-000099900000}"/>
    <cellStyle name="Salida 2 3 2 13" xfId="36695" xr:uid="{00000000-0005-0000-0000-00009A900000}"/>
    <cellStyle name="Salida 2 3 2 13 2" xfId="36696" xr:uid="{00000000-0005-0000-0000-00009B900000}"/>
    <cellStyle name="Salida 2 3 2 14" xfId="36697" xr:uid="{00000000-0005-0000-0000-00009C900000}"/>
    <cellStyle name="Salida 2 3 2 14 2" xfId="36698" xr:uid="{00000000-0005-0000-0000-00009D900000}"/>
    <cellStyle name="Salida 2 3 2 15" xfId="36699" xr:uid="{00000000-0005-0000-0000-00009E900000}"/>
    <cellStyle name="Salida 2 3 2 16" xfId="36700" xr:uid="{00000000-0005-0000-0000-00009F900000}"/>
    <cellStyle name="Salida 2 3 2 2" xfId="36701" xr:uid="{00000000-0005-0000-0000-0000A0900000}"/>
    <cellStyle name="Salida 2 3 2 2 10" xfId="36702" xr:uid="{00000000-0005-0000-0000-0000A1900000}"/>
    <cellStyle name="Salida 2 3 2 2 10 2" xfId="36703" xr:uid="{00000000-0005-0000-0000-0000A2900000}"/>
    <cellStyle name="Salida 2 3 2 2 11" xfId="36704" xr:uid="{00000000-0005-0000-0000-0000A3900000}"/>
    <cellStyle name="Salida 2 3 2 2 11 2" xfId="36705" xr:uid="{00000000-0005-0000-0000-0000A4900000}"/>
    <cellStyle name="Salida 2 3 2 2 12" xfId="36706" xr:uid="{00000000-0005-0000-0000-0000A5900000}"/>
    <cellStyle name="Salida 2 3 2 2 12 2" xfId="36707" xr:uid="{00000000-0005-0000-0000-0000A6900000}"/>
    <cellStyle name="Salida 2 3 2 2 13" xfId="36708" xr:uid="{00000000-0005-0000-0000-0000A7900000}"/>
    <cellStyle name="Salida 2 3 2 2 2" xfId="36709" xr:uid="{00000000-0005-0000-0000-0000A8900000}"/>
    <cellStyle name="Salida 2 3 2 2 2 10" xfId="36710" xr:uid="{00000000-0005-0000-0000-0000A9900000}"/>
    <cellStyle name="Salida 2 3 2 2 2 10 2" xfId="36711" xr:uid="{00000000-0005-0000-0000-0000AA900000}"/>
    <cellStyle name="Salida 2 3 2 2 2 11" xfId="36712" xr:uid="{00000000-0005-0000-0000-0000AB900000}"/>
    <cellStyle name="Salida 2 3 2 2 2 2" xfId="36713" xr:uid="{00000000-0005-0000-0000-0000AC900000}"/>
    <cellStyle name="Salida 2 3 2 2 2 2 2" xfId="36714" xr:uid="{00000000-0005-0000-0000-0000AD900000}"/>
    <cellStyle name="Salida 2 3 2 2 2 3" xfId="36715" xr:uid="{00000000-0005-0000-0000-0000AE900000}"/>
    <cellStyle name="Salida 2 3 2 2 2 3 2" xfId="36716" xr:uid="{00000000-0005-0000-0000-0000AF900000}"/>
    <cellStyle name="Salida 2 3 2 2 2 4" xfId="36717" xr:uid="{00000000-0005-0000-0000-0000B0900000}"/>
    <cellStyle name="Salida 2 3 2 2 2 4 2" xfId="36718" xr:uid="{00000000-0005-0000-0000-0000B1900000}"/>
    <cellStyle name="Salida 2 3 2 2 2 5" xfId="36719" xr:uid="{00000000-0005-0000-0000-0000B2900000}"/>
    <cellStyle name="Salida 2 3 2 2 2 5 2" xfId="36720" xr:uid="{00000000-0005-0000-0000-0000B3900000}"/>
    <cellStyle name="Salida 2 3 2 2 2 6" xfId="36721" xr:uid="{00000000-0005-0000-0000-0000B4900000}"/>
    <cellStyle name="Salida 2 3 2 2 2 6 2" xfId="36722" xr:uid="{00000000-0005-0000-0000-0000B5900000}"/>
    <cellStyle name="Salida 2 3 2 2 2 7" xfId="36723" xr:uid="{00000000-0005-0000-0000-0000B6900000}"/>
    <cellStyle name="Salida 2 3 2 2 2 7 2" xfId="36724" xr:uid="{00000000-0005-0000-0000-0000B7900000}"/>
    <cellStyle name="Salida 2 3 2 2 2 8" xfId="36725" xr:uid="{00000000-0005-0000-0000-0000B8900000}"/>
    <cellStyle name="Salida 2 3 2 2 2 8 2" xfId="36726" xr:uid="{00000000-0005-0000-0000-0000B9900000}"/>
    <cellStyle name="Salida 2 3 2 2 2 9" xfId="36727" xr:uid="{00000000-0005-0000-0000-0000BA900000}"/>
    <cellStyle name="Salida 2 3 2 2 2 9 2" xfId="36728" xr:uid="{00000000-0005-0000-0000-0000BB900000}"/>
    <cellStyle name="Salida 2 3 2 2 3" xfId="36729" xr:uid="{00000000-0005-0000-0000-0000BC900000}"/>
    <cellStyle name="Salida 2 3 2 2 3 10" xfId="36730" xr:uid="{00000000-0005-0000-0000-0000BD900000}"/>
    <cellStyle name="Salida 2 3 2 2 3 10 2" xfId="36731" xr:uid="{00000000-0005-0000-0000-0000BE900000}"/>
    <cellStyle name="Salida 2 3 2 2 3 11" xfId="36732" xr:uid="{00000000-0005-0000-0000-0000BF900000}"/>
    <cellStyle name="Salida 2 3 2 2 3 2" xfId="36733" xr:uid="{00000000-0005-0000-0000-0000C0900000}"/>
    <cellStyle name="Salida 2 3 2 2 3 2 2" xfId="36734" xr:uid="{00000000-0005-0000-0000-0000C1900000}"/>
    <cellStyle name="Salida 2 3 2 2 3 3" xfId="36735" xr:uid="{00000000-0005-0000-0000-0000C2900000}"/>
    <cellStyle name="Salida 2 3 2 2 3 3 2" xfId="36736" xr:uid="{00000000-0005-0000-0000-0000C3900000}"/>
    <cellStyle name="Salida 2 3 2 2 3 4" xfId="36737" xr:uid="{00000000-0005-0000-0000-0000C4900000}"/>
    <cellStyle name="Salida 2 3 2 2 3 4 2" xfId="36738" xr:uid="{00000000-0005-0000-0000-0000C5900000}"/>
    <cellStyle name="Salida 2 3 2 2 3 5" xfId="36739" xr:uid="{00000000-0005-0000-0000-0000C6900000}"/>
    <cellStyle name="Salida 2 3 2 2 3 5 2" xfId="36740" xr:uid="{00000000-0005-0000-0000-0000C7900000}"/>
    <cellStyle name="Salida 2 3 2 2 3 6" xfId="36741" xr:uid="{00000000-0005-0000-0000-0000C8900000}"/>
    <cellStyle name="Salida 2 3 2 2 3 6 2" xfId="36742" xr:uid="{00000000-0005-0000-0000-0000C9900000}"/>
    <cellStyle name="Salida 2 3 2 2 3 7" xfId="36743" xr:uid="{00000000-0005-0000-0000-0000CA900000}"/>
    <cellStyle name="Salida 2 3 2 2 3 7 2" xfId="36744" xr:uid="{00000000-0005-0000-0000-0000CB900000}"/>
    <cellStyle name="Salida 2 3 2 2 3 8" xfId="36745" xr:uid="{00000000-0005-0000-0000-0000CC900000}"/>
    <cellStyle name="Salida 2 3 2 2 3 8 2" xfId="36746" xr:uid="{00000000-0005-0000-0000-0000CD900000}"/>
    <cellStyle name="Salida 2 3 2 2 3 9" xfId="36747" xr:uid="{00000000-0005-0000-0000-0000CE900000}"/>
    <cellStyle name="Salida 2 3 2 2 3 9 2" xfId="36748" xr:uid="{00000000-0005-0000-0000-0000CF900000}"/>
    <cellStyle name="Salida 2 3 2 2 4" xfId="36749" xr:uid="{00000000-0005-0000-0000-0000D0900000}"/>
    <cellStyle name="Salida 2 3 2 2 4 2" xfId="36750" xr:uid="{00000000-0005-0000-0000-0000D1900000}"/>
    <cellStyle name="Salida 2 3 2 2 5" xfId="36751" xr:uid="{00000000-0005-0000-0000-0000D2900000}"/>
    <cellStyle name="Salida 2 3 2 2 5 2" xfId="36752" xr:uid="{00000000-0005-0000-0000-0000D3900000}"/>
    <cellStyle name="Salida 2 3 2 2 6" xfId="36753" xr:uid="{00000000-0005-0000-0000-0000D4900000}"/>
    <cellStyle name="Salida 2 3 2 2 6 2" xfId="36754" xr:uid="{00000000-0005-0000-0000-0000D5900000}"/>
    <cellStyle name="Salida 2 3 2 2 7" xfId="36755" xr:uid="{00000000-0005-0000-0000-0000D6900000}"/>
    <cellStyle name="Salida 2 3 2 2 7 2" xfId="36756" xr:uid="{00000000-0005-0000-0000-0000D7900000}"/>
    <cellStyle name="Salida 2 3 2 2 8" xfId="36757" xr:uid="{00000000-0005-0000-0000-0000D8900000}"/>
    <cellStyle name="Salida 2 3 2 2 8 2" xfId="36758" xr:uid="{00000000-0005-0000-0000-0000D9900000}"/>
    <cellStyle name="Salida 2 3 2 2 9" xfId="36759" xr:uid="{00000000-0005-0000-0000-0000DA900000}"/>
    <cellStyle name="Salida 2 3 2 2 9 2" xfId="36760" xr:uid="{00000000-0005-0000-0000-0000DB900000}"/>
    <cellStyle name="Salida 2 3 2 3" xfId="36761" xr:uid="{00000000-0005-0000-0000-0000DC900000}"/>
    <cellStyle name="Salida 2 3 2 3 10" xfId="36762" xr:uid="{00000000-0005-0000-0000-0000DD900000}"/>
    <cellStyle name="Salida 2 3 2 3 10 2" xfId="36763" xr:uid="{00000000-0005-0000-0000-0000DE900000}"/>
    <cellStyle name="Salida 2 3 2 3 11" xfId="36764" xr:uid="{00000000-0005-0000-0000-0000DF900000}"/>
    <cellStyle name="Salida 2 3 2 3 11 2" xfId="36765" xr:uid="{00000000-0005-0000-0000-0000E0900000}"/>
    <cellStyle name="Salida 2 3 2 3 12" xfId="36766" xr:uid="{00000000-0005-0000-0000-0000E1900000}"/>
    <cellStyle name="Salida 2 3 2 3 12 2" xfId="36767" xr:uid="{00000000-0005-0000-0000-0000E2900000}"/>
    <cellStyle name="Salida 2 3 2 3 13" xfId="36768" xr:uid="{00000000-0005-0000-0000-0000E3900000}"/>
    <cellStyle name="Salida 2 3 2 3 2" xfId="36769" xr:uid="{00000000-0005-0000-0000-0000E4900000}"/>
    <cellStyle name="Salida 2 3 2 3 2 10" xfId="36770" xr:uid="{00000000-0005-0000-0000-0000E5900000}"/>
    <cellStyle name="Salida 2 3 2 3 2 10 2" xfId="36771" xr:uid="{00000000-0005-0000-0000-0000E6900000}"/>
    <cellStyle name="Salida 2 3 2 3 2 11" xfId="36772" xr:uid="{00000000-0005-0000-0000-0000E7900000}"/>
    <cellStyle name="Salida 2 3 2 3 2 2" xfId="36773" xr:uid="{00000000-0005-0000-0000-0000E8900000}"/>
    <cellStyle name="Salida 2 3 2 3 2 2 2" xfId="36774" xr:uid="{00000000-0005-0000-0000-0000E9900000}"/>
    <cellStyle name="Salida 2 3 2 3 2 3" xfId="36775" xr:uid="{00000000-0005-0000-0000-0000EA900000}"/>
    <cellStyle name="Salida 2 3 2 3 2 3 2" xfId="36776" xr:uid="{00000000-0005-0000-0000-0000EB900000}"/>
    <cellStyle name="Salida 2 3 2 3 2 4" xfId="36777" xr:uid="{00000000-0005-0000-0000-0000EC900000}"/>
    <cellStyle name="Salida 2 3 2 3 2 4 2" xfId="36778" xr:uid="{00000000-0005-0000-0000-0000ED900000}"/>
    <cellStyle name="Salida 2 3 2 3 2 5" xfId="36779" xr:uid="{00000000-0005-0000-0000-0000EE900000}"/>
    <cellStyle name="Salida 2 3 2 3 2 5 2" xfId="36780" xr:uid="{00000000-0005-0000-0000-0000EF900000}"/>
    <cellStyle name="Salida 2 3 2 3 2 6" xfId="36781" xr:uid="{00000000-0005-0000-0000-0000F0900000}"/>
    <cellStyle name="Salida 2 3 2 3 2 6 2" xfId="36782" xr:uid="{00000000-0005-0000-0000-0000F1900000}"/>
    <cellStyle name="Salida 2 3 2 3 2 7" xfId="36783" xr:uid="{00000000-0005-0000-0000-0000F2900000}"/>
    <cellStyle name="Salida 2 3 2 3 2 7 2" xfId="36784" xr:uid="{00000000-0005-0000-0000-0000F3900000}"/>
    <cellStyle name="Salida 2 3 2 3 2 8" xfId="36785" xr:uid="{00000000-0005-0000-0000-0000F4900000}"/>
    <cellStyle name="Salida 2 3 2 3 2 8 2" xfId="36786" xr:uid="{00000000-0005-0000-0000-0000F5900000}"/>
    <cellStyle name="Salida 2 3 2 3 2 9" xfId="36787" xr:uid="{00000000-0005-0000-0000-0000F6900000}"/>
    <cellStyle name="Salida 2 3 2 3 2 9 2" xfId="36788" xr:uid="{00000000-0005-0000-0000-0000F7900000}"/>
    <cellStyle name="Salida 2 3 2 3 3" xfId="36789" xr:uid="{00000000-0005-0000-0000-0000F8900000}"/>
    <cellStyle name="Salida 2 3 2 3 3 10" xfId="36790" xr:uid="{00000000-0005-0000-0000-0000F9900000}"/>
    <cellStyle name="Salida 2 3 2 3 3 10 2" xfId="36791" xr:uid="{00000000-0005-0000-0000-0000FA900000}"/>
    <cellStyle name="Salida 2 3 2 3 3 11" xfId="36792" xr:uid="{00000000-0005-0000-0000-0000FB900000}"/>
    <cellStyle name="Salida 2 3 2 3 3 2" xfId="36793" xr:uid="{00000000-0005-0000-0000-0000FC900000}"/>
    <cellStyle name="Salida 2 3 2 3 3 2 2" xfId="36794" xr:uid="{00000000-0005-0000-0000-0000FD900000}"/>
    <cellStyle name="Salida 2 3 2 3 3 3" xfId="36795" xr:uid="{00000000-0005-0000-0000-0000FE900000}"/>
    <cellStyle name="Salida 2 3 2 3 3 3 2" xfId="36796" xr:uid="{00000000-0005-0000-0000-0000FF900000}"/>
    <cellStyle name="Salida 2 3 2 3 3 4" xfId="36797" xr:uid="{00000000-0005-0000-0000-000000910000}"/>
    <cellStyle name="Salida 2 3 2 3 3 4 2" xfId="36798" xr:uid="{00000000-0005-0000-0000-000001910000}"/>
    <cellStyle name="Salida 2 3 2 3 3 5" xfId="36799" xr:uid="{00000000-0005-0000-0000-000002910000}"/>
    <cellStyle name="Salida 2 3 2 3 3 5 2" xfId="36800" xr:uid="{00000000-0005-0000-0000-000003910000}"/>
    <cellStyle name="Salida 2 3 2 3 3 6" xfId="36801" xr:uid="{00000000-0005-0000-0000-000004910000}"/>
    <cellStyle name="Salida 2 3 2 3 3 6 2" xfId="36802" xr:uid="{00000000-0005-0000-0000-000005910000}"/>
    <cellStyle name="Salida 2 3 2 3 3 7" xfId="36803" xr:uid="{00000000-0005-0000-0000-000006910000}"/>
    <cellStyle name="Salida 2 3 2 3 3 7 2" xfId="36804" xr:uid="{00000000-0005-0000-0000-000007910000}"/>
    <cellStyle name="Salida 2 3 2 3 3 8" xfId="36805" xr:uid="{00000000-0005-0000-0000-000008910000}"/>
    <cellStyle name="Salida 2 3 2 3 3 8 2" xfId="36806" xr:uid="{00000000-0005-0000-0000-000009910000}"/>
    <cellStyle name="Salida 2 3 2 3 3 9" xfId="36807" xr:uid="{00000000-0005-0000-0000-00000A910000}"/>
    <cellStyle name="Salida 2 3 2 3 3 9 2" xfId="36808" xr:uid="{00000000-0005-0000-0000-00000B910000}"/>
    <cellStyle name="Salida 2 3 2 3 4" xfId="36809" xr:uid="{00000000-0005-0000-0000-00000C910000}"/>
    <cellStyle name="Salida 2 3 2 3 4 2" xfId="36810" xr:uid="{00000000-0005-0000-0000-00000D910000}"/>
    <cellStyle name="Salida 2 3 2 3 5" xfId="36811" xr:uid="{00000000-0005-0000-0000-00000E910000}"/>
    <cellStyle name="Salida 2 3 2 3 5 2" xfId="36812" xr:uid="{00000000-0005-0000-0000-00000F910000}"/>
    <cellStyle name="Salida 2 3 2 3 6" xfId="36813" xr:uid="{00000000-0005-0000-0000-000010910000}"/>
    <cellStyle name="Salida 2 3 2 3 6 2" xfId="36814" xr:uid="{00000000-0005-0000-0000-000011910000}"/>
    <cellStyle name="Salida 2 3 2 3 7" xfId="36815" xr:uid="{00000000-0005-0000-0000-000012910000}"/>
    <cellStyle name="Salida 2 3 2 3 7 2" xfId="36816" xr:uid="{00000000-0005-0000-0000-000013910000}"/>
    <cellStyle name="Salida 2 3 2 3 8" xfId="36817" xr:uid="{00000000-0005-0000-0000-000014910000}"/>
    <cellStyle name="Salida 2 3 2 3 8 2" xfId="36818" xr:uid="{00000000-0005-0000-0000-000015910000}"/>
    <cellStyle name="Salida 2 3 2 3 9" xfId="36819" xr:uid="{00000000-0005-0000-0000-000016910000}"/>
    <cellStyle name="Salida 2 3 2 3 9 2" xfId="36820" xr:uid="{00000000-0005-0000-0000-000017910000}"/>
    <cellStyle name="Salida 2 3 2 4" xfId="36821" xr:uid="{00000000-0005-0000-0000-000018910000}"/>
    <cellStyle name="Salida 2 3 2 4 10" xfId="36822" xr:uid="{00000000-0005-0000-0000-000019910000}"/>
    <cellStyle name="Salida 2 3 2 4 10 2" xfId="36823" xr:uid="{00000000-0005-0000-0000-00001A910000}"/>
    <cellStyle name="Salida 2 3 2 4 11" xfId="36824" xr:uid="{00000000-0005-0000-0000-00001B910000}"/>
    <cellStyle name="Salida 2 3 2 4 2" xfId="36825" xr:uid="{00000000-0005-0000-0000-00001C910000}"/>
    <cellStyle name="Salida 2 3 2 4 2 2" xfId="36826" xr:uid="{00000000-0005-0000-0000-00001D910000}"/>
    <cellStyle name="Salida 2 3 2 4 3" xfId="36827" xr:uid="{00000000-0005-0000-0000-00001E910000}"/>
    <cellStyle name="Salida 2 3 2 4 3 2" xfId="36828" xr:uid="{00000000-0005-0000-0000-00001F910000}"/>
    <cellStyle name="Salida 2 3 2 4 4" xfId="36829" xr:uid="{00000000-0005-0000-0000-000020910000}"/>
    <cellStyle name="Salida 2 3 2 4 4 2" xfId="36830" xr:uid="{00000000-0005-0000-0000-000021910000}"/>
    <cellStyle name="Salida 2 3 2 4 5" xfId="36831" xr:uid="{00000000-0005-0000-0000-000022910000}"/>
    <cellStyle name="Salida 2 3 2 4 5 2" xfId="36832" xr:uid="{00000000-0005-0000-0000-000023910000}"/>
    <cellStyle name="Salida 2 3 2 4 6" xfId="36833" xr:uid="{00000000-0005-0000-0000-000024910000}"/>
    <cellStyle name="Salida 2 3 2 4 6 2" xfId="36834" xr:uid="{00000000-0005-0000-0000-000025910000}"/>
    <cellStyle name="Salida 2 3 2 4 7" xfId="36835" xr:uid="{00000000-0005-0000-0000-000026910000}"/>
    <cellStyle name="Salida 2 3 2 4 7 2" xfId="36836" xr:uid="{00000000-0005-0000-0000-000027910000}"/>
    <cellStyle name="Salida 2 3 2 4 8" xfId="36837" xr:uid="{00000000-0005-0000-0000-000028910000}"/>
    <cellStyle name="Salida 2 3 2 4 8 2" xfId="36838" xr:uid="{00000000-0005-0000-0000-000029910000}"/>
    <cellStyle name="Salida 2 3 2 4 9" xfId="36839" xr:uid="{00000000-0005-0000-0000-00002A910000}"/>
    <cellStyle name="Salida 2 3 2 4 9 2" xfId="36840" xr:uid="{00000000-0005-0000-0000-00002B910000}"/>
    <cellStyle name="Salida 2 3 2 5" xfId="36841" xr:uid="{00000000-0005-0000-0000-00002C910000}"/>
    <cellStyle name="Salida 2 3 2 5 10" xfId="36842" xr:uid="{00000000-0005-0000-0000-00002D910000}"/>
    <cellStyle name="Salida 2 3 2 5 10 2" xfId="36843" xr:uid="{00000000-0005-0000-0000-00002E910000}"/>
    <cellStyle name="Salida 2 3 2 5 11" xfId="36844" xr:uid="{00000000-0005-0000-0000-00002F910000}"/>
    <cellStyle name="Salida 2 3 2 5 2" xfId="36845" xr:uid="{00000000-0005-0000-0000-000030910000}"/>
    <cellStyle name="Salida 2 3 2 5 2 2" xfId="36846" xr:uid="{00000000-0005-0000-0000-000031910000}"/>
    <cellStyle name="Salida 2 3 2 5 3" xfId="36847" xr:uid="{00000000-0005-0000-0000-000032910000}"/>
    <cellStyle name="Salida 2 3 2 5 3 2" xfId="36848" xr:uid="{00000000-0005-0000-0000-000033910000}"/>
    <cellStyle name="Salida 2 3 2 5 4" xfId="36849" xr:uid="{00000000-0005-0000-0000-000034910000}"/>
    <cellStyle name="Salida 2 3 2 5 4 2" xfId="36850" xr:uid="{00000000-0005-0000-0000-000035910000}"/>
    <cellStyle name="Salida 2 3 2 5 5" xfId="36851" xr:uid="{00000000-0005-0000-0000-000036910000}"/>
    <cellStyle name="Salida 2 3 2 5 5 2" xfId="36852" xr:uid="{00000000-0005-0000-0000-000037910000}"/>
    <cellStyle name="Salida 2 3 2 5 6" xfId="36853" xr:uid="{00000000-0005-0000-0000-000038910000}"/>
    <cellStyle name="Salida 2 3 2 5 6 2" xfId="36854" xr:uid="{00000000-0005-0000-0000-000039910000}"/>
    <cellStyle name="Salida 2 3 2 5 7" xfId="36855" xr:uid="{00000000-0005-0000-0000-00003A910000}"/>
    <cellStyle name="Salida 2 3 2 5 7 2" xfId="36856" xr:uid="{00000000-0005-0000-0000-00003B910000}"/>
    <cellStyle name="Salida 2 3 2 5 8" xfId="36857" xr:uid="{00000000-0005-0000-0000-00003C910000}"/>
    <cellStyle name="Salida 2 3 2 5 8 2" xfId="36858" xr:uid="{00000000-0005-0000-0000-00003D910000}"/>
    <cellStyle name="Salida 2 3 2 5 9" xfId="36859" xr:uid="{00000000-0005-0000-0000-00003E910000}"/>
    <cellStyle name="Salida 2 3 2 5 9 2" xfId="36860" xr:uid="{00000000-0005-0000-0000-00003F910000}"/>
    <cellStyle name="Salida 2 3 2 6" xfId="36861" xr:uid="{00000000-0005-0000-0000-000040910000}"/>
    <cellStyle name="Salida 2 3 2 6 2" xfId="36862" xr:uid="{00000000-0005-0000-0000-000041910000}"/>
    <cellStyle name="Salida 2 3 2 7" xfId="36863" xr:uid="{00000000-0005-0000-0000-000042910000}"/>
    <cellStyle name="Salida 2 3 2 7 2" xfId="36864" xr:uid="{00000000-0005-0000-0000-000043910000}"/>
    <cellStyle name="Salida 2 3 2 8" xfId="36865" xr:uid="{00000000-0005-0000-0000-000044910000}"/>
    <cellStyle name="Salida 2 3 2 8 2" xfId="36866" xr:uid="{00000000-0005-0000-0000-000045910000}"/>
    <cellStyle name="Salida 2 3 2 9" xfId="36867" xr:uid="{00000000-0005-0000-0000-000046910000}"/>
    <cellStyle name="Salida 2 3 2 9 2" xfId="36868" xr:uid="{00000000-0005-0000-0000-000047910000}"/>
    <cellStyle name="Salida 2 3 3" xfId="298" xr:uid="{00000000-0005-0000-0000-000048910000}"/>
    <cellStyle name="Salida 2 3 3 10" xfId="36869" xr:uid="{00000000-0005-0000-0000-000049910000}"/>
    <cellStyle name="Salida 2 3 3 10 2" xfId="36870" xr:uid="{00000000-0005-0000-0000-00004A910000}"/>
    <cellStyle name="Salida 2 3 3 11" xfId="36871" xr:uid="{00000000-0005-0000-0000-00004B910000}"/>
    <cellStyle name="Salida 2 3 3 11 2" xfId="36872" xr:uid="{00000000-0005-0000-0000-00004C910000}"/>
    <cellStyle name="Salida 2 3 3 12" xfId="36873" xr:uid="{00000000-0005-0000-0000-00004D910000}"/>
    <cellStyle name="Salida 2 3 3 12 2" xfId="36874" xr:uid="{00000000-0005-0000-0000-00004E910000}"/>
    <cellStyle name="Salida 2 3 3 13" xfId="36875" xr:uid="{00000000-0005-0000-0000-00004F910000}"/>
    <cellStyle name="Salida 2 3 3 13 2" xfId="36876" xr:uid="{00000000-0005-0000-0000-000050910000}"/>
    <cellStyle name="Salida 2 3 3 14" xfId="36877" xr:uid="{00000000-0005-0000-0000-000051910000}"/>
    <cellStyle name="Salida 2 3 3 14 2" xfId="36878" xr:uid="{00000000-0005-0000-0000-000052910000}"/>
    <cellStyle name="Salida 2 3 3 15" xfId="36879" xr:uid="{00000000-0005-0000-0000-000053910000}"/>
    <cellStyle name="Salida 2 3 3 2" xfId="36880" xr:uid="{00000000-0005-0000-0000-000054910000}"/>
    <cellStyle name="Salida 2 3 3 2 10" xfId="36881" xr:uid="{00000000-0005-0000-0000-000055910000}"/>
    <cellStyle name="Salida 2 3 3 2 10 2" xfId="36882" xr:uid="{00000000-0005-0000-0000-000056910000}"/>
    <cellStyle name="Salida 2 3 3 2 11" xfId="36883" xr:uid="{00000000-0005-0000-0000-000057910000}"/>
    <cellStyle name="Salida 2 3 3 2 11 2" xfId="36884" xr:uid="{00000000-0005-0000-0000-000058910000}"/>
    <cellStyle name="Salida 2 3 3 2 12" xfId="36885" xr:uid="{00000000-0005-0000-0000-000059910000}"/>
    <cellStyle name="Salida 2 3 3 2 12 2" xfId="36886" xr:uid="{00000000-0005-0000-0000-00005A910000}"/>
    <cellStyle name="Salida 2 3 3 2 13" xfId="36887" xr:uid="{00000000-0005-0000-0000-00005B910000}"/>
    <cellStyle name="Salida 2 3 3 2 2" xfId="36888" xr:uid="{00000000-0005-0000-0000-00005C910000}"/>
    <cellStyle name="Salida 2 3 3 2 2 10" xfId="36889" xr:uid="{00000000-0005-0000-0000-00005D910000}"/>
    <cellStyle name="Salida 2 3 3 2 2 10 2" xfId="36890" xr:uid="{00000000-0005-0000-0000-00005E910000}"/>
    <cellStyle name="Salida 2 3 3 2 2 11" xfId="36891" xr:uid="{00000000-0005-0000-0000-00005F910000}"/>
    <cellStyle name="Salida 2 3 3 2 2 2" xfId="36892" xr:uid="{00000000-0005-0000-0000-000060910000}"/>
    <cellStyle name="Salida 2 3 3 2 2 2 2" xfId="36893" xr:uid="{00000000-0005-0000-0000-000061910000}"/>
    <cellStyle name="Salida 2 3 3 2 2 3" xfId="36894" xr:uid="{00000000-0005-0000-0000-000062910000}"/>
    <cellStyle name="Salida 2 3 3 2 2 3 2" xfId="36895" xr:uid="{00000000-0005-0000-0000-000063910000}"/>
    <cellStyle name="Salida 2 3 3 2 2 4" xfId="36896" xr:uid="{00000000-0005-0000-0000-000064910000}"/>
    <cellStyle name="Salida 2 3 3 2 2 4 2" xfId="36897" xr:uid="{00000000-0005-0000-0000-000065910000}"/>
    <cellStyle name="Salida 2 3 3 2 2 5" xfId="36898" xr:uid="{00000000-0005-0000-0000-000066910000}"/>
    <cellStyle name="Salida 2 3 3 2 2 5 2" xfId="36899" xr:uid="{00000000-0005-0000-0000-000067910000}"/>
    <cellStyle name="Salida 2 3 3 2 2 6" xfId="36900" xr:uid="{00000000-0005-0000-0000-000068910000}"/>
    <cellStyle name="Salida 2 3 3 2 2 6 2" xfId="36901" xr:uid="{00000000-0005-0000-0000-000069910000}"/>
    <cellStyle name="Salida 2 3 3 2 2 7" xfId="36902" xr:uid="{00000000-0005-0000-0000-00006A910000}"/>
    <cellStyle name="Salida 2 3 3 2 2 7 2" xfId="36903" xr:uid="{00000000-0005-0000-0000-00006B910000}"/>
    <cellStyle name="Salida 2 3 3 2 2 8" xfId="36904" xr:uid="{00000000-0005-0000-0000-00006C910000}"/>
    <cellStyle name="Salida 2 3 3 2 2 8 2" xfId="36905" xr:uid="{00000000-0005-0000-0000-00006D910000}"/>
    <cellStyle name="Salida 2 3 3 2 2 9" xfId="36906" xr:uid="{00000000-0005-0000-0000-00006E910000}"/>
    <cellStyle name="Salida 2 3 3 2 2 9 2" xfId="36907" xr:uid="{00000000-0005-0000-0000-00006F910000}"/>
    <cellStyle name="Salida 2 3 3 2 3" xfId="36908" xr:uid="{00000000-0005-0000-0000-000070910000}"/>
    <cellStyle name="Salida 2 3 3 2 3 10" xfId="36909" xr:uid="{00000000-0005-0000-0000-000071910000}"/>
    <cellStyle name="Salida 2 3 3 2 3 10 2" xfId="36910" xr:uid="{00000000-0005-0000-0000-000072910000}"/>
    <cellStyle name="Salida 2 3 3 2 3 11" xfId="36911" xr:uid="{00000000-0005-0000-0000-000073910000}"/>
    <cellStyle name="Salida 2 3 3 2 3 2" xfId="36912" xr:uid="{00000000-0005-0000-0000-000074910000}"/>
    <cellStyle name="Salida 2 3 3 2 3 2 2" xfId="36913" xr:uid="{00000000-0005-0000-0000-000075910000}"/>
    <cellStyle name="Salida 2 3 3 2 3 3" xfId="36914" xr:uid="{00000000-0005-0000-0000-000076910000}"/>
    <cellStyle name="Salida 2 3 3 2 3 3 2" xfId="36915" xr:uid="{00000000-0005-0000-0000-000077910000}"/>
    <cellStyle name="Salida 2 3 3 2 3 4" xfId="36916" xr:uid="{00000000-0005-0000-0000-000078910000}"/>
    <cellStyle name="Salida 2 3 3 2 3 4 2" xfId="36917" xr:uid="{00000000-0005-0000-0000-000079910000}"/>
    <cellStyle name="Salida 2 3 3 2 3 5" xfId="36918" xr:uid="{00000000-0005-0000-0000-00007A910000}"/>
    <cellStyle name="Salida 2 3 3 2 3 5 2" xfId="36919" xr:uid="{00000000-0005-0000-0000-00007B910000}"/>
    <cellStyle name="Salida 2 3 3 2 3 6" xfId="36920" xr:uid="{00000000-0005-0000-0000-00007C910000}"/>
    <cellStyle name="Salida 2 3 3 2 3 6 2" xfId="36921" xr:uid="{00000000-0005-0000-0000-00007D910000}"/>
    <cellStyle name="Salida 2 3 3 2 3 7" xfId="36922" xr:uid="{00000000-0005-0000-0000-00007E910000}"/>
    <cellStyle name="Salida 2 3 3 2 3 7 2" xfId="36923" xr:uid="{00000000-0005-0000-0000-00007F910000}"/>
    <cellStyle name="Salida 2 3 3 2 3 8" xfId="36924" xr:uid="{00000000-0005-0000-0000-000080910000}"/>
    <cellStyle name="Salida 2 3 3 2 3 8 2" xfId="36925" xr:uid="{00000000-0005-0000-0000-000081910000}"/>
    <cellStyle name="Salida 2 3 3 2 3 9" xfId="36926" xr:uid="{00000000-0005-0000-0000-000082910000}"/>
    <cellStyle name="Salida 2 3 3 2 3 9 2" xfId="36927" xr:uid="{00000000-0005-0000-0000-000083910000}"/>
    <cellStyle name="Salida 2 3 3 2 4" xfId="36928" xr:uid="{00000000-0005-0000-0000-000084910000}"/>
    <cellStyle name="Salida 2 3 3 2 4 2" xfId="36929" xr:uid="{00000000-0005-0000-0000-000085910000}"/>
    <cellStyle name="Salida 2 3 3 2 5" xfId="36930" xr:uid="{00000000-0005-0000-0000-000086910000}"/>
    <cellStyle name="Salida 2 3 3 2 5 2" xfId="36931" xr:uid="{00000000-0005-0000-0000-000087910000}"/>
    <cellStyle name="Salida 2 3 3 2 6" xfId="36932" xr:uid="{00000000-0005-0000-0000-000088910000}"/>
    <cellStyle name="Salida 2 3 3 2 6 2" xfId="36933" xr:uid="{00000000-0005-0000-0000-000089910000}"/>
    <cellStyle name="Salida 2 3 3 2 7" xfId="36934" xr:uid="{00000000-0005-0000-0000-00008A910000}"/>
    <cellStyle name="Salida 2 3 3 2 7 2" xfId="36935" xr:uid="{00000000-0005-0000-0000-00008B910000}"/>
    <cellStyle name="Salida 2 3 3 2 8" xfId="36936" xr:uid="{00000000-0005-0000-0000-00008C910000}"/>
    <cellStyle name="Salida 2 3 3 2 8 2" xfId="36937" xr:uid="{00000000-0005-0000-0000-00008D910000}"/>
    <cellStyle name="Salida 2 3 3 2 9" xfId="36938" xr:uid="{00000000-0005-0000-0000-00008E910000}"/>
    <cellStyle name="Salida 2 3 3 2 9 2" xfId="36939" xr:uid="{00000000-0005-0000-0000-00008F910000}"/>
    <cellStyle name="Salida 2 3 3 3" xfId="36940" xr:uid="{00000000-0005-0000-0000-000090910000}"/>
    <cellStyle name="Salida 2 3 3 3 10" xfId="36941" xr:uid="{00000000-0005-0000-0000-000091910000}"/>
    <cellStyle name="Salida 2 3 3 3 10 2" xfId="36942" xr:uid="{00000000-0005-0000-0000-000092910000}"/>
    <cellStyle name="Salida 2 3 3 3 11" xfId="36943" xr:uid="{00000000-0005-0000-0000-000093910000}"/>
    <cellStyle name="Salida 2 3 3 3 11 2" xfId="36944" xr:uid="{00000000-0005-0000-0000-000094910000}"/>
    <cellStyle name="Salida 2 3 3 3 12" xfId="36945" xr:uid="{00000000-0005-0000-0000-000095910000}"/>
    <cellStyle name="Salida 2 3 3 3 12 2" xfId="36946" xr:uid="{00000000-0005-0000-0000-000096910000}"/>
    <cellStyle name="Salida 2 3 3 3 13" xfId="36947" xr:uid="{00000000-0005-0000-0000-000097910000}"/>
    <cellStyle name="Salida 2 3 3 3 2" xfId="36948" xr:uid="{00000000-0005-0000-0000-000098910000}"/>
    <cellStyle name="Salida 2 3 3 3 2 10" xfId="36949" xr:uid="{00000000-0005-0000-0000-000099910000}"/>
    <cellStyle name="Salida 2 3 3 3 2 10 2" xfId="36950" xr:uid="{00000000-0005-0000-0000-00009A910000}"/>
    <cellStyle name="Salida 2 3 3 3 2 11" xfId="36951" xr:uid="{00000000-0005-0000-0000-00009B910000}"/>
    <cellStyle name="Salida 2 3 3 3 2 2" xfId="36952" xr:uid="{00000000-0005-0000-0000-00009C910000}"/>
    <cellStyle name="Salida 2 3 3 3 2 2 2" xfId="36953" xr:uid="{00000000-0005-0000-0000-00009D910000}"/>
    <cellStyle name="Salida 2 3 3 3 2 3" xfId="36954" xr:uid="{00000000-0005-0000-0000-00009E910000}"/>
    <cellStyle name="Salida 2 3 3 3 2 3 2" xfId="36955" xr:uid="{00000000-0005-0000-0000-00009F910000}"/>
    <cellStyle name="Salida 2 3 3 3 2 4" xfId="36956" xr:uid="{00000000-0005-0000-0000-0000A0910000}"/>
    <cellStyle name="Salida 2 3 3 3 2 4 2" xfId="36957" xr:uid="{00000000-0005-0000-0000-0000A1910000}"/>
    <cellStyle name="Salida 2 3 3 3 2 5" xfId="36958" xr:uid="{00000000-0005-0000-0000-0000A2910000}"/>
    <cellStyle name="Salida 2 3 3 3 2 5 2" xfId="36959" xr:uid="{00000000-0005-0000-0000-0000A3910000}"/>
    <cellStyle name="Salida 2 3 3 3 2 6" xfId="36960" xr:uid="{00000000-0005-0000-0000-0000A4910000}"/>
    <cellStyle name="Salida 2 3 3 3 2 6 2" xfId="36961" xr:uid="{00000000-0005-0000-0000-0000A5910000}"/>
    <cellStyle name="Salida 2 3 3 3 2 7" xfId="36962" xr:uid="{00000000-0005-0000-0000-0000A6910000}"/>
    <cellStyle name="Salida 2 3 3 3 2 7 2" xfId="36963" xr:uid="{00000000-0005-0000-0000-0000A7910000}"/>
    <cellStyle name="Salida 2 3 3 3 2 8" xfId="36964" xr:uid="{00000000-0005-0000-0000-0000A8910000}"/>
    <cellStyle name="Salida 2 3 3 3 2 8 2" xfId="36965" xr:uid="{00000000-0005-0000-0000-0000A9910000}"/>
    <cellStyle name="Salida 2 3 3 3 2 9" xfId="36966" xr:uid="{00000000-0005-0000-0000-0000AA910000}"/>
    <cellStyle name="Salida 2 3 3 3 2 9 2" xfId="36967" xr:uid="{00000000-0005-0000-0000-0000AB910000}"/>
    <cellStyle name="Salida 2 3 3 3 3" xfId="36968" xr:uid="{00000000-0005-0000-0000-0000AC910000}"/>
    <cellStyle name="Salida 2 3 3 3 3 10" xfId="36969" xr:uid="{00000000-0005-0000-0000-0000AD910000}"/>
    <cellStyle name="Salida 2 3 3 3 3 10 2" xfId="36970" xr:uid="{00000000-0005-0000-0000-0000AE910000}"/>
    <cellStyle name="Salida 2 3 3 3 3 11" xfId="36971" xr:uid="{00000000-0005-0000-0000-0000AF910000}"/>
    <cellStyle name="Salida 2 3 3 3 3 2" xfId="36972" xr:uid="{00000000-0005-0000-0000-0000B0910000}"/>
    <cellStyle name="Salida 2 3 3 3 3 2 2" xfId="36973" xr:uid="{00000000-0005-0000-0000-0000B1910000}"/>
    <cellStyle name="Salida 2 3 3 3 3 3" xfId="36974" xr:uid="{00000000-0005-0000-0000-0000B2910000}"/>
    <cellStyle name="Salida 2 3 3 3 3 3 2" xfId="36975" xr:uid="{00000000-0005-0000-0000-0000B3910000}"/>
    <cellStyle name="Salida 2 3 3 3 3 4" xfId="36976" xr:uid="{00000000-0005-0000-0000-0000B4910000}"/>
    <cellStyle name="Salida 2 3 3 3 3 4 2" xfId="36977" xr:uid="{00000000-0005-0000-0000-0000B5910000}"/>
    <cellStyle name="Salida 2 3 3 3 3 5" xfId="36978" xr:uid="{00000000-0005-0000-0000-0000B6910000}"/>
    <cellStyle name="Salida 2 3 3 3 3 5 2" xfId="36979" xr:uid="{00000000-0005-0000-0000-0000B7910000}"/>
    <cellStyle name="Salida 2 3 3 3 3 6" xfId="36980" xr:uid="{00000000-0005-0000-0000-0000B8910000}"/>
    <cellStyle name="Salida 2 3 3 3 3 6 2" xfId="36981" xr:uid="{00000000-0005-0000-0000-0000B9910000}"/>
    <cellStyle name="Salida 2 3 3 3 3 7" xfId="36982" xr:uid="{00000000-0005-0000-0000-0000BA910000}"/>
    <cellStyle name="Salida 2 3 3 3 3 7 2" xfId="36983" xr:uid="{00000000-0005-0000-0000-0000BB910000}"/>
    <cellStyle name="Salida 2 3 3 3 3 8" xfId="36984" xr:uid="{00000000-0005-0000-0000-0000BC910000}"/>
    <cellStyle name="Salida 2 3 3 3 3 8 2" xfId="36985" xr:uid="{00000000-0005-0000-0000-0000BD910000}"/>
    <cellStyle name="Salida 2 3 3 3 3 9" xfId="36986" xr:uid="{00000000-0005-0000-0000-0000BE910000}"/>
    <cellStyle name="Salida 2 3 3 3 3 9 2" xfId="36987" xr:uid="{00000000-0005-0000-0000-0000BF910000}"/>
    <cellStyle name="Salida 2 3 3 3 4" xfId="36988" xr:uid="{00000000-0005-0000-0000-0000C0910000}"/>
    <cellStyle name="Salida 2 3 3 3 4 2" xfId="36989" xr:uid="{00000000-0005-0000-0000-0000C1910000}"/>
    <cellStyle name="Salida 2 3 3 3 5" xfId="36990" xr:uid="{00000000-0005-0000-0000-0000C2910000}"/>
    <cellStyle name="Salida 2 3 3 3 5 2" xfId="36991" xr:uid="{00000000-0005-0000-0000-0000C3910000}"/>
    <cellStyle name="Salida 2 3 3 3 6" xfId="36992" xr:uid="{00000000-0005-0000-0000-0000C4910000}"/>
    <cellStyle name="Salida 2 3 3 3 6 2" xfId="36993" xr:uid="{00000000-0005-0000-0000-0000C5910000}"/>
    <cellStyle name="Salida 2 3 3 3 7" xfId="36994" xr:uid="{00000000-0005-0000-0000-0000C6910000}"/>
    <cellStyle name="Salida 2 3 3 3 7 2" xfId="36995" xr:uid="{00000000-0005-0000-0000-0000C7910000}"/>
    <cellStyle name="Salida 2 3 3 3 8" xfId="36996" xr:uid="{00000000-0005-0000-0000-0000C8910000}"/>
    <cellStyle name="Salida 2 3 3 3 8 2" xfId="36997" xr:uid="{00000000-0005-0000-0000-0000C9910000}"/>
    <cellStyle name="Salida 2 3 3 3 9" xfId="36998" xr:uid="{00000000-0005-0000-0000-0000CA910000}"/>
    <cellStyle name="Salida 2 3 3 3 9 2" xfId="36999" xr:uid="{00000000-0005-0000-0000-0000CB910000}"/>
    <cellStyle name="Salida 2 3 3 4" xfId="37000" xr:uid="{00000000-0005-0000-0000-0000CC910000}"/>
    <cellStyle name="Salida 2 3 3 4 10" xfId="37001" xr:uid="{00000000-0005-0000-0000-0000CD910000}"/>
    <cellStyle name="Salida 2 3 3 4 10 2" xfId="37002" xr:uid="{00000000-0005-0000-0000-0000CE910000}"/>
    <cellStyle name="Salida 2 3 3 4 11" xfId="37003" xr:uid="{00000000-0005-0000-0000-0000CF910000}"/>
    <cellStyle name="Salida 2 3 3 4 2" xfId="37004" xr:uid="{00000000-0005-0000-0000-0000D0910000}"/>
    <cellStyle name="Salida 2 3 3 4 2 2" xfId="37005" xr:uid="{00000000-0005-0000-0000-0000D1910000}"/>
    <cellStyle name="Salida 2 3 3 4 3" xfId="37006" xr:uid="{00000000-0005-0000-0000-0000D2910000}"/>
    <cellStyle name="Salida 2 3 3 4 3 2" xfId="37007" xr:uid="{00000000-0005-0000-0000-0000D3910000}"/>
    <cellStyle name="Salida 2 3 3 4 4" xfId="37008" xr:uid="{00000000-0005-0000-0000-0000D4910000}"/>
    <cellStyle name="Salida 2 3 3 4 4 2" xfId="37009" xr:uid="{00000000-0005-0000-0000-0000D5910000}"/>
    <cellStyle name="Salida 2 3 3 4 5" xfId="37010" xr:uid="{00000000-0005-0000-0000-0000D6910000}"/>
    <cellStyle name="Salida 2 3 3 4 5 2" xfId="37011" xr:uid="{00000000-0005-0000-0000-0000D7910000}"/>
    <cellStyle name="Salida 2 3 3 4 6" xfId="37012" xr:uid="{00000000-0005-0000-0000-0000D8910000}"/>
    <cellStyle name="Salida 2 3 3 4 6 2" xfId="37013" xr:uid="{00000000-0005-0000-0000-0000D9910000}"/>
    <cellStyle name="Salida 2 3 3 4 7" xfId="37014" xr:uid="{00000000-0005-0000-0000-0000DA910000}"/>
    <cellStyle name="Salida 2 3 3 4 7 2" xfId="37015" xr:uid="{00000000-0005-0000-0000-0000DB910000}"/>
    <cellStyle name="Salida 2 3 3 4 8" xfId="37016" xr:uid="{00000000-0005-0000-0000-0000DC910000}"/>
    <cellStyle name="Salida 2 3 3 4 8 2" xfId="37017" xr:uid="{00000000-0005-0000-0000-0000DD910000}"/>
    <cellStyle name="Salida 2 3 3 4 9" xfId="37018" xr:uid="{00000000-0005-0000-0000-0000DE910000}"/>
    <cellStyle name="Salida 2 3 3 4 9 2" xfId="37019" xr:uid="{00000000-0005-0000-0000-0000DF910000}"/>
    <cellStyle name="Salida 2 3 3 5" xfId="37020" xr:uid="{00000000-0005-0000-0000-0000E0910000}"/>
    <cellStyle name="Salida 2 3 3 5 10" xfId="37021" xr:uid="{00000000-0005-0000-0000-0000E1910000}"/>
    <cellStyle name="Salida 2 3 3 5 10 2" xfId="37022" xr:uid="{00000000-0005-0000-0000-0000E2910000}"/>
    <cellStyle name="Salida 2 3 3 5 11" xfId="37023" xr:uid="{00000000-0005-0000-0000-0000E3910000}"/>
    <cellStyle name="Salida 2 3 3 5 2" xfId="37024" xr:uid="{00000000-0005-0000-0000-0000E4910000}"/>
    <cellStyle name="Salida 2 3 3 5 2 2" xfId="37025" xr:uid="{00000000-0005-0000-0000-0000E5910000}"/>
    <cellStyle name="Salida 2 3 3 5 3" xfId="37026" xr:uid="{00000000-0005-0000-0000-0000E6910000}"/>
    <cellStyle name="Salida 2 3 3 5 3 2" xfId="37027" xr:uid="{00000000-0005-0000-0000-0000E7910000}"/>
    <cellStyle name="Salida 2 3 3 5 4" xfId="37028" xr:uid="{00000000-0005-0000-0000-0000E8910000}"/>
    <cellStyle name="Salida 2 3 3 5 4 2" xfId="37029" xr:uid="{00000000-0005-0000-0000-0000E9910000}"/>
    <cellStyle name="Salida 2 3 3 5 5" xfId="37030" xr:uid="{00000000-0005-0000-0000-0000EA910000}"/>
    <cellStyle name="Salida 2 3 3 5 5 2" xfId="37031" xr:uid="{00000000-0005-0000-0000-0000EB910000}"/>
    <cellStyle name="Salida 2 3 3 5 6" xfId="37032" xr:uid="{00000000-0005-0000-0000-0000EC910000}"/>
    <cellStyle name="Salida 2 3 3 5 6 2" xfId="37033" xr:uid="{00000000-0005-0000-0000-0000ED910000}"/>
    <cellStyle name="Salida 2 3 3 5 7" xfId="37034" xr:uid="{00000000-0005-0000-0000-0000EE910000}"/>
    <cellStyle name="Salida 2 3 3 5 7 2" xfId="37035" xr:uid="{00000000-0005-0000-0000-0000EF910000}"/>
    <cellStyle name="Salida 2 3 3 5 8" xfId="37036" xr:uid="{00000000-0005-0000-0000-0000F0910000}"/>
    <cellStyle name="Salida 2 3 3 5 8 2" xfId="37037" xr:uid="{00000000-0005-0000-0000-0000F1910000}"/>
    <cellStyle name="Salida 2 3 3 5 9" xfId="37038" xr:uid="{00000000-0005-0000-0000-0000F2910000}"/>
    <cellStyle name="Salida 2 3 3 5 9 2" xfId="37039" xr:uid="{00000000-0005-0000-0000-0000F3910000}"/>
    <cellStyle name="Salida 2 3 3 6" xfId="37040" xr:uid="{00000000-0005-0000-0000-0000F4910000}"/>
    <cellStyle name="Salida 2 3 3 6 2" xfId="37041" xr:uid="{00000000-0005-0000-0000-0000F5910000}"/>
    <cellStyle name="Salida 2 3 3 7" xfId="37042" xr:uid="{00000000-0005-0000-0000-0000F6910000}"/>
    <cellStyle name="Salida 2 3 3 7 2" xfId="37043" xr:uid="{00000000-0005-0000-0000-0000F7910000}"/>
    <cellStyle name="Salida 2 3 3 8" xfId="37044" xr:uid="{00000000-0005-0000-0000-0000F8910000}"/>
    <cellStyle name="Salida 2 3 3 8 2" xfId="37045" xr:uid="{00000000-0005-0000-0000-0000F9910000}"/>
    <cellStyle name="Salida 2 3 3 9" xfId="37046" xr:uid="{00000000-0005-0000-0000-0000FA910000}"/>
    <cellStyle name="Salida 2 3 3 9 2" xfId="37047" xr:uid="{00000000-0005-0000-0000-0000FB910000}"/>
    <cellStyle name="Salida 2 3 4" xfId="37048" xr:uid="{00000000-0005-0000-0000-0000FC910000}"/>
    <cellStyle name="Salida 2 3 4 10" xfId="37049" xr:uid="{00000000-0005-0000-0000-0000FD910000}"/>
    <cellStyle name="Salida 2 3 4 10 2" xfId="37050" xr:uid="{00000000-0005-0000-0000-0000FE910000}"/>
    <cellStyle name="Salida 2 3 4 11" xfId="37051" xr:uid="{00000000-0005-0000-0000-0000FF910000}"/>
    <cellStyle name="Salida 2 3 4 11 2" xfId="37052" xr:uid="{00000000-0005-0000-0000-000000920000}"/>
    <cellStyle name="Salida 2 3 4 12" xfId="37053" xr:uid="{00000000-0005-0000-0000-000001920000}"/>
    <cellStyle name="Salida 2 3 4 12 2" xfId="37054" xr:uid="{00000000-0005-0000-0000-000002920000}"/>
    <cellStyle name="Salida 2 3 4 13" xfId="37055" xr:uid="{00000000-0005-0000-0000-000003920000}"/>
    <cellStyle name="Salida 2 3 4 2" xfId="37056" xr:uid="{00000000-0005-0000-0000-000004920000}"/>
    <cellStyle name="Salida 2 3 4 2 10" xfId="37057" xr:uid="{00000000-0005-0000-0000-000005920000}"/>
    <cellStyle name="Salida 2 3 4 2 10 2" xfId="37058" xr:uid="{00000000-0005-0000-0000-000006920000}"/>
    <cellStyle name="Salida 2 3 4 2 11" xfId="37059" xr:uid="{00000000-0005-0000-0000-000007920000}"/>
    <cellStyle name="Salida 2 3 4 2 2" xfId="37060" xr:uid="{00000000-0005-0000-0000-000008920000}"/>
    <cellStyle name="Salida 2 3 4 2 2 2" xfId="37061" xr:uid="{00000000-0005-0000-0000-000009920000}"/>
    <cellStyle name="Salida 2 3 4 2 3" xfId="37062" xr:uid="{00000000-0005-0000-0000-00000A920000}"/>
    <cellStyle name="Salida 2 3 4 2 3 2" xfId="37063" xr:uid="{00000000-0005-0000-0000-00000B920000}"/>
    <cellStyle name="Salida 2 3 4 2 4" xfId="37064" xr:uid="{00000000-0005-0000-0000-00000C920000}"/>
    <cellStyle name="Salida 2 3 4 2 4 2" xfId="37065" xr:uid="{00000000-0005-0000-0000-00000D920000}"/>
    <cellStyle name="Salida 2 3 4 2 5" xfId="37066" xr:uid="{00000000-0005-0000-0000-00000E920000}"/>
    <cellStyle name="Salida 2 3 4 2 5 2" xfId="37067" xr:uid="{00000000-0005-0000-0000-00000F920000}"/>
    <cellStyle name="Salida 2 3 4 2 6" xfId="37068" xr:uid="{00000000-0005-0000-0000-000010920000}"/>
    <cellStyle name="Salida 2 3 4 2 6 2" xfId="37069" xr:uid="{00000000-0005-0000-0000-000011920000}"/>
    <cellStyle name="Salida 2 3 4 2 7" xfId="37070" xr:uid="{00000000-0005-0000-0000-000012920000}"/>
    <cellStyle name="Salida 2 3 4 2 7 2" xfId="37071" xr:uid="{00000000-0005-0000-0000-000013920000}"/>
    <cellStyle name="Salida 2 3 4 2 8" xfId="37072" xr:uid="{00000000-0005-0000-0000-000014920000}"/>
    <cellStyle name="Salida 2 3 4 2 8 2" xfId="37073" xr:uid="{00000000-0005-0000-0000-000015920000}"/>
    <cellStyle name="Salida 2 3 4 2 9" xfId="37074" xr:uid="{00000000-0005-0000-0000-000016920000}"/>
    <cellStyle name="Salida 2 3 4 2 9 2" xfId="37075" xr:uid="{00000000-0005-0000-0000-000017920000}"/>
    <cellStyle name="Salida 2 3 4 3" xfId="37076" xr:uid="{00000000-0005-0000-0000-000018920000}"/>
    <cellStyle name="Salida 2 3 4 3 10" xfId="37077" xr:uid="{00000000-0005-0000-0000-000019920000}"/>
    <cellStyle name="Salida 2 3 4 3 10 2" xfId="37078" xr:uid="{00000000-0005-0000-0000-00001A920000}"/>
    <cellStyle name="Salida 2 3 4 3 11" xfId="37079" xr:uid="{00000000-0005-0000-0000-00001B920000}"/>
    <cellStyle name="Salida 2 3 4 3 2" xfId="37080" xr:uid="{00000000-0005-0000-0000-00001C920000}"/>
    <cellStyle name="Salida 2 3 4 3 2 2" xfId="37081" xr:uid="{00000000-0005-0000-0000-00001D920000}"/>
    <cellStyle name="Salida 2 3 4 3 3" xfId="37082" xr:uid="{00000000-0005-0000-0000-00001E920000}"/>
    <cellStyle name="Salida 2 3 4 3 3 2" xfId="37083" xr:uid="{00000000-0005-0000-0000-00001F920000}"/>
    <cellStyle name="Salida 2 3 4 3 4" xfId="37084" xr:uid="{00000000-0005-0000-0000-000020920000}"/>
    <cellStyle name="Salida 2 3 4 3 4 2" xfId="37085" xr:uid="{00000000-0005-0000-0000-000021920000}"/>
    <cellStyle name="Salida 2 3 4 3 5" xfId="37086" xr:uid="{00000000-0005-0000-0000-000022920000}"/>
    <cellStyle name="Salida 2 3 4 3 5 2" xfId="37087" xr:uid="{00000000-0005-0000-0000-000023920000}"/>
    <cellStyle name="Salida 2 3 4 3 6" xfId="37088" xr:uid="{00000000-0005-0000-0000-000024920000}"/>
    <cellStyle name="Salida 2 3 4 3 6 2" xfId="37089" xr:uid="{00000000-0005-0000-0000-000025920000}"/>
    <cellStyle name="Salida 2 3 4 3 7" xfId="37090" xr:uid="{00000000-0005-0000-0000-000026920000}"/>
    <cellStyle name="Salida 2 3 4 3 7 2" xfId="37091" xr:uid="{00000000-0005-0000-0000-000027920000}"/>
    <cellStyle name="Salida 2 3 4 3 8" xfId="37092" xr:uid="{00000000-0005-0000-0000-000028920000}"/>
    <cellStyle name="Salida 2 3 4 3 8 2" xfId="37093" xr:uid="{00000000-0005-0000-0000-000029920000}"/>
    <cellStyle name="Salida 2 3 4 3 9" xfId="37094" xr:uid="{00000000-0005-0000-0000-00002A920000}"/>
    <cellStyle name="Salida 2 3 4 3 9 2" xfId="37095" xr:uid="{00000000-0005-0000-0000-00002B920000}"/>
    <cellStyle name="Salida 2 3 4 4" xfId="37096" xr:uid="{00000000-0005-0000-0000-00002C920000}"/>
    <cellStyle name="Salida 2 3 4 4 2" xfId="37097" xr:uid="{00000000-0005-0000-0000-00002D920000}"/>
    <cellStyle name="Salida 2 3 4 5" xfId="37098" xr:uid="{00000000-0005-0000-0000-00002E920000}"/>
    <cellStyle name="Salida 2 3 4 5 2" xfId="37099" xr:uid="{00000000-0005-0000-0000-00002F920000}"/>
    <cellStyle name="Salida 2 3 4 6" xfId="37100" xr:uid="{00000000-0005-0000-0000-000030920000}"/>
    <cellStyle name="Salida 2 3 4 6 2" xfId="37101" xr:uid="{00000000-0005-0000-0000-000031920000}"/>
    <cellStyle name="Salida 2 3 4 7" xfId="37102" xr:uid="{00000000-0005-0000-0000-000032920000}"/>
    <cellStyle name="Salida 2 3 4 7 2" xfId="37103" xr:uid="{00000000-0005-0000-0000-000033920000}"/>
    <cellStyle name="Salida 2 3 4 8" xfId="37104" xr:uid="{00000000-0005-0000-0000-000034920000}"/>
    <cellStyle name="Salida 2 3 4 8 2" xfId="37105" xr:uid="{00000000-0005-0000-0000-000035920000}"/>
    <cellStyle name="Salida 2 3 4 9" xfId="37106" xr:uid="{00000000-0005-0000-0000-000036920000}"/>
    <cellStyle name="Salida 2 3 4 9 2" xfId="37107" xr:uid="{00000000-0005-0000-0000-000037920000}"/>
    <cellStyle name="Salida 2 3 5" xfId="37108" xr:uid="{00000000-0005-0000-0000-000038920000}"/>
    <cellStyle name="Salida 2 3 5 10" xfId="37109" xr:uid="{00000000-0005-0000-0000-000039920000}"/>
    <cellStyle name="Salida 2 3 5 10 2" xfId="37110" xr:uid="{00000000-0005-0000-0000-00003A920000}"/>
    <cellStyle name="Salida 2 3 5 11" xfId="37111" xr:uid="{00000000-0005-0000-0000-00003B920000}"/>
    <cellStyle name="Salida 2 3 5 11 2" xfId="37112" xr:uid="{00000000-0005-0000-0000-00003C920000}"/>
    <cellStyle name="Salida 2 3 5 12" xfId="37113" xr:uid="{00000000-0005-0000-0000-00003D920000}"/>
    <cellStyle name="Salida 2 3 5 12 2" xfId="37114" xr:uid="{00000000-0005-0000-0000-00003E920000}"/>
    <cellStyle name="Salida 2 3 5 13" xfId="37115" xr:uid="{00000000-0005-0000-0000-00003F920000}"/>
    <cellStyle name="Salida 2 3 5 2" xfId="37116" xr:uid="{00000000-0005-0000-0000-000040920000}"/>
    <cellStyle name="Salida 2 3 5 2 10" xfId="37117" xr:uid="{00000000-0005-0000-0000-000041920000}"/>
    <cellStyle name="Salida 2 3 5 2 10 2" xfId="37118" xr:uid="{00000000-0005-0000-0000-000042920000}"/>
    <cellStyle name="Salida 2 3 5 2 11" xfId="37119" xr:uid="{00000000-0005-0000-0000-000043920000}"/>
    <cellStyle name="Salida 2 3 5 2 2" xfId="37120" xr:uid="{00000000-0005-0000-0000-000044920000}"/>
    <cellStyle name="Salida 2 3 5 2 2 2" xfId="37121" xr:uid="{00000000-0005-0000-0000-000045920000}"/>
    <cellStyle name="Salida 2 3 5 2 3" xfId="37122" xr:uid="{00000000-0005-0000-0000-000046920000}"/>
    <cellStyle name="Salida 2 3 5 2 3 2" xfId="37123" xr:uid="{00000000-0005-0000-0000-000047920000}"/>
    <cellStyle name="Salida 2 3 5 2 4" xfId="37124" xr:uid="{00000000-0005-0000-0000-000048920000}"/>
    <cellStyle name="Salida 2 3 5 2 4 2" xfId="37125" xr:uid="{00000000-0005-0000-0000-000049920000}"/>
    <cellStyle name="Salida 2 3 5 2 5" xfId="37126" xr:uid="{00000000-0005-0000-0000-00004A920000}"/>
    <cellStyle name="Salida 2 3 5 2 5 2" xfId="37127" xr:uid="{00000000-0005-0000-0000-00004B920000}"/>
    <cellStyle name="Salida 2 3 5 2 6" xfId="37128" xr:uid="{00000000-0005-0000-0000-00004C920000}"/>
    <cellStyle name="Salida 2 3 5 2 6 2" xfId="37129" xr:uid="{00000000-0005-0000-0000-00004D920000}"/>
    <cellStyle name="Salida 2 3 5 2 7" xfId="37130" xr:uid="{00000000-0005-0000-0000-00004E920000}"/>
    <cellStyle name="Salida 2 3 5 2 7 2" xfId="37131" xr:uid="{00000000-0005-0000-0000-00004F920000}"/>
    <cellStyle name="Salida 2 3 5 2 8" xfId="37132" xr:uid="{00000000-0005-0000-0000-000050920000}"/>
    <cellStyle name="Salida 2 3 5 2 8 2" xfId="37133" xr:uid="{00000000-0005-0000-0000-000051920000}"/>
    <cellStyle name="Salida 2 3 5 2 9" xfId="37134" xr:uid="{00000000-0005-0000-0000-000052920000}"/>
    <cellStyle name="Salida 2 3 5 2 9 2" xfId="37135" xr:uid="{00000000-0005-0000-0000-000053920000}"/>
    <cellStyle name="Salida 2 3 5 3" xfId="37136" xr:uid="{00000000-0005-0000-0000-000054920000}"/>
    <cellStyle name="Salida 2 3 5 3 10" xfId="37137" xr:uid="{00000000-0005-0000-0000-000055920000}"/>
    <cellStyle name="Salida 2 3 5 3 10 2" xfId="37138" xr:uid="{00000000-0005-0000-0000-000056920000}"/>
    <cellStyle name="Salida 2 3 5 3 11" xfId="37139" xr:uid="{00000000-0005-0000-0000-000057920000}"/>
    <cellStyle name="Salida 2 3 5 3 2" xfId="37140" xr:uid="{00000000-0005-0000-0000-000058920000}"/>
    <cellStyle name="Salida 2 3 5 3 2 2" xfId="37141" xr:uid="{00000000-0005-0000-0000-000059920000}"/>
    <cellStyle name="Salida 2 3 5 3 3" xfId="37142" xr:uid="{00000000-0005-0000-0000-00005A920000}"/>
    <cellStyle name="Salida 2 3 5 3 3 2" xfId="37143" xr:uid="{00000000-0005-0000-0000-00005B920000}"/>
    <cellStyle name="Salida 2 3 5 3 4" xfId="37144" xr:uid="{00000000-0005-0000-0000-00005C920000}"/>
    <cellStyle name="Salida 2 3 5 3 4 2" xfId="37145" xr:uid="{00000000-0005-0000-0000-00005D920000}"/>
    <cellStyle name="Salida 2 3 5 3 5" xfId="37146" xr:uid="{00000000-0005-0000-0000-00005E920000}"/>
    <cellStyle name="Salida 2 3 5 3 5 2" xfId="37147" xr:uid="{00000000-0005-0000-0000-00005F920000}"/>
    <cellStyle name="Salida 2 3 5 3 6" xfId="37148" xr:uid="{00000000-0005-0000-0000-000060920000}"/>
    <cellStyle name="Salida 2 3 5 3 6 2" xfId="37149" xr:uid="{00000000-0005-0000-0000-000061920000}"/>
    <cellStyle name="Salida 2 3 5 3 7" xfId="37150" xr:uid="{00000000-0005-0000-0000-000062920000}"/>
    <cellStyle name="Salida 2 3 5 3 7 2" xfId="37151" xr:uid="{00000000-0005-0000-0000-000063920000}"/>
    <cellStyle name="Salida 2 3 5 3 8" xfId="37152" xr:uid="{00000000-0005-0000-0000-000064920000}"/>
    <cellStyle name="Salida 2 3 5 3 8 2" xfId="37153" xr:uid="{00000000-0005-0000-0000-000065920000}"/>
    <cellStyle name="Salida 2 3 5 3 9" xfId="37154" xr:uid="{00000000-0005-0000-0000-000066920000}"/>
    <cellStyle name="Salida 2 3 5 3 9 2" xfId="37155" xr:uid="{00000000-0005-0000-0000-000067920000}"/>
    <cellStyle name="Salida 2 3 5 4" xfId="37156" xr:uid="{00000000-0005-0000-0000-000068920000}"/>
    <cellStyle name="Salida 2 3 5 4 2" xfId="37157" xr:uid="{00000000-0005-0000-0000-000069920000}"/>
    <cellStyle name="Salida 2 3 5 5" xfId="37158" xr:uid="{00000000-0005-0000-0000-00006A920000}"/>
    <cellStyle name="Salida 2 3 5 5 2" xfId="37159" xr:uid="{00000000-0005-0000-0000-00006B920000}"/>
    <cellStyle name="Salida 2 3 5 6" xfId="37160" xr:uid="{00000000-0005-0000-0000-00006C920000}"/>
    <cellStyle name="Salida 2 3 5 6 2" xfId="37161" xr:uid="{00000000-0005-0000-0000-00006D920000}"/>
    <cellStyle name="Salida 2 3 5 7" xfId="37162" xr:uid="{00000000-0005-0000-0000-00006E920000}"/>
    <cellStyle name="Salida 2 3 5 7 2" xfId="37163" xr:uid="{00000000-0005-0000-0000-00006F920000}"/>
    <cellStyle name="Salida 2 3 5 8" xfId="37164" xr:uid="{00000000-0005-0000-0000-000070920000}"/>
    <cellStyle name="Salida 2 3 5 8 2" xfId="37165" xr:uid="{00000000-0005-0000-0000-000071920000}"/>
    <cellStyle name="Salida 2 3 5 9" xfId="37166" xr:uid="{00000000-0005-0000-0000-000072920000}"/>
    <cellStyle name="Salida 2 3 5 9 2" xfId="37167" xr:uid="{00000000-0005-0000-0000-000073920000}"/>
    <cellStyle name="Salida 2 3 6" xfId="37168" xr:uid="{00000000-0005-0000-0000-000074920000}"/>
    <cellStyle name="Salida 2 3 6 2" xfId="37169" xr:uid="{00000000-0005-0000-0000-000075920000}"/>
    <cellStyle name="Salida 2 3 7" xfId="37170" xr:uid="{00000000-0005-0000-0000-000076920000}"/>
    <cellStyle name="Salida 2 3 7 2" xfId="37171" xr:uid="{00000000-0005-0000-0000-000077920000}"/>
    <cellStyle name="Salida 2 3 8" xfId="37172" xr:uid="{00000000-0005-0000-0000-000078920000}"/>
    <cellStyle name="Salida 2 3 8 2" xfId="37173" xr:uid="{00000000-0005-0000-0000-000079920000}"/>
    <cellStyle name="Salida 2 3 9" xfId="37174" xr:uid="{00000000-0005-0000-0000-00007A920000}"/>
    <cellStyle name="Salida 2 3 9 2" xfId="37175" xr:uid="{00000000-0005-0000-0000-00007B920000}"/>
    <cellStyle name="Salida 2 4" xfId="332" xr:uid="{00000000-0005-0000-0000-00007C920000}"/>
    <cellStyle name="Salida 2 4 10" xfId="37176" xr:uid="{00000000-0005-0000-0000-00007D920000}"/>
    <cellStyle name="Salida 2 4 10 2" xfId="37177" xr:uid="{00000000-0005-0000-0000-00007E920000}"/>
    <cellStyle name="Salida 2 4 11" xfId="37178" xr:uid="{00000000-0005-0000-0000-00007F920000}"/>
    <cellStyle name="Salida 2 4 11 2" xfId="37179" xr:uid="{00000000-0005-0000-0000-000080920000}"/>
    <cellStyle name="Salida 2 4 12" xfId="37180" xr:uid="{00000000-0005-0000-0000-000081920000}"/>
    <cellStyle name="Salida 2 4 12 2" xfId="37181" xr:uid="{00000000-0005-0000-0000-000082920000}"/>
    <cellStyle name="Salida 2 4 13" xfId="37182" xr:uid="{00000000-0005-0000-0000-000083920000}"/>
    <cellStyle name="Salida 2 4 13 2" xfId="37183" xr:uid="{00000000-0005-0000-0000-000084920000}"/>
    <cellStyle name="Salida 2 4 14" xfId="37184" xr:uid="{00000000-0005-0000-0000-000085920000}"/>
    <cellStyle name="Salida 2 4 14 2" xfId="37185" xr:uid="{00000000-0005-0000-0000-000086920000}"/>
    <cellStyle name="Salida 2 4 15" xfId="37186" xr:uid="{00000000-0005-0000-0000-000087920000}"/>
    <cellStyle name="Salida 2 4 16" xfId="37187" xr:uid="{00000000-0005-0000-0000-000088920000}"/>
    <cellStyle name="Salida 2 4 2" xfId="37188" xr:uid="{00000000-0005-0000-0000-000089920000}"/>
    <cellStyle name="Salida 2 4 2 10" xfId="37189" xr:uid="{00000000-0005-0000-0000-00008A920000}"/>
    <cellStyle name="Salida 2 4 2 10 2" xfId="37190" xr:uid="{00000000-0005-0000-0000-00008B920000}"/>
    <cellStyle name="Salida 2 4 2 11" xfId="37191" xr:uid="{00000000-0005-0000-0000-00008C920000}"/>
    <cellStyle name="Salida 2 4 2 11 2" xfId="37192" xr:uid="{00000000-0005-0000-0000-00008D920000}"/>
    <cellStyle name="Salida 2 4 2 12" xfId="37193" xr:uid="{00000000-0005-0000-0000-00008E920000}"/>
    <cellStyle name="Salida 2 4 2 12 2" xfId="37194" xr:uid="{00000000-0005-0000-0000-00008F920000}"/>
    <cellStyle name="Salida 2 4 2 13" xfId="37195" xr:uid="{00000000-0005-0000-0000-000090920000}"/>
    <cellStyle name="Salida 2 4 2 2" xfId="37196" xr:uid="{00000000-0005-0000-0000-000091920000}"/>
    <cellStyle name="Salida 2 4 2 2 10" xfId="37197" xr:uid="{00000000-0005-0000-0000-000092920000}"/>
    <cellStyle name="Salida 2 4 2 2 10 2" xfId="37198" xr:uid="{00000000-0005-0000-0000-000093920000}"/>
    <cellStyle name="Salida 2 4 2 2 11" xfId="37199" xr:uid="{00000000-0005-0000-0000-000094920000}"/>
    <cellStyle name="Salida 2 4 2 2 2" xfId="37200" xr:uid="{00000000-0005-0000-0000-000095920000}"/>
    <cellStyle name="Salida 2 4 2 2 2 2" xfId="37201" xr:uid="{00000000-0005-0000-0000-000096920000}"/>
    <cellStyle name="Salida 2 4 2 2 3" xfId="37202" xr:uid="{00000000-0005-0000-0000-000097920000}"/>
    <cellStyle name="Salida 2 4 2 2 3 2" xfId="37203" xr:uid="{00000000-0005-0000-0000-000098920000}"/>
    <cellStyle name="Salida 2 4 2 2 4" xfId="37204" xr:uid="{00000000-0005-0000-0000-000099920000}"/>
    <cellStyle name="Salida 2 4 2 2 4 2" xfId="37205" xr:uid="{00000000-0005-0000-0000-00009A920000}"/>
    <cellStyle name="Salida 2 4 2 2 5" xfId="37206" xr:uid="{00000000-0005-0000-0000-00009B920000}"/>
    <cellStyle name="Salida 2 4 2 2 5 2" xfId="37207" xr:uid="{00000000-0005-0000-0000-00009C920000}"/>
    <cellStyle name="Salida 2 4 2 2 6" xfId="37208" xr:uid="{00000000-0005-0000-0000-00009D920000}"/>
    <cellStyle name="Salida 2 4 2 2 6 2" xfId="37209" xr:uid="{00000000-0005-0000-0000-00009E920000}"/>
    <cellStyle name="Salida 2 4 2 2 7" xfId="37210" xr:uid="{00000000-0005-0000-0000-00009F920000}"/>
    <cellStyle name="Salida 2 4 2 2 7 2" xfId="37211" xr:uid="{00000000-0005-0000-0000-0000A0920000}"/>
    <cellStyle name="Salida 2 4 2 2 8" xfId="37212" xr:uid="{00000000-0005-0000-0000-0000A1920000}"/>
    <cellStyle name="Salida 2 4 2 2 8 2" xfId="37213" xr:uid="{00000000-0005-0000-0000-0000A2920000}"/>
    <cellStyle name="Salida 2 4 2 2 9" xfId="37214" xr:uid="{00000000-0005-0000-0000-0000A3920000}"/>
    <cellStyle name="Salida 2 4 2 2 9 2" xfId="37215" xr:uid="{00000000-0005-0000-0000-0000A4920000}"/>
    <cellStyle name="Salida 2 4 2 3" xfId="37216" xr:uid="{00000000-0005-0000-0000-0000A5920000}"/>
    <cellStyle name="Salida 2 4 2 3 10" xfId="37217" xr:uid="{00000000-0005-0000-0000-0000A6920000}"/>
    <cellStyle name="Salida 2 4 2 3 10 2" xfId="37218" xr:uid="{00000000-0005-0000-0000-0000A7920000}"/>
    <cellStyle name="Salida 2 4 2 3 11" xfId="37219" xr:uid="{00000000-0005-0000-0000-0000A8920000}"/>
    <cellStyle name="Salida 2 4 2 3 2" xfId="37220" xr:uid="{00000000-0005-0000-0000-0000A9920000}"/>
    <cellStyle name="Salida 2 4 2 3 2 2" xfId="37221" xr:uid="{00000000-0005-0000-0000-0000AA920000}"/>
    <cellStyle name="Salida 2 4 2 3 3" xfId="37222" xr:uid="{00000000-0005-0000-0000-0000AB920000}"/>
    <cellStyle name="Salida 2 4 2 3 3 2" xfId="37223" xr:uid="{00000000-0005-0000-0000-0000AC920000}"/>
    <cellStyle name="Salida 2 4 2 3 4" xfId="37224" xr:uid="{00000000-0005-0000-0000-0000AD920000}"/>
    <cellStyle name="Salida 2 4 2 3 4 2" xfId="37225" xr:uid="{00000000-0005-0000-0000-0000AE920000}"/>
    <cellStyle name="Salida 2 4 2 3 5" xfId="37226" xr:uid="{00000000-0005-0000-0000-0000AF920000}"/>
    <cellStyle name="Salida 2 4 2 3 5 2" xfId="37227" xr:uid="{00000000-0005-0000-0000-0000B0920000}"/>
    <cellStyle name="Salida 2 4 2 3 6" xfId="37228" xr:uid="{00000000-0005-0000-0000-0000B1920000}"/>
    <cellStyle name="Salida 2 4 2 3 6 2" xfId="37229" xr:uid="{00000000-0005-0000-0000-0000B2920000}"/>
    <cellStyle name="Salida 2 4 2 3 7" xfId="37230" xr:uid="{00000000-0005-0000-0000-0000B3920000}"/>
    <cellStyle name="Salida 2 4 2 3 7 2" xfId="37231" xr:uid="{00000000-0005-0000-0000-0000B4920000}"/>
    <cellStyle name="Salida 2 4 2 3 8" xfId="37232" xr:uid="{00000000-0005-0000-0000-0000B5920000}"/>
    <cellStyle name="Salida 2 4 2 3 8 2" xfId="37233" xr:uid="{00000000-0005-0000-0000-0000B6920000}"/>
    <cellStyle name="Salida 2 4 2 3 9" xfId="37234" xr:uid="{00000000-0005-0000-0000-0000B7920000}"/>
    <cellStyle name="Salida 2 4 2 3 9 2" xfId="37235" xr:uid="{00000000-0005-0000-0000-0000B8920000}"/>
    <cellStyle name="Salida 2 4 2 4" xfId="37236" xr:uid="{00000000-0005-0000-0000-0000B9920000}"/>
    <cellStyle name="Salida 2 4 2 4 2" xfId="37237" xr:uid="{00000000-0005-0000-0000-0000BA920000}"/>
    <cellStyle name="Salida 2 4 2 5" xfId="37238" xr:uid="{00000000-0005-0000-0000-0000BB920000}"/>
    <cellStyle name="Salida 2 4 2 5 2" xfId="37239" xr:uid="{00000000-0005-0000-0000-0000BC920000}"/>
    <cellStyle name="Salida 2 4 2 6" xfId="37240" xr:uid="{00000000-0005-0000-0000-0000BD920000}"/>
    <cellStyle name="Salida 2 4 2 6 2" xfId="37241" xr:uid="{00000000-0005-0000-0000-0000BE920000}"/>
    <cellStyle name="Salida 2 4 2 7" xfId="37242" xr:uid="{00000000-0005-0000-0000-0000BF920000}"/>
    <cellStyle name="Salida 2 4 2 7 2" xfId="37243" xr:uid="{00000000-0005-0000-0000-0000C0920000}"/>
    <cellStyle name="Salida 2 4 2 8" xfId="37244" xr:uid="{00000000-0005-0000-0000-0000C1920000}"/>
    <cellStyle name="Salida 2 4 2 8 2" xfId="37245" xr:uid="{00000000-0005-0000-0000-0000C2920000}"/>
    <cellStyle name="Salida 2 4 2 9" xfId="37246" xr:uid="{00000000-0005-0000-0000-0000C3920000}"/>
    <cellStyle name="Salida 2 4 2 9 2" xfId="37247" xr:uid="{00000000-0005-0000-0000-0000C4920000}"/>
    <cellStyle name="Salida 2 4 3" xfId="37248" xr:uid="{00000000-0005-0000-0000-0000C5920000}"/>
    <cellStyle name="Salida 2 4 3 10" xfId="37249" xr:uid="{00000000-0005-0000-0000-0000C6920000}"/>
    <cellStyle name="Salida 2 4 3 10 2" xfId="37250" xr:uid="{00000000-0005-0000-0000-0000C7920000}"/>
    <cellStyle name="Salida 2 4 3 11" xfId="37251" xr:uid="{00000000-0005-0000-0000-0000C8920000}"/>
    <cellStyle name="Salida 2 4 3 11 2" xfId="37252" xr:uid="{00000000-0005-0000-0000-0000C9920000}"/>
    <cellStyle name="Salida 2 4 3 12" xfId="37253" xr:uid="{00000000-0005-0000-0000-0000CA920000}"/>
    <cellStyle name="Salida 2 4 3 12 2" xfId="37254" xr:uid="{00000000-0005-0000-0000-0000CB920000}"/>
    <cellStyle name="Salida 2 4 3 13" xfId="37255" xr:uid="{00000000-0005-0000-0000-0000CC920000}"/>
    <cellStyle name="Salida 2 4 3 2" xfId="37256" xr:uid="{00000000-0005-0000-0000-0000CD920000}"/>
    <cellStyle name="Salida 2 4 3 2 10" xfId="37257" xr:uid="{00000000-0005-0000-0000-0000CE920000}"/>
    <cellStyle name="Salida 2 4 3 2 10 2" xfId="37258" xr:uid="{00000000-0005-0000-0000-0000CF920000}"/>
    <cellStyle name="Salida 2 4 3 2 11" xfId="37259" xr:uid="{00000000-0005-0000-0000-0000D0920000}"/>
    <cellStyle name="Salida 2 4 3 2 2" xfId="37260" xr:uid="{00000000-0005-0000-0000-0000D1920000}"/>
    <cellStyle name="Salida 2 4 3 2 2 2" xfId="37261" xr:uid="{00000000-0005-0000-0000-0000D2920000}"/>
    <cellStyle name="Salida 2 4 3 2 3" xfId="37262" xr:uid="{00000000-0005-0000-0000-0000D3920000}"/>
    <cellStyle name="Salida 2 4 3 2 3 2" xfId="37263" xr:uid="{00000000-0005-0000-0000-0000D4920000}"/>
    <cellStyle name="Salida 2 4 3 2 4" xfId="37264" xr:uid="{00000000-0005-0000-0000-0000D5920000}"/>
    <cellStyle name="Salida 2 4 3 2 4 2" xfId="37265" xr:uid="{00000000-0005-0000-0000-0000D6920000}"/>
    <cellStyle name="Salida 2 4 3 2 5" xfId="37266" xr:uid="{00000000-0005-0000-0000-0000D7920000}"/>
    <cellStyle name="Salida 2 4 3 2 5 2" xfId="37267" xr:uid="{00000000-0005-0000-0000-0000D8920000}"/>
    <cellStyle name="Salida 2 4 3 2 6" xfId="37268" xr:uid="{00000000-0005-0000-0000-0000D9920000}"/>
    <cellStyle name="Salida 2 4 3 2 6 2" xfId="37269" xr:uid="{00000000-0005-0000-0000-0000DA920000}"/>
    <cellStyle name="Salida 2 4 3 2 7" xfId="37270" xr:uid="{00000000-0005-0000-0000-0000DB920000}"/>
    <cellStyle name="Salida 2 4 3 2 7 2" xfId="37271" xr:uid="{00000000-0005-0000-0000-0000DC920000}"/>
    <cellStyle name="Salida 2 4 3 2 8" xfId="37272" xr:uid="{00000000-0005-0000-0000-0000DD920000}"/>
    <cellStyle name="Salida 2 4 3 2 8 2" xfId="37273" xr:uid="{00000000-0005-0000-0000-0000DE920000}"/>
    <cellStyle name="Salida 2 4 3 2 9" xfId="37274" xr:uid="{00000000-0005-0000-0000-0000DF920000}"/>
    <cellStyle name="Salida 2 4 3 2 9 2" xfId="37275" xr:uid="{00000000-0005-0000-0000-0000E0920000}"/>
    <cellStyle name="Salida 2 4 3 3" xfId="37276" xr:uid="{00000000-0005-0000-0000-0000E1920000}"/>
    <cellStyle name="Salida 2 4 3 3 10" xfId="37277" xr:uid="{00000000-0005-0000-0000-0000E2920000}"/>
    <cellStyle name="Salida 2 4 3 3 10 2" xfId="37278" xr:uid="{00000000-0005-0000-0000-0000E3920000}"/>
    <cellStyle name="Salida 2 4 3 3 11" xfId="37279" xr:uid="{00000000-0005-0000-0000-0000E4920000}"/>
    <cellStyle name="Salida 2 4 3 3 2" xfId="37280" xr:uid="{00000000-0005-0000-0000-0000E5920000}"/>
    <cellStyle name="Salida 2 4 3 3 2 2" xfId="37281" xr:uid="{00000000-0005-0000-0000-0000E6920000}"/>
    <cellStyle name="Salida 2 4 3 3 3" xfId="37282" xr:uid="{00000000-0005-0000-0000-0000E7920000}"/>
    <cellStyle name="Salida 2 4 3 3 3 2" xfId="37283" xr:uid="{00000000-0005-0000-0000-0000E8920000}"/>
    <cellStyle name="Salida 2 4 3 3 4" xfId="37284" xr:uid="{00000000-0005-0000-0000-0000E9920000}"/>
    <cellStyle name="Salida 2 4 3 3 4 2" xfId="37285" xr:uid="{00000000-0005-0000-0000-0000EA920000}"/>
    <cellStyle name="Salida 2 4 3 3 5" xfId="37286" xr:uid="{00000000-0005-0000-0000-0000EB920000}"/>
    <cellStyle name="Salida 2 4 3 3 5 2" xfId="37287" xr:uid="{00000000-0005-0000-0000-0000EC920000}"/>
    <cellStyle name="Salida 2 4 3 3 6" xfId="37288" xr:uid="{00000000-0005-0000-0000-0000ED920000}"/>
    <cellStyle name="Salida 2 4 3 3 6 2" xfId="37289" xr:uid="{00000000-0005-0000-0000-0000EE920000}"/>
    <cellStyle name="Salida 2 4 3 3 7" xfId="37290" xr:uid="{00000000-0005-0000-0000-0000EF920000}"/>
    <cellStyle name="Salida 2 4 3 3 7 2" xfId="37291" xr:uid="{00000000-0005-0000-0000-0000F0920000}"/>
    <cellStyle name="Salida 2 4 3 3 8" xfId="37292" xr:uid="{00000000-0005-0000-0000-0000F1920000}"/>
    <cellStyle name="Salida 2 4 3 3 8 2" xfId="37293" xr:uid="{00000000-0005-0000-0000-0000F2920000}"/>
    <cellStyle name="Salida 2 4 3 3 9" xfId="37294" xr:uid="{00000000-0005-0000-0000-0000F3920000}"/>
    <cellStyle name="Salida 2 4 3 3 9 2" xfId="37295" xr:uid="{00000000-0005-0000-0000-0000F4920000}"/>
    <cellStyle name="Salida 2 4 3 4" xfId="37296" xr:uid="{00000000-0005-0000-0000-0000F5920000}"/>
    <cellStyle name="Salida 2 4 3 4 2" xfId="37297" xr:uid="{00000000-0005-0000-0000-0000F6920000}"/>
    <cellStyle name="Salida 2 4 3 5" xfId="37298" xr:uid="{00000000-0005-0000-0000-0000F7920000}"/>
    <cellStyle name="Salida 2 4 3 5 2" xfId="37299" xr:uid="{00000000-0005-0000-0000-0000F8920000}"/>
    <cellStyle name="Salida 2 4 3 6" xfId="37300" xr:uid="{00000000-0005-0000-0000-0000F9920000}"/>
    <cellStyle name="Salida 2 4 3 6 2" xfId="37301" xr:uid="{00000000-0005-0000-0000-0000FA920000}"/>
    <cellStyle name="Salida 2 4 3 7" xfId="37302" xr:uid="{00000000-0005-0000-0000-0000FB920000}"/>
    <cellStyle name="Salida 2 4 3 7 2" xfId="37303" xr:uid="{00000000-0005-0000-0000-0000FC920000}"/>
    <cellStyle name="Salida 2 4 3 8" xfId="37304" xr:uid="{00000000-0005-0000-0000-0000FD920000}"/>
    <cellStyle name="Salida 2 4 3 8 2" xfId="37305" xr:uid="{00000000-0005-0000-0000-0000FE920000}"/>
    <cellStyle name="Salida 2 4 3 9" xfId="37306" xr:uid="{00000000-0005-0000-0000-0000FF920000}"/>
    <cellStyle name="Salida 2 4 3 9 2" xfId="37307" xr:uid="{00000000-0005-0000-0000-000000930000}"/>
    <cellStyle name="Salida 2 4 4" xfId="37308" xr:uid="{00000000-0005-0000-0000-000001930000}"/>
    <cellStyle name="Salida 2 4 4 10" xfId="37309" xr:uid="{00000000-0005-0000-0000-000002930000}"/>
    <cellStyle name="Salida 2 4 4 10 2" xfId="37310" xr:uid="{00000000-0005-0000-0000-000003930000}"/>
    <cellStyle name="Salida 2 4 4 11" xfId="37311" xr:uid="{00000000-0005-0000-0000-000004930000}"/>
    <cellStyle name="Salida 2 4 4 2" xfId="37312" xr:uid="{00000000-0005-0000-0000-000005930000}"/>
    <cellStyle name="Salida 2 4 4 2 2" xfId="37313" xr:uid="{00000000-0005-0000-0000-000006930000}"/>
    <cellStyle name="Salida 2 4 4 3" xfId="37314" xr:uid="{00000000-0005-0000-0000-000007930000}"/>
    <cellStyle name="Salida 2 4 4 3 2" xfId="37315" xr:uid="{00000000-0005-0000-0000-000008930000}"/>
    <cellStyle name="Salida 2 4 4 4" xfId="37316" xr:uid="{00000000-0005-0000-0000-000009930000}"/>
    <cellStyle name="Salida 2 4 4 4 2" xfId="37317" xr:uid="{00000000-0005-0000-0000-00000A930000}"/>
    <cellStyle name="Salida 2 4 4 5" xfId="37318" xr:uid="{00000000-0005-0000-0000-00000B930000}"/>
    <cellStyle name="Salida 2 4 4 5 2" xfId="37319" xr:uid="{00000000-0005-0000-0000-00000C930000}"/>
    <cellStyle name="Salida 2 4 4 6" xfId="37320" xr:uid="{00000000-0005-0000-0000-00000D930000}"/>
    <cellStyle name="Salida 2 4 4 6 2" xfId="37321" xr:uid="{00000000-0005-0000-0000-00000E930000}"/>
    <cellStyle name="Salida 2 4 4 7" xfId="37322" xr:uid="{00000000-0005-0000-0000-00000F930000}"/>
    <cellStyle name="Salida 2 4 4 7 2" xfId="37323" xr:uid="{00000000-0005-0000-0000-000010930000}"/>
    <cellStyle name="Salida 2 4 4 8" xfId="37324" xr:uid="{00000000-0005-0000-0000-000011930000}"/>
    <cellStyle name="Salida 2 4 4 8 2" xfId="37325" xr:uid="{00000000-0005-0000-0000-000012930000}"/>
    <cellStyle name="Salida 2 4 4 9" xfId="37326" xr:uid="{00000000-0005-0000-0000-000013930000}"/>
    <cellStyle name="Salida 2 4 4 9 2" xfId="37327" xr:uid="{00000000-0005-0000-0000-000014930000}"/>
    <cellStyle name="Salida 2 4 5" xfId="37328" xr:uid="{00000000-0005-0000-0000-000015930000}"/>
    <cellStyle name="Salida 2 4 5 10" xfId="37329" xr:uid="{00000000-0005-0000-0000-000016930000}"/>
    <cellStyle name="Salida 2 4 5 10 2" xfId="37330" xr:uid="{00000000-0005-0000-0000-000017930000}"/>
    <cellStyle name="Salida 2 4 5 11" xfId="37331" xr:uid="{00000000-0005-0000-0000-000018930000}"/>
    <cellStyle name="Salida 2 4 5 2" xfId="37332" xr:uid="{00000000-0005-0000-0000-000019930000}"/>
    <cellStyle name="Salida 2 4 5 2 2" xfId="37333" xr:uid="{00000000-0005-0000-0000-00001A930000}"/>
    <cellStyle name="Salida 2 4 5 3" xfId="37334" xr:uid="{00000000-0005-0000-0000-00001B930000}"/>
    <cellStyle name="Salida 2 4 5 3 2" xfId="37335" xr:uid="{00000000-0005-0000-0000-00001C930000}"/>
    <cellStyle name="Salida 2 4 5 4" xfId="37336" xr:uid="{00000000-0005-0000-0000-00001D930000}"/>
    <cellStyle name="Salida 2 4 5 4 2" xfId="37337" xr:uid="{00000000-0005-0000-0000-00001E930000}"/>
    <cellStyle name="Salida 2 4 5 5" xfId="37338" xr:uid="{00000000-0005-0000-0000-00001F930000}"/>
    <cellStyle name="Salida 2 4 5 5 2" xfId="37339" xr:uid="{00000000-0005-0000-0000-000020930000}"/>
    <cellStyle name="Salida 2 4 5 6" xfId="37340" xr:uid="{00000000-0005-0000-0000-000021930000}"/>
    <cellStyle name="Salida 2 4 5 6 2" xfId="37341" xr:uid="{00000000-0005-0000-0000-000022930000}"/>
    <cellStyle name="Salida 2 4 5 7" xfId="37342" xr:uid="{00000000-0005-0000-0000-000023930000}"/>
    <cellStyle name="Salida 2 4 5 7 2" xfId="37343" xr:uid="{00000000-0005-0000-0000-000024930000}"/>
    <cellStyle name="Salida 2 4 5 8" xfId="37344" xr:uid="{00000000-0005-0000-0000-000025930000}"/>
    <cellStyle name="Salida 2 4 5 8 2" xfId="37345" xr:uid="{00000000-0005-0000-0000-000026930000}"/>
    <cellStyle name="Salida 2 4 5 9" xfId="37346" xr:uid="{00000000-0005-0000-0000-000027930000}"/>
    <cellStyle name="Salida 2 4 5 9 2" xfId="37347" xr:uid="{00000000-0005-0000-0000-000028930000}"/>
    <cellStyle name="Salida 2 4 6" xfId="37348" xr:uid="{00000000-0005-0000-0000-000029930000}"/>
    <cellStyle name="Salida 2 4 6 2" xfId="37349" xr:uid="{00000000-0005-0000-0000-00002A930000}"/>
    <cellStyle name="Salida 2 4 7" xfId="37350" xr:uid="{00000000-0005-0000-0000-00002B930000}"/>
    <cellStyle name="Salida 2 4 7 2" xfId="37351" xr:uid="{00000000-0005-0000-0000-00002C930000}"/>
    <cellStyle name="Salida 2 4 8" xfId="37352" xr:uid="{00000000-0005-0000-0000-00002D930000}"/>
    <cellStyle name="Salida 2 4 8 2" xfId="37353" xr:uid="{00000000-0005-0000-0000-00002E930000}"/>
    <cellStyle name="Salida 2 4 9" xfId="37354" xr:uid="{00000000-0005-0000-0000-00002F930000}"/>
    <cellStyle name="Salida 2 4 9 2" xfId="37355" xr:uid="{00000000-0005-0000-0000-000030930000}"/>
    <cellStyle name="Salida 2 5" xfId="299" xr:uid="{00000000-0005-0000-0000-000031930000}"/>
    <cellStyle name="Salida 2 5 10" xfId="37356" xr:uid="{00000000-0005-0000-0000-000032930000}"/>
    <cellStyle name="Salida 2 5 10 2" xfId="37357" xr:uid="{00000000-0005-0000-0000-000033930000}"/>
    <cellStyle name="Salida 2 5 11" xfId="37358" xr:uid="{00000000-0005-0000-0000-000034930000}"/>
    <cellStyle name="Salida 2 5 11 2" xfId="37359" xr:uid="{00000000-0005-0000-0000-000035930000}"/>
    <cellStyle name="Salida 2 5 12" xfId="37360" xr:uid="{00000000-0005-0000-0000-000036930000}"/>
    <cellStyle name="Salida 2 5 12 2" xfId="37361" xr:uid="{00000000-0005-0000-0000-000037930000}"/>
    <cellStyle name="Salida 2 5 13" xfId="37362" xr:uid="{00000000-0005-0000-0000-000038930000}"/>
    <cellStyle name="Salida 2 5 13 2" xfId="37363" xr:uid="{00000000-0005-0000-0000-000039930000}"/>
    <cellStyle name="Salida 2 5 14" xfId="37364" xr:uid="{00000000-0005-0000-0000-00003A930000}"/>
    <cellStyle name="Salida 2 5 14 2" xfId="37365" xr:uid="{00000000-0005-0000-0000-00003B930000}"/>
    <cellStyle name="Salida 2 5 15" xfId="37366" xr:uid="{00000000-0005-0000-0000-00003C930000}"/>
    <cellStyle name="Salida 2 5 2" xfId="37367" xr:uid="{00000000-0005-0000-0000-00003D930000}"/>
    <cellStyle name="Salida 2 5 2 10" xfId="37368" xr:uid="{00000000-0005-0000-0000-00003E930000}"/>
    <cellStyle name="Salida 2 5 2 10 2" xfId="37369" xr:uid="{00000000-0005-0000-0000-00003F930000}"/>
    <cellStyle name="Salida 2 5 2 11" xfId="37370" xr:uid="{00000000-0005-0000-0000-000040930000}"/>
    <cellStyle name="Salida 2 5 2 11 2" xfId="37371" xr:uid="{00000000-0005-0000-0000-000041930000}"/>
    <cellStyle name="Salida 2 5 2 12" xfId="37372" xr:uid="{00000000-0005-0000-0000-000042930000}"/>
    <cellStyle name="Salida 2 5 2 12 2" xfId="37373" xr:uid="{00000000-0005-0000-0000-000043930000}"/>
    <cellStyle name="Salida 2 5 2 13" xfId="37374" xr:uid="{00000000-0005-0000-0000-000044930000}"/>
    <cellStyle name="Salida 2 5 2 2" xfId="37375" xr:uid="{00000000-0005-0000-0000-000045930000}"/>
    <cellStyle name="Salida 2 5 2 2 10" xfId="37376" xr:uid="{00000000-0005-0000-0000-000046930000}"/>
    <cellStyle name="Salida 2 5 2 2 10 2" xfId="37377" xr:uid="{00000000-0005-0000-0000-000047930000}"/>
    <cellStyle name="Salida 2 5 2 2 11" xfId="37378" xr:uid="{00000000-0005-0000-0000-000048930000}"/>
    <cellStyle name="Salida 2 5 2 2 2" xfId="37379" xr:uid="{00000000-0005-0000-0000-000049930000}"/>
    <cellStyle name="Salida 2 5 2 2 2 2" xfId="37380" xr:uid="{00000000-0005-0000-0000-00004A930000}"/>
    <cellStyle name="Salida 2 5 2 2 3" xfId="37381" xr:uid="{00000000-0005-0000-0000-00004B930000}"/>
    <cellStyle name="Salida 2 5 2 2 3 2" xfId="37382" xr:uid="{00000000-0005-0000-0000-00004C930000}"/>
    <cellStyle name="Salida 2 5 2 2 4" xfId="37383" xr:uid="{00000000-0005-0000-0000-00004D930000}"/>
    <cellStyle name="Salida 2 5 2 2 4 2" xfId="37384" xr:uid="{00000000-0005-0000-0000-00004E930000}"/>
    <cellStyle name="Salida 2 5 2 2 5" xfId="37385" xr:uid="{00000000-0005-0000-0000-00004F930000}"/>
    <cellStyle name="Salida 2 5 2 2 5 2" xfId="37386" xr:uid="{00000000-0005-0000-0000-000050930000}"/>
    <cellStyle name="Salida 2 5 2 2 6" xfId="37387" xr:uid="{00000000-0005-0000-0000-000051930000}"/>
    <cellStyle name="Salida 2 5 2 2 6 2" xfId="37388" xr:uid="{00000000-0005-0000-0000-000052930000}"/>
    <cellStyle name="Salida 2 5 2 2 7" xfId="37389" xr:uid="{00000000-0005-0000-0000-000053930000}"/>
    <cellStyle name="Salida 2 5 2 2 7 2" xfId="37390" xr:uid="{00000000-0005-0000-0000-000054930000}"/>
    <cellStyle name="Salida 2 5 2 2 8" xfId="37391" xr:uid="{00000000-0005-0000-0000-000055930000}"/>
    <cellStyle name="Salida 2 5 2 2 8 2" xfId="37392" xr:uid="{00000000-0005-0000-0000-000056930000}"/>
    <cellStyle name="Salida 2 5 2 2 9" xfId="37393" xr:uid="{00000000-0005-0000-0000-000057930000}"/>
    <cellStyle name="Salida 2 5 2 2 9 2" xfId="37394" xr:uid="{00000000-0005-0000-0000-000058930000}"/>
    <cellStyle name="Salida 2 5 2 3" xfId="37395" xr:uid="{00000000-0005-0000-0000-000059930000}"/>
    <cellStyle name="Salida 2 5 2 3 10" xfId="37396" xr:uid="{00000000-0005-0000-0000-00005A930000}"/>
    <cellStyle name="Salida 2 5 2 3 10 2" xfId="37397" xr:uid="{00000000-0005-0000-0000-00005B930000}"/>
    <cellStyle name="Salida 2 5 2 3 11" xfId="37398" xr:uid="{00000000-0005-0000-0000-00005C930000}"/>
    <cellStyle name="Salida 2 5 2 3 2" xfId="37399" xr:uid="{00000000-0005-0000-0000-00005D930000}"/>
    <cellStyle name="Salida 2 5 2 3 2 2" xfId="37400" xr:uid="{00000000-0005-0000-0000-00005E930000}"/>
    <cellStyle name="Salida 2 5 2 3 3" xfId="37401" xr:uid="{00000000-0005-0000-0000-00005F930000}"/>
    <cellStyle name="Salida 2 5 2 3 3 2" xfId="37402" xr:uid="{00000000-0005-0000-0000-000060930000}"/>
    <cellStyle name="Salida 2 5 2 3 4" xfId="37403" xr:uid="{00000000-0005-0000-0000-000061930000}"/>
    <cellStyle name="Salida 2 5 2 3 4 2" xfId="37404" xr:uid="{00000000-0005-0000-0000-000062930000}"/>
    <cellStyle name="Salida 2 5 2 3 5" xfId="37405" xr:uid="{00000000-0005-0000-0000-000063930000}"/>
    <cellStyle name="Salida 2 5 2 3 5 2" xfId="37406" xr:uid="{00000000-0005-0000-0000-000064930000}"/>
    <cellStyle name="Salida 2 5 2 3 6" xfId="37407" xr:uid="{00000000-0005-0000-0000-000065930000}"/>
    <cellStyle name="Salida 2 5 2 3 6 2" xfId="37408" xr:uid="{00000000-0005-0000-0000-000066930000}"/>
    <cellStyle name="Salida 2 5 2 3 7" xfId="37409" xr:uid="{00000000-0005-0000-0000-000067930000}"/>
    <cellStyle name="Salida 2 5 2 3 7 2" xfId="37410" xr:uid="{00000000-0005-0000-0000-000068930000}"/>
    <cellStyle name="Salida 2 5 2 3 8" xfId="37411" xr:uid="{00000000-0005-0000-0000-000069930000}"/>
    <cellStyle name="Salida 2 5 2 3 8 2" xfId="37412" xr:uid="{00000000-0005-0000-0000-00006A930000}"/>
    <cellStyle name="Salida 2 5 2 3 9" xfId="37413" xr:uid="{00000000-0005-0000-0000-00006B930000}"/>
    <cellStyle name="Salida 2 5 2 3 9 2" xfId="37414" xr:uid="{00000000-0005-0000-0000-00006C930000}"/>
    <cellStyle name="Salida 2 5 2 4" xfId="37415" xr:uid="{00000000-0005-0000-0000-00006D930000}"/>
    <cellStyle name="Salida 2 5 2 4 2" xfId="37416" xr:uid="{00000000-0005-0000-0000-00006E930000}"/>
    <cellStyle name="Salida 2 5 2 5" xfId="37417" xr:uid="{00000000-0005-0000-0000-00006F930000}"/>
    <cellStyle name="Salida 2 5 2 5 2" xfId="37418" xr:uid="{00000000-0005-0000-0000-000070930000}"/>
    <cellStyle name="Salida 2 5 2 6" xfId="37419" xr:uid="{00000000-0005-0000-0000-000071930000}"/>
    <cellStyle name="Salida 2 5 2 6 2" xfId="37420" xr:uid="{00000000-0005-0000-0000-000072930000}"/>
    <cellStyle name="Salida 2 5 2 7" xfId="37421" xr:uid="{00000000-0005-0000-0000-000073930000}"/>
    <cellStyle name="Salida 2 5 2 7 2" xfId="37422" xr:uid="{00000000-0005-0000-0000-000074930000}"/>
    <cellStyle name="Salida 2 5 2 8" xfId="37423" xr:uid="{00000000-0005-0000-0000-000075930000}"/>
    <cellStyle name="Salida 2 5 2 8 2" xfId="37424" xr:uid="{00000000-0005-0000-0000-000076930000}"/>
    <cellStyle name="Salida 2 5 2 9" xfId="37425" xr:uid="{00000000-0005-0000-0000-000077930000}"/>
    <cellStyle name="Salida 2 5 2 9 2" xfId="37426" xr:uid="{00000000-0005-0000-0000-000078930000}"/>
    <cellStyle name="Salida 2 5 3" xfId="37427" xr:uid="{00000000-0005-0000-0000-000079930000}"/>
    <cellStyle name="Salida 2 5 3 10" xfId="37428" xr:uid="{00000000-0005-0000-0000-00007A930000}"/>
    <cellStyle name="Salida 2 5 3 10 2" xfId="37429" xr:uid="{00000000-0005-0000-0000-00007B930000}"/>
    <cellStyle name="Salida 2 5 3 11" xfId="37430" xr:uid="{00000000-0005-0000-0000-00007C930000}"/>
    <cellStyle name="Salida 2 5 3 11 2" xfId="37431" xr:uid="{00000000-0005-0000-0000-00007D930000}"/>
    <cellStyle name="Salida 2 5 3 12" xfId="37432" xr:uid="{00000000-0005-0000-0000-00007E930000}"/>
    <cellStyle name="Salida 2 5 3 12 2" xfId="37433" xr:uid="{00000000-0005-0000-0000-00007F930000}"/>
    <cellStyle name="Salida 2 5 3 13" xfId="37434" xr:uid="{00000000-0005-0000-0000-000080930000}"/>
    <cellStyle name="Salida 2 5 3 2" xfId="37435" xr:uid="{00000000-0005-0000-0000-000081930000}"/>
    <cellStyle name="Salida 2 5 3 2 10" xfId="37436" xr:uid="{00000000-0005-0000-0000-000082930000}"/>
    <cellStyle name="Salida 2 5 3 2 10 2" xfId="37437" xr:uid="{00000000-0005-0000-0000-000083930000}"/>
    <cellStyle name="Salida 2 5 3 2 11" xfId="37438" xr:uid="{00000000-0005-0000-0000-000084930000}"/>
    <cellStyle name="Salida 2 5 3 2 2" xfId="37439" xr:uid="{00000000-0005-0000-0000-000085930000}"/>
    <cellStyle name="Salida 2 5 3 2 2 2" xfId="37440" xr:uid="{00000000-0005-0000-0000-000086930000}"/>
    <cellStyle name="Salida 2 5 3 2 3" xfId="37441" xr:uid="{00000000-0005-0000-0000-000087930000}"/>
    <cellStyle name="Salida 2 5 3 2 3 2" xfId="37442" xr:uid="{00000000-0005-0000-0000-000088930000}"/>
    <cellStyle name="Salida 2 5 3 2 4" xfId="37443" xr:uid="{00000000-0005-0000-0000-000089930000}"/>
    <cellStyle name="Salida 2 5 3 2 4 2" xfId="37444" xr:uid="{00000000-0005-0000-0000-00008A930000}"/>
    <cellStyle name="Salida 2 5 3 2 5" xfId="37445" xr:uid="{00000000-0005-0000-0000-00008B930000}"/>
    <cellStyle name="Salida 2 5 3 2 5 2" xfId="37446" xr:uid="{00000000-0005-0000-0000-00008C930000}"/>
    <cellStyle name="Salida 2 5 3 2 6" xfId="37447" xr:uid="{00000000-0005-0000-0000-00008D930000}"/>
    <cellStyle name="Salida 2 5 3 2 6 2" xfId="37448" xr:uid="{00000000-0005-0000-0000-00008E930000}"/>
    <cellStyle name="Salida 2 5 3 2 7" xfId="37449" xr:uid="{00000000-0005-0000-0000-00008F930000}"/>
    <cellStyle name="Salida 2 5 3 2 7 2" xfId="37450" xr:uid="{00000000-0005-0000-0000-000090930000}"/>
    <cellStyle name="Salida 2 5 3 2 8" xfId="37451" xr:uid="{00000000-0005-0000-0000-000091930000}"/>
    <cellStyle name="Salida 2 5 3 2 8 2" xfId="37452" xr:uid="{00000000-0005-0000-0000-000092930000}"/>
    <cellStyle name="Salida 2 5 3 2 9" xfId="37453" xr:uid="{00000000-0005-0000-0000-000093930000}"/>
    <cellStyle name="Salida 2 5 3 2 9 2" xfId="37454" xr:uid="{00000000-0005-0000-0000-000094930000}"/>
    <cellStyle name="Salida 2 5 3 3" xfId="37455" xr:uid="{00000000-0005-0000-0000-000095930000}"/>
    <cellStyle name="Salida 2 5 3 3 10" xfId="37456" xr:uid="{00000000-0005-0000-0000-000096930000}"/>
    <cellStyle name="Salida 2 5 3 3 10 2" xfId="37457" xr:uid="{00000000-0005-0000-0000-000097930000}"/>
    <cellStyle name="Salida 2 5 3 3 11" xfId="37458" xr:uid="{00000000-0005-0000-0000-000098930000}"/>
    <cellStyle name="Salida 2 5 3 3 2" xfId="37459" xr:uid="{00000000-0005-0000-0000-000099930000}"/>
    <cellStyle name="Salida 2 5 3 3 2 2" xfId="37460" xr:uid="{00000000-0005-0000-0000-00009A930000}"/>
    <cellStyle name="Salida 2 5 3 3 3" xfId="37461" xr:uid="{00000000-0005-0000-0000-00009B930000}"/>
    <cellStyle name="Salida 2 5 3 3 3 2" xfId="37462" xr:uid="{00000000-0005-0000-0000-00009C930000}"/>
    <cellStyle name="Salida 2 5 3 3 4" xfId="37463" xr:uid="{00000000-0005-0000-0000-00009D930000}"/>
    <cellStyle name="Salida 2 5 3 3 4 2" xfId="37464" xr:uid="{00000000-0005-0000-0000-00009E930000}"/>
    <cellStyle name="Salida 2 5 3 3 5" xfId="37465" xr:uid="{00000000-0005-0000-0000-00009F930000}"/>
    <cellStyle name="Salida 2 5 3 3 5 2" xfId="37466" xr:uid="{00000000-0005-0000-0000-0000A0930000}"/>
    <cellStyle name="Salida 2 5 3 3 6" xfId="37467" xr:uid="{00000000-0005-0000-0000-0000A1930000}"/>
    <cellStyle name="Salida 2 5 3 3 6 2" xfId="37468" xr:uid="{00000000-0005-0000-0000-0000A2930000}"/>
    <cellStyle name="Salida 2 5 3 3 7" xfId="37469" xr:uid="{00000000-0005-0000-0000-0000A3930000}"/>
    <cellStyle name="Salida 2 5 3 3 7 2" xfId="37470" xr:uid="{00000000-0005-0000-0000-0000A4930000}"/>
    <cellStyle name="Salida 2 5 3 3 8" xfId="37471" xr:uid="{00000000-0005-0000-0000-0000A5930000}"/>
    <cellStyle name="Salida 2 5 3 3 8 2" xfId="37472" xr:uid="{00000000-0005-0000-0000-0000A6930000}"/>
    <cellStyle name="Salida 2 5 3 3 9" xfId="37473" xr:uid="{00000000-0005-0000-0000-0000A7930000}"/>
    <cellStyle name="Salida 2 5 3 3 9 2" xfId="37474" xr:uid="{00000000-0005-0000-0000-0000A8930000}"/>
    <cellStyle name="Salida 2 5 3 4" xfId="37475" xr:uid="{00000000-0005-0000-0000-0000A9930000}"/>
    <cellStyle name="Salida 2 5 3 4 2" xfId="37476" xr:uid="{00000000-0005-0000-0000-0000AA930000}"/>
    <cellStyle name="Salida 2 5 3 5" xfId="37477" xr:uid="{00000000-0005-0000-0000-0000AB930000}"/>
    <cellStyle name="Salida 2 5 3 5 2" xfId="37478" xr:uid="{00000000-0005-0000-0000-0000AC930000}"/>
    <cellStyle name="Salida 2 5 3 6" xfId="37479" xr:uid="{00000000-0005-0000-0000-0000AD930000}"/>
    <cellStyle name="Salida 2 5 3 6 2" xfId="37480" xr:uid="{00000000-0005-0000-0000-0000AE930000}"/>
    <cellStyle name="Salida 2 5 3 7" xfId="37481" xr:uid="{00000000-0005-0000-0000-0000AF930000}"/>
    <cellStyle name="Salida 2 5 3 7 2" xfId="37482" xr:uid="{00000000-0005-0000-0000-0000B0930000}"/>
    <cellStyle name="Salida 2 5 3 8" xfId="37483" xr:uid="{00000000-0005-0000-0000-0000B1930000}"/>
    <cellStyle name="Salida 2 5 3 8 2" xfId="37484" xr:uid="{00000000-0005-0000-0000-0000B2930000}"/>
    <cellStyle name="Salida 2 5 3 9" xfId="37485" xr:uid="{00000000-0005-0000-0000-0000B3930000}"/>
    <cellStyle name="Salida 2 5 3 9 2" xfId="37486" xr:uid="{00000000-0005-0000-0000-0000B4930000}"/>
    <cellStyle name="Salida 2 5 4" xfId="37487" xr:uid="{00000000-0005-0000-0000-0000B5930000}"/>
    <cellStyle name="Salida 2 5 4 10" xfId="37488" xr:uid="{00000000-0005-0000-0000-0000B6930000}"/>
    <cellStyle name="Salida 2 5 4 10 2" xfId="37489" xr:uid="{00000000-0005-0000-0000-0000B7930000}"/>
    <cellStyle name="Salida 2 5 4 11" xfId="37490" xr:uid="{00000000-0005-0000-0000-0000B8930000}"/>
    <cellStyle name="Salida 2 5 4 2" xfId="37491" xr:uid="{00000000-0005-0000-0000-0000B9930000}"/>
    <cellStyle name="Salida 2 5 4 2 2" xfId="37492" xr:uid="{00000000-0005-0000-0000-0000BA930000}"/>
    <cellStyle name="Salida 2 5 4 3" xfId="37493" xr:uid="{00000000-0005-0000-0000-0000BB930000}"/>
    <cellStyle name="Salida 2 5 4 3 2" xfId="37494" xr:uid="{00000000-0005-0000-0000-0000BC930000}"/>
    <cellStyle name="Salida 2 5 4 4" xfId="37495" xr:uid="{00000000-0005-0000-0000-0000BD930000}"/>
    <cellStyle name="Salida 2 5 4 4 2" xfId="37496" xr:uid="{00000000-0005-0000-0000-0000BE930000}"/>
    <cellStyle name="Salida 2 5 4 5" xfId="37497" xr:uid="{00000000-0005-0000-0000-0000BF930000}"/>
    <cellStyle name="Salida 2 5 4 5 2" xfId="37498" xr:uid="{00000000-0005-0000-0000-0000C0930000}"/>
    <cellStyle name="Salida 2 5 4 6" xfId="37499" xr:uid="{00000000-0005-0000-0000-0000C1930000}"/>
    <cellStyle name="Salida 2 5 4 6 2" xfId="37500" xr:uid="{00000000-0005-0000-0000-0000C2930000}"/>
    <cellStyle name="Salida 2 5 4 7" xfId="37501" xr:uid="{00000000-0005-0000-0000-0000C3930000}"/>
    <cellStyle name="Salida 2 5 4 7 2" xfId="37502" xr:uid="{00000000-0005-0000-0000-0000C4930000}"/>
    <cellStyle name="Salida 2 5 4 8" xfId="37503" xr:uid="{00000000-0005-0000-0000-0000C5930000}"/>
    <cellStyle name="Salida 2 5 4 8 2" xfId="37504" xr:uid="{00000000-0005-0000-0000-0000C6930000}"/>
    <cellStyle name="Salida 2 5 4 9" xfId="37505" xr:uid="{00000000-0005-0000-0000-0000C7930000}"/>
    <cellStyle name="Salida 2 5 4 9 2" xfId="37506" xr:uid="{00000000-0005-0000-0000-0000C8930000}"/>
    <cellStyle name="Salida 2 5 5" xfId="37507" xr:uid="{00000000-0005-0000-0000-0000C9930000}"/>
    <cellStyle name="Salida 2 5 5 10" xfId="37508" xr:uid="{00000000-0005-0000-0000-0000CA930000}"/>
    <cellStyle name="Salida 2 5 5 10 2" xfId="37509" xr:uid="{00000000-0005-0000-0000-0000CB930000}"/>
    <cellStyle name="Salida 2 5 5 11" xfId="37510" xr:uid="{00000000-0005-0000-0000-0000CC930000}"/>
    <cellStyle name="Salida 2 5 5 2" xfId="37511" xr:uid="{00000000-0005-0000-0000-0000CD930000}"/>
    <cellStyle name="Salida 2 5 5 2 2" xfId="37512" xr:uid="{00000000-0005-0000-0000-0000CE930000}"/>
    <cellStyle name="Salida 2 5 5 3" xfId="37513" xr:uid="{00000000-0005-0000-0000-0000CF930000}"/>
    <cellStyle name="Salida 2 5 5 3 2" xfId="37514" xr:uid="{00000000-0005-0000-0000-0000D0930000}"/>
    <cellStyle name="Salida 2 5 5 4" xfId="37515" xr:uid="{00000000-0005-0000-0000-0000D1930000}"/>
    <cellStyle name="Salida 2 5 5 4 2" xfId="37516" xr:uid="{00000000-0005-0000-0000-0000D2930000}"/>
    <cellStyle name="Salida 2 5 5 5" xfId="37517" xr:uid="{00000000-0005-0000-0000-0000D3930000}"/>
    <cellStyle name="Salida 2 5 5 5 2" xfId="37518" xr:uid="{00000000-0005-0000-0000-0000D4930000}"/>
    <cellStyle name="Salida 2 5 5 6" xfId="37519" xr:uid="{00000000-0005-0000-0000-0000D5930000}"/>
    <cellStyle name="Salida 2 5 5 6 2" xfId="37520" xr:uid="{00000000-0005-0000-0000-0000D6930000}"/>
    <cellStyle name="Salida 2 5 5 7" xfId="37521" xr:uid="{00000000-0005-0000-0000-0000D7930000}"/>
    <cellStyle name="Salida 2 5 5 7 2" xfId="37522" xr:uid="{00000000-0005-0000-0000-0000D8930000}"/>
    <cellStyle name="Salida 2 5 5 8" xfId="37523" xr:uid="{00000000-0005-0000-0000-0000D9930000}"/>
    <cellStyle name="Salida 2 5 5 8 2" xfId="37524" xr:uid="{00000000-0005-0000-0000-0000DA930000}"/>
    <cellStyle name="Salida 2 5 5 9" xfId="37525" xr:uid="{00000000-0005-0000-0000-0000DB930000}"/>
    <cellStyle name="Salida 2 5 5 9 2" xfId="37526" xr:uid="{00000000-0005-0000-0000-0000DC930000}"/>
    <cellStyle name="Salida 2 5 6" xfId="37527" xr:uid="{00000000-0005-0000-0000-0000DD930000}"/>
    <cellStyle name="Salida 2 5 6 2" xfId="37528" xr:uid="{00000000-0005-0000-0000-0000DE930000}"/>
    <cellStyle name="Salida 2 5 7" xfId="37529" xr:uid="{00000000-0005-0000-0000-0000DF930000}"/>
    <cellStyle name="Salida 2 5 7 2" xfId="37530" xr:uid="{00000000-0005-0000-0000-0000E0930000}"/>
    <cellStyle name="Salida 2 5 8" xfId="37531" xr:uid="{00000000-0005-0000-0000-0000E1930000}"/>
    <cellStyle name="Salida 2 5 8 2" xfId="37532" xr:uid="{00000000-0005-0000-0000-0000E2930000}"/>
    <cellStyle name="Salida 2 5 9" xfId="37533" xr:uid="{00000000-0005-0000-0000-0000E3930000}"/>
    <cellStyle name="Salida 2 5 9 2" xfId="37534" xr:uid="{00000000-0005-0000-0000-0000E4930000}"/>
    <cellStyle name="Salida 2 6" xfId="37535" xr:uid="{00000000-0005-0000-0000-0000E5930000}"/>
    <cellStyle name="Salida 2 6 10" xfId="37536" xr:uid="{00000000-0005-0000-0000-0000E6930000}"/>
    <cellStyle name="Salida 2 6 10 2" xfId="37537" xr:uid="{00000000-0005-0000-0000-0000E7930000}"/>
    <cellStyle name="Salida 2 6 11" xfId="37538" xr:uid="{00000000-0005-0000-0000-0000E8930000}"/>
    <cellStyle name="Salida 2 6 11 2" xfId="37539" xr:uid="{00000000-0005-0000-0000-0000E9930000}"/>
    <cellStyle name="Salida 2 6 12" xfId="37540" xr:uid="{00000000-0005-0000-0000-0000EA930000}"/>
    <cellStyle name="Salida 2 6 12 2" xfId="37541" xr:uid="{00000000-0005-0000-0000-0000EB930000}"/>
    <cellStyle name="Salida 2 6 13" xfId="37542" xr:uid="{00000000-0005-0000-0000-0000EC930000}"/>
    <cellStyle name="Salida 2 6 13 2" xfId="37543" xr:uid="{00000000-0005-0000-0000-0000ED930000}"/>
    <cellStyle name="Salida 2 6 14" xfId="37544" xr:uid="{00000000-0005-0000-0000-0000EE930000}"/>
    <cellStyle name="Salida 2 6 14 2" xfId="37545" xr:uid="{00000000-0005-0000-0000-0000EF930000}"/>
    <cellStyle name="Salida 2 6 15" xfId="37546" xr:uid="{00000000-0005-0000-0000-0000F0930000}"/>
    <cellStyle name="Salida 2 6 2" xfId="37547" xr:uid="{00000000-0005-0000-0000-0000F1930000}"/>
    <cellStyle name="Salida 2 6 2 10" xfId="37548" xr:uid="{00000000-0005-0000-0000-0000F2930000}"/>
    <cellStyle name="Salida 2 6 2 10 2" xfId="37549" xr:uid="{00000000-0005-0000-0000-0000F3930000}"/>
    <cellStyle name="Salida 2 6 2 11" xfId="37550" xr:uid="{00000000-0005-0000-0000-0000F4930000}"/>
    <cellStyle name="Salida 2 6 2 11 2" xfId="37551" xr:uid="{00000000-0005-0000-0000-0000F5930000}"/>
    <cellStyle name="Salida 2 6 2 12" xfId="37552" xr:uid="{00000000-0005-0000-0000-0000F6930000}"/>
    <cellStyle name="Salida 2 6 2 12 2" xfId="37553" xr:uid="{00000000-0005-0000-0000-0000F7930000}"/>
    <cellStyle name="Salida 2 6 2 13" xfId="37554" xr:uid="{00000000-0005-0000-0000-0000F8930000}"/>
    <cellStyle name="Salida 2 6 2 2" xfId="37555" xr:uid="{00000000-0005-0000-0000-0000F9930000}"/>
    <cellStyle name="Salida 2 6 2 2 10" xfId="37556" xr:uid="{00000000-0005-0000-0000-0000FA930000}"/>
    <cellStyle name="Salida 2 6 2 2 10 2" xfId="37557" xr:uid="{00000000-0005-0000-0000-0000FB930000}"/>
    <cellStyle name="Salida 2 6 2 2 11" xfId="37558" xr:uid="{00000000-0005-0000-0000-0000FC930000}"/>
    <cellStyle name="Salida 2 6 2 2 2" xfId="37559" xr:uid="{00000000-0005-0000-0000-0000FD930000}"/>
    <cellStyle name="Salida 2 6 2 2 2 2" xfId="37560" xr:uid="{00000000-0005-0000-0000-0000FE930000}"/>
    <cellStyle name="Salida 2 6 2 2 3" xfId="37561" xr:uid="{00000000-0005-0000-0000-0000FF930000}"/>
    <cellStyle name="Salida 2 6 2 2 3 2" xfId="37562" xr:uid="{00000000-0005-0000-0000-000000940000}"/>
    <cellStyle name="Salida 2 6 2 2 4" xfId="37563" xr:uid="{00000000-0005-0000-0000-000001940000}"/>
    <cellStyle name="Salida 2 6 2 2 4 2" xfId="37564" xr:uid="{00000000-0005-0000-0000-000002940000}"/>
    <cellStyle name="Salida 2 6 2 2 5" xfId="37565" xr:uid="{00000000-0005-0000-0000-000003940000}"/>
    <cellStyle name="Salida 2 6 2 2 5 2" xfId="37566" xr:uid="{00000000-0005-0000-0000-000004940000}"/>
    <cellStyle name="Salida 2 6 2 2 6" xfId="37567" xr:uid="{00000000-0005-0000-0000-000005940000}"/>
    <cellStyle name="Salida 2 6 2 2 6 2" xfId="37568" xr:uid="{00000000-0005-0000-0000-000006940000}"/>
    <cellStyle name="Salida 2 6 2 2 7" xfId="37569" xr:uid="{00000000-0005-0000-0000-000007940000}"/>
    <cellStyle name="Salida 2 6 2 2 7 2" xfId="37570" xr:uid="{00000000-0005-0000-0000-000008940000}"/>
    <cellStyle name="Salida 2 6 2 2 8" xfId="37571" xr:uid="{00000000-0005-0000-0000-000009940000}"/>
    <cellStyle name="Salida 2 6 2 2 8 2" xfId="37572" xr:uid="{00000000-0005-0000-0000-00000A940000}"/>
    <cellStyle name="Salida 2 6 2 2 9" xfId="37573" xr:uid="{00000000-0005-0000-0000-00000B940000}"/>
    <cellStyle name="Salida 2 6 2 2 9 2" xfId="37574" xr:uid="{00000000-0005-0000-0000-00000C940000}"/>
    <cellStyle name="Salida 2 6 2 3" xfId="37575" xr:uid="{00000000-0005-0000-0000-00000D940000}"/>
    <cellStyle name="Salida 2 6 2 3 10" xfId="37576" xr:uid="{00000000-0005-0000-0000-00000E940000}"/>
    <cellStyle name="Salida 2 6 2 3 10 2" xfId="37577" xr:uid="{00000000-0005-0000-0000-00000F940000}"/>
    <cellStyle name="Salida 2 6 2 3 11" xfId="37578" xr:uid="{00000000-0005-0000-0000-000010940000}"/>
    <cellStyle name="Salida 2 6 2 3 2" xfId="37579" xr:uid="{00000000-0005-0000-0000-000011940000}"/>
    <cellStyle name="Salida 2 6 2 3 2 2" xfId="37580" xr:uid="{00000000-0005-0000-0000-000012940000}"/>
    <cellStyle name="Salida 2 6 2 3 3" xfId="37581" xr:uid="{00000000-0005-0000-0000-000013940000}"/>
    <cellStyle name="Salida 2 6 2 3 3 2" xfId="37582" xr:uid="{00000000-0005-0000-0000-000014940000}"/>
    <cellStyle name="Salida 2 6 2 3 4" xfId="37583" xr:uid="{00000000-0005-0000-0000-000015940000}"/>
    <cellStyle name="Salida 2 6 2 3 4 2" xfId="37584" xr:uid="{00000000-0005-0000-0000-000016940000}"/>
    <cellStyle name="Salida 2 6 2 3 5" xfId="37585" xr:uid="{00000000-0005-0000-0000-000017940000}"/>
    <cellStyle name="Salida 2 6 2 3 5 2" xfId="37586" xr:uid="{00000000-0005-0000-0000-000018940000}"/>
    <cellStyle name="Salida 2 6 2 3 6" xfId="37587" xr:uid="{00000000-0005-0000-0000-000019940000}"/>
    <cellStyle name="Salida 2 6 2 3 6 2" xfId="37588" xr:uid="{00000000-0005-0000-0000-00001A940000}"/>
    <cellStyle name="Salida 2 6 2 3 7" xfId="37589" xr:uid="{00000000-0005-0000-0000-00001B940000}"/>
    <cellStyle name="Salida 2 6 2 3 7 2" xfId="37590" xr:uid="{00000000-0005-0000-0000-00001C940000}"/>
    <cellStyle name="Salida 2 6 2 3 8" xfId="37591" xr:uid="{00000000-0005-0000-0000-00001D940000}"/>
    <cellStyle name="Salida 2 6 2 3 8 2" xfId="37592" xr:uid="{00000000-0005-0000-0000-00001E940000}"/>
    <cellStyle name="Salida 2 6 2 3 9" xfId="37593" xr:uid="{00000000-0005-0000-0000-00001F940000}"/>
    <cellStyle name="Salida 2 6 2 3 9 2" xfId="37594" xr:uid="{00000000-0005-0000-0000-000020940000}"/>
    <cellStyle name="Salida 2 6 2 4" xfId="37595" xr:uid="{00000000-0005-0000-0000-000021940000}"/>
    <cellStyle name="Salida 2 6 2 4 2" xfId="37596" xr:uid="{00000000-0005-0000-0000-000022940000}"/>
    <cellStyle name="Salida 2 6 2 5" xfId="37597" xr:uid="{00000000-0005-0000-0000-000023940000}"/>
    <cellStyle name="Salida 2 6 2 5 2" xfId="37598" xr:uid="{00000000-0005-0000-0000-000024940000}"/>
    <cellStyle name="Salida 2 6 2 6" xfId="37599" xr:uid="{00000000-0005-0000-0000-000025940000}"/>
    <cellStyle name="Salida 2 6 2 6 2" xfId="37600" xr:uid="{00000000-0005-0000-0000-000026940000}"/>
    <cellStyle name="Salida 2 6 2 7" xfId="37601" xr:uid="{00000000-0005-0000-0000-000027940000}"/>
    <cellStyle name="Salida 2 6 2 7 2" xfId="37602" xr:uid="{00000000-0005-0000-0000-000028940000}"/>
    <cellStyle name="Salida 2 6 2 8" xfId="37603" xr:uid="{00000000-0005-0000-0000-000029940000}"/>
    <cellStyle name="Salida 2 6 2 8 2" xfId="37604" xr:uid="{00000000-0005-0000-0000-00002A940000}"/>
    <cellStyle name="Salida 2 6 2 9" xfId="37605" xr:uid="{00000000-0005-0000-0000-00002B940000}"/>
    <cellStyle name="Salida 2 6 2 9 2" xfId="37606" xr:uid="{00000000-0005-0000-0000-00002C940000}"/>
    <cellStyle name="Salida 2 6 3" xfId="37607" xr:uid="{00000000-0005-0000-0000-00002D940000}"/>
    <cellStyle name="Salida 2 6 3 10" xfId="37608" xr:uid="{00000000-0005-0000-0000-00002E940000}"/>
    <cellStyle name="Salida 2 6 3 10 2" xfId="37609" xr:uid="{00000000-0005-0000-0000-00002F940000}"/>
    <cellStyle name="Salida 2 6 3 11" xfId="37610" xr:uid="{00000000-0005-0000-0000-000030940000}"/>
    <cellStyle name="Salida 2 6 3 11 2" xfId="37611" xr:uid="{00000000-0005-0000-0000-000031940000}"/>
    <cellStyle name="Salida 2 6 3 12" xfId="37612" xr:uid="{00000000-0005-0000-0000-000032940000}"/>
    <cellStyle name="Salida 2 6 3 12 2" xfId="37613" xr:uid="{00000000-0005-0000-0000-000033940000}"/>
    <cellStyle name="Salida 2 6 3 13" xfId="37614" xr:uid="{00000000-0005-0000-0000-000034940000}"/>
    <cellStyle name="Salida 2 6 3 2" xfId="37615" xr:uid="{00000000-0005-0000-0000-000035940000}"/>
    <cellStyle name="Salida 2 6 3 2 10" xfId="37616" xr:uid="{00000000-0005-0000-0000-000036940000}"/>
    <cellStyle name="Salida 2 6 3 2 10 2" xfId="37617" xr:uid="{00000000-0005-0000-0000-000037940000}"/>
    <cellStyle name="Salida 2 6 3 2 11" xfId="37618" xr:uid="{00000000-0005-0000-0000-000038940000}"/>
    <cellStyle name="Salida 2 6 3 2 2" xfId="37619" xr:uid="{00000000-0005-0000-0000-000039940000}"/>
    <cellStyle name="Salida 2 6 3 2 2 2" xfId="37620" xr:uid="{00000000-0005-0000-0000-00003A940000}"/>
    <cellStyle name="Salida 2 6 3 2 3" xfId="37621" xr:uid="{00000000-0005-0000-0000-00003B940000}"/>
    <cellStyle name="Salida 2 6 3 2 3 2" xfId="37622" xr:uid="{00000000-0005-0000-0000-00003C940000}"/>
    <cellStyle name="Salida 2 6 3 2 4" xfId="37623" xr:uid="{00000000-0005-0000-0000-00003D940000}"/>
    <cellStyle name="Salida 2 6 3 2 4 2" xfId="37624" xr:uid="{00000000-0005-0000-0000-00003E940000}"/>
    <cellStyle name="Salida 2 6 3 2 5" xfId="37625" xr:uid="{00000000-0005-0000-0000-00003F940000}"/>
    <cellStyle name="Salida 2 6 3 2 5 2" xfId="37626" xr:uid="{00000000-0005-0000-0000-000040940000}"/>
    <cellStyle name="Salida 2 6 3 2 6" xfId="37627" xr:uid="{00000000-0005-0000-0000-000041940000}"/>
    <cellStyle name="Salida 2 6 3 2 6 2" xfId="37628" xr:uid="{00000000-0005-0000-0000-000042940000}"/>
    <cellStyle name="Salida 2 6 3 2 7" xfId="37629" xr:uid="{00000000-0005-0000-0000-000043940000}"/>
    <cellStyle name="Salida 2 6 3 2 7 2" xfId="37630" xr:uid="{00000000-0005-0000-0000-000044940000}"/>
    <cellStyle name="Salida 2 6 3 2 8" xfId="37631" xr:uid="{00000000-0005-0000-0000-000045940000}"/>
    <cellStyle name="Salida 2 6 3 2 8 2" xfId="37632" xr:uid="{00000000-0005-0000-0000-000046940000}"/>
    <cellStyle name="Salida 2 6 3 2 9" xfId="37633" xr:uid="{00000000-0005-0000-0000-000047940000}"/>
    <cellStyle name="Salida 2 6 3 2 9 2" xfId="37634" xr:uid="{00000000-0005-0000-0000-000048940000}"/>
    <cellStyle name="Salida 2 6 3 3" xfId="37635" xr:uid="{00000000-0005-0000-0000-000049940000}"/>
    <cellStyle name="Salida 2 6 3 3 10" xfId="37636" xr:uid="{00000000-0005-0000-0000-00004A940000}"/>
    <cellStyle name="Salida 2 6 3 3 10 2" xfId="37637" xr:uid="{00000000-0005-0000-0000-00004B940000}"/>
    <cellStyle name="Salida 2 6 3 3 11" xfId="37638" xr:uid="{00000000-0005-0000-0000-00004C940000}"/>
    <cellStyle name="Salida 2 6 3 3 2" xfId="37639" xr:uid="{00000000-0005-0000-0000-00004D940000}"/>
    <cellStyle name="Salida 2 6 3 3 2 2" xfId="37640" xr:uid="{00000000-0005-0000-0000-00004E940000}"/>
    <cellStyle name="Salida 2 6 3 3 3" xfId="37641" xr:uid="{00000000-0005-0000-0000-00004F940000}"/>
    <cellStyle name="Salida 2 6 3 3 3 2" xfId="37642" xr:uid="{00000000-0005-0000-0000-000050940000}"/>
    <cellStyle name="Salida 2 6 3 3 4" xfId="37643" xr:uid="{00000000-0005-0000-0000-000051940000}"/>
    <cellStyle name="Salida 2 6 3 3 4 2" xfId="37644" xr:uid="{00000000-0005-0000-0000-000052940000}"/>
    <cellStyle name="Salida 2 6 3 3 5" xfId="37645" xr:uid="{00000000-0005-0000-0000-000053940000}"/>
    <cellStyle name="Salida 2 6 3 3 5 2" xfId="37646" xr:uid="{00000000-0005-0000-0000-000054940000}"/>
    <cellStyle name="Salida 2 6 3 3 6" xfId="37647" xr:uid="{00000000-0005-0000-0000-000055940000}"/>
    <cellStyle name="Salida 2 6 3 3 6 2" xfId="37648" xr:uid="{00000000-0005-0000-0000-000056940000}"/>
    <cellStyle name="Salida 2 6 3 3 7" xfId="37649" xr:uid="{00000000-0005-0000-0000-000057940000}"/>
    <cellStyle name="Salida 2 6 3 3 7 2" xfId="37650" xr:uid="{00000000-0005-0000-0000-000058940000}"/>
    <cellStyle name="Salida 2 6 3 3 8" xfId="37651" xr:uid="{00000000-0005-0000-0000-000059940000}"/>
    <cellStyle name="Salida 2 6 3 3 8 2" xfId="37652" xr:uid="{00000000-0005-0000-0000-00005A940000}"/>
    <cellStyle name="Salida 2 6 3 3 9" xfId="37653" xr:uid="{00000000-0005-0000-0000-00005B940000}"/>
    <cellStyle name="Salida 2 6 3 3 9 2" xfId="37654" xr:uid="{00000000-0005-0000-0000-00005C940000}"/>
    <cellStyle name="Salida 2 6 3 4" xfId="37655" xr:uid="{00000000-0005-0000-0000-00005D940000}"/>
    <cellStyle name="Salida 2 6 3 4 2" xfId="37656" xr:uid="{00000000-0005-0000-0000-00005E940000}"/>
    <cellStyle name="Salida 2 6 3 5" xfId="37657" xr:uid="{00000000-0005-0000-0000-00005F940000}"/>
    <cellStyle name="Salida 2 6 3 5 2" xfId="37658" xr:uid="{00000000-0005-0000-0000-000060940000}"/>
    <cellStyle name="Salida 2 6 3 6" xfId="37659" xr:uid="{00000000-0005-0000-0000-000061940000}"/>
    <cellStyle name="Salida 2 6 3 6 2" xfId="37660" xr:uid="{00000000-0005-0000-0000-000062940000}"/>
    <cellStyle name="Salida 2 6 3 7" xfId="37661" xr:uid="{00000000-0005-0000-0000-000063940000}"/>
    <cellStyle name="Salida 2 6 3 7 2" xfId="37662" xr:uid="{00000000-0005-0000-0000-000064940000}"/>
    <cellStyle name="Salida 2 6 3 8" xfId="37663" xr:uid="{00000000-0005-0000-0000-000065940000}"/>
    <cellStyle name="Salida 2 6 3 8 2" xfId="37664" xr:uid="{00000000-0005-0000-0000-000066940000}"/>
    <cellStyle name="Salida 2 6 3 9" xfId="37665" xr:uid="{00000000-0005-0000-0000-000067940000}"/>
    <cellStyle name="Salida 2 6 3 9 2" xfId="37666" xr:uid="{00000000-0005-0000-0000-000068940000}"/>
    <cellStyle name="Salida 2 6 4" xfId="37667" xr:uid="{00000000-0005-0000-0000-000069940000}"/>
    <cellStyle name="Salida 2 6 4 10" xfId="37668" xr:uid="{00000000-0005-0000-0000-00006A940000}"/>
    <cellStyle name="Salida 2 6 4 10 2" xfId="37669" xr:uid="{00000000-0005-0000-0000-00006B940000}"/>
    <cellStyle name="Salida 2 6 4 11" xfId="37670" xr:uid="{00000000-0005-0000-0000-00006C940000}"/>
    <cellStyle name="Salida 2 6 4 2" xfId="37671" xr:uid="{00000000-0005-0000-0000-00006D940000}"/>
    <cellStyle name="Salida 2 6 4 2 2" xfId="37672" xr:uid="{00000000-0005-0000-0000-00006E940000}"/>
    <cellStyle name="Salida 2 6 4 3" xfId="37673" xr:uid="{00000000-0005-0000-0000-00006F940000}"/>
    <cellStyle name="Salida 2 6 4 3 2" xfId="37674" xr:uid="{00000000-0005-0000-0000-000070940000}"/>
    <cellStyle name="Salida 2 6 4 4" xfId="37675" xr:uid="{00000000-0005-0000-0000-000071940000}"/>
    <cellStyle name="Salida 2 6 4 4 2" xfId="37676" xr:uid="{00000000-0005-0000-0000-000072940000}"/>
    <cellStyle name="Salida 2 6 4 5" xfId="37677" xr:uid="{00000000-0005-0000-0000-000073940000}"/>
    <cellStyle name="Salida 2 6 4 5 2" xfId="37678" xr:uid="{00000000-0005-0000-0000-000074940000}"/>
    <cellStyle name="Salida 2 6 4 6" xfId="37679" xr:uid="{00000000-0005-0000-0000-000075940000}"/>
    <cellStyle name="Salida 2 6 4 6 2" xfId="37680" xr:uid="{00000000-0005-0000-0000-000076940000}"/>
    <cellStyle name="Salida 2 6 4 7" xfId="37681" xr:uid="{00000000-0005-0000-0000-000077940000}"/>
    <cellStyle name="Salida 2 6 4 7 2" xfId="37682" xr:uid="{00000000-0005-0000-0000-000078940000}"/>
    <cellStyle name="Salida 2 6 4 8" xfId="37683" xr:uid="{00000000-0005-0000-0000-000079940000}"/>
    <cellStyle name="Salida 2 6 4 8 2" xfId="37684" xr:uid="{00000000-0005-0000-0000-00007A940000}"/>
    <cellStyle name="Salida 2 6 4 9" xfId="37685" xr:uid="{00000000-0005-0000-0000-00007B940000}"/>
    <cellStyle name="Salida 2 6 4 9 2" xfId="37686" xr:uid="{00000000-0005-0000-0000-00007C940000}"/>
    <cellStyle name="Salida 2 6 5" xfId="37687" xr:uid="{00000000-0005-0000-0000-00007D940000}"/>
    <cellStyle name="Salida 2 6 5 10" xfId="37688" xr:uid="{00000000-0005-0000-0000-00007E940000}"/>
    <cellStyle name="Salida 2 6 5 10 2" xfId="37689" xr:uid="{00000000-0005-0000-0000-00007F940000}"/>
    <cellStyle name="Salida 2 6 5 11" xfId="37690" xr:uid="{00000000-0005-0000-0000-000080940000}"/>
    <cellStyle name="Salida 2 6 5 2" xfId="37691" xr:uid="{00000000-0005-0000-0000-000081940000}"/>
    <cellStyle name="Salida 2 6 5 2 2" xfId="37692" xr:uid="{00000000-0005-0000-0000-000082940000}"/>
    <cellStyle name="Salida 2 6 5 3" xfId="37693" xr:uid="{00000000-0005-0000-0000-000083940000}"/>
    <cellStyle name="Salida 2 6 5 3 2" xfId="37694" xr:uid="{00000000-0005-0000-0000-000084940000}"/>
    <cellStyle name="Salida 2 6 5 4" xfId="37695" xr:uid="{00000000-0005-0000-0000-000085940000}"/>
    <cellStyle name="Salida 2 6 5 4 2" xfId="37696" xr:uid="{00000000-0005-0000-0000-000086940000}"/>
    <cellStyle name="Salida 2 6 5 5" xfId="37697" xr:uid="{00000000-0005-0000-0000-000087940000}"/>
    <cellStyle name="Salida 2 6 5 5 2" xfId="37698" xr:uid="{00000000-0005-0000-0000-000088940000}"/>
    <cellStyle name="Salida 2 6 5 6" xfId="37699" xr:uid="{00000000-0005-0000-0000-000089940000}"/>
    <cellStyle name="Salida 2 6 5 6 2" xfId="37700" xr:uid="{00000000-0005-0000-0000-00008A940000}"/>
    <cellStyle name="Salida 2 6 5 7" xfId="37701" xr:uid="{00000000-0005-0000-0000-00008B940000}"/>
    <cellStyle name="Salida 2 6 5 7 2" xfId="37702" xr:uid="{00000000-0005-0000-0000-00008C940000}"/>
    <cellStyle name="Salida 2 6 5 8" xfId="37703" xr:uid="{00000000-0005-0000-0000-00008D940000}"/>
    <cellStyle name="Salida 2 6 5 8 2" xfId="37704" xr:uid="{00000000-0005-0000-0000-00008E940000}"/>
    <cellStyle name="Salida 2 6 5 9" xfId="37705" xr:uid="{00000000-0005-0000-0000-00008F940000}"/>
    <cellStyle name="Salida 2 6 5 9 2" xfId="37706" xr:uid="{00000000-0005-0000-0000-000090940000}"/>
    <cellStyle name="Salida 2 6 6" xfId="37707" xr:uid="{00000000-0005-0000-0000-000091940000}"/>
    <cellStyle name="Salida 2 6 6 2" xfId="37708" xr:uid="{00000000-0005-0000-0000-000092940000}"/>
    <cellStyle name="Salida 2 6 7" xfId="37709" xr:uid="{00000000-0005-0000-0000-000093940000}"/>
    <cellStyle name="Salida 2 6 7 2" xfId="37710" xr:uid="{00000000-0005-0000-0000-000094940000}"/>
    <cellStyle name="Salida 2 6 8" xfId="37711" xr:uid="{00000000-0005-0000-0000-000095940000}"/>
    <cellStyle name="Salida 2 6 8 2" xfId="37712" xr:uid="{00000000-0005-0000-0000-000096940000}"/>
    <cellStyle name="Salida 2 6 9" xfId="37713" xr:uid="{00000000-0005-0000-0000-000097940000}"/>
    <cellStyle name="Salida 2 6 9 2" xfId="37714" xr:uid="{00000000-0005-0000-0000-000098940000}"/>
    <cellStyle name="Salida 2 7" xfId="37715" xr:uid="{00000000-0005-0000-0000-000099940000}"/>
    <cellStyle name="Salida 2 7 10" xfId="37716" xr:uid="{00000000-0005-0000-0000-00009A940000}"/>
    <cellStyle name="Salida 2 7 10 2" xfId="37717" xr:uid="{00000000-0005-0000-0000-00009B940000}"/>
    <cellStyle name="Salida 2 7 11" xfId="37718" xr:uid="{00000000-0005-0000-0000-00009C940000}"/>
    <cellStyle name="Salida 2 7 11 2" xfId="37719" xr:uid="{00000000-0005-0000-0000-00009D940000}"/>
    <cellStyle name="Salida 2 7 12" xfId="37720" xr:uid="{00000000-0005-0000-0000-00009E940000}"/>
    <cellStyle name="Salida 2 7 12 2" xfId="37721" xr:uid="{00000000-0005-0000-0000-00009F940000}"/>
    <cellStyle name="Salida 2 7 13" xfId="37722" xr:uid="{00000000-0005-0000-0000-0000A0940000}"/>
    <cellStyle name="Salida 2 7 2" xfId="37723" xr:uid="{00000000-0005-0000-0000-0000A1940000}"/>
    <cellStyle name="Salida 2 7 2 10" xfId="37724" xr:uid="{00000000-0005-0000-0000-0000A2940000}"/>
    <cellStyle name="Salida 2 7 2 10 2" xfId="37725" xr:uid="{00000000-0005-0000-0000-0000A3940000}"/>
    <cellStyle name="Salida 2 7 2 11" xfId="37726" xr:uid="{00000000-0005-0000-0000-0000A4940000}"/>
    <cellStyle name="Salida 2 7 2 2" xfId="37727" xr:uid="{00000000-0005-0000-0000-0000A5940000}"/>
    <cellStyle name="Salida 2 7 2 2 2" xfId="37728" xr:uid="{00000000-0005-0000-0000-0000A6940000}"/>
    <cellStyle name="Salida 2 7 2 3" xfId="37729" xr:uid="{00000000-0005-0000-0000-0000A7940000}"/>
    <cellStyle name="Salida 2 7 2 3 2" xfId="37730" xr:uid="{00000000-0005-0000-0000-0000A8940000}"/>
    <cellStyle name="Salida 2 7 2 4" xfId="37731" xr:uid="{00000000-0005-0000-0000-0000A9940000}"/>
    <cellStyle name="Salida 2 7 2 4 2" xfId="37732" xr:uid="{00000000-0005-0000-0000-0000AA940000}"/>
    <cellStyle name="Salida 2 7 2 5" xfId="37733" xr:uid="{00000000-0005-0000-0000-0000AB940000}"/>
    <cellStyle name="Salida 2 7 2 5 2" xfId="37734" xr:uid="{00000000-0005-0000-0000-0000AC940000}"/>
    <cellStyle name="Salida 2 7 2 6" xfId="37735" xr:uid="{00000000-0005-0000-0000-0000AD940000}"/>
    <cellStyle name="Salida 2 7 2 6 2" xfId="37736" xr:uid="{00000000-0005-0000-0000-0000AE940000}"/>
    <cellStyle name="Salida 2 7 2 7" xfId="37737" xr:uid="{00000000-0005-0000-0000-0000AF940000}"/>
    <cellStyle name="Salida 2 7 2 7 2" xfId="37738" xr:uid="{00000000-0005-0000-0000-0000B0940000}"/>
    <cellStyle name="Salida 2 7 2 8" xfId="37739" xr:uid="{00000000-0005-0000-0000-0000B1940000}"/>
    <cellStyle name="Salida 2 7 2 8 2" xfId="37740" xr:uid="{00000000-0005-0000-0000-0000B2940000}"/>
    <cellStyle name="Salida 2 7 2 9" xfId="37741" xr:uid="{00000000-0005-0000-0000-0000B3940000}"/>
    <cellStyle name="Salida 2 7 2 9 2" xfId="37742" xr:uid="{00000000-0005-0000-0000-0000B4940000}"/>
    <cellStyle name="Salida 2 7 3" xfId="37743" xr:uid="{00000000-0005-0000-0000-0000B5940000}"/>
    <cellStyle name="Salida 2 7 3 10" xfId="37744" xr:uid="{00000000-0005-0000-0000-0000B6940000}"/>
    <cellStyle name="Salida 2 7 3 10 2" xfId="37745" xr:uid="{00000000-0005-0000-0000-0000B7940000}"/>
    <cellStyle name="Salida 2 7 3 11" xfId="37746" xr:uid="{00000000-0005-0000-0000-0000B8940000}"/>
    <cellStyle name="Salida 2 7 3 2" xfId="37747" xr:uid="{00000000-0005-0000-0000-0000B9940000}"/>
    <cellStyle name="Salida 2 7 3 2 2" xfId="37748" xr:uid="{00000000-0005-0000-0000-0000BA940000}"/>
    <cellStyle name="Salida 2 7 3 3" xfId="37749" xr:uid="{00000000-0005-0000-0000-0000BB940000}"/>
    <cellStyle name="Salida 2 7 3 3 2" xfId="37750" xr:uid="{00000000-0005-0000-0000-0000BC940000}"/>
    <cellStyle name="Salida 2 7 3 4" xfId="37751" xr:uid="{00000000-0005-0000-0000-0000BD940000}"/>
    <cellStyle name="Salida 2 7 3 4 2" xfId="37752" xr:uid="{00000000-0005-0000-0000-0000BE940000}"/>
    <cellStyle name="Salida 2 7 3 5" xfId="37753" xr:uid="{00000000-0005-0000-0000-0000BF940000}"/>
    <cellStyle name="Salida 2 7 3 5 2" xfId="37754" xr:uid="{00000000-0005-0000-0000-0000C0940000}"/>
    <cellStyle name="Salida 2 7 3 6" xfId="37755" xr:uid="{00000000-0005-0000-0000-0000C1940000}"/>
    <cellStyle name="Salida 2 7 3 6 2" xfId="37756" xr:uid="{00000000-0005-0000-0000-0000C2940000}"/>
    <cellStyle name="Salida 2 7 3 7" xfId="37757" xr:uid="{00000000-0005-0000-0000-0000C3940000}"/>
    <cellStyle name="Salida 2 7 3 7 2" xfId="37758" xr:uid="{00000000-0005-0000-0000-0000C4940000}"/>
    <cellStyle name="Salida 2 7 3 8" xfId="37759" xr:uid="{00000000-0005-0000-0000-0000C5940000}"/>
    <cellStyle name="Salida 2 7 3 8 2" xfId="37760" xr:uid="{00000000-0005-0000-0000-0000C6940000}"/>
    <cellStyle name="Salida 2 7 3 9" xfId="37761" xr:uid="{00000000-0005-0000-0000-0000C7940000}"/>
    <cellStyle name="Salida 2 7 3 9 2" xfId="37762" xr:uid="{00000000-0005-0000-0000-0000C8940000}"/>
    <cellStyle name="Salida 2 7 4" xfId="37763" xr:uid="{00000000-0005-0000-0000-0000C9940000}"/>
    <cellStyle name="Salida 2 7 4 2" xfId="37764" xr:uid="{00000000-0005-0000-0000-0000CA940000}"/>
    <cellStyle name="Salida 2 7 5" xfId="37765" xr:uid="{00000000-0005-0000-0000-0000CB940000}"/>
    <cellStyle name="Salida 2 7 5 2" xfId="37766" xr:uid="{00000000-0005-0000-0000-0000CC940000}"/>
    <cellStyle name="Salida 2 7 6" xfId="37767" xr:uid="{00000000-0005-0000-0000-0000CD940000}"/>
    <cellStyle name="Salida 2 7 6 2" xfId="37768" xr:uid="{00000000-0005-0000-0000-0000CE940000}"/>
    <cellStyle name="Salida 2 7 7" xfId="37769" xr:uid="{00000000-0005-0000-0000-0000CF940000}"/>
    <cellStyle name="Salida 2 7 7 2" xfId="37770" xr:uid="{00000000-0005-0000-0000-0000D0940000}"/>
    <cellStyle name="Salida 2 7 8" xfId="37771" xr:uid="{00000000-0005-0000-0000-0000D1940000}"/>
    <cellStyle name="Salida 2 7 8 2" xfId="37772" xr:uid="{00000000-0005-0000-0000-0000D2940000}"/>
    <cellStyle name="Salida 2 7 9" xfId="37773" xr:uid="{00000000-0005-0000-0000-0000D3940000}"/>
    <cellStyle name="Salida 2 7 9 2" xfId="37774" xr:uid="{00000000-0005-0000-0000-0000D4940000}"/>
    <cellStyle name="Salida 2 8" xfId="37775" xr:uid="{00000000-0005-0000-0000-0000D5940000}"/>
    <cellStyle name="Salida 2 8 10" xfId="37776" xr:uid="{00000000-0005-0000-0000-0000D6940000}"/>
    <cellStyle name="Salida 2 8 10 2" xfId="37777" xr:uid="{00000000-0005-0000-0000-0000D7940000}"/>
    <cellStyle name="Salida 2 8 11" xfId="37778" xr:uid="{00000000-0005-0000-0000-0000D8940000}"/>
    <cellStyle name="Salida 2 8 11 2" xfId="37779" xr:uid="{00000000-0005-0000-0000-0000D9940000}"/>
    <cellStyle name="Salida 2 8 12" xfId="37780" xr:uid="{00000000-0005-0000-0000-0000DA940000}"/>
    <cellStyle name="Salida 2 8 12 2" xfId="37781" xr:uid="{00000000-0005-0000-0000-0000DB940000}"/>
    <cellStyle name="Salida 2 8 13" xfId="37782" xr:uid="{00000000-0005-0000-0000-0000DC940000}"/>
    <cellStyle name="Salida 2 8 2" xfId="37783" xr:uid="{00000000-0005-0000-0000-0000DD940000}"/>
    <cellStyle name="Salida 2 8 2 10" xfId="37784" xr:uid="{00000000-0005-0000-0000-0000DE940000}"/>
    <cellStyle name="Salida 2 8 2 10 2" xfId="37785" xr:uid="{00000000-0005-0000-0000-0000DF940000}"/>
    <cellStyle name="Salida 2 8 2 11" xfId="37786" xr:uid="{00000000-0005-0000-0000-0000E0940000}"/>
    <cellStyle name="Salida 2 8 2 2" xfId="37787" xr:uid="{00000000-0005-0000-0000-0000E1940000}"/>
    <cellStyle name="Salida 2 8 2 2 2" xfId="37788" xr:uid="{00000000-0005-0000-0000-0000E2940000}"/>
    <cellStyle name="Salida 2 8 2 3" xfId="37789" xr:uid="{00000000-0005-0000-0000-0000E3940000}"/>
    <cellStyle name="Salida 2 8 2 3 2" xfId="37790" xr:uid="{00000000-0005-0000-0000-0000E4940000}"/>
    <cellStyle name="Salida 2 8 2 4" xfId="37791" xr:uid="{00000000-0005-0000-0000-0000E5940000}"/>
    <cellStyle name="Salida 2 8 2 4 2" xfId="37792" xr:uid="{00000000-0005-0000-0000-0000E6940000}"/>
    <cellStyle name="Salida 2 8 2 5" xfId="37793" xr:uid="{00000000-0005-0000-0000-0000E7940000}"/>
    <cellStyle name="Salida 2 8 2 5 2" xfId="37794" xr:uid="{00000000-0005-0000-0000-0000E8940000}"/>
    <cellStyle name="Salida 2 8 2 6" xfId="37795" xr:uid="{00000000-0005-0000-0000-0000E9940000}"/>
    <cellStyle name="Salida 2 8 2 6 2" xfId="37796" xr:uid="{00000000-0005-0000-0000-0000EA940000}"/>
    <cellStyle name="Salida 2 8 2 7" xfId="37797" xr:uid="{00000000-0005-0000-0000-0000EB940000}"/>
    <cellStyle name="Salida 2 8 2 7 2" xfId="37798" xr:uid="{00000000-0005-0000-0000-0000EC940000}"/>
    <cellStyle name="Salida 2 8 2 8" xfId="37799" xr:uid="{00000000-0005-0000-0000-0000ED940000}"/>
    <cellStyle name="Salida 2 8 2 8 2" xfId="37800" xr:uid="{00000000-0005-0000-0000-0000EE940000}"/>
    <cellStyle name="Salida 2 8 2 9" xfId="37801" xr:uid="{00000000-0005-0000-0000-0000EF940000}"/>
    <cellStyle name="Salida 2 8 2 9 2" xfId="37802" xr:uid="{00000000-0005-0000-0000-0000F0940000}"/>
    <cellStyle name="Salida 2 8 3" xfId="37803" xr:uid="{00000000-0005-0000-0000-0000F1940000}"/>
    <cellStyle name="Salida 2 8 3 10" xfId="37804" xr:uid="{00000000-0005-0000-0000-0000F2940000}"/>
    <cellStyle name="Salida 2 8 3 10 2" xfId="37805" xr:uid="{00000000-0005-0000-0000-0000F3940000}"/>
    <cellStyle name="Salida 2 8 3 11" xfId="37806" xr:uid="{00000000-0005-0000-0000-0000F4940000}"/>
    <cellStyle name="Salida 2 8 3 2" xfId="37807" xr:uid="{00000000-0005-0000-0000-0000F5940000}"/>
    <cellStyle name="Salida 2 8 3 2 2" xfId="37808" xr:uid="{00000000-0005-0000-0000-0000F6940000}"/>
    <cellStyle name="Salida 2 8 3 3" xfId="37809" xr:uid="{00000000-0005-0000-0000-0000F7940000}"/>
    <cellStyle name="Salida 2 8 3 3 2" xfId="37810" xr:uid="{00000000-0005-0000-0000-0000F8940000}"/>
    <cellStyle name="Salida 2 8 3 4" xfId="37811" xr:uid="{00000000-0005-0000-0000-0000F9940000}"/>
    <cellStyle name="Salida 2 8 3 4 2" xfId="37812" xr:uid="{00000000-0005-0000-0000-0000FA940000}"/>
    <cellStyle name="Salida 2 8 3 5" xfId="37813" xr:uid="{00000000-0005-0000-0000-0000FB940000}"/>
    <cellStyle name="Salida 2 8 3 5 2" xfId="37814" xr:uid="{00000000-0005-0000-0000-0000FC940000}"/>
    <cellStyle name="Salida 2 8 3 6" xfId="37815" xr:uid="{00000000-0005-0000-0000-0000FD940000}"/>
    <cellStyle name="Salida 2 8 3 6 2" xfId="37816" xr:uid="{00000000-0005-0000-0000-0000FE940000}"/>
    <cellStyle name="Salida 2 8 3 7" xfId="37817" xr:uid="{00000000-0005-0000-0000-0000FF940000}"/>
    <cellStyle name="Salida 2 8 3 7 2" xfId="37818" xr:uid="{00000000-0005-0000-0000-000000950000}"/>
    <cellStyle name="Salida 2 8 3 8" xfId="37819" xr:uid="{00000000-0005-0000-0000-000001950000}"/>
    <cellStyle name="Salida 2 8 3 8 2" xfId="37820" xr:uid="{00000000-0005-0000-0000-000002950000}"/>
    <cellStyle name="Salida 2 8 3 9" xfId="37821" xr:uid="{00000000-0005-0000-0000-000003950000}"/>
    <cellStyle name="Salida 2 8 3 9 2" xfId="37822" xr:uid="{00000000-0005-0000-0000-000004950000}"/>
    <cellStyle name="Salida 2 8 4" xfId="37823" xr:uid="{00000000-0005-0000-0000-000005950000}"/>
    <cellStyle name="Salida 2 8 4 2" xfId="37824" xr:uid="{00000000-0005-0000-0000-000006950000}"/>
    <cellStyle name="Salida 2 8 5" xfId="37825" xr:uid="{00000000-0005-0000-0000-000007950000}"/>
    <cellStyle name="Salida 2 8 5 2" xfId="37826" xr:uid="{00000000-0005-0000-0000-000008950000}"/>
    <cellStyle name="Salida 2 8 6" xfId="37827" xr:uid="{00000000-0005-0000-0000-000009950000}"/>
    <cellStyle name="Salida 2 8 6 2" xfId="37828" xr:uid="{00000000-0005-0000-0000-00000A950000}"/>
    <cellStyle name="Salida 2 8 7" xfId="37829" xr:uid="{00000000-0005-0000-0000-00000B950000}"/>
    <cellStyle name="Salida 2 8 7 2" xfId="37830" xr:uid="{00000000-0005-0000-0000-00000C950000}"/>
    <cellStyle name="Salida 2 8 8" xfId="37831" xr:uid="{00000000-0005-0000-0000-00000D950000}"/>
    <cellStyle name="Salida 2 8 8 2" xfId="37832" xr:uid="{00000000-0005-0000-0000-00000E950000}"/>
    <cellStyle name="Salida 2 8 9" xfId="37833" xr:uid="{00000000-0005-0000-0000-00000F950000}"/>
    <cellStyle name="Salida 2 8 9 2" xfId="37834" xr:uid="{00000000-0005-0000-0000-000010950000}"/>
    <cellStyle name="Salida 2 9" xfId="37835" xr:uid="{00000000-0005-0000-0000-000011950000}"/>
    <cellStyle name="Salida 2 9 2" xfId="37836" xr:uid="{00000000-0005-0000-0000-000012950000}"/>
    <cellStyle name="Salida 3" xfId="260" xr:uid="{00000000-0005-0000-0000-000013950000}"/>
    <cellStyle name="Salida 3 10" xfId="37837" xr:uid="{00000000-0005-0000-0000-000014950000}"/>
    <cellStyle name="Salida 3 10 2" xfId="37838" xr:uid="{00000000-0005-0000-0000-000015950000}"/>
    <cellStyle name="Salida 3 11" xfId="37839" xr:uid="{00000000-0005-0000-0000-000016950000}"/>
    <cellStyle name="Salida 3 11 2" xfId="37840" xr:uid="{00000000-0005-0000-0000-000017950000}"/>
    <cellStyle name="Salida 3 12" xfId="37841" xr:uid="{00000000-0005-0000-0000-000018950000}"/>
    <cellStyle name="Salida 3 12 2" xfId="37842" xr:uid="{00000000-0005-0000-0000-000019950000}"/>
    <cellStyle name="Salida 3 13" xfId="37843" xr:uid="{00000000-0005-0000-0000-00001A950000}"/>
    <cellStyle name="Salida 3 13 2" xfId="37844" xr:uid="{00000000-0005-0000-0000-00001B950000}"/>
    <cellStyle name="Salida 3 14" xfId="37845" xr:uid="{00000000-0005-0000-0000-00001C950000}"/>
    <cellStyle name="Salida 3 14 2" xfId="37846" xr:uid="{00000000-0005-0000-0000-00001D950000}"/>
    <cellStyle name="Salida 3 15" xfId="37847" xr:uid="{00000000-0005-0000-0000-00001E950000}"/>
    <cellStyle name="Salida 3 16" xfId="37848" xr:uid="{00000000-0005-0000-0000-00001F950000}"/>
    <cellStyle name="Salida 3 17" xfId="37849" xr:uid="{00000000-0005-0000-0000-000020950000}"/>
    <cellStyle name="Salida 3 2" xfId="335" xr:uid="{00000000-0005-0000-0000-000021950000}"/>
    <cellStyle name="Salida 3 2 10" xfId="37850" xr:uid="{00000000-0005-0000-0000-000022950000}"/>
    <cellStyle name="Salida 3 2 10 2" xfId="37851" xr:uid="{00000000-0005-0000-0000-000023950000}"/>
    <cellStyle name="Salida 3 2 11" xfId="37852" xr:uid="{00000000-0005-0000-0000-000024950000}"/>
    <cellStyle name="Salida 3 2 11 2" xfId="37853" xr:uid="{00000000-0005-0000-0000-000025950000}"/>
    <cellStyle name="Salida 3 2 12" xfId="37854" xr:uid="{00000000-0005-0000-0000-000026950000}"/>
    <cellStyle name="Salida 3 2 12 2" xfId="37855" xr:uid="{00000000-0005-0000-0000-000027950000}"/>
    <cellStyle name="Salida 3 2 13" xfId="37856" xr:uid="{00000000-0005-0000-0000-000028950000}"/>
    <cellStyle name="Salida 3 2 13 2" xfId="37857" xr:uid="{00000000-0005-0000-0000-000029950000}"/>
    <cellStyle name="Salida 3 2 14" xfId="37858" xr:uid="{00000000-0005-0000-0000-00002A950000}"/>
    <cellStyle name="Salida 3 2 14 2" xfId="37859" xr:uid="{00000000-0005-0000-0000-00002B950000}"/>
    <cellStyle name="Salida 3 2 15" xfId="37860" xr:uid="{00000000-0005-0000-0000-00002C950000}"/>
    <cellStyle name="Salida 3 2 16" xfId="37861" xr:uid="{00000000-0005-0000-0000-00002D950000}"/>
    <cellStyle name="Salida 3 2 2" xfId="37862" xr:uid="{00000000-0005-0000-0000-00002E950000}"/>
    <cellStyle name="Salida 3 2 2 10" xfId="37863" xr:uid="{00000000-0005-0000-0000-00002F950000}"/>
    <cellStyle name="Salida 3 2 2 10 2" xfId="37864" xr:uid="{00000000-0005-0000-0000-000030950000}"/>
    <cellStyle name="Salida 3 2 2 11" xfId="37865" xr:uid="{00000000-0005-0000-0000-000031950000}"/>
    <cellStyle name="Salida 3 2 2 11 2" xfId="37866" xr:uid="{00000000-0005-0000-0000-000032950000}"/>
    <cellStyle name="Salida 3 2 2 12" xfId="37867" xr:uid="{00000000-0005-0000-0000-000033950000}"/>
    <cellStyle name="Salida 3 2 2 12 2" xfId="37868" xr:uid="{00000000-0005-0000-0000-000034950000}"/>
    <cellStyle name="Salida 3 2 2 13" xfId="37869" xr:uid="{00000000-0005-0000-0000-000035950000}"/>
    <cellStyle name="Salida 3 2 2 2" xfId="37870" xr:uid="{00000000-0005-0000-0000-000036950000}"/>
    <cellStyle name="Salida 3 2 2 2 10" xfId="37871" xr:uid="{00000000-0005-0000-0000-000037950000}"/>
    <cellStyle name="Salida 3 2 2 2 10 2" xfId="37872" xr:uid="{00000000-0005-0000-0000-000038950000}"/>
    <cellStyle name="Salida 3 2 2 2 11" xfId="37873" xr:uid="{00000000-0005-0000-0000-000039950000}"/>
    <cellStyle name="Salida 3 2 2 2 2" xfId="37874" xr:uid="{00000000-0005-0000-0000-00003A950000}"/>
    <cellStyle name="Salida 3 2 2 2 2 2" xfId="37875" xr:uid="{00000000-0005-0000-0000-00003B950000}"/>
    <cellStyle name="Salida 3 2 2 2 3" xfId="37876" xr:uid="{00000000-0005-0000-0000-00003C950000}"/>
    <cellStyle name="Salida 3 2 2 2 3 2" xfId="37877" xr:uid="{00000000-0005-0000-0000-00003D950000}"/>
    <cellStyle name="Salida 3 2 2 2 4" xfId="37878" xr:uid="{00000000-0005-0000-0000-00003E950000}"/>
    <cellStyle name="Salida 3 2 2 2 4 2" xfId="37879" xr:uid="{00000000-0005-0000-0000-00003F950000}"/>
    <cellStyle name="Salida 3 2 2 2 5" xfId="37880" xr:uid="{00000000-0005-0000-0000-000040950000}"/>
    <cellStyle name="Salida 3 2 2 2 5 2" xfId="37881" xr:uid="{00000000-0005-0000-0000-000041950000}"/>
    <cellStyle name="Salida 3 2 2 2 6" xfId="37882" xr:uid="{00000000-0005-0000-0000-000042950000}"/>
    <cellStyle name="Salida 3 2 2 2 6 2" xfId="37883" xr:uid="{00000000-0005-0000-0000-000043950000}"/>
    <cellStyle name="Salida 3 2 2 2 7" xfId="37884" xr:uid="{00000000-0005-0000-0000-000044950000}"/>
    <cellStyle name="Salida 3 2 2 2 7 2" xfId="37885" xr:uid="{00000000-0005-0000-0000-000045950000}"/>
    <cellStyle name="Salida 3 2 2 2 8" xfId="37886" xr:uid="{00000000-0005-0000-0000-000046950000}"/>
    <cellStyle name="Salida 3 2 2 2 8 2" xfId="37887" xr:uid="{00000000-0005-0000-0000-000047950000}"/>
    <cellStyle name="Salida 3 2 2 2 9" xfId="37888" xr:uid="{00000000-0005-0000-0000-000048950000}"/>
    <cellStyle name="Salida 3 2 2 2 9 2" xfId="37889" xr:uid="{00000000-0005-0000-0000-000049950000}"/>
    <cellStyle name="Salida 3 2 2 3" xfId="37890" xr:uid="{00000000-0005-0000-0000-00004A950000}"/>
    <cellStyle name="Salida 3 2 2 3 10" xfId="37891" xr:uid="{00000000-0005-0000-0000-00004B950000}"/>
    <cellStyle name="Salida 3 2 2 3 10 2" xfId="37892" xr:uid="{00000000-0005-0000-0000-00004C950000}"/>
    <cellStyle name="Salida 3 2 2 3 11" xfId="37893" xr:uid="{00000000-0005-0000-0000-00004D950000}"/>
    <cellStyle name="Salida 3 2 2 3 2" xfId="37894" xr:uid="{00000000-0005-0000-0000-00004E950000}"/>
    <cellStyle name="Salida 3 2 2 3 2 2" xfId="37895" xr:uid="{00000000-0005-0000-0000-00004F950000}"/>
    <cellStyle name="Salida 3 2 2 3 3" xfId="37896" xr:uid="{00000000-0005-0000-0000-000050950000}"/>
    <cellStyle name="Salida 3 2 2 3 3 2" xfId="37897" xr:uid="{00000000-0005-0000-0000-000051950000}"/>
    <cellStyle name="Salida 3 2 2 3 4" xfId="37898" xr:uid="{00000000-0005-0000-0000-000052950000}"/>
    <cellStyle name="Salida 3 2 2 3 4 2" xfId="37899" xr:uid="{00000000-0005-0000-0000-000053950000}"/>
    <cellStyle name="Salida 3 2 2 3 5" xfId="37900" xr:uid="{00000000-0005-0000-0000-000054950000}"/>
    <cellStyle name="Salida 3 2 2 3 5 2" xfId="37901" xr:uid="{00000000-0005-0000-0000-000055950000}"/>
    <cellStyle name="Salida 3 2 2 3 6" xfId="37902" xr:uid="{00000000-0005-0000-0000-000056950000}"/>
    <cellStyle name="Salida 3 2 2 3 6 2" xfId="37903" xr:uid="{00000000-0005-0000-0000-000057950000}"/>
    <cellStyle name="Salida 3 2 2 3 7" xfId="37904" xr:uid="{00000000-0005-0000-0000-000058950000}"/>
    <cellStyle name="Salida 3 2 2 3 7 2" xfId="37905" xr:uid="{00000000-0005-0000-0000-000059950000}"/>
    <cellStyle name="Salida 3 2 2 3 8" xfId="37906" xr:uid="{00000000-0005-0000-0000-00005A950000}"/>
    <cellStyle name="Salida 3 2 2 3 8 2" xfId="37907" xr:uid="{00000000-0005-0000-0000-00005B950000}"/>
    <cellStyle name="Salida 3 2 2 3 9" xfId="37908" xr:uid="{00000000-0005-0000-0000-00005C950000}"/>
    <cellStyle name="Salida 3 2 2 3 9 2" xfId="37909" xr:uid="{00000000-0005-0000-0000-00005D950000}"/>
    <cellStyle name="Salida 3 2 2 4" xfId="37910" xr:uid="{00000000-0005-0000-0000-00005E950000}"/>
    <cellStyle name="Salida 3 2 2 4 2" xfId="37911" xr:uid="{00000000-0005-0000-0000-00005F950000}"/>
    <cellStyle name="Salida 3 2 2 5" xfId="37912" xr:uid="{00000000-0005-0000-0000-000060950000}"/>
    <cellStyle name="Salida 3 2 2 5 2" xfId="37913" xr:uid="{00000000-0005-0000-0000-000061950000}"/>
    <cellStyle name="Salida 3 2 2 6" xfId="37914" xr:uid="{00000000-0005-0000-0000-000062950000}"/>
    <cellStyle name="Salida 3 2 2 6 2" xfId="37915" xr:uid="{00000000-0005-0000-0000-000063950000}"/>
    <cellStyle name="Salida 3 2 2 7" xfId="37916" xr:uid="{00000000-0005-0000-0000-000064950000}"/>
    <cellStyle name="Salida 3 2 2 7 2" xfId="37917" xr:uid="{00000000-0005-0000-0000-000065950000}"/>
    <cellStyle name="Salida 3 2 2 8" xfId="37918" xr:uid="{00000000-0005-0000-0000-000066950000}"/>
    <cellStyle name="Salida 3 2 2 8 2" xfId="37919" xr:uid="{00000000-0005-0000-0000-000067950000}"/>
    <cellStyle name="Salida 3 2 2 9" xfId="37920" xr:uid="{00000000-0005-0000-0000-000068950000}"/>
    <cellStyle name="Salida 3 2 2 9 2" xfId="37921" xr:uid="{00000000-0005-0000-0000-000069950000}"/>
    <cellStyle name="Salida 3 2 3" xfId="37922" xr:uid="{00000000-0005-0000-0000-00006A950000}"/>
    <cellStyle name="Salida 3 2 3 10" xfId="37923" xr:uid="{00000000-0005-0000-0000-00006B950000}"/>
    <cellStyle name="Salida 3 2 3 10 2" xfId="37924" xr:uid="{00000000-0005-0000-0000-00006C950000}"/>
    <cellStyle name="Salida 3 2 3 11" xfId="37925" xr:uid="{00000000-0005-0000-0000-00006D950000}"/>
    <cellStyle name="Salida 3 2 3 11 2" xfId="37926" xr:uid="{00000000-0005-0000-0000-00006E950000}"/>
    <cellStyle name="Salida 3 2 3 12" xfId="37927" xr:uid="{00000000-0005-0000-0000-00006F950000}"/>
    <cellStyle name="Salida 3 2 3 12 2" xfId="37928" xr:uid="{00000000-0005-0000-0000-000070950000}"/>
    <cellStyle name="Salida 3 2 3 13" xfId="37929" xr:uid="{00000000-0005-0000-0000-000071950000}"/>
    <cellStyle name="Salida 3 2 3 2" xfId="37930" xr:uid="{00000000-0005-0000-0000-000072950000}"/>
    <cellStyle name="Salida 3 2 3 2 10" xfId="37931" xr:uid="{00000000-0005-0000-0000-000073950000}"/>
    <cellStyle name="Salida 3 2 3 2 10 2" xfId="37932" xr:uid="{00000000-0005-0000-0000-000074950000}"/>
    <cellStyle name="Salida 3 2 3 2 11" xfId="37933" xr:uid="{00000000-0005-0000-0000-000075950000}"/>
    <cellStyle name="Salida 3 2 3 2 2" xfId="37934" xr:uid="{00000000-0005-0000-0000-000076950000}"/>
    <cellStyle name="Salida 3 2 3 2 2 2" xfId="37935" xr:uid="{00000000-0005-0000-0000-000077950000}"/>
    <cellStyle name="Salida 3 2 3 2 3" xfId="37936" xr:uid="{00000000-0005-0000-0000-000078950000}"/>
    <cellStyle name="Salida 3 2 3 2 3 2" xfId="37937" xr:uid="{00000000-0005-0000-0000-000079950000}"/>
    <cellStyle name="Salida 3 2 3 2 4" xfId="37938" xr:uid="{00000000-0005-0000-0000-00007A950000}"/>
    <cellStyle name="Salida 3 2 3 2 4 2" xfId="37939" xr:uid="{00000000-0005-0000-0000-00007B950000}"/>
    <cellStyle name="Salida 3 2 3 2 5" xfId="37940" xr:uid="{00000000-0005-0000-0000-00007C950000}"/>
    <cellStyle name="Salida 3 2 3 2 5 2" xfId="37941" xr:uid="{00000000-0005-0000-0000-00007D950000}"/>
    <cellStyle name="Salida 3 2 3 2 6" xfId="37942" xr:uid="{00000000-0005-0000-0000-00007E950000}"/>
    <cellStyle name="Salida 3 2 3 2 6 2" xfId="37943" xr:uid="{00000000-0005-0000-0000-00007F950000}"/>
    <cellStyle name="Salida 3 2 3 2 7" xfId="37944" xr:uid="{00000000-0005-0000-0000-000080950000}"/>
    <cellStyle name="Salida 3 2 3 2 7 2" xfId="37945" xr:uid="{00000000-0005-0000-0000-000081950000}"/>
    <cellStyle name="Salida 3 2 3 2 8" xfId="37946" xr:uid="{00000000-0005-0000-0000-000082950000}"/>
    <cellStyle name="Salida 3 2 3 2 8 2" xfId="37947" xr:uid="{00000000-0005-0000-0000-000083950000}"/>
    <cellStyle name="Salida 3 2 3 2 9" xfId="37948" xr:uid="{00000000-0005-0000-0000-000084950000}"/>
    <cellStyle name="Salida 3 2 3 2 9 2" xfId="37949" xr:uid="{00000000-0005-0000-0000-000085950000}"/>
    <cellStyle name="Salida 3 2 3 3" xfId="37950" xr:uid="{00000000-0005-0000-0000-000086950000}"/>
    <cellStyle name="Salida 3 2 3 3 10" xfId="37951" xr:uid="{00000000-0005-0000-0000-000087950000}"/>
    <cellStyle name="Salida 3 2 3 3 10 2" xfId="37952" xr:uid="{00000000-0005-0000-0000-000088950000}"/>
    <cellStyle name="Salida 3 2 3 3 11" xfId="37953" xr:uid="{00000000-0005-0000-0000-000089950000}"/>
    <cellStyle name="Salida 3 2 3 3 2" xfId="37954" xr:uid="{00000000-0005-0000-0000-00008A950000}"/>
    <cellStyle name="Salida 3 2 3 3 2 2" xfId="37955" xr:uid="{00000000-0005-0000-0000-00008B950000}"/>
    <cellStyle name="Salida 3 2 3 3 3" xfId="37956" xr:uid="{00000000-0005-0000-0000-00008C950000}"/>
    <cellStyle name="Salida 3 2 3 3 3 2" xfId="37957" xr:uid="{00000000-0005-0000-0000-00008D950000}"/>
    <cellStyle name="Salida 3 2 3 3 4" xfId="37958" xr:uid="{00000000-0005-0000-0000-00008E950000}"/>
    <cellStyle name="Salida 3 2 3 3 4 2" xfId="37959" xr:uid="{00000000-0005-0000-0000-00008F950000}"/>
    <cellStyle name="Salida 3 2 3 3 5" xfId="37960" xr:uid="{00000000-0005-0000-0000-000090950000}"/>
    <cellStyle name="Salida 3 2 3 3 5 2" xfId="37961" xr:uid="{00000000-0005-0000-0000-000091950000}"/>
    <cellStyle name="Salida 3 2 3 3 6" xfId="37962" xr:uid="{00000000-0005-0000-0000-000092950000}"/>
    <cellStyle name="Salida 3 2 3 3 6 2" xfId="37963" xr:uid="{00000000-0005-0000-0000-000093950000}"/>
    <cellStyle name="Salida 3 2 3 3 7" xfId="37964" xr:uid="{00000000-0005-0000-0000-000094950000}"/>
    <cellStyle name="Salida 3 2 3 3 7 2" xfId="37965" xr:uid="{00000000-0005-0000-0000-000095950000}"/>
    <cellStyle name="Salida 3 2 3 3 8" xfId="37966" xr:uid="{00000000-0005-0000-0000-000096950000}"/>
    <cellStyle name="Salida 3 2 3 3 8 2" xfId="37967" xr:uid="{00000000-0005-0000-0000-000097950000}"/>
    <cellStyle name="Salida 3 2 3 3 9" xfId="37968" xr:uid="{00000000-0005-0000-0000-000098950000}"/>
    <cellStyle name="Salida 3 2 3 3 9 2" xfId="37969" xr:uid="{00000000-0005-0000-0000-000099950000}"/>
    <cellStyle name="Salida 3 2 3 4" xfId="37970" xr:uid="{00000000-0005-0000-0000-00009A950000}"/>
    <cellStyle name="Salida 3 2 3 4 2" xfId="37971" xr:uid="{00000000-0005-0000-0000-00009B950000}"/>
    <cellStyle name="Salida 3 2 3 5" xfId="37972" xr:uid="{00000000-0005-0000-0000-00009C950000}"/>
    <cellStyle name="Salida 3 2 3 5 2" xfId="37973" xr:uid="{00000000-0005-0000-0000-00009D950000}"/>
    <cellStyle name="Salida 3 2 3 6" xfId="37974" xr:uid="{00000000-0005-0000-0000-00009E950000}"/>
    <cellStyle name="Salida 3 2 3 6 2" xfId="37975" xr:uid="{00000000-0005-0000-0000-00009F950000}"/>
    <cellStyle name="Salida 3 2 3 7" xfId="37976" xr:uid="{00000000-0005-0000-0000-0000A0950000}"/>
    <cellStyle name="Salida 3 2 3 7 2" xfId="37977" xr:uid="{00000000-0005-0000-0000-0000A1950000}"/>
    <cellStyle name="Salida 3 2 3 8" xfId="37978" xr:uid="{00000000-0005-0000-0000-0000A2950000}"/>
    <cellStyle name="Salida 3 2 3 8 2" xfId="37979" xr:uid="{00000000-0005-0000-0000-0000A3950000}"/>
    <cellStyle name="Salida 3 2 3 9" xfId="37980" xr:uid="{00000000-0005-0000-0000-0000A4950000}"/>
    <cellStyle name="Salida 3 2 3 9 2" xfId="37981" xr:uid="{00000000-0005-0000-0000-0000A5950000}"/>
    <cellStyle name="Salida 3 2 4" xfId="37982" xr:uid="{00000000-0005-0000-0000-0000A6950000}"/>
    <cellStyle name="Salida 3 2 4 10" xfId="37983" xr:uid="{00000000-0005-0000-0000-0000A7950000}"/>
    <cellStyle name="Salida 3 2 4 10 2" xfId="37984" xr:uid="{00000000-0005-0000-0000-0000A8950000}"/>
    <cellStyle name="Salida 3 2 4 11" xfId="37985" xr:uid="{00000000-0005-0000-0000-0000A9950000}"/>
    <cellStyle name="Salida 3 2 4 2" xfId="37986" xr:uid="{00000000-0005-0000-0000-0000AA950000}"/>
    <cellStyle name="Salida 3 2 4 2 2" xfId="37987" xr:uid="{00000000-0005-0000-0000-0000AB950000}"/>
    <cellStyle name="Salida 3 2 4 3" xfId="37988" xr:uid="{00000000-0005-0000-0000-0000AC950000}"/>
    <cellStyle name="Salida 3 2 4 3 2" xfId="37989" xr:uid="{00000000-0005-0000-0000-0000AD950000}"/>
    <cellStyle name="Salida 3 2 4 4" xfId="37990" xr:uid="{00000000-0005-0000-0000-0000AE950000}"/>
    <cellStyle name="Salida 3 2 4 4 2" xfId="37991" xr:uid="{00000000-0005-0000-0000-0000AF950000}"/>
    <cellStyle name="Salida 3 2 4 5" xfId="37992" xr:uid="{00000000-0005-0000-0000-0000B0950000}"/>
    <cellStyle name="Salida 3 2 4 5 2" xfId="37993" xr:uid="{00000000-0005-0000-0000-0000B1950000}"/>
    <cellStyle name="Salida 3 2 4 6" xfId="37994" xr:uid="{00000000-0005-0000-0000-0000B2950000}"/>
    <cellStyle name="Salida 3 2 4 6 2" xfId="37995" xr:uid="{00000000-0005-0000-0000-0000B3950000}"/>
    <cellStyle name="Salida 3 2 4 7" xfId="37996" xr:uid="{00000000-0005-0000-0000-0000B4950000}"/>
    <cellStyle name="Salida 3 2 4 7 2" xfId="37997" xr:uid="{00000000-0005-0000-0000-0000B5950000}"/>
    <cellStyle name="Salida 3 2 4 8" xfId="37998" xr:uid="{00000000-0005-0000-0000-0000B6950000}"/>
    <cellStyle name="Salida 3 2 4 8 2" xfId="37999" xr:uid="{00000000-0005-0000-0000-0000B7950000}"/>
    <cellStyle name="Salida 3 2 4 9" xfId="38000" xr:uid="{00000000-0005-0000-0000-0000B8950000}"/>
    <cellStyle name="Salida 3 2 4 9 2" xfId="38001" xr:uid="{00000000-0005-0000-0000-0000B9950000}"/>
    <cellStyle name="Salida 3 2 5" xfId="38002" xr:uid="{00000000-0005-0000-0000-0000BA950000}"/>
    <cellStyle name="Salida 3 2 5 10" xfId="38003" xr:uid="{00000000-0005-0000-0000-0000BB950000}"/>
    <cellStyle name="Salida 3 2 5 10 2" xfId="38004" xr:uid="{00000000-0005-0000-0000-0000BC950000}"/>
    <cellStyle name="Salida 3 2 5 11" xfId="38005" xr:uid="{00000000-0005-0000-0000-0000BD950000}"/>
    <cellStyle name="Salida 3 2 5 2" xfId="38006" xr:uid="{00000000-0005-0000-0000-0000BE950000}"/>
    <cellStyle name="Salida 3 2 5 2 2" xfId="38007" xr:uid="{00000000-0005-0000-0000-0000BF950000}"/>
    <cellStyle name="Salida 3 2 5 3" xfId="38008" xr:uid="{00000000-0005-0000-0000-0000C0950000}"/>
    <cellStyle name="Salida 3 2 5 3 2" xfId="38009" xr:uid="{00000000-0005-0000-0000-0000C1950000}"/>
    <cellStyle name="Salida 3 2 5 4" xfId="38010" xr:uid="{00000000-0005-0000-0000-0000C2950000}"/>
    <cellStyle name="Salida 3 2 5 4 2" xfId="38011" xr:uid="{00000000-0005-0000-0000-0000C3950000}"/>
    <cellStyle name="Salida 3 2 5 5" xfId="38012" xr:uid="{00000000-0005-0000-0000-0000C4950000}"/>
    <cellStyle name="Salida 3 2 5 5 2" xfId="38013" xr:uid="{00000000-0005-0000-0000-0000C5950000}"/>
    <cellStyle name="Salida 3 2 5 6" xfId="38014" xr:uid="{00000000-0005-0000-0000-0000C6950000}"/>
    <cellStyle name="Salida 3 2 5 6 2" xfId="38015" xr:uid="{00000000-0005-0000-0000-0000C7950000}"/>
    <cellStyle name="Salida 3 2 5 7" xfId="38016" xr:uid="{00000000-0005-0000-0000-0000C8950000}"/>
    <cellStyle name="Salida 3 2 5 7 2" xfId="38017" xr:uid="{00000000-0005-0000-0000-0000C9950000}"/>
    <cellStyle name="Salida 3 2 5 8" xfId="38018" xr:uid="{00000000-0005-0000-0000-0000CA950000}"/>
    <cellStyle name="Salida 3 2 5 8 2" xfId="38019" xr:uid="{00000000-0005-0000-0000-0000CB950000}"/>
    <cellStyle name="Salida 3 2 5 9" xfId="38020" xr:uid="{00000000-0005-0000-0000-0000CC950000}"/>
    <cellStyle name="Salida 3 2 5 9 2" xfId="38021" xr:uid="{00000000-0005-0000-0000-0000CD950000}"/>
    <cellStyle name="Salida 3 2 6" xfId="38022" xr:uid="{00000000-0005-0000-0000-0000CE950000}"/>
    <cellStyle name="Salida 3 2 6 2" xfId="38023" xr:uid="{00000000-0005-0000-0000-0000CF950000}"/>
    <cellStyle name="Salida 3 2 7" xfId="38024" xr:uid="{00000000-0005-0000-0000-0000D0950000}"/>
    <cellStyle name="Salida 3 2 7 2" xfId="38025" xr:uid="{00000000-0005-0000-0000-0000D1950000}"/>
    <cellStyle name="Salida 3 2 8" xfId="38026" xr:uid="{00000000-0005-0000-0000-0000D2950000}"/>
    <cellStyle name="Salida 3 2 8 2" xfId="38027" xr:uid="{00000000-0005-0000-0000-0000D3950000}"/>
    <cellStyle name="Salida 3 2 9" xfId="38028" xr:uid="{00000000-0005-0000-0000-0000D4950000}"/>
    <cellStyle name="Salida 3 2 9 2" xfId="38029" xr:uid="{00000000-0005-0000-0000-0000D5950000}"/>
    <cellStyle name="Salida 3 3" xfId="297" xr:uid="{00000000-0005-0000-0000-0000D6950000}"/>
    <cellStyle name="Salida 3 3 10" xfId="38030" xr:uid="{00000000-0005-0000-0000-0000D7950000}"/>
    <cellStyle name="Salida 3 3 10 2" xfId="38031" xr:uid="{00000000-0005-0000-0000-0000D8950000}"/>
    <cellStyle name="Salida 3 3 11" xfId="38032" xr:uid="{00000000-0005-0000-0000-0000D9950000}"/>
    <cellStyle name="Salida 3 3 11 2" xfId="38033" xr:uid="{00000000-0005-0000-0000-0000DA950000}"/>
    <cellStyle name="Salida 3 3 12" xfId="38034" xr:uid="{00000000-0005-0000-0000-0000DB950000}"/>
    <cellStyle name="Salida 3 3 12 2" xfId="38035" xr:uid="{00000000-0005-0000-0000-0000DC950000}"/>
    <cellStyle name="Salida 3 3 13" xfId="38036" xr:uid="{00000000-0005-0000-0000-0000DD950000}"/>
    <cellStyle name="Salida 3 3 13 2" xfId="38037" xr:uid="{00000000-0005-0000-0000-0000DE950000}"/>
    <cellStyle name="Salida 3 3 14" xfId="38038" xr:uid="{00000000-0005-0000-0000-0000DF950000}"/>
    <cellStyle name="Salida 3 3 14 2" xfId="38039" xr:uid="{00000000-0005-0000-0000-0000E0950000}"/>
    <cellStyle name="Salida 3 3 15" xfId="38040" xr:uid="{00000000-0005-0000-0000-0000E1950000}"/>
    <cellStyle name="Salida 3 3 2" xfId="38041" xr:uid="{00000000-0005-0000-0000-0000E2950000}"/>
    <cellStyle name="Salida 3 3 2 10" xfId="38042" xr:uid="{00000000-0005-0000-0000-0000E3950000}"/>
    <cellStyle name="Salida 3 3 2 10 2" xfId="38043" xr:uid="{00000000-0005-0000-0000-0000E4950000}"/>
    <cellStyle name="Salida 3 3 2 11" xfId="38044" xr:uid="{00000000-0005-0000-0000-0000E5950000}"/>
    <cellStyle name="Salida 3 3 2 11 2" xfId="38045" xr:uid="{00000000-0005-0000-0000-0000E6950000}"/>
    <cellStyle name="Salida 3 3 2 12" xfId="38046" xr:uid="{00000000-0005-0000-0000-0000E7950000}"/>
    <cellStyle name="Salida 3 3 2 12 2" xfId="38047" xr:uid="{00000000-0005-0000-0000-0000E8950000}"/>
    <cellStyle name="Salida 3 3 2 13" xfId="38048" xr:uid="{00000000-0005-0000-0000-0000E9950000}"/>
    <cellStyle name="Salida 3 3 2 2" xfId="38049" xr:uid="{00000000-0005-0000-0000-0000EA950000}"/>
    <cellStyle name="Salida 3 3 2 2 10" xfId="38050" xr:uid="{00000000-0005-0000-0000-0000EB950000}"/>
    <cellStyle name="Salida 3 3 2 2 10 2" xfId="38051" xr:uid="{00000000-0005-0000-0000-0000EC950000}"/>
    <cellStyle name="Salida 3 3 2 2 11" xfId="38052" xr:uid="{00000000-0005-0000-0000-0000ED950000}"/>
    <cellStyle name="Salida 3 3 2 2 2" xfId="38053" xr:uid="{00000000-0005-0000-0000-0000EE950000}"/>
    <cellStyle name="Salida 3 3 2 2 2 2" xfId="38054" xr:uid="{00000000-0005-0000-0000-0000EF950000}"/>
    <cellStyle name="Salida 3 3 2 2 3" xfId="38055" xr:uid="{00000000-0005-0000-0000-0000F0950000}"/>
    <cellStyle name="Salida 3 3 2 2 3 2" xfId="38056" xr:uid="{00000000-0005-0000-0000-0000F1950000}"/>
    <cellStyle name="Salida 3 3 2 2 4" xfId="38057" xr:uid="{00000000-0005-0000-0000-0000F2950000}"/>
    <cellStyle name="Salida 3 3 2 2 4 2" xfId="38058" xr:uid="{00000000-0005-0000-0000-0000F3950000}"/>
    <cellStyle name="Salida 3 3 2 2 5" xfId="38059" xr:uid="{00000000-0005-0000-0000-0000F4950000}"/>
    <cellStyle name="Salida 3 3 2 2 5 2" xfId="38060" xr:uid="{00000000-0005-0000-0000-0000F5950000}"/>
    <cellStyle name="Salida 3 3 2 2 6" xfId="38061" xr:uid="{00000000-0005-0000-0000-0000F6950000}"/>
    <cellStyle name="Salida 3 3 2 2 6 2" xfId="38062" xr:uid="{00000000-0005-0000-0000-0000F7950000}"/>
    <cellStyle name="Salida 3 3 2 2 7" xfId="38063" xr:uid="{00000000-0005-0000-0000-0000F8950000}"/>
    <cellStyle name="Salida 3 3 2 2 7 2" xfId="38064" xr:uid="{00000000-0005-0000-0000-0000F9950000}"/>
    <cellStyle name="Salida 3 3 2 2 8" xfId="38065" xr:uid="{00000000-0005-0000-0000-0000FA950000}"/>
    <cellStyle name="Salida 3 3 2 2 8 2" xfId="38066" xr:uid="{00000000-0005-0000-0000-0000FB950000}"/>
    <cellStyle name="Salida 3 3 2 2 9" xfId="38067" xr:uid="{00000000-0005-0000-0000-0000FC950000}"/>
    <cellStyle name="Salida 3 3 2 2 9 2" xfId="38068" xr:uid="{00000000-0005-0000-0000-0000FD950000}"/>
    <cellStyle name="Salida 3 3 2 3" xfId="38069" xr:uid="{00000000-0005-0000-0000-0000FE950000}"/>
    <cellStyle name="Salida 3 3 2 3 10" xfId="38070" xr:uid="{00000000-0005-0000-0000-0000FF950000}"/>
    <cellStyle name="Salida 3 3 2 3 10 2" xfId="38071" xr:uid="{00000000-0005-0000-0000-000000960000}"/>
    <cellStyle name="Salida 3 3 2 3 11" xfId="38072" xr:uid="{00000000-0005-0000-0000-000001960000}"/>
    <cellStyle name="Salida 3 3 2 3 2" xfId="38073" xr:uid="{00000000-0005-0000-0000-000002960000}"/>
    <cellStyle name="Salida 3 3 2 3 2 2" xfId="38074" xr:uid="{00000000-0005-0000-0000-000003960000}"/>
    <cellStyle name="Salida 3 3 2 3 3" xfId="38075" xr:uid="{00000000-0005-0000-0000-000004960000}"/>
    <cellStyle name="Salida 3 3 2 3 3 2" xfId="38076" xr:uid="{00000000-0005-0000-0000-000005960000}"/>
    <cellStyle name="Salida 3 3 2 3 4" xfId="38077" xr:uid="{00000000-0005-0000-0000-000006960000}"/>
    <cellStyle name="Salida 3 3 2 3 4 2" xfId="38078" xr:uid="{00000000-0005-0000-0000-000007960000}"/>
    <cellStyle name="Salida 3 3 2 3 5" xfId="38079" xr:uid="{00000000-0005-0000-0000-000008960000}"/>
    <cellStyle name="Salida 3 3 2 3 5 2" xfId="38080" xr:uid="{00000000-0005-0000-0000-000009960000}"/>
    <cellStyle name="Salida 3 3 2 3 6" xfId="38081" xr:uid="{00000000-0005-0000-0000-00000A960000}"/>
    <cellStyle name="Salida 3 3 2 3 6 2" xfId="38082" xr:uid="{00000000-0005-0000-0000-00000B960000}"/>
    <cellStyle name="Salida 3 3 2 3 7" xfId="38083" xr:uid="{00000000-0005-0000-0000-00000C960000}"/>
    <cellStyle name="Salida 3 3 2 3 7 2" xfId="38084" xr:uid="{00000000-0005-0000-0000-00000D960000}"/>
    <cellStyle name="Salida 3 3 2 3 8" xfId="38085" xr:uid="{00000000-0005-0000-0000-00000E960000}"/>
    <cellStyle name="Salida 3 3 2 3 8 2" xfId="38086" xr:uid="{00000000-0005-0000-0000-00000F960000}"/>
    <cellStyle name="Salida 3 3 2 3 9" xfId="38087" xr:uid="{00000000-0005-0000-0000-000010960000}"/>
    <cellStyle name="Salida 3 3 2 3 9 2" xfId="38088" xr:uid="{00000000-0005-0000-0000-000011960000}"/>
    <cellStyle name="Salida 3 3 2 4" xfId="38089" xr:uid="{00000000-0005-0000-0000-000012960000}"/>
    <cellStyle name="Salida 3 3 2 4 2" xfId="38090" xr:uid="{00000000-0005-0000-0000-000013960000}"/>
    <cellStyle name="Salida 3 3 2 5" xfId="38091" xr:uid="{00000000-0005-0000-0000-000014960000}"/>
    <cellStyle name="Salida 3 3 2 5 2" xfId="38092" xr:uid="{00000000-0005-0000-0000-000015960000}"/>
    <cellStyle name="Salida 3 3 2 6" xfId="38093" xr:uid="{00000000-0005-0000-0000-000016960000}"/>
    <cellStyle name="Salida 3 3 2 6 2" xfId="38094" xr:uid="{00000000-0005-0000-0000-000017960000}"/>
    <cellStyle name="Salida 3 3 2 7" xfId="38095" xr:uid="{00000000-0005-0000-0000-000018960000}"/>
    <cellStyle name="Salida 3 3 2 7 2" xfId="38096" xr:uid="{00000000-0005-0000-0000-000019960000}"/>
    <cellStyle name="Salida 3 3 2 8" xfId="38097" xr:uid="{00000000-0005-0000-0000-00001A960000}"/>
    <cellStyle name="Salida 3 3 2 8 2" xfId="38098" xr:uid="{00000000-0005-0000-0000-00001B960000}"/>
    <cellStyle name="Salida 3 3 2 9" xfId="38099" xr:uid="{00000000-0005-0000-0000-00001C960000}"/>
    <cellStyle name="Salida 3 3 2 9 2" xfId="38100" xr:uid="{00000000-0005-0000-0000-00001D960000}"/>
    <cellStyle name="Salida 3 3 3" xfId="38101" xr:uid="{00000000-0005-0000-0000-00001E960000}"/>
    <cellStyle name="Salida 3 3 3 10" xfId="38102" xr:uid="{00000000-0005-0000-0000-00001F960000}"/>
    <cellStyle name="Salida 3 3 3 10 2" xfId="38103" xr:uid="{00000000-0005-0000-0000-000020960000}"/>
    <cellStyle name="Salida 3 3 3 11" xfId="38104" xr:uid="{00000000-0005-0000-0000-000021960000}"/>
    <cellStyle name="Salida 3 3 3 11 2" xfId="38105" xr:uid="{00000000-0005-0000-0000-000022960000}"/>
    <cellStyle name="Salida 3 3 3 12" xfId="38106" xr:uid="{00000000-0005-0000-0000-000023960000}"/>
    <cellStyle name="Salida 3 3 3 12 2" xfId="38107" xr:uid="{00000000-0005-0000-0000-000024960000}"/>
    <cellStyle name="Salida 3 3 3 13" xfId="38108" xr:uid="{00000000-0005-0000-0000-000025960000}"/>
    <cellStyle name="Salida 3 3 3 2" xfId="38109" xr:uid="{00000000-0005-0000-0000-000026960000}"/>
    <cellStyle name="Salida 3 3 3 2 10" xfId="38110" xr:uid="{00000000-0005-0000-0000-000027960000}"/>
    <cellStyle name="Salida 3 3 3 2 10 2" xfId="38111" xr:uid="{00000000-0005-0000-0000-000028960000}"/>
    <cellStyle name="Salida 3 3 3 2 11" xfId="38112" xr:uid="{00000000-0005-0000-0000-000029960000}"/>
    <cellStyle name="Salida 3 3 3 2 2" xfId="38113" xr:uid="{00000000-0005-0000-0000-00002A960000}"/>
    <cellStyle name="Salida 3 3 3 2 2 2" xfId="38114" xr:uid="{00000000-0005-0000-0000-00002B960000}"/>
    <cellStyle name="Salida 3 3 3 2 3" xfId="38115" xr:uid="{00000000-0005-0000-0000-00002C960000}"/>
    <cellStyle name="Salida 3 3 3 2 3 2" xfId="38116" xr:uid="{00000000-0005-0000-0000-00002D960000}"/>
    <cellStyle name="Salida 3 3 3 2 4" xfId="38117" xr:uid="{00000000-0005-0000-0000-00002E960000}"/>
    <cellStyle name="Salida 3 3 3 2 4 2" xfId="38118" xr:uid="{00000000-0005-0000-0000-00002F960000}"/>
    <cellStyle name="Salida 3 3 3 2 5" xfId="38119" xr:uid="{00000000-0005-0000-0000-000030960000}"/>
    <cellStyle name="Salida 3 3 3 2 5 2" xfId="38120" xr:uid="{00000000-0005-0000-0000-000031960000}"/>
    <cellStyle name="Salida 3 3 3 2 6" xfId="38121" xr:uid="{00000000-0005-0000-0000-000032960000}"/>
    <cellStyle name="Salida 3 3 3 2 6 2" xfId="38122" xr:uid="{00000000-0005-0000-0000-000033960000}"/>
    <cellStyle name="Salida 3 3 3 2 7" xfId="38123" xr:uid="{00000000-0005-0000-0000-000034960000}"/>
    <cellStyle name="Salida 3 3 3 2 7 2" xfId="38124" xr:uid="{00000000-0005-0000-0000-000035960000}"/>
    <cellStyle name="Salida 3 3 3 2 8" xfId="38125" xr:uid="{00000000-0005-0000-0000-000036960000}"/>
    <cellStyle name="Salida 3 3 3 2 8 2" xfId="38126" xr:uid="{00000000-0005-0000-0000-000037960000}"/>
    <cellStyle name="Salida 3 3 3 2 9" xfId="38127" xr:uid="{00000000-0005-0000-0000-000038960000}"/>
    <cellStyle name="Salida 3 3 3 2 9 2" xfId="38128" xr:uid="{00000000-0005-0000-0000-000039960000}"/>
    <cellStyle name="Salida 3 3 3 3" xfId="38129" xr:uid="{00000000-0005-0000-0000-00003A960000}"/>
    <cellStyle name="Salida 3 3 3 3 10" xfId="38130" xr:uid="{00000000-0005-0000-0000-00003B960000}"/>
    <cellStyle name="Salida 3 3 3 3 10 2" xfId="38131" xr:uid="{00000000-0005-0000-0000-00003C960000}"/>
    <cellStyle name="Salida 3 3 3 3 11" xfId="38132" xr:uid="{00000000-0005-0000-0000-00003D960000}"/>
    <cellStyle name="Salida 3 3 3 3 2" xfId="38133" xr:uid="{00000000-0005-0000-0000-00003E960000}"/>
    <cellStyle name="Salida 3 3 3 3 2 2" xfId="38134" xr:uid="{00000000-0005-0000-0000-00003F960000}"/>
    <cellStyle name="Salida 3 3 3 3 3" xfId="38135" xr:uid="{00000000-0005-0000-0000-000040960000}"/>
    <cellStyle name="Salida 3 3 3 3 3 2" xfId="38136" xr:uid="{00000000-0005-0000-0000-000041960000}"/>
    <cellStyle name="Salida 3 3 3 3 4" xfId="38137" xr:uid="{00000000-0005-0000-0000-000042960000}"/>
    <cellStyle name="Salida 3 3 3 3 4 2" xfId="38138" xr:uid="{00000000-0005-0000-0000-000043960000}"/>
    <cellStyle name="Salida 3 3 3 3 5" xfId="38139" xr:uid="{00000000-0005-0000-0000-000044960000}"/>
    <cellStyle name="Salida 3 3 3 3 5 2" xfId="38140" xr:uid="{00000000-0005-0000-0000-000045960000}"/>
    <cellStyle name="Salida 3 3 3 3 6" xfId="38141" xr:uid="{00000000-0005-0000-0000-000046960000}"/>
    <cellStyle name="Salida 3 3 3 3 6 2" xfId="38142" xr:uid="{00000000-0005-0000-0000-000047960000}"/>
    <cellStyle name="Salida 3 3 3 3 7" xfId="38143" xr:uid="{00000000-0005-0000-0000-000048960000}"/>
    <cellStyle name="Salida 3 3 3 3 7 2" xfId="38144" xr:uid="{00000000-0005-0000-0000-000049960000}"/>
    <cellStyle name="Salida 3 3 3 3 8" xfId="38145" xr:uid="{00000000-0005-0000-0000-00004A960000}"/>
    <cellStyle name="Salida 3 3 3 3 8 2" xfId="38146" xr:uid="{00000000-0005-0000-0000-00004B960000}"/>
    <cellStyle name="Salida 3 3 3 3 9" xfId="38147" xr:uid="{00000000-0005-0000-0000-00004C960000}"/>
    <cellStyle name="Salida 3 3 3 3 9 2" xfId="38148" xr:uid="{00000000-0005-0000-0000-00004D960000}"/>
    <cellStyle name="Salida 3 3 3 4" xfId="38149" xr:uid="{00000000-0005-0000-0000-00004E960000}"/>
    <cellStyle name="Salida 3 3 3 4 2" xfId="38150" xr:uid="{00000000-0005-0000-0000-00004F960000}"/>
    <cellStyle name="Salida 3 3 3 5" xfId="38151" xr:uid="{00000000-0005-0000-0000-000050960000}"/>
    <cellStyle name="Salida 3 3 3 5 2" xfId="38152" xr:uid="{00000000-0005-0000-0000-000051960000}"/>
    <cellStyle name="Salida 3 3 3 6" xfId="38153" xr:uid="{00000000-0005-0000-0000-000052960000}"/>
    <cellStyle name="Salida 3 3 3 6 2" xfId="38154" xr:uid="{00000000-0005-0000-0000-000053960000}"/>
    <cellStyle name="Salida 3 3 3 7" xfId="38155" xr:uid="{00000000-0005-0000-0000-000054960000}"/>
    <cellStyle name="Salida 3 3 3 7 2" xfId="38156" xr:uid="{00000000-0005-0000-0000-000055960000}"/>
    <cellStyle name="Salida 3 3 3 8" xfId="38157" xr:uid="{00000000-0005-0000-0000-000056960000}"/>
    <cellStyle name="Salida 3 3 3 8 2" xfId="38158" xr:uid="{00000000-0005-0000-0000-000057960000}"/>
    <cellStyle name="Salida 3 3 3 9" xfId="38159" xr:uid="{00000000-0005-0000-0000-000058960000}"/>
    <cellStyle name="Salida 3 3 3 9 2" xfId="38160" xr:uid="{00000000-0005-0000-0000-000059960000}"/>
    <cellStyle name="Salida 3 3 4" xfId="38161" xr:uid="{00000000-0005-0000-0000-00005A960000}"/>
    <cellStyle name="Salida 3 3 4 10" xfId="38162" xr:uid="{00000000-0005-0000-0000-00005B960000}"/>
    <cellStyle name="Salida 3 3 4 10 2" xfId="38163" xr:uid="{00000000-0005-0000-0000-00005C960000}"/>
    <cellStyle name="Salida 3 3 4 11" xfId="38164" xr:uid="{00000000-0005-0000-0000-00005D960000}"/>
    <cellStyle name="Salida 3 3 4 2" xfId="38165" xr:uid="{00000000-0005-0000-0000-00005E960000}"/>
    <cellStyle name="Salida 3 3 4 2 2" xfId="38166" xr:uid="{00000000-0005-0000-0000-00005F960000}"/>
    <cellStyle name="Salida 3 3 4 3" xfId="38167" xr:uid="{00000000-0005-0000-0000-000060960000}"/>
    <cellStyle name="Salida 3 3 4 3 2" xfId="38168" xr:uid="{00000000-0005-0000-0000-000061960000}"/>
    <cellStyle name="Salida 3 3 4 4" xfId="38169" xr:uid="{00000000-0005-0000-0000-000062960000}"/>
    <cellStyle name="Salida 3 3 4 4 2" xfId="38170" xr:uid="{00000000-0005-0000-0000-000063960000}"/>
    <cellStyle name="Salida 3 3 4 5" xfId="38171" xr:uid="{00000000-0005-0000-0000-000064960000}"/>
    <cellStyle name="Salida 3 3 4 5 2" xfId="38172" xr:uid="{00000000-0005-0000-0000-000065960000}"/>
    <cellStyle name="Salida 3 3 4 6" xfId="38173" xr:uid="{00000000-0005-0000-0000-000066960000}"/>
    <cellStyle name="Salida 3 3 4 6 2" xfId="38174" xr:uid="{00000000-0005-0000-0000-000067960000}"/>
    <cellStyle name="Salida 3 3 4 7" xfId="38175" xr:uid="{00000000-0005-0000-0000-000068960000}"/>
    <cellStyle name="Salida 3 3 4 7 2" xfId="38176" xr:uid="{00000000-0005-0000-0000-000069960000}"/>
    <cellStyle name="Salida 3 3 4 8" xfId="38177" xr:uid="{00000000-0005-0000-0000-00006A960000}"/>
    <cellStyle name="Salida 3 3 4 8 2" xfId="38178" xr:uid="{00000000-0005-0000-0000-00006B960000}"/>
    <cellStyle name="Salida 3 3 4 9" xfId="38179" xr:uid="{00000000-0005-0000-0000-00006C960000}"/>
    <cellStyle name="Salida 3 3 4 9 2" xfId="38180" xr:uid="{00000000-0005-0000-0000-00006D960000}"/>
    <cellStyle name="Salida 3 3 5" xfId="38181" xr:uid="{00000000-0005-0000-0000-00006E960000}"/>
    <cellStyle name="Salida 3 3 5 10" xfId="38182" xr:uid="{00000000-0005-0000-0000-00006F960000}"/>
    <cellStyle name="Salida 3 3 5 10 2" xfId="38183" xr:uid="{00000000-0005-0000-0000-000070960000}"/>
    <cellStyle name="Salida 3 3 5 11" xfId="38184" xr:uid="{00000000-0005-0000-0000-000071960000}"/>
    <cellStyle name="Salida 3 3 5 2" xfId="38185" xr:uid="{00000000-0005-0000-0000-000072960000}"/>
    <cellStyle name="Salida 3 3 5 2 2" xfId="38186" xr:uid="{00000000-0005-0000-0000-000073960000}"/>
    <cellStyle name="Salida 3 3 5 3" xfId="38187" xr:uid="{00000000-0005-0000-0000-000074960000}"/>
    <cellStyle name="Salida 3 3 5 3 2" xfId="38188" xr:uid="{00000000-0005-0000-0000-000075960000}"/>
    <cellStyle name="Salida 3 3 5 4" xfId="38189" xr:uid="{00000000-0005-0000-0000-000076960000}"/>
    <cellStyle name="Salida 3 3 5 4 2" xfId="38190" xr:uid="{00000000-0005-0000-0000-000077960000}"/>
    <cellStyle name="Salida 3 3 5 5" xfId="38191" xr:uid="{00000000-0005-0000-0000-000078960000}"/>
    <cellStyle name="Salida 3 3 5 5 2" xfId="38192" xr:uid="{00000000-0005-0000-0000-000079960000}"/>
    <cellStyle name="Salida 3 3 5 6" xfId="38193" xr:uid="{00000000-0005-0000-0000-00007A960000}"/>
    <cellStyle name="Salida 3 3 5 6 2" xfId="38194" xr:uid="{00000000-0005-0000-0000-00007B960000}"/>
    <cellStyle name="Salida 3 3 5 7" xfId="38195" xr:uid="{00000000-0005-0000-0000-00007C960000}"/>
    <cellStyle name="Salida 3 3 5 7 2" xfId="38196" xr:uid="{00000000-0005-0000-0000-00007D960000}"/>
    <cellStyle name="Salida 3 3 5 8" xfId="38197" xr:uid="{00000000-0005-0000-0000-00007E960000}"/>
    <cellStyle name="Salida 3 3 5 8 2" xfId="38198" xr:uid="{00000000-0005-0000-0000-00007F960000}"/>
    <cellStyle name="Salida 3 3 5 9" xfId="38199" xr:uid="{00000000-0005-0000-0000-000080960000}"/>
    <cellStyle name="Salida 3 3 5 9 2" xfId="38200" xr:uid="{00000000-0005-0000-0000-000081960000}"/>
    <cellStyle name="Salida 3 3 6" xfId="38201" xr:uid="{00000000-0005-0000-0000-000082960000}"/>
    <cellStyle name="Salida 3 3 6 2" xfId="38202" xr:uid="{00000000-0005-0000-0000-000083960000}"/>
    <cellStyle name="Salida 3 3 7" xfId="38203" xr:uid="{00000000-0005-0000-0000-000084960000}"/>
    <cellStyle name="Salida 3 3 7 2" xfId="38204" xr:uid="{00000000-0005-0000-0000-000085960000}"/>
    <cellStyle name="Salida 3 3 8" xfId="38205" xr:uid="{00000000-0005-0000-0000-000086960000}"/>
    <cellStyle name="Salida 3 3 8 2" xfId="38206" xr:uid="{00000000-0005-0000-0000-000087960000}"/>
    <cellStyle name="Salida 3 3 9" xfId="38207" xr:uid="{00000000-0005-0000-0000-000088960000}"/>
    <cellStyle name="Salida 3 3 9 2" xfId="38208" xr:uid="{00000000-0005-0000-0000-000089960000}"/>
    <cellStyle name="Salida 3 4" xfId="38209" xr:uid="{00000000-0005-0000-0000-00008A960000}"/>
    <cellStyle name="Salida 3 4 10" xfId="38210" xr:uid="{00000000-0005-0000-0000-00008B960000}"/>
    <cellStyle name="Salida 3 4 10 2" xfId="38211" xr:uid="{00000000-0005-0000-0000-00008C960000}"/>
    <cellStyle name="Salida 3 4 11" xfId="38212" xr:uid="{00000000-0005-0000-0000-00008D960000}"/>
    <cellStyle name="Salida 3 4 11 2" xfId="38213" xr:uid="{00000000-0005-0000-0000-00008E960000}"/>
    <cellStyle name="Salida 3 4 12" xfId="38214" xr:uid="{00000000-0005-0000-0000-00008F960000}"/>
    <cellStyle name="Salida 3 4 12 2" xfId="38215" xr:uid="{00000000-0005-0000-0000-000090960000}"/>
    <cellStyle name="Salida 3 4 13" xfId="38216" xr:uid="{00000000-0005-0000-0000-000091960000}"/>
    <cellStyle name="Salida 3 4 2" xfId="38217" xr:uid="{00000000-0005-0000-0000-000092960000}"/>
    <cellStyle name="Salida 3 4 2 10" xfId="38218" xr:uid="{00000000-0005-0000-0000-000093960000}"/>
    <cellStyle name="Salida 3 4 2 10 2" xfId="38219" xr:uid="{00000000-0005-0000-0000-000094960000}"/>
    <cellStyle name="Salida 3 4 2 11" xfId="38220" xr:uid="{00000000-0005-0000-0000-000095960000}"/>
    <cellStyle name="Salida 3 4 2 2" xfId="38221" xr:uid="{00000000-0005-0000-0000-000096960000}"/>
    <cellStyle name="Salida 3 4 2 2 2" xfId="38222" xr:uid="{00000000-0005-0000-0000-000097960000}"/>
    <cellStyle name="Salida 3 4 2 3" xfId="38223" xr:uid="{00000000-0005-0000-0000-000098960000}"/>
    <cellStyle name="Salida 3 4 2 3 2" xfId="38224" xr:uid="{00000000-0005-0000-0000-000099960000}"/>
    <cellStyle name="Salida 3 4 2 4" xfId="38225" xr:uid="{00000000-0005-0000-0000-00009A960000}"/>
    <cellStyle name="Salida 3 4 2 4 2" xfId="38226" xr:uid="{00000000-0005-0000-0000-00009B960000}"/>
    <cellStyle name="Salida 3 4 2 5" xfId="38227" xr:uid="{00000000-0005-0000-0000-00009C960000}"/>
    <cellStyle name="Salida 3 4 2 5 2" xfId="38228" xr:uid="{00000000-0005-0000-0000-00009D960000}"/>
    <cellStyle name="Salida 3 4 2 6" xfId="38229" xr:uid="{00000000-0005-0000-0000-00009E960000}"/>
    <cellStyle name="Salida 3 4 2 6 2" xfId="38230" xr:uid="{00000000-0005-0000-0000-00009F960000}"/>
    <cellStyle name="Salida 3 4 2 7" xfId="38231" xr:uid="{00000000-0005-0000-0000-0000A0960000}"/>
    <cellStyle name="Salida 3 4 2 7 2" xfId="38232" xr:uid="{00000000-0005-0000-0000-0000A1960000}"/>
    <cellStyle name="Salida 3 4 2 8" xfId="38233" xr:uid="{00000000-0005-0000-0000-0000A2960000}"/>
    <cellStyle name="Salida 3 4 2 8 2" xfId="38234" xr:uid="{00000000-0005-0000-0000-0000A3960000}"/>
    <cellStyle name="Salida 3 4 2 9" xfId="38235" xr:uid="{00000000-0005-0000-0000-0000A4960000}"/>
    <cellStyle name="Salida 3 4 2 9 2" xfId="38236" xr:uid="{00000000-0005-0000-0000-0000A5960000}"/>
    <cellStyle name="Salida 3 4 3" xfId="38237" xr:uid="{00000000-0005-0000-0000-0000A6960000}"/>
    <cellStyle name="Salida 3 4 3 10" xfId="38238" xr:uid="{00000000-0005-0000-0000-0000A7960000}"/>
    <cellStyle name="Salida 3 4 3 10 2" xfId="38239" xr:uid="{00000000-0005-0000-0000-0000A8960000}"/>
    <cellStyle name="Salida 3 4 3 11" xfId="38240" xr:uid="{00000000-0005-0000-0000-0000A9960000}"/>
    <cellStyle name="Salida 3 4 3 2" xfId="38241" xr:uid="{00000000-0005-0000-0000-0000AA960000}"/>
    <cellStyle name="Salida 3 4 3 2 2" xfId="38242" xr:uid="{00000000-0005-0000-0000-0000AB960000}"/>
    <cellStyle name="Salida 3 4 3 3" xfId="38243" xr:uid="{00000000-0005-0000-0000-0000AC960000}"/>
    <cellStyle name="Salida 3 4 3 3 2" xfId="38244" xr:uid="{00000000-0005-0000-0000-0000AD960000}"/>
    <cellStyle name="Salida 3 4 3 4" xfId="38245" xr:uid="{00000000-0005-0000-0000-0000AE960000}"/>
    <cellStyle name="Salida 3 4 3 4 2" xfId="38246" xr:uid="{00000000-0005-0000-0000-0000AF960000}"/>
    <cellStyle name="Salida 3 4 3 5" xfId="38247" xr:uid="{00000000-0005-0000-0000-0000B0960000}"/>
    <cellStyle name="Salida 3 4 3 5 2" xfId="38248" xr:uid="{00000000-0005-0000-0000-0000B1960000}"/>
    <cellStyle name="Salida 3 4 3 6" xfId="38249" xr:uid="{00000000-0005-0000-0000-0000B2960000}"/>
    <cellStyle name="Salida 3 4 3 6 2" xfId="38250" xr:uid="{00000000-0005-0000-0000-0000B3960000}"/>
    <cellStyle name="Salida 3 4 3 7" xfId="38251" xr:uid="{00000000-0005-0000-0000-0000B4960000}"/>
    <cellStyle name="Salida 3 4 3 7 2" xfId="38252" xr:uid="{00000000-0005-0000-0000-0000B5960000}"/>
    <cellStyle name="Salida 3 4 3 8" xfId="38253" xr:uid="{00000000-0005-0000-0000-0000B6960000}"/>
    <cellStyle name="Salida 3 4 3 8 2" xfId="38254" xr:uid="{00000000-0005-0000-0000-0000B7960000}"/>
    <cellStyle name="Salida 3 4 3 9" xfId="38255" xr:uid="{00000000-0005-0000-0000-0000B8960000}"/>
    <cellStyle name="Salida 3 4 3 9 2" xfId="38256" xr:uid="{00000000-0005-0000-0000-0000B9960000}"/>
    <cellStyle name="Salida 3 4 4" xfId="38257" xr:uid="{00000000-0005-0000-0000-0000BA960000}"/>
    <cellStyle name="Salida 3 4 4 2" xfId="38258" xr:uid="{00000000-0005-0000-0000-0000BB960000}"/>
    <cellStyle name="Salida 3 4 5" xfId="38259" xr:uid="{00000000-0005-0000-0000-0000BC960000}"/>
    <cellStyle name="Salida 3 4 5 2" xfId="38260" xr:uid="{00000000-0005-0000-0000-0000BD960000}"/>
    <cellStyle name="Salida 3 4 6" xfId="38261" xr:uid="{00000000-0005-0000-0000-0000BE960000}"/>
    <cellStyle name="Salida 3 4 6 2" xfId="38262" xr:uid="{00000000-0005-0000-0000-0000BF960000}"/>
    <cellStyle name="Salida 3 4 7" xfId="38263" xr:uid="{00000000-0005-0000-0000-0000C0960000}"/>
    <cellStyle name="Salida 3 4 7 2" xfId="38264" xr:uid="{00000000-0005-0000-0000-0000C1960000}"/>
    <cellStyle name="Salida 3 4 8" xfId="38265" xr:uid="{00000000-0005-0000-0000-0000C2960000}"/>
    <cellStyle name="Salida 3 4 8 2" xfId="38266" xr:uid="{00000000-0005-0000-0000-0000C3960000}"/>
    <cellStyle name="Salida 3 4 9" xfId="38267" xr:uid="{00000000-0005-0000-0000-0000C4960000}"/>
    <cellStyle name="Salida 3 4 9 2" xfId="38268" xr:uid="{00000000-0005-0000-0000-0000C5960000}"/>
    <cellStyle name="Salida 3 5" xfId="38269" xr:uid="{00000000-0005-0000-0000-0000C6960000}"/>
    <cellStyle name="Salida 3 5 10" xfId="38270" xr:uid="{00000000-0005-0000-0000-0000C7960000}"/>
    <cellStyle name="Salida 3 5 10 2" xfId="38271" xr:uid="{00000000-0005-0000-0000-0000C8960000}"/>
    <cellStyle name="Salida 3 5 11" xfId="38272" xr:uid="{00000000-0005-0000-0000-0000C9960000}"/>
    <cellStyle name="Salida 3 5 11 2" xfId="38273" xr:uid="{00000000-0005-0000-0000-0000CA960000}"/>
    <cellStyle name="Salida 3 5 12" xfId="38274" xr:uid="{00000000-0005-0000-0000-0000CB960000}"/>
    <cellStyle name="Salida 3 5 12 2" xfId="38275" xr:uid="{00000000-0005-0000-0000-0000CC960000}"/>
    <cellStyle name="Salida 3 5 13" xfId="38276" xr:uid="{00000000-0005-0000-0000-0000CD960000}"/>
    <cellStyle name="Salida 3 5 2" xfId="38277" xr:uid="{00000000-0005-0000-0000-0000CE960000}"/>
    <cellStyle name="Salida 3 5 2 10" xfId="38278" xr:uid="{00000000-0005-0000-0000-0000CF960000}"/>
    <cellStyle name="Salida 3 5 2 10 2" xfId="38279" xr:uid="{00000000-0005-0000-0000-0000D0960000}"/>
    <cellStyle name="Salida 3 5 2 11" xfId="38280" xr:uid="{00000000-0005-0000-0000-0000D1960000}"/>
    <cellStyle name="Salida 3 5 2 2" xfId="38281" xr:uid="{00000000-0005-0000-0000-0000D2960000}"/>
    <cellStyle name="Salida 3 5 2 2 2" xfId="38282" xr:uid="{00000000-0005-0000-0000-0000D3960000}"/>
    <cellStyle name="Salida 3 5 2 3" xfId="38283" xr:uid="{00000000-0005-0000-0000-0000D4960000}"/>
    <cellStyle name="Salida 3 5 2 3 2" xfId="38284" xr:uid="{00000000-0005-0000-0000-0000D5960000}"/>
    <cellStyle name="Salida 3 5 2 4" xfId="38285" xr:uid="{00000000-0005-0000-0000-0000D6960000}"/>
    <cellStyle name="Salida 3 5 2 4 2" xfId="38286" xr:uid="{00000000-0005-0000-0000-0000D7960000}"/>
    <cellStyle name="Salida 3 5 2 5" xfId="38287" xr:uid="{00000000-0005-0000-0000-0000D8960000}"/>
    <cellStyle name="Salida 3 5 2 5 2" xfId="38288" xr:uid="{00000000-0005-0000-0000-0000D9960000}"/>
    <cellStyle name="Salida 3 5 2 6" xfId="38289" xr:uid="{00000000-0005-0000-0000-0000DA960000}"/>
    <cellStyle name="Salida 3 5 2 6 2" xfId="38290" xr:uid="{00000000-0005-0000-0000-0000DB960000}"/>
    <cellStyle name="Salida 3 5 2 7" xfId="38291" xr:uid="{00000000-0005-0000-0000-0000DC960000}"/>
    <cellStyle name="Salida 3 5 2 7 2" xfId="38292" xr:uid="{00000000-0005-0000-0000-0000DD960000}"/>
    <cellStyle name="Salida 3 5 2 8" xfId="38293" xr:uid="{00000000-0005-0000-0000-0000DE960000}"/>
    <cellStyle name="Salida 3 5 2 8 2" xfId="38294" xr:uid="{00000000-0005-0000-0000-0000DF960000}"/>
    <cellStyle name="Salida 3 5 2 9" xfId="38295" xr:uid="{00000000-0005-0000-0000-0000E0960000}"/>
    <cellStyle name="Salida 3 5 2 9 2" xfId="38296" xr:uid="{00000000-0005-0000-0000-0000E1960000}"/>
    <cellStyle name="Salida 3 5 3" xfId="38297" xr:uid="{00000000-0005-0000-0000-0000E2960000}"/>
    <cellStyle name="Salida 3 5 3 10" xfId="38298" xr:uid="{00000000-0005-0000-0000-0000E3960000}"/>
    <cellStyle name="Salida 3 5 3 10 2" xfId="38299" xr:uid="{00000000-0005-0000-0000-0000E4960000}"/>
    <cellStyle name="Salida 3 5 3 11" xfId="38300" xr:uid="{00000000-0005-0000-0000-0000E5960000}"/>
    <cellStyle name="Salida 3 5 3 2" xfId="38301" xr:uid="{00000000-0005-0000-0000-0000E6960000}"/>
    <cellStyle name="Salida 3 5 3 2 2" xfId="38302" xr:uid="{00000000-0005-0000-0000-0000E7960000}"/>
    <cellStyle name="Salida 3 5 3 3" xfId="38303" xr:uid="{00000000-0005-0000-0000-0000E8960000}"/>
    <cellStyle name="Salida 3 5 3 3 2" xfId="38304" xr:uid="{00000000-0005-0000-0000-0000E9960000}"/>
    <cellStyle name="Salida 3 5 3 4" xfId="38305" xr:uid="{00000000-0005-0000-0000-0000EA960000}"/>
    <cellStyle name="Salida 3 5 3 4 2" xfId="38306" xr:uid="{00000000-0005-0000-0000-0000EB960000}"/>
    <cellStyle name="Salida 3 5 3 5" xfId="38307" xr:uid="{00000000-0005-0000-0000-0000EC960000}"/>
    <cellStyle name="Salida 3 5 3 5 2" xfId="38308" xr:uid="{00000000-0005-0000-0000-0000ED960000}"/>
    <cellStyle name="Salida 3 5 3 6" xfId="38309" xr:uid="{00000000-0005-0000-0000-0000EE960000}"/>
    <cellStyle name="Salida 3 5 3 6 2" xfId="38310" xr:uid="{00000000-0005-0000-0000-0000EF960000}"/>
    <cellStyle name="Salida 3 5 3 7" xfId="38311" xr:uid="{00000000-0005-0000-0000-0000F0960000}"/>
    <cellStyle name="Salida 3 5 3 7 2" xfId="38312" xr:uid="{00000000-0005-0000-0000-0000F1960000}"/>
    <cellStyle name="Salida 3 5 3 8" xfId="38313" xr:uid="{00000000-0005-0000-0000-0000F2960000}"/>
    <cellStyle name="Salida 3 5 3 8 2" xfId="38314" xr:uid="{00000000-0005-0000-0000-0000F3960000}"/>
    <cellStyle name="Salida 3 5 3 9" xfId="38315" xr:uid="{00000000-0005-0000-0000-0000F4960000}"/>
    <cellStyle name="Salida 3 5 3 9 2" xfId="38316" xr:uid="{00000000-0005-0000-0000-0000F5960000}"/>
    <cellStyle name="Salida 3 5 4" xfId="38317" xr:uid="{00000000-0005-0000-0000-0000F6960000}"/>
    <cellStyle name="Salida 3 5 4 2" xfId="38318" xr:uid="{00000000-0005-0000-0000-0000F7960000}"/>
    <cellStyle name="Salida 3 5 5" xfId="38319" xr:uid="{00000000-0005-0000-0000-0000F8960000}"/>
    <cellStyle name="Salida 3 5 5 2" xfId="38320" xr:uid="{00000000-0005-0000-0000-0000F9960000}"/>
    <cellStyle name="Salida 3 5 6" xfId="38321" xr:uid="{00000000-0005-0000-0000-0000FA960000}"/>
    <cellStyle name="Salida 3 5 6 2" xfId="38322" xr:uid="{00000000-0005-0000-0000-0000FB960000}"/>
    <cellStyle name="Salida 3 5 7" xfId="38323" xr:uid="{00000000-0005-0000-0000-0000FC960000}"/>
    <cellStyle name="Salida 3 5 7 2" xfId="38324" xr:uid="{00000000-0005-0000-0000-0000FD960000}"/>
    <cellStyle name="Salida 3 5 8" xfId="38325" xr:uid="{00000000-0005-0000-0000-0000FE960000}"/>
    <cellStyle name="Salida 3 5 8 2" xfId="38326" xr:uid="{00000000-0005-0000-0000-0000FF960000}"/>
    <cellStyle name="Salida 3 5 9" xfId="38327" xr:uid="{00000000-0005-0000-0000-000000970000}"/>
    <cellStyle name="Salida 3 5 9 2" xfId="38328" xr:uid="{00000000-0005-0000-0000-000001970000}"/>
    <cellStyle name="Salida 3 6" xfId="38329" xr:uid="{00000000-0005-0000-0000-000002970000}"/>
    <cellStyle name="Salida 3 6 2" xfId="38330" xr:uid="{00000000-0005-0000-0000-000003970000}"/>
    <cellStyle name="Salida 3 7" xfId="38331" xr:uid="{00000000-0005-0000-0000-000004970000}"/>
    <cellStyle name="Salida 3 7 2" xfId="38332" xr:uid="{00000000-0005-0000-0000-000005970000}"/>
    <cellStyle name="Salida 3 8" xfId="38333" xr:uid="{00000000-0005-0000-0000-000006970000}"/>
    <cellStyle name="Salida 3 8 2" xfId="38334" xr:uid="{00000000-0005-0000-0000-000007970000}"/>
    <cellStyle name="Salida 3 9" xfId="38335" xr:uid="{00000000-0005-0000-0000-000008970000}"/>
    <cellStyle name="Salida 3 9 2" xfId="38336" xr:uid="{00000000-0005-0000-0000-000009970000}"/>
    <cellStyle name="Salida 4" xfId="256" xr:uid="{00000000-0005-0000-0000-00000A970000}"/>
    <cellStyle name="Salida 4 10" xfId="38337" xr:uid="{00000000-0005-0000-0000-00000B970000}"/>
    <cellStyle name="Salida 4 10 2" xfId="38338" xr:uid="{00000000-0005-0000-0000-00000C970000}"/>
    <cellStyle name="Salida 4 11" xfId="38339" xr:uid="{00000000-0005-0000-0000-00000D970000}"/>
    <cellStyle name="Salida 4 11 2" xfId="38340" xr:uid="{00000000-0005-0000-0000-00000E970000}"/>
    <cellStyle name="Salida 4 12" xfId="38341" xr:uid="{00000000-0005-0000-0000-00000F970000}"/>
    <cellStyle name="Salida 4 12 2" xfId="38342" xr:uid="{00000000-0005-0000-0000-000010970000}"/>
    <cellStyle name="Salida 4 13" xfId="38343" xr:uid="{00000000-0005-0000-0000-000011970000}"/>
    <cellStyle name="Salida 4 13 2" xfId="38344" xr:uid="{00000000-0005-0000-0000-000012970000}"/>
    <cellStyle name="Salida 4 14" xfId="38345" xr:uid="{00000000-0005-0000-0000-000013970000}"/>
    <cellStyle name="Salida 4 14 2" xfId="38346" xr:uid="{00000000-0005-0000-0000-000014970000}"/>
    <cellStyle name="Salida 4 15" xfId="38347" xr:uid="{00000000-0005-0000-0000-000015970000}"/>
    <cellStyle name="Salida 4 15 2" xfId="38348" xr:uid="{00000000-0005-0000-0000-000016970000}"/>
    <cellStyle name="Salida 4 16" xfId="38349" xr:uid="{00000000-0005-0000-0000-000017970000}"/>
    <cellStyle name="Salida 4 17" xfId="38350" xr:uid="{00000000-0005-0000-0000-000018970000}"/>
    <cellStyle name="Salida 4 18" xfId="38351" xr:uid="{00000000-0005-0000-0000-000019970000}"/>
    <cellStyle name="Salida 4 2" xfId="331" xr:uid="{00000000-0005-0000-0000-00001A970000}"/>
    <cellStyle name="Salida 4 2 10" xfId="38352" xr:uid="{00000000-0005-0000-0000-00001B970000}"/>
    <cellStyle name="Salida 4 2 10 2" xfId="38353" xr:uid="{00000000-0005-0000-0000-00001C970000}"/>
    <cellStyle name="Salida 4 2 11" xfId="38354" xr:uid="{00000000-0005-0000-0000-00001D970000}"/>
    <cellStyle name="Salida 4 2 11 2" xfId="38355" xr:uid="{00000000-0005-0000-0000-00001E970000}"/>
    <cellStyle name="Salida 4 2 12" xfId="38356" xr:uid="{00000000-0005-0000-0000-00001F970000}"/>
    <cellStyle name="Salida 4 2 12 2" xfId="38357" xr:uid="{00000000-0005-0000-0000-000020970000}"/>
    <cellStyle name="Salida 4 2 13" xfId="38358" xr:uid="{00000000-0005-0000-0000-000021970000}"/>
    <cellStyle name="Salida 4 2 13 2" xfId="38359" xr:uid="{00000000-0005-0000-0000-000022970000}"/>
    <cellStyle name="Salida 4 2 14" xfId="38360" xr:uid="{00000000-0005-0000-0000-000023970000}"/>
    <cellStyle name="Salida 4 2 14 2" xfId="38361" xr:uid="{00000000-0005-0000-0000-000024970000}"/>
    <cellStyle name="Salida 4 2 15" xfId="38362" xr:uid="{00000000-0005-0000-0000-000025970000}"/>
    <cellStyle name="Salida 4 2 16" xfId="38363" xr:uid="{00000000-0005-0000-0000-000026970000}"/>
    <cellStyle name="Salida 4 2 2" xfId="38364" xr:uid="{00000000-0005-0000-0000-000027970000}"/>
    <cellStyle name="Salida 4 2 2 10" xfId="38365" xr:uid="{00000000-0005-0000-0000-000028970000}"/>
    <cellStyle name="Salida 4 2 2 10 2" xfId="38366" xr:uid="{00000000-0005-0000-0000-000029970000}"/>
    <cellStyle name="Salida 4 2 2 11" xfId="38367" xr:uid="{00000000-0005-0000-0000-00002A970000}"/>
    <cellStyle name="Salida 4 2 2 11 2" xfId="38368" xr:uid="{00000000-0005-0000-0000-00002B970000}"/>
    <cellStyle name="Salida 4 2 2 12" xfId="38369" xr:uid="{00000000-0005-0000-0000-00002C970000}"/>
    <cellStyle name="Salida 4 2 2 12 2" xfId="38370" xr:uid="{00000000-0005-0000-0000-00002D970000}"/>
    <cellStyle name="Salida 4 2 2 13" xfId="38371" xr:uid="{00000000-0005-0000-0000-00002E970000}"/>
    <cellStyle name="Salida 4 2 2 2" xfId="38372" xr:uid="{00000000-0005-0000-0000-00002F970000}"/>
    <cellStyle name="Salida 4 2 2 2 10" xfId="38373" xr:uid="{00000000-0005-0000-0000-000030970000}"/>
    <cellStyle name="Salida 4 2 2 2 10 2" xfId="38374" xr:uid="{00000000-0005-0000-0000-000031970000}"/>
    <cellStyle name="Salida 4 2 2 2 11" xfId="38375" xr:uid="{00000000-0005-0000-0000-000032970000}"/>
    <cellStyle name="Salida 4 2 2 2 2" xfId="38376" xr:uid="{00000000-0005-0000-0000-000033970000}"/>
    <cellStyle name="Salida 4 2 2 2 2 2" xfId="38377" xr:uid="{00000000-0005-0000-0000-000034970000}"/>
    <cellStyle name="Salida 4 2 2 2 3" xfId="38378" xr:uid="{00000000-0005-0000-0000-000035970000}"/>
    <cellStyle name="Salida 4 2 2 2 3 2" xfId="38379" xr:uid="{00000000-0005-0000-0000-000036970000}"/>
    <cellStyle name="Salida 4 2 2 2 4" xfId="38380" xr:uid="{00000000-0005-0000-0000-000037970000}"/>
    <cellStyle name="Salida 4 2 2 2 4 2" xfId="38381" xr:uid="{00000000-0005-0000-0000-000038970000}"/>
    <cellStyle name="Salida 4 2 2 2 5" xfId="38382" xr:uid="{00000000-0005-0000-0000-000039970000}"/>
    <cellStyle name="Salida 4 2 2 2 5 2" xfId="38383" xr:uid="{00000000-0005-0000-0000-00003A970000}"/>
    <cellStyle name="Salida 4 2 2 2 6" xfId="38384" xr:uid="{00000000-0005-0000-0000-00003B970000}"/>
    <cellStyle name="Salida 4 2 2 2 6 2" xfId="38385" xr:uid="{00000000-0005-0000-0000-00003C970000}"/>
    <cellStyle name="Salida 4 2 2 2 7" xfId="38386" xr:uid="{00000000-0005-0000-0000-00003D970000}"/>
    <cellStyle name="Salida 4 2 2 2 7 2" xfId="38387" xr:uid="{00000000-0005-0000-0000-00003E970000}"/>
    <cellStyle name="Salida 4 2 2 2 8" xfId="38388" xr:uid="{00000000-0005-0000-0000-00003F970000}"/>
    <cellStyle name="Salida 4 2 2 2 8 2" xfId="38389" xr:uid="{00000000-0005-0000-0000-000040970000}"/>
    <cellStyle name="Salida 4 2 2 2 9" xfId="38390" xr:uid="{00000000-0005-0000-0000-000041970000}"/>
    <cellStyle name="Salida 4 2 2 2 9 2" xfId="38391" xr:uid="{00000000-0005-0000-0000-000042970000}"/>
    <cellStyle name="Salida 4 2 2 3" xfId="38392" xr:uid="{00000000-0005-0000-0000-000043970000}"/>
    <cellStyle name="Salida 4 2 2 3 10" xfId="38393" xr:uid="{00000000-0005-0000-0000-000044970000}"/>
    <cellStyle name="Salida 4 2 2 3 10 2" xfId="38394" xr:uid="{00000000-0005-0000-0000-000045970000}"/>
    <cellStyle name="Salida 4 2 2 3 11" xfId="38395" xr:uid="{00000000-0005-0000-0000-000046970000}"/>
    <cellStyle name="Salida 4 2 2 3 2" xfId="38396" xr:uid="{00000000-0005-0000-0000-000047970000}"/>
    <cellStyle name="Salida 4 2 2 3 2 2" xfId="38397" xr:uid="{00000000-0005-0000-0000-000048970000}"/>
    <cellStyle name="Salida 4 2 2 3 3" xfId="38398" xr:uid="{00000000-0005-0000-0000-000049970000}"/>
    <cellStyle name="Salida 4 2 2 3 3 2" xfId="38399" xr:uid="{00000000-0005-0000-0000-00004A970000}"/>
    <cellStyle name="Salida 4 2 2 3 4" xfId="38400" xr:uid="{00000000-0005-0000-0000-00004B970000}"/>
    <cellStyle name="Salida 4 2 2 3 4 2" xfId="38401" xr:uid="{00000000-0005-0000-0000-00004C970000}"/>
    <cellStyle name="Salida 4 2 2 3 5" xfId="38402" xr:uid="{00000000-0005-0000-0000-00004D970000}"/>
    <cellStyle name="Salida 4 2 2 3 5 2" xfId="38403" xr:uid="{00000000-0005-0000-0000-00004E970000}"/>
    <cellStyle name="Salida 4 2 2 3 6" xfId="38404" xr:uid="{00000000-0005-0000-0000-00004F970000}"/>
    <cellStyle name="Salida 4 2 2 3 6 2" xfId="38405" xr:uid="{00000000-0005-0000-0000-000050970000}"/>
    <cellStyle name="Salida 4 2 2 3 7" xfId="38406" xr:uid="{00000000-0005-0000-0000-000051970000}"/>
    <cellStyle name="Salida 4 2 2 3 7 2" xfId="38407" xr:uid="{00000000-0005-0000-0000-000052970000}"/>
    <cellStyle name="Salida 4 2 2 3 8" xfId="38408" xr:uid="{00000000-0005-0000-0000-000053970000}"/>
    <cellStyle name="Salida 4 2 2 3 8 2" xfId="38409" xr:uid="{00000000-0005-0000-0000-000054970000}"/>
    <cellStyle name="Salida 4 2 2 3 9" xfId="38410" xr:uid="{00000000-0005-0000-0000-000055970000}"/>
    <cellStyle name="Salida 4 2 2 3 9 2" xfId="38411" xr:uid="{00000000-0005-0000-0000-000056970000}"/>
    <cellStyle name="Salida 4 2 2 4" xfId="38412" xr:uid="{00000000-0005-0000-0000-000057970000}"/>
    <cellStyle name="Salida 4 2 2 4 2" xfId="38413" xr:uid="{00000000-0005-0000-0000-000058970000}"/>
    <cellStyle name="Salida 4 2 2 5" xfId="38414" xr:uid="{00000000-0005-0000-0000-000059970000}"/>
    <cellStyle name="Salida 4 2 2 5 2" xfId="38415" xr:uid="{00000000-0005-0000-0000-00005A970000}"/>
    <cellStyle name="Salida 4 2 2 6" xfId="38416" xr:uid="{00000000-0005-0000-0000-00005B970000}"/>
    <cellStyle name="Salida 4 2 2 6 2" xfId="38417" xr:uid="{00000000-0005-0000-0000-00005C970000}"/>
    <cellStyle name="Salida 4 2 2 7" xfId="38418" xr:uid="{00000000-0005-0000-0000-00005D970000}"/>
    <cellStyle name="Salida 4 2 2 7 2" xfId="38419" xr:uid="{00000000-0005-0000-0000-00005E970000}"/>
    <cellStyle name="Salida 4 2 2 8" xfId="38420" xr:uid="{00000000-0005-0000-0000-00005F970000}"/>
    <cellStyle name="Salida 4 2 2 8 2" xfId="38421" xr:uid="{00000000-0005-0000-0000-000060970000}"/>
    <cellStyle name="Salida 4 2 2 9" xfId="38422" xr:uid="{00000000-0005-0000-0000-000061970000}"/>
    <cellStyle name="Salida 4 2 2 9 2" xfId="38423" xr:uid="{00000000-0005-0000-0000-000062970000}"/>
    <cellStyle name="Salida 4 2 3" xfId="38424" xr:uid="{00000000-0005-0000-0000-000063970000}"/>
    <cellStyle name="Salida 4 2 3 10" xfId="38425" xr:uid="{00000000-0005-0000-0000-000064970000}"/>
    <cellStyle name="Salida 4 2 3 10 2" xfId="38426" xr:uid="{00000000-0005-0000-0000-000065970000}"/>
    <cellStyle name="Salida 4 2 3 11" xfId="38427" xr:uid="{00000000-0005-0000-0000-000066970000}"/>
    <cellStyle name="Salida 4 2 3 11 2" xfId="38428" xr:uid="{00000000-0005-0000-0000-000067970000}"/>
    <cellStyle name="Salida 4 2 3 12" xfId="38429" xr:uid="{00000000-0005-0000-0000-000068970000}"/>
    <cellStyle name="Salida 4 2 3 12 2" xfId="38430" xr:uid="{00000000-0005-0000-0000-000069970000}"/>
    <cellStyle name="Salida 4 2 3 13" xfId="38431" xr:uid="{00000000-0005-0000-0000-00006A970000}"/>
    <cellStyle name="Salida 4 2 3 2" xfId="38432" xr:uid="{00000000-0005-0000-0000-00006B970000}"/>
    <cellStyle name="Salida 4 2 3 2 10" xfId="38433" xr:uid="{00000000-0005-0000-0000-00006C970000}"/>
    <cellStyle name="Salida 4 2 3 2 10 2" xfId="38434" xr:uid="{00000000-0005-0000-0000-00006D970000}"/>
    <cellStyle name="Salida 4 2 3 2 11" xfId="38435" xr:uid="{00000000-0005-0000-0000-00006E970000}"/>
    <cellStyle name="Salida 4 2 3 2 2" xfId="38436" xr:uid="{00000000-0005-0000-0000-00006F970000}"/>
    <cellStyle name="Salida 4 2 3 2 2 2" xfId="38437" xr:uid="{00000000-0005-0000-0000-000070970000}"/>
    <cellStyle name="Salida 4 2 3 2 3" xfId="38438" xr:uid="{00000000-0005-0000-0000-000071970000}"/>
    <cellStyle name="Salida 4 2 3 2 3 2" xfId="38439" xr:uid="{00000000-0005-0000-0000-000072970000}"/>
    <cellStyle name="Salida 4 2 3 2 4" xfId="38440" xr:uid="{00000000-0005-0000-0000-000073970000}"/>
    <cellStyle name="Salida 4 2 3 2 4 2" xfId="38441" xr:uid="{00000000-0005-0000-0000-000074970000}"/>
    <cellStyle name="Salida 4 2 3 2 5" xfId="38442" xr:uid="{00000000-0005-0000-0000-000075970000}"/>
    <cellStyle name="Salida 4 2 3 2 5 2" xfId="38443" xr:uid="{00000000-0005-0000-0000-000076970000}"/>
    <cellStyle name="Salida 4 2 3 2 6" xfId="38444" xr:uid="{00000000-0005-0000-0000-000077970000}"/>
    <cellStyle name="Salida 4 2 3 2 6 2" xfId="38445" xr:uid="{00000000-0005-0000-0000-000078970000}"/>
    <cellStyle name="Salida 4 2 3 2 7" xfId="38446" xr:uid="{00000000-0005-0000-0000-000079970000}"/>
    <cellStyle name="Salida 4 2 3 2 7 2" xfId="38447" xr:uid="{00000000-0005-0000-0000-00007A970000}"/>
    <cellStyle name="Salida 4 2 3 2 8" xfId="38448" xr:uid="{00000000-0005-0000-0000-00007B970000}"/>
    <cellStyle name="Salida 4 2 3 2 8 2" xfId="38449" xr:uid="{00000000-0005-0000-0000-00007C970000}"/>
    <cellStyle name="Salida 4 2 3 2 9" xfId="38450" xr:uid="{00000000-0005-0000-0000-00007D970000}"/>
    <cellStyle name="Salida 4 2 3 2 9 2" xfId="38451" xr:uid="{00000000-0005-0000-0000-00007E970000}"/>
    <cellStyle name="Salida 4 2 3 3" xfId="38452" xr:uid="{00000000-0005-0000-0000-00007F970000}"/>
    <cellStyle name="Salida 4 2 3 3 10" xfId="38453" xr:uid="{00000000-0005-0000-0000-000080970000}"/>
    <cellStyle name="Salida 4 2 3 3 10 2" xfId="38454" xr:uid="{00000000-0005-0000-0000-000081970000}"/>
    <cellStyle name="Salida 4 2 3 3 11" xfId="38455" xr:uid="{00000000-0005-0000-0000-000082970000}"/>
    <cellStyle name="Salida 4 2 3 3 2" xfId="38456" xr:uid="{00000000-0005-0000-0000-000083970000}"/>
    <cellStyle name="Salida 4 2 3 3 2 2" xfId="38457" xr:uid="{00000000-0005-0000-0000-000084970000}"/>
    <cellStyle name="Salida 4 2 3 3 3" xfId="38458" xr:uid="{00000000-0005-0000-0000-000085970000}"/>
    <cellStyle name="Salida 4 2 3 3 3 2" xfId="38459" xr:uid="{00000000-0005-0000-0000-000086970000}"/>
    <cellStyle name="Salida 4 2 3 3 4" xfId="38460" xr:uid="{00000000-0005-0000-0000-000087970000}"/>
    <cellStyle name="Salida 4 2 3 3 4 2" xfId="38461" xr:uid="{00000000-0005-0000-0000-000088970000}"/>
    <cellStyle name="Salida 4 2 3 3 5" xfId="38462" xr:uid="{00000000-0005-0000-0000-000089970000}"/>
    <cellStyle name="Salida 4 2 3 3 5 2" xfId="38463" xr:uid="{00000000-0005-0000-0000-00008A970000}"/>
    <cellStyle name="Salida 4 2 3 3 6" xfId="38464" xr:uid="{00000000-0005-0000-0000-00008B970000}"/>
    <cellStyle name="Salida 4 2 3 3 6 2" xfId="38465" xr:uid="{00000000-0005-0000-0000-00008C970000}"/>
    <cellStyle name="Salida 4 2 3 3 7" xfId="38466" xr:uid="{00000000-0005-0000-0000-00008D970000}"/>
    <cellStyle name="Salida 4 2 3 3 7 2" xfId="38467" xr:uid="{00000000-0005-0000-0000-00008E970000}"/>
    <cellStyle name="Salida 4 2 3 3 8" xfId="38468" xr:uid="{00000000-0005-0000-0000-00008F970000}"/>
    <cellStyle name="Salida 4 2 3 3 8 2" xfId="38469" xr:uid="{00000000-0005-0000-0000-000090970000}"/>
    <cellStyle name="Salida 4 2 3 3 9" xfId="38470" xr:uid="{00000000-0005-0000-0000-000091970000}"/>
    <cellStyle name="Salida 4 2 3 3 9 2" xfId="38471" xr:uid="{00000000-0005-0000-0000-000092970000}"/>
    <cellStyle name="Salida 4 2 3 4" xfId="38472" xr:uid="{00000000-0005-0000-0000-000093970000}"/>
    <cellStyle name="Salida 4 2 3 4 2" xfId="38473" xr:uid="{00000000-0005-0000-0000-000094970000}"/>
    <cellStyle name="Salida 4 2 3 5" xfId="38474" xr:uid="{00000000-0005-0000-0000-000095970000}"/>
    <cellStyle name="Salida 4 2 3 5 2" xfId="38475" xr:uid="{00000000-0005-0000-0000-000096970000}"/>
    <cellStyle name="Salida 4 2 3 6" xfId="38476" xr:uid="{00000000-0005-0000-0000-000097970000}"/>
    <cellStyle name="Salida 4 2 3 6 2" xfId="38477" xr:uid="{00000000-0005-0000-0000-000098970000}"/>
    <cellStyle name="Salida 4 2 3 7" xfId="38478" xr:uid="{00000000-0005-0000-0000-000099970000}"/>
    <cellStyle name="Salida 4 2 3 7 2" xfId="38479" xr:uid="{00000000-0005-0000-0000-00009A970000}"/>
    <cellStyle name="Salida 4 2 3 8" xfId="38480" xr:uid="{00000000-0005-0000-0000-00009B970000}"/>
    <cellStyle name="Salida 4 2 3 8 2" xfId="38481" xr:uid="{00000000-0005-0000-0000-00009C970000}"/>
    <cellStyle name="Salida 4 2 3 9" xfId="38482" xr:uid="{00000000-0005-0000-0000-00009D970000}"/>
    <cellStyle name="Salida 4 2 3 9 2" xfId="38483" xr:uid="{00000000-0005-0000-0000-00009E970000}"/>
    <cellStyle name="Salida 4 2 4" xfId="38484" xr:uid="{00000000-0005-0000-0000-00009F970000}"/>
    <cellStyle name="Salida 4 2 4 10" xfId="38485" xr:uid="{00000000-0005-0000-0000-0000A0970000}"/>
    <cellStyle name="Salida 4 2 4 10 2" xfId="38486" xr:uid="{00000000-0005-0000-0000-0000A1970000}"/>
    <cellStyle name="Salida 4 2 4 11" xfId="38487" xr:uid="{00000000-0005-0000-0000-0000A2970000}"/>
    <cellStyle name="Salida 4 2 4 2" xfId="38488" xr:uid="{00000000-0005-0000-0000-0000A3970000}"/>
    <cellStyle name="Salida 4 2 4 2 2" xfId="38489" xr:uid="{00000000-0005-0000-0000-0000A4970000}"/>
    <cellStyle name="Salida 4 2 4 3" xfId="38490" xr:uid="{00000000-0005-0000-0000-0000A5970000}"/>
    <cellStyle name="Salida 4 2 4 3 2" xfId="38491" xr:uid="{00000000-0005-0000-0000-0000A6970000}"/>
    <cellStyle name="Salida 4 2 4 4" xfId="38492" xr:uid="{00000000-0005-0000-0000-0000A7970000}"/>
    <cellStyle name="Salida 4 2 4 4 2" xfId="38493" xr:uid="{00000000-0005-0000-0000-0000A8970000}"/>
    <cellStyle name="Salida 4 2 4 5" xfId="38494" xr:uid="{00000000-0005-0000-0000-0000A9970000}"/>
    <cellStyle name="Salida 4 2 4 5 2" xfId="38495" xr:uid="{00000000-0005-0000-0000-0000AA970000}"/>
    <cellStyle name="Salida 4 2 4 6" xfId="38496" xr:uid="{00000000-0005-0000-0000-0000AB970000}"/>
    <cellStyle name="Salida 4 2 4 6 2" xfId="38497" xr:uid="{00000000-0005-0000-0000-0000AC970000}"/>
    <cellStyle name="Salida 4 2 4 7" xfId="38498" xr:uid="{00000000-0005-0000-0000-0000AD970000}"/>
    <cellStyle name="Salida 4 2 4 7 2" xfId="38499" xr:uid="{00000000-0005-0000-0000-0000AE970000}"/>
    <cellStyle name="Salida 4 2 4 8" xfId="38500" xr:uid="{00000000-0005-0000-0000-0000AF970000}"/>
    <cellStyle name="Salida 4 2 4 8 2" xfId="38501" xr:uid="{00000000-0005-0000-0000-0000B0970000}"/>
    <cellStyle name="Salida 4 2 4 9" xfId="38502" xr:uid="{00000000-0005-0000-0000-0000B1970000}"/>
    <cellStyle name="Salida 4 2 4 9 2" xfId="38503" xr:uid="{00000000-0005-0000-0000-0000B2970000}"/>
    <cellStyle name="Salida 4 2 5" xfId="38504" xr:uid="{00000000-0005-0000-0000-0000B3970000}"/>
    <cellStyle name="Salida 4 2 5 10" xfId="38505" xr:uid="{00000000-0005-0000-0000-0000B4970000}"/>
    <cellStyle name="Salida 4 2 5 10 2" xfId="38506" xr:uid="{00000000-0005-0000-0000-0000B5970000}"/>
    <cellStyle name="Salida 4 2 5 11" xfId="38507" xr:uid="{00000000-0005-0000-0000-0000B6970000}"/>
    <cellStyle name="Salida 4 2 5 2" xfId="38508" xr:uid="{00000000-0005-0000-0000-0000B7970000}"/>
    <cellStyle name="Salida 4 2 5 2 2" xfId="38509" xr:uid="{00000000-0005-0000-0000-0000B8970000}"/>
    <cellStyle name="Salida 4 2 5 3" xfId="38510" xr:uid="{00000000-0005-0000-0000-0000B9970000}"/>
    <cellStyle name="Salida 4 2 5 3 2" xfId="38511" xr:uid="{00000000-0005-0000-0000-0000BA970000}"/>
    <cellStyle name="Salida 4 2 5 4" xfId="38512" xr:uid="{00000000-0005-0000-0000-0000BB970000}"/>
    <cellStyle name="Salida 4 2 5 4 2" xfId="38513" xr:uid="{00000000-0005-0000-0000-0000BC970000}"/>
    <cellStyle name="Salida 4 2 5 5" xfId="38514" xr:uid="{00000000-0005-0000-0000-0000BD970000}"/>
    <cellStyle name="Salida 4 2 5 5 2" xfId="38515" xr:uid="{00000000-0005-0000-0000-0000BE970000}"/>
    <cellStyle name="Salida 4 2 5 6" xfId="38516" xr:uid="{00000000-0005-0000-0000-0000BF970000}"/>
    <cellStyle name="Salida 4 2 5 6 2" xfId="38517" xr:uid="{00000000-0005-0000-0000-0000C0970000}"/>
    <cellStyle name="Salida 4 2 5 7" xfId="38518" xr:uid="{00000000-0005-0000-0000-0000C1970000}"/>
    <cellStyle name="Salida 4 2 5 7 2" xfId="38519" xr:uid="{00000000-0005-0000-0000-0000C2970000}"/>
    <cellStyle name="Salida 4 2 5 8" xfId="38520" xr:uid="{00000000-0005-0000-0000-0000C3970000}"/>
    <cellStyle name="Salida 4 2 5 8 2" xfId="38521" xr:uid="{00000000-0005-0000-0000-0000C4970000}"/>
    <cellStyle name="Salida 4 2 5 9" xfId="38522" xr:uid="{00000000-0005-0000-0000-0000C5970000}"/>
    <cellStyle name="Salida 4 2 5 9 2" xfId="38523" xr:uid="{00000000-0005-0000-0000-0000C6970000}"/>
    <cellStyle name="Salida 4 2 6" xfId="38524" xr:uid="{00000000-0005-0000-0000-0000C7970000}"/>
    <cellStyle name="Salida 4 2 6 2" xfId="38525" xr:uid="{00000000-0005-0000-0000-0000C8970000}"/>
    <cellStyle name="Salida 4 2 7" xfId="38526" xr:uid="{00000000-0005-0000-0000-0000C9970000}"/>
    <cellStyle name="Salida 4 2 7 2" xfId="38527" xr:uid="{00000000-0005-0000-0000-0000CA970000}"/>
    <cellStyle name="Salida 4 2 8" xfId="38528" xr:uid="{00000000-0005-0000-0000-0000CB970000}"/>
    <cellStyle name="Salida 4 2 8 2" xfId="38529" xr:uid="{00000000-0005-0000-0000-0000CC970000}"/>
    <cellStyle name="Salida 4 2 9" xfId="38530" xr:uid="{00000000-0005-0000-0000-0000CD970000}"/>
    <cellStyle name="Salida 4 2 9 2" xfId="38531" xr:uid="{00000000-0005-0000-0000-0000CE970000}"/>
    <cellStyle name="Salida 4 3" xfId="300" xr:uid="{00000000-0005-0000-0000-0000CF970000}"/>
    <cellStyle name="Salida 4 3 10" xfId="38532" xr:uid="{00000000-0005-0000-0000-0000D0970000}"/>
    <cellStyle name="Salida 4 3 10 2" xfId="38533" xr:uid="{00000000-0005-0000-0000-0000D1970000}"/>
    <cellStyle name="Salida 4 3 11" xfId="38534" xr:uid="{00000000-0005-0000-0000-0000D2970000}"/>
    <cellStyle name="Salida 4 3 11 2" xfId="38535" xr:uid="{00000000-0005-0000-0000-0000D3970000}"/>
    <cellStyle name="Salida 4 3 12" xfId="38536" xr:uid="{00000000-0005-0000-0000-0000D4970000}"/>
    <cellStyle name="Salida 4 3 12 2" xfId="38537" xr:uid="{00000000-0005-0000-0000-0000D5970000}"/>
    <cellStyle name="Salida 4 3 13" xfId="38538" xr:uid="{00000000-0005-0000-0000-0000D6970000}"/>
    <cellStyle name="Salida 4 3 2" xfId="38539" xr:uid="{00000000-0005-0000-0000-0000D7970000}"/>
    <cellStyle name="Salida 4 3 2 10" xfId="38540" xr:uid="{00000000-0005-0000-0000-0000D8970000}"/>
    <cellStyle name="Salida 4 3 2 10 2" xfId="38541" xr:uid="{00000000-0005-0000-0000-0000D9970000}"/>
    <cellStyle name="Salida 4 3 2 11" xfId="38542" xr:uid="{00000000-0005-0000-0000-0000DA970000}"/>
    <cellStyle name="Salida 4 3 2 2" xfId="38543" xr:uid="{00000000-0005-0000-0000-0000DB970000}"/>
    <cellStyle name="Salida 4 3 2 2 2" xfId="38544" xr:uid="{00000000-0005-0000-0000-0000DC970000}"/>
    <cellStyle name="Salida 4 3 2 3" xfId="38545" xr:uid="{00000000-0005-0000-0000-0000DD970000}"/>
    <cellStyle name="Salida 4 3 2 3 2" xfId="38546" xr:uid="{00000000-0005-0000-0000-0000DE970000}"/>
    <cellStyle name="Salida 4 3 2 4" xfId="38547" xr:uid="{00000000-0005-0000-0000-0000DF970000}"/>
    <cellStyle name="Salida 4 3 2 4 2" xfId="38548" xr:uid="{00000000-0005-0000-0000-0000E0970000}"/>
    <cellStyle name="Salida 4 3 2 5" xfId="38549" xr:uid="{00000000-0005-0000-0000-0000E1970000}"/>
    <cellStyle name="Salida 4 3 2 5 2" xfId="38550" xr:uid="{00000000-0005-0000-0000-0000E2970000}"/>
    <cellStyle name="Salida 4 3 2 6" xfId="38551" xr:uid="{00000000-0005-0000-0000-0000E3970000}"/>
    <cellStyle name="Salida 4 3 2 6 2" xfId="38552" xr:uid="{00000000-0005-0000-0000-0000E4970000}"/>
    <cellStyle name="Salida 4 3 2 7" xfId="38553" xr:uid="{00000000-0005-0000-0000-0000E5970000}"/>
    <cellStyle name="Salida 4 3 2 7 2" xfId="38554" xr:uid="{00000000-0005-0000-0000-0000E6970000}"/>
    <cellStyle name="Salida 4 3 2 8" xfId="38555" xr:uid="{00000000-0005-0000-0000-0000E7970000}"/>
    <cellStyle name="Salida 4 3 2 8 2" xfId="38556" xr:uid="{00000000-0005-0000-0000-0000E8970000}"/>
    <cellStyle name="Salida 4 3 2 9" xfId="38557" xr:uid="{00000000-0005-0000-0000-0000E9970000}"/>
    <cellStyle name="Salida 4 3 2 9 2" xfId="38558" xr:uid="{00000000-0005-0000-0000-0000EA970000}"/>
    <cellStyle name="Salida 4 3 3" xfId="38559" xr:uid="{00000000-0005-0000-0000-0000EB970000}"/>
    <cellStyle name="Salida 4 3 3 10" xfId="38560" xr:uid="{00000000-0005-0000-0000-0000EC970000}"/>
    <cellStyle name="Salida 4 3 3 10 2" xfId="38561" xr:uid="{00000000-0005-0000-0000-0000ED970000}"/>
    <cellStyle name="Salida 4 3 3 11" xfId="38562" xr:uid="{00000000-0005-0000-0000-0000EE970000}"/>
    <cellStyle name="Salida 4 3 3 2" xfId="38563" xr:uid="{00000000-0005-0000-0000-0000EF970000}"/>
    <cellStyle name="Salida 4 3 3 2 2" xfId="38564" xr:uid="{00000000-0005-0000-0000-0000F0970000}"/>
    <cellStyle name="Salida 4 3 3 3" xfId="38565" xr:uid="{00000000-0005-0000-0000-0000F1970000}"/>
    <cellStyle name="Salida 4 3 3 3 2" xfId="38566" xr:uid="{00000000-0005-0000-0000-0000F2970000}"/>
    <cellStyle name="Salida 4 3 3 4" xfId="38567" xr:uid="{00000000-0005-0000-0000-0000F3970000}"/>
    <cellStyle name="Salida 4 3 3 4 2" xfId="38568" xr:uid="{00000000-0005-0000-0000-0000F4970000}"/>
    <cellStyle name="Salida 4 3 3 5" xfId="38569" xr:uid="{00000000-0005-0000-0000-0000F5970000}"/>
    <cellStyle name="Salida 4 3 3 5 2" xfId="38570" xr:uid="{00000000-0005-0000-0000-0000F6970000}"/>
    <cellStyle name="Salida 4 3 3 6" xfId="38571" xr:uid="{00000000-0005-0000-0000-0000F7970000}"/>
    <cellStyle name="Salida 4 3 3 6 2" xfId="38572" xr:uid="{00000000-0005-0000-0000-0000F8970000}"/>
    <cellStyle name="Salida 4 3 3 7" xfId="38573" xr:uid="{00000000-0005-0000-0000-0000F9970000}"/>
    <cellStyle name="Salida 4 3 3 7 2" xfId="38574" xr:uid="{00000000-0005-0000-0000-0000FA970000}"/>
    <cellStyle name="Salida 4 3 3 8" xfId="38575" xr:uid="{00000000-0005-0000-0000-0000FB970000}"/>
    <cellStyle name="Salida 4 3 3 8 2" xfId="38576" xr:uid="{00000000-0005-0000-0000-0000FC970000}"/>
    <cellStyle name="Salida 4 3 3 9" xfId="38577" xr:uid="{00000000-0005-0000-0000-0000FD970000}"/>
    <cellStyle name="Salida 4 3 3 9 2" xfId="38578" xr:uid="{00000000-0005-0000-0000-0000FE970000}"/>
    <cellStyle name="Salida 4 3 4" xfId="38579" xr:uid="{00000000-0005-0000-0000-0000FF970000}"/>
    <cellStyle name="Salida 4 3 4 2" xfId="38580" xr:uid="{00000000-0005-0000-0000-000000980000}"/>
    <cellStyle name="Salida 4 3 5" xfId="38581" xr:uid="{00000000-0005-0000-0000-000001980000}"/>
    <cellStyle name="Salida 4 3 5 2" xfId="38582" xr:uid="{00000000-0005-0000-0000-000002980000}"/>
    <cellStyle name="Salida 4 3 6" xfId="38583" xr:uid="{00000000-0005-0000-0000-000003980000}"/>
    <cellStyle name="Salida 4 3 6 2" xfId="38584" xr:uid="{00000000-0005-0000-0000-000004980000}"/>
    <cellStyle name="Salida 4 3 7" xfId="38585" xr:uid="{00000000-0005-0000-0000-000005980000}"/>
    <cellStyle name="Salida 4 3 7 2" xfId="38586" xr:uid="{00000000-0005-0000-0000-000006980000}"/>
    <cellStyle name="Salida 4 3 8" xfId="38587" xr:uid="{00000000-0005-0000-0000-000007980000}"/>
    <cellStyle name="Salida 4 3 8 2" xfId="38588" xr:uid="{00000000-0005-0000-0000-000008980000}"/>
    <cellStyle name="Salida 4 3 9" xfId="38589" xr:uid="{00000000-0005-0000-0000-000009980000}"/>
    <cellStyle name="Salida 4 3 9 2" xfId="38590" xr:uid="{00000000-0005-0000-0000-00000A980000}"/>
    <cellStyle name="Salida 4 4" xfId="38591" xr:uid="{00000000-0005-0000-0000-00000B980000}"/>
    <cellStyle name="Salida 4 4 10" xfId="38592" xr:uid="{00000000-0005-0000-0000-00000C980000}"/>
    <cellStyle name="Salida 4 4 10 2" xfId="38593" xr:uid="{00000000-0005-0000-0000-00000D980000}"/>
    <cellStyle name="Salida 4 4 11" xfId="38594" xr:uid="{00000000-0005-0000-0000-00000E980000}"/>
    <cellStyle name="Salida 4 4 11 2" xfId="38595" xr:uid="{00000000-0005-0000-0000-00000F980000}"/>
    <cellStyle name="Salida 4 4 12" xfId="38596" xr:uid="{00000000-0005-0000-0000-000010980000}"/>
    <cellStyle name="Salida 4 4 12 2" xfId="38597" xr:uid="{00000000-0005-0000-0000-000011980000}"/>
    <cellStyle name="Salida 4 4 13" xfId="38598" xr:uid="{00000000-0005-0000-0000-000012980000}"/>
    <cellStyle name="Salida 4 4 2" xfId="38599" xr:uid="{00000000-0005-0000-0000-000013980000}"/>
    <cellStyle name="Salida 4 4 2 10" xfId="38600" xr:uid="{00000000-0005-0000-0000-000014980000}"/>
    <cellStyle name="Salida 4 4 2 10 2" xfId="38601" xr:uid="{00000000-0005-0000-0000-000015980000}"/>
    <cellStyle name="Salida 4 4 2 11" xfId="38602" xr:uid="{00000000-0005-0000-0000-000016980000}"/>
    <cellStyle name="Salida 4 4 2 2" xfId="38603" xr:uid="{00000000-0005-0000-0000-000017980000}"/>
    <cellStyle name="Salida 4 4 2 2 2" xfId="38604" xr:uid="{00000000-0005-0000-0000-000018980000}"/>
    <cellStyle name="Salida 4 4 2 3" xfId="38605" xr:uid="{00000000-0005-0000-0000-000019980000}"/>
    <cellStyle name="Salida 4 4 2 3 2" xfId="38606" xr:uid="{00000000-0005-0000-0000-00001A980000}"/>
    <cellStyle name="Salida 4 4 2 4" xfId="38607" xr:uid="{00000000-0005-0000-0000-00001B980000}"/>
    <cellStyle name="Salida 4 4 2 4 2" xfId="38608" xr:uid="{00000000-0005-0000-0000-00001C980000}"/>
    <cellStyle name="Salida 4 4 2 5" xfId="38609" xr:uid="{00000000-0005-0000-0000-00001D980000}"/>
    <cellStyle name="Salida 4 4 2 5 2" xfId="38610" xr:uid="{00000000-0005-0000-0000-00001E980000}"/>
    <cellStyle name="Salida 4 4 2 6" xfId="38611" xr:uid="{00000000-0005-0000-0000-00001F980000}"/>
    <cellStyle name="Salida 4 4 2 6 2" xfId="38612" xr:uid="{00000000-0005-0000-0000-000020980000}"/>
    <cellStyle name="Salida 4 4 2 7" xfId="38613" xr:uid="{00000000-0005-0000-0000-000021980000}"/>
    <cellStyle name="Salida 4 4 2 7 2" xfId="38614" xr:uid="{00000000-0005-0000-0000-000022980000}"/>
    <cellStyle name="Salida 4 4 2 8" xfId="38615" xr:uid="{00000000-0005-0000-0000-000023980000}"/>
    <cellStyle name="Salida 4 4 2 8 2" xfId="38616" xr:uid="{00000000-0005-0000-0000-000024980000}"/>
    <cellStyle name="Salida 4 4 2 9" xfId="38617" xr:uid="{00000000-0005-0000-0000-000025980000}"/>
    <cellStyle name="Salida 4 4 2 9 2" xfId="38618" xr:uid="{00000000-0005-0000-0000-000026980000}"/>
    <cellStyle name="Salida 4 4 3" xfId="38619" xr:uid="{00000000-0005-0000-0000-000027980000}"/>
    <cellStyle name="Salida 4 4 3 10" xfId="38620" xr:uid="{00000000-0005-0000-0000-000028980000}"/>
    <cellStyle name="Salida 4 4 3 10 2" xfId="38621" xr:uid="{00000000-0005-0000-0000-000029980000}"/>
    <cellStyle name="Salida 4 4 3 11" xfId="38622" xr:uid="{00000000-0005-0000-0000-00002A980000}"/>
    <cellStyle name="Salida 4 4 3 2" xfId="38623" xr:uid="{00000000-0005-0000-0000-00002B980000}"/>
    <cellStyle name="Salida 4 4 3 2 2" xfId="38624" xr:uid="{00000000-0005-0000-0000-00002C980000}"/>
    <cellStyle name="Salida 4 4 3 3" xfId="38625" xr:uid="{00000000-0005-0000-0000-00002D980000}"/>
    <cellStyle name="Salida 4 4 3 3 2" xfId="38626" xr:uid="{00000000-0005-0000-0000-00002E980000}"/>
    <cellStyle name="Salida 4 4 3 4" xfId="38627" xr:uid="{00000000-0005-0000-0000-00002F980000}"/>
    <cellStyle name="Salida 4 4 3 4 2" xfId="38628" xr:uid="{00000000-0005-0000-0000-000030980000}"/>
    <cellStyle name="Salida 4 4 3 5" xfId="38629" xr:uid="{00000000-0005-0000-0000-000031980000}"/>
    <cellStyle name="Salida 4 4 3 5 2" xfId="38630" xr:uid="{00000000-0005-0000-0000-000032980000}"/>
    <cellStyle name="Salida 4 4 3 6" xfId="38631" xr:uid="{00000000-0005-0000-0000-000033980000}"/>
    <cellStyle name="Salida 4 4 3 6 2" xfId="38632" xr:uid="{00000000-0005-0000-0000-000034980000}"/>
    <cellStyle name="Salida 4 4 3 7" xfId="38633" xr:uid="{00000000-0005-0000-0000-000035980000}"/>
    <cellStyle name="Salida 4 4 3 7 2" xfId="38634" xr:uid="{00000000-0005-0000-0000-000036980000}"/>
    <cellStyle name="Salida 4 4 3 8" xfId="38635" xr:uid="{00000000-0005-0000-0000-000037980000}"/>
    <cellStyle name="Salida 4 4 3 8 2" xfId="38636" xr:uid="{00000000-0005-0000-0000-000038980000}"/>
    <cellStyle name="Salida 4 4 3 9" xfId="38637" xr:uid="{00000000-0005-0000-0000-000039980000}"/>
    <cellStyle name="Salida 4 4 3 9 2" xfId="38638" xr:uid="{00000000-0005-0000-0000-00003A980000}"/>
    <cellStyle name="Salida 4 4 4" xfId="38639" xr:uid="{00000000-0005-0000-0000-00003B980000}"/>
    <cellStyle name="Salida 4 4 4 2" xfId="38640" xr:uid="{00000000-0005-0000-0000-00003C980000}"/>
    <cellStyle name="Salida 4 4 5" xfId="38641" xr:uid="{00000000-0005-0000-0000-00003D980000}"/>
    <cellStyle name="Salida 4 4 5 2" xfId="38642" xr:uid="{00000000-0005-0000-0000-00003E980000}"/>
    <cellStyle name="Salida 4 4 6" xfId="38643" xr:uid="{00000000-0005-0000-0000-00003F980000}"/>
    <cellStyle name="Salida 4 4 6 2" xfId="38644" xr:uid="{00000000-0005-0000-0000-000040980000}"/>
    <cellStyle name="Salida 4 4 7" xfId="38645" xr:uid="{00000000-0005-0000-0000-000041980000}"/>
    <cellStyle name="Salida 4 4 7 2" xfId="38646" xr:uid="{00000000-0005-0000-0000-000042980000}"/>
    <cellStyle name="Salida 4 4 8" xfId="38647" xr:uid="{00000000-0005-0000-0000-000043980000}"/>
    <cellStyle name="Salida 4 4 8 2" xfId="38648" xr:uid="{00000000-0005-0000-0000-000044980000}"/>
    <cellStyle name="Salida 4 4 9" xfId="38649" xr:uid="{00000000-0005-0000-0000-000045980000}"/>
    <cellStyle name="Salida 4 4 9 2" xfId="38650" xr:uid="{00000000-0005-0000-0000-000046980000}"/>
    <cellStyle name="Salida 4 5" xfId="38651" xr:uid="{00000000-0005-0000-0000-000047980000}"/>
    <cellStyle name="Salida 4 5 10" xfId="38652" xr:uid="{00000000-0005-0000-0000-000048980000}"/>
    <cellStyle name="Salida 4 5 10 2" xfId="38653" xr:uid="{00000000-0005-0000-0000-000049980000}"/>
    <cellStyle name="Salida 4 5 11" xfId="38654" xr:uid="{00000000-0005-0000-0000-00004A980000}"/>
    <cellStyle name="Salida 4 5 2" xfId="38655" xr:uid="{00000000-0005-0000-0000-00004B980000}"/>
    <cellStyle name="Salida 4 5 2 2" xfId="38656" xr:uid="{00000000-0005-0000-0000-00004C980000}"/>
    <cellStyle name="Salida 4 5 3" xfId="38657" xr:uid="{00000000-0005-0000-0000-00004D980000}"/>
    <cellStyle name="Salida 4 5 3 2" xfId="38658" xr:uid="{00000000-0005-0000-0000-00004E980000}"/>
    <cellStyle name="Salida 4 5 4" xfId="38659" xr:uid="{00000000-0005-0000-0000-00004F980000}"/>
    <cellStyle name="Salida 4 5 4 2" xfId="38660" xr:uid="{00000000-0005-0000-0000-000050980000}"/>
    <cellStyle name="Salida 4 5 5" xfId="38661" xr:uid="{00000000-0005-0000-0000-000051980000}"/>
    <cellStyle name="Salida 4 5 5 2" xfId="38662" xr:uid="{00000000-0005-0000-0000-000052980000}"/>
    <cellStyle name="Salida 4 5 6" xfId="38663" xr:uid="{00000000-0005-0000-0000-000053980000}"/>
    <cellStyle name="Salida 4 5 6 2" xfId="38664" xr:uid="{00000000-0005-0000-0000-000054980000}"/>
    <cellStyle name="Salida 4 5 7" xfId="38665" xr:uid="{00000000-0005-0000-0000-000055980000}"/>
    <cellStyle name="Salida 4 5 7 2" xfId="38666" xr:uid="{00000000-0005-0000-0000-000056980000}"/>
    <cellStyle name="Salida 4 5 8" xfId="38667" xr:uid="{00000000-0005-0000-0000-000057980000}"/>
    <cellStyle name="Salida 4 5 8 2" xfId="38668" xr:uid="{00000000-0005-0000-0000-000058980000}"/>
    <cellStyle name="Salida 4 5 9" xfId="38669" xr:uid="{00000000-0005-0000-0000-000059980000}"/>
    <cellStyle name="Salida 4 5 9 2" xfId="38670" xr:uid="{00000000-0005-0000-0000-00005A980000}"/>
    <cellStyle name="Salida 4 6" xfId="38671" xr:uid="{00000000-0005-0000-0000-00005B980000}"/>
    <cellStyle name="Salida 4 6 10" xfId="38672" xr:uid="{00000000-0005-0000-0000-00005C980000}"/>
    <cellStyle name="Salida 4 6 10 2" xfId="38673" xr:uid="{00000000-0005-0000-0000-00005D980000}"/>
    <cellStyle name="Salida 4 6 11" xfId="38674" xr:uid="{00000000-0005-0000-0000-00005E980000}"/>
    <cellStyle name="Salida 4 6 2" xfId="38675" xr:uid="{00000000-0005-0000-0000-00005F980000}"/>
    <cellStyle name="Salida 4 6 2 2" xfId="38676" xr:uid="{00000000-0005-0000-0000-000060980000}"/>
    <cellStyle name="Salida 4 6 3" xfId="38677" xr:uid="{00000000-0005-0000-0000-000061980000}"/>
    <cellStyle name="Salida 4 6 3 2" xfId="38678" xr:uid="{00000000-0005-0000-0000-000062980000}"/>
    <cellStyle name="Salida 4 6 4" xfId="38679" xr:uid="{00000000-0005-0000-0000-000063980000}"/>
    <cellStyle name="Salida 4 6 4 2" xfId="38680" xr:uid="{00000000-0005-0000-0000-000064980000}"/>
    <cellStyle name="Salida 4 6 5" xfId="38681" xr:uid="{00000000-0005-0000-0000-000065980000}"/>
    <cellStyle name="Salida 4 6 5 2" xfId="38682" xr:uid="{00000000-0005-0000-0000-000066980000}"/>
    <cellStyle name="Salida 4 6 6" xfId="38683" xr:uid="{00000000-0005-0000-0000-000067980000}"/>
    <cellStyle name="Salida 4 6 6 2" xfId="38684" xr:uid="{00000000-0005-0000-0000-000068980000}"/>
    <cellStyle name="Salida 4 6 7" xfId="38685" xr:uid="{00000000-0005-0000-0000-000069980000}"/>
    <cellStyle name="Salida 4 6 7 2" xfId="38686" xr:uid="{00000000-0005-0000-0000-00006A980000}"/>
    <cellStyle name="Salida 4 6 8" xfId="38687" xr:uid="{00000000-0005-0000-0000-00006B980000}"/>
    <cellStyle name="Salida 4 6 8 2" xfId="38688" xr:uid="{00000000-0005-0000-0000-00006C980000}"/>
    <cellStyle name="Salida 4 6 9" xfId="38689" xr:uid="{00000000-0005-0000-0000-00006D980000}"/>
    <cellStyle name="Salida 4 6 9 2" xfId="38690" xr:uid="{00000000-0005-0000-0000-00006E980000}"/>
    <cellStyle name="Salida 4 7" xfId="38691" xr:uid="{00000000-0005-0000-0000-00006F980000}"/>
    <cellStyle name="Salida 4 7 2" xfId="38692" xr:uid="{00000000-0005-0000-0000-000070980000}"/>
    <cellStyle name="Salida 4 8" xfId="38693" xr:uid="{00000000-0005-0000-0000-000071980000}"/>
    <cellStyle name="Salida 4 8 2" xfId="38694" xr:uid="{00000000-0005-0000-0000-000072980000}"/>
    <cellStyle name="Salida 4 9" xfId="38695" xr:uid="{00000000-0005-0000-0000-000073980000}"/>
    <cellStyle name="Salida 4 9 2" xfId="38696" xr:uid="{00000000-0005-0000-0000-000074980000}"/>
    <cellStyle name="Salida 5" xfId="38697" xr:uid="{00000000-0005-0000-0000-000075980000}"/>
    <cellStyle name="Salida 5 10" xfId="38698" xr:uid="{00000000-0005-0000-0000-000076980000}"/>
    <cellStyle name="Salida 5 10 2" xfId="38699" xr:uid="{00000000-0005-0000-0000-000077980000}"/>
    <cellStyle name="Salida 5 11" xfId="38700" xr:uid="{00000000-0005-0000-0000-000078980000}"/>
    <cellStyle name="Salida 5 11 2" xfId="38701" xr:uid="{00000000-0005-0000-0000-000079980000}"/>
    <cellStyle name="Salida 5 12" xfId="38702" xr:uid="{00000000-0005-0000-0000-00007A980000}"/>
    <cellStyle name="Salida 5 12 2" xfId="38703" xr:uid="{00000000-0005-0000-0000-00007B980000}"/>
    <cellStyle name="Salida 5 13" xfId="38704" xr:uid="{00000000-0005-0000-0000-00007C980000}"/>
    <cellStyle name="Salida 5 2" xfId="38705" xr:uid="{00000000-0005-0000-0000-00007D980000}"/>
    <cellStyle name="Salida 5 2 10" xfId="38706" xr:uid="{00000000-0005-0000-0000-00007E980000}"/>
    <cellStyle name="Salida 5 2 10 2" xfId="38707" xr:uid="{00000000-0005-0000-0000-00007F980000}"/>
    <cellStyle name="Salida 5 2 11" xfId="38708" xr:uid="{00000000-0005-0000-0000-000080980000}"/>
    <cellStyle name="Salida 5 2 2" xfId="38709" xr:uid="{00000000-0005-0000-0000-000081980000}"/>
    <cellStyle name="Salida 5 2 2 2" xfId="38710" xr:uid="{00000000-0005-0000-0000-000082980000}"/>
    <cellStyle name="Salida 5 2 3" xfId="38711" xr:uid="{00000000-0005-0000-0000-000083980000}"/>
    <cellStyle name="Salida 5 2 3 2" xfId="38712" xr:uid="{00000000-0005-0000-0000-000084980000}"/>
    <cellStyle name="Salida 5 2 4" xfId="38713" xr:uid="{00000000-0005-0000-0000-000085980000}"/>
    <cellStyle name="Salida 5 2 4 2" xfId="38714" xr:uid="{00000000-0005-0000-0000-000086980000}"/>
    <cellStyle name="Salida 5 2 5" xfId="38715" xr:uid="{00000000-0005-0000-0000-000087980000}"/>
    <cellStyle name="Salida 5 2 5 2" xfId="38716" xr:uid="{00000000-0005-0000-0000-000088980000}"/>
    <cellStyle name="Salida 5 2 6" xfId="38717" xr:uid="{00000000-0005-0000-0000-000089980000}"/>
    <cellStyle name="Salida 5 2 6 2" xfId="38718" xr:uid="{00000000-0005-0000-0000-00008A980000}"/>
    <cellStyle name="Salida 5 2 7" xfId="38719" xr:uid="{00000000-0005-0000-0000-00008B980000}"/>
    <cellStyle name="Salida 5 2 7 2" xfId="38720" xr:uid="{00000000-0005-0000-0000-00008C980000}"/>
    <cellStyle name="Salida 5 2 8" xfId="38721" xr:uid="{00000000-0005-0000-0000-00008D980000}"/>
    <cellStyle name="Salida 5 2 8 2" xfId="38722" xr:uid="{00000000-0005-0000-0000-00008E980000}"/>
    <cellStyle name="Salida 5 2 9" xfId="38723" xr:uid="{00000000-0005-0000-0000-00008F980000}"/>
    <cellStyle name="Salida 5 2 9 2" xfId="38724" xr:uid="{00000000-0005-0000-0000-000090980000}"/>
    <cellStyle name="Salida 5 3" xfId="38725" xr:uid="{00000000-0005-0000-0000-000091980000}"/>
    <cellStyle name="Salida 5 3 10" xfId="38726" xr:uid="{00000000-0005-0000-0000-000092980000}"/>
    <cellStyle name="Salida 5 3 10 2" xfId="38727" xr:uid="{00000000-0005-0000-0000-000093980000}"/>
    <cellStyle name="Salida 5 3 11" xfId="38728" xr:uid="{00000000-0005-0000-0000-000094980000}"/>
    <cellStyle name="Salida 5 3 2" xfId="38729" xr:uid="{00000000-0005-0000-0000-000095980000}"/>
    <cellStyle name="Salida 5 3 2 2" xfId="38730" xr:uid="{00000000-0005-0000-0000-000096980000}"/>
    <cellStyle name="Salida 5 3 3" xfId="38731" xr:uid="{00000000-0005-0000-0000-000097980000}"/>
    <cellStyle name="Salida 5 3 3 2" xfId="38732" xr:uid="{00000000-0005-0000-0000-000098980000}"/>
    <cellStyle name="Salida 5 3 4" xfId="38733" xr:uid="{00000000-0005-0000-0000-000099980000}"/>
    <cellStyle name="Salida 5 3 4 2" xfId="38734" xr:uid="{00000000-0005-0000-0000-00009A980000}"/>
    <cellStyle name="Salida 5 3 5" xfId="38735" xr:uid="{00000000-0005-0000-0000-00009B980000}"/>
    <cellStyle name="Salida 5 3 5 2" xfId="38736" xr:uid="{00000000-0005-0000-0000-00009C980000}"/>
    <cellStyle name="Salida 5 3 6" xfId="38737" xr:uid="{00000000-0005-0000-0000-00009D980000}"/>
    <cellStyle name="Salida 5 3 6 2" xfId="38738" xr:uid="{00000000-0005-0000-0000-00009E980000}"/>
    <cellStyle name="Salida 5 3 7" xfId="38739" xr:uid="{00000000-0005-0000-0000-00009F980000}"/>
    <cellStyle name="Salida 5 3 7 2" xfId="38740" xr:uid="{00000000-0005-0000-0000-0000A0980000}"/>
    <cellStyle name="Salida 5 3 8" xfId="38741" xr:uid="{00000000-0005-0000-0000-0000A1980000}"/>
    <cellStyle name="Salida 5 3 8 2" xfId="38742" xr:uid="{00000000-0005-0000-0000-0000A2980000}"/>
    <cellStyle name="Salida 5 3 9" xfId="38743" xr:uid="{00000000-0005-0000-0000-0000A3980000}"/>
    <cellStyle name="Salida 5 3 9 2" xfId="38744" xr:uid="{00000000-0005-0000-0000-0000A4980000}"/>
    <cellStyle name="Salida 5 4" xfId="38745" xr:uid="{00000000-0005-0000-0000-0000A5980000}"/>
    <cellStyle name="Salida 5 4 2" xfId="38746" xr:uid="{00000000-0005-0000-0000-0000A6980000}"/>
    <cellStyle name="Salida 5 5" xfId="38747" xr:uid="{00000000-0005-0000-0000-0000A7980000}"/>
    <cellStyle name="Salida 5 5 2" xfId="38748" xr:uid="{00000000-0005-0000-0000-0000A8980000}"/>
    <cellStyle name="Salida 5 6" xfId="38749" xr:uid="{00000000-0005-0000-0000-0000A9980000}"/>
    <cellStyle name="Salida 5 6 2" xfId="38750" xr:uid="{00000000-0005-0000-0000-0000AA980000}"/>
    <cellStyle name="Salida 5 7" xfId="38751" xr:uid="{00000000-0005-0000-0000-0000AB980000}"/>
    <cellStyle name="Salida 5 7 2" xfId="38752" xr:uid="{00000000-0005-0000-0000-0000AC980000}"/>
    <cellStyle name="Salida 5 8" xfId="38753" xr:uid="{00000000-0005-0000-0000-0000AD980000}"/>
    <cellStyle name="Salida 5 8 2" xfId="38754" xr:uid="{00000000-0005-0000-0000-0000AE980000}"/>
    <cellStyle name="Salida 5 9" xfId="38755" xr:uid="{00000000-0005-0000-0000-0000AF980000}"/>
    <cellStyle name="Salida 5 9 2" xfId="38756" xr:uid="{00000000-0005-0000-0000-0000B0980000}"/>
    <cellStyle name="Salida 6" xfId="38757" xr:uid="{00000000-0005-0000-0000-0000B1980000}"/>
    <cellStyle name="Salida 6 10" xfId="38758" xr:uid="{00000000-0005-0000-0000-0000B2980000}"/>
    <cellStyle name="Salida 6 10 2" xfId="38759" xr:uid="{00000000-0005-0000-0000-0000B3980000}"/>
    <cellStyle name="Salida 6 11" xfId="38760" xr:uid="{00000000-0005-0000-0000-0000B4980000}"/>
    <cellStyle name="Salida 6 11 2" xfId="38761" xr:uid="{00000000-0005-0000-0000-0000B5980000}"/>
    <cellStyle name="Salida 6 12" xfId="38762" xr:uid="{00000000-0005-0000-0000-0000B6980000}"/>
    <cellStyle name="Salida 6 12 2" xfId="38763" xr:uid="{00000000-0005-0000-0000-0000B7980000}"/>
    <cellStyle name="Salida 6 13" xfId="38764" xr:uid="{00000000-0005-0000-0000-0000B8980000}"/>
    <cellStyle name="Salida 6 2" xfId="38765" xr:uid="{00000000-0005-0000-0000-0000B9980000}"/>
    <cellStyle name="Salida 6 2 10" xfId="38766" xr:uid="{00000000-0005-0000-0000-0000BA980000}"/>
    <cellStyle name="Salida 6 2 10 2" xfId="38767" xr:uid="{00000000-0005-0000-0000-0000BB980000}"/>
    <cellStyle name="Salida 6 2 11" xfId="38768" xr:uid="{00000000-0005-0000-0000-0000BC980000}"/>
    <cellStyle name="Salida 6 2 2" xfId="38769" xr:uid="{00000000-0005-0000-0000-0000BD980000}"/>
    <cellStyle name="Salida 6 2 2 2" xfId="38770" xr:uid="{00000000-0005-0000-0000-0000BE980000}"/>
    <cellStyle name="Salida 6 2 3" xfId="38771" xr:uid="{00000000-0005-0000-0000-0000BF980000}"/>
    <cellStyle name="Salida 6 2 3 2" xfId="38772" xr:uid="{00000000-0005-0000-0000-0000C0980000}"/>
    <cellStyle name="Salida 6 2 4" xfId="38773" xr:uid="{00000000-0005-0000-0000-0000C1980000}"/>
    <cellStyle name="Salida 6 2 4 2" xfId="38774" xr:uid="{00000000-0005-0000-0000-0000C2980000}"/>
    <cellStyle name="Salida 6 2 5" xfId="38775" xr:uid="{00000000-0005-0000-0000-0000C3980000}"/>
    <cellStyle name="Salida 6 2 5 2" xfId="38776" xr:uid="{00000000-0005-0000-0000-0000C4980000}"/>
    <cellStyle name="Salida 6 2 6" xfId="38777" xr:uid="{00000000-0005-0000-0000-0000C5980000}"/>
    <cellStyle name="Salida 6 2 6 2" xfId="38778" xr:uid="{00000000-0005-0000-0000-0000C6980000}"/>
    <cellStyle name="Salida 6 2 7" xfId="38779" xr:uid="{00000000-0005-0000-0000-0000C7980000}"/>
    <cellStyle name="Salida 6 2 7 2" xfId="38780" xr:uid="{00000000-0005-0000-0000-0000C8980000}"/>
    <cellStyle name="Salida 6 2 8" xfId="38781" xr:uid="{00000000-0005-0000-0000-0000C9980000}"/>
    <cellStyle name="Salida 6 2 8 2" xfId="38782" xr:uid="{00000000-0005-0000-0000-0000CA980000}"/>
    <cellStyle name="Salida 6 2 9" xfId="38783" xr:uid="{00000000-0005-0000-0000-0000CB980000}"/>
    <cellStyle name="Salida 6 2 9 2" xfId="38784" xr:uid="{00000000-0005-0000-0000-0000CC980000}"/>
    <cellStyle name="Salida 6 3" xfId="38785" xr:uid="{00000000-0005-0000-0000-0000CD980000}"/>
    <cellStyle name="Salida 6 3 10" xfId="38786" xr:uid="{00000000-0005-0000-0000-0000CE980000}"/>
    <cellStyle name="Salida 6 3 10 2" xfId="38787" xr:uid="{00000000-0005-0000-0000-0000CF980000}"/>
    <cellStyle name="Salida 6 3 11" xfId="38788" xr:uid="{00000000-0005-0000-0000-0000D0980000}"/>
    <cellStyle name="Salida 6 3 2" xfId="38789" xr:uid="{00000000-0005-0000-0000-0000D1980000}"/>
    <cellStyle name="Salida 6 3 2 2" xfId="38790" xr:uid="{00000000-0005-0000-0000-0000D2980000}"/>
    <cellStyle name="Salida 6 3 3" xfId="38791" xr:uid="{00000000-0005-0000-0000-0000D3980000}"/>
    <cellStyle name="Salida 6 3 3 2" xfId="38792" xr:uid="{00000000-0005-0000-0000-0000D4980000}"/>
    <cellStyle name="Salida 6 3 4" xfId="38793" xr:uid="{00000000-0005-0000-0000-0000D5980000}"/>
    <cellStyle name="Salida 6 3 4 2" xfId="38794" xr:uid="{00000000-0005-0000-0000-0000D6980000}"/>
    <cellStyle name="Salida 6 3 5" xfId="38795" xr:uid="{00000000-0005-0000-0000-0000D7980000}"/>
    <cellStyle name="Salida 6 3 5 2" xfId="38796" xr:uid="{00000000-0005-0000-0000-0000D8980000}"/>
    <cellStyle name="Salida 6 3 6" xfId="38797" xr:uid="{00000000-0005-0000-0000-0000D9980000}"/>
    <cellStyle name="Salida 6 3 6 2" xfId="38798" xr:uid="{00000000-0005-0000-0000-0000DA980000}"/>
    <cellStyle name="Salida 6 3 7" xfId="38799" xr:uid="{00000000-0005-0000-0000-0000DB980000}"/>
    <cellStyle name="Salida 6 3 7 2" xfId="38800" xr:uid="{00000000-0005-0000-0000-0000DC980000}"/>
    <cellStyle name="Salida 6 3 8" xfId="38801" xr:uid="{00000000-0005-0000-0000-0000DD980000}"/>
    <cellStyle name="Salida 6 3 8 2" xfId="38802" xr:uid="{00000000-0005-0000-0000-0000DE980000}"/>
    <cellStyle name="Salida 6 3 9" xfId="38803" xr:uid="{00000000-0005-0000-0000-0000DF980000}"/>
    <cellStyle name="Salida 6 3 9 2" xfId="38804" xr:uid="{00000000-0005-0000-0000-0000E0980000}"/>
    <cellStyle name="Salida 6 4" xfId="38805" xr:uid="{00000000-0005-0000-0000-0000E1980000}"/>
    <cellStyle name="Salida 6 4 2" xfId="38806" xr:uid="{00000000-0005-0000-0000-0000E2980000}"/>
    <cellStyle name="Salida 6 5" xfId="38807" xr:uid="{00000000-0005-0000-0000-0000E3980000}"/>
    <cellStyle name="Salida 6 5 2" xfId="38808" xr:uid="{00000000-0005-0000-0000-0000E4980000}"/>
    <cellStyle name="Salida 6 6" xfId="38809" xr:uid="{00000000-0005-0000-0000-0000E5980000}"/>
    <cellStyle name="Salida 6 6 2" xfId="38810" xr:uid="{00000000-0005-0000-0000-0000E6980000}"/>
    <cellStyle name="Salida 6 7" xfId="38811" xr:uid="{00000000-0005-0000-0000-0000E7980000}"/>
    <cellStyle name="Salida 6 7 2" xfId="38812" xr:uid="{00000000-0005-0000-0000-0000E8980000}"/>
    <cellStyle name="Salida 6 8" xfId="38813" xr:uid="{00000000-0005-0000-0000-0000E9980000}"/>
    <cellStyle name="Salida 6 8 2" xfId="38814" xr:uid="{00000000-0005-0000-0000-0000EA980000}"/>
    <cellStyle name="Salida 6 9" xfId="38815" xr:uid="{00000000-0005-0000-0000-0000EB980000}"/>
    <cellStyle name="Salida 6 9 2" xfId="38816" xr:uid="{00000000-0005-0000-0000-0000EC980000}"/>
    <cellStyle name="Salida 7" xfId="38817" xr:uid="{00000000-0005-0000-0000-0000ED980000}"/>
    <cellStyle name="Salida 7 10" xfId="38818" xr:uid="{00000000-0005-0000-0000-0000EE980000}"/>
    <cellStyle name="Salida 7 10 2" xfId="38819" xr:uid="{00000000-0005-0000-0000-0000EF980000}"/>
    <cellStyle name="Salida 7 11" xfId="38820" xr:uid="{00000000-0005-0000-0000-0000F0980000}"/>
    <cellStyle name="Salida 7 11 2" xfId="38821" xr:uid="{00000000-0005-0000-0000-0000F1980000}"/>
    <cellStyle name="Salida 7 12" xfId="38822" xr:uid="{00000000-0005-0000-0000-0000F2980000}"/>
    <cellStyle name="Salida 7 12 2" xfId="38823" xr:uid="{00000000-0005-0000-0000-0000F3980000}"/>
    <cellStyle name="Salida 7 13" xfId="38824" xr:uid="{00000000-0005-0000-0000-0000F4980000}"/>
    <cellStyle name="Salida 7 2" xfId="38825" xr:uid="{00000000-0005-0000-0000-0000F5980000}"/>
    <cellStyle name="Salida 7 2 10" xfId="38826" xr:uid="{00000000-0005-0000-0000-0000F6980000}"/>
    <cellStyle name="Salida 7 2 10 2" xfId="38827" xr:uid="{00000000-0005-0000-0000-0000F7980000}"/>
    <cellStyle name="Salida 7 2 11" xfId="38828" xr:uid="{00000000-0005-0000-0000-0000F8980000}"/>
    <cellStyle name="Salida 7 2 2" xfId="38829" xr:uid="{00000000-0005-0000-0000-0000F9980000}"/>
    <cellStyle name="Salida 7 2 2 2" xfId="38830" xr:uid="{00000000-0005-0000-0000-0000FA980000}"/>
    <cellStyle name="Salida 7 2 3" xfId="38831" xr:uid="{00000000-0005-0000-0000-0000FB980000}"/>
    <cellStyle name="Salida 7 2 3 2" xfId="38832" xr:uid="{00000000-0005-0000-0000-0000FC980000}"/>
    <cellStyle name="Salida 7 2 4" xfId="38833" xr:uid="{00000000-0005-0000-0000-0000FD980000}"/>
    <cellStyle name="Salida 7 2 4 2" xfId="38834" xr:uid="{00000000-0005-0000-0000-0000FE980000}"/>
    <cellStyle name="Salida 7 2 5" xfId="38835" xr:uid="{00000000-0005-0000-0000-0000FF980000}"/>
    <cellStyle name="Salida 7 2 5 2" xfId="38836" xr:uid="{00000000-0005-0000-0000-000000990000}"/>
    <cellStyle name="Salida 7 2 6" xfId="38837" xr:uid="{00000000-0005-0000-0000-000001990000}"/>
    <cellStyle name="Salida 7 2 6 2" xfId="38838" xr:uid="{00000000-0005-0000-0000-000002990000}"/>
    <cellStyle name="Salida 7 2 7" xfId="38839" xr:uid="{00000000-0005-0000-0000-000003990000}"/>
    <cellStyle name="Salida 7 2 7 2" xfId="38840" xr:uid="{00000000-0005-0000-0000-000004990000}"/>
    <cellStyle name="Salida 7 2 8" xfId="38841" xr:uid="{00000000-0005-0000-0000-000005990000}"/>
    <cellStyle name="Salida 7 2 8 2" xfId="38842" xr:uid="{00000000-0005-0000-0000-000006990000}"/>
    <cellStyle name="Salida 7 2 9" xfId="38843" xr:uid="{00000000-0005-0000-0000-000007990000}"/>
    <cellStyle name="Salida 7 2 9 2" xfId="38844" xr:uid="{00000000-0005-0000-0000-000008990000}"/>
    <cellStyle name="Salida 7 3" xfId="38845" xr:uid="{00000000-0005-0000-0000-000009990000}"/>
    <cellStyle name="Salida 7 3 10" xfId="38846" xr:uid="{00000000-0005-0000-0000-00000A990000}"/>
    <cellStyle name="Salida 7 3 10 2" xfId="38847" xr:uid="{00000000-0005-0000-0000-00000B990000}"/>
    <cellStyle name="Salida 7 3 11" xfId="38848" xr:uid="{00000000-0005-0000-0000-00000C990000}"/>
    <cellStyle name="Salida 7 3 2" xfId="38849" xr:uid="{00000000-0005-0000-0000-00000D990000}"/>
    <cellStyle name="Salida 7 3 2 2" xfId="38850" xr:uid="{00000000-0005-0000-0000-00000E990000}"/>
    <cellStyle name="Salida 7 3 3" xfId="38851" xr:uid="{00000000-0005-0000-0000-00000F990000}"/>
    <cellStyle name="Salida 7 3 3 2" xfId="38852" xr:uid="{00000000-0005-0000-0000-000010990000}"/>
    <cellStyle name="Salida 7 3 4" xfId="38853" xr:uid="{00000000-0005-0000-0000-000011990000}"/>
    <cellStyle name="Salida 7 3 4 2" xfId="38854" xr:uid="{00000000-0005-0000-0000-000012990000}"/>
    <cellStyle name="Salida 7 3 5" xfId="38855" xr:uid="{00000000-0005-0000-0000-000013990000}"/>
    <cellStyle name="Salida 7 3 5 2" xfId="38856" xr:uid="{00000000-0005-0000-0000-000014990000}"/>
    <cellStyle name="Salida 7 3 6" xfId="38857" xr:uid="{00000000-0005-0000-0000-000015990000}"/>
    <cellStyle name="Salida 7 3 6 2" xfId="38858" xr:uid="{00000000-0005-0000-0000-000016990000}"/>
    <cellStyle name="Salida 7 3 7" xfId="38859" xr:uid="{00000000-0005-0000-0000-000017990000}"/>
    <cellStyle name="Salida 7 3 7 2" xfId="38860" xr:uid="{00000000-0005-0000-0000-000018990000}"/>
    <cellStyle name="Salida 7 3 8" xfId="38861" xr:uid="{00000000-0005-0000-0000-000019990000}"/>
    <cellStyle name="Salida 7 3 8 2" xfId="38862" xr:uid="{00000000-0005-0000-0000-00001A990000}"/>
    <cellStyle name="Salida 7 3 9" xfId="38863" xr:uid="{00000000-0005-0000-0000-00001B990000}"/>
    <cellStyle name="Salida 7 3 9 2" xfId="38864" xr:uid="{00000000-0005-0000-0000-00001C990000}"/>
    <cellStyle name="Salida 7 4" xfId="38865" xr:uid="{00000000-0005-0000-0000-00001D990000}"/>
    <cellStyle name="Salida 7 4 2" xfId="38866" xr:uid="{00000000-0005-0000-0000-00001E990000}"/>
    <cellStyle name="Salida 7 5" xfId="38867" xr:uid="{00000000-0005-0000-0000-00001F990000}"/>
    <cellStyle name="Salida 7 5 2" xfId="38868" xr:uid="{00000000-0005-0000-0000-000020990000}"/>
    <cellStyle name="Salida 7 6" xfId="38869" xr:uid="{00000000-0005-0000-0000-000021990000}"/>
    <cellStyle name="Salida 7 6 2" xfId="38870" xr:uid="{00000000-0005-0000-0000-000022990000}"/>
    <cellStyle name="Salida 7 7" xfId="38871" xr:uid="{00000000-0005-0000-0000-000023990000}"/>
    <cellStyle name="Salida 7 7 2" xfId="38872" xr:uid="{00000000-0005-0000-0000-000024990000}"/>
    <cellStyle name="Salida 7 8" xfId="38873" xr:uid="{00000000-0005-0000-0000-000025990000}"/>
    <cellStyle name="Salida 7 8 2" xfId="38874" xr:uid="{00000000-0005-0000-0000-000026990000}"/>
    <cellStyle name="Salida 7 9" xfId="38875" xr:uid="{00000000-0005-0000-0000-000027990000}"/>
    <cellStyle name="Salida 7 9 2" xfId="38876" xr:uid="{00000000-0005-0000-0000-000028990000}"/>
    <cellStyle name="Salida 8" xfId="38877" xr:uid="{00000000-0005-0000-0000-000029990000}"/>
    <cellStyle name="Salida 9" xfId="42143" xr:uid="{00000000-0005-0000-0000-00002A990000}"/>
    <cellStyle name="Texto de advertencia 2" xfId="262" xr:uid="{00000000-0005-0000-0000-00002B990000}"/>
    <cellStyle name="Texto de advertencia 2 2" xfId="263" xr:uid="{00000000-0005-0000-0000-00002C990000}"/>
    <cellStyle name="Texto de advertencia 2 3" xfId="264" xr:uid="{00000000-0005-0000-0000-00002D990000}"/>
    <cellStyle name="Texto de advertencia 2 4" xfId="38878" xr:uid="{00000000-0005-0000-0000-00002E990000}"/>
    <cellStyle name="Texto de advertencia 3" xfId="265" xr:uid="{00000000-0005-0000-0000-00002F990000}"/>
    <cellStyle name="Texto de advertencia 4" xfId="261" xr:uid="{00000000-0005-0000-0000-000030990000}"/>
    <cellStyle name="Texto de advertencia 5" xfId="38879" xr:uid="{00000000-0005-0000-0000-000031990000}"/>
    <cellStyle name="Texto de advertencia 6" xfId="38880" xr:uid="{00000000-0005-0000-0000-000032990000}"/>
    <cellStyle name="Texto de advertencia 7" xfId="38881" xr:uid="{00000000-0005-0000-0000-000033990000}"/>
    <cellStyle name="Texto de advertencia 8" xfId="42144" xr:uid="{00000000-0005-0000-0000-000034990000}"/>
    <cellStyle name="Texto explicativo 2" xfId="267" xr:uid="{00000000-0005-0000-0000-000035990000}"/>
    <cellStyle name="Texto explicativo 2 2" xfId="268" xr:uid="{00000000-0005-0000-0000-000036990000}"/>
    <cellStyle name="Texto explicativo 2 3" xfId="269" xr:uid="{00000000-0005-0000-0000-000037990000}"/>
    <cellStyle name="Texto explicativo 2 4" xfId="38882" xr:uid="{00000000-0005-0000-0000-000038990000}"/>
    <cellStyle name="Texto explicativo 3" xfId="270" xr:uid="{00000000-0005-0000-0000-000039990000}"/>
    <cellStyle name="Texto explicativo 4" xfId="266" xr:uid="{00000000-0005-0000-0000-00003A990000}"/>
    <cellStyle name="Texto explicativo 5" xfId="38883" xr:uid="{00000000-0005-0000-0000-00003B990000}"/>
    <cellStyle name="Texto explicativo 6" xfId="38884" xr:uid="{00000000-0005-0000-0000-00003C990000}"/>
    <cellStyle name="Texto explicativo 7" xfId="38885" xr:uid="{00000000-0005-0000-0000-00003D990000}"/>
    <cellStyle name="Texto explicativo 8" xfId="42145" xr:uid="{00000000-0005-0000-0000-00003E990000}"/>
    <cellStyle name="Título 1 2" xfId="273" xr:uid="{00000000-0005-0000-0000-00003F990000}"/>
    <cellStyle name="Título 1 2 2" xfId="274" xr:uid="{00000000-0005-0000-0000-000040990000}"/>
    <cellStyle name="Título 1 2 3" xfId="275" xr:uid="{00000000-0005-0000-0000-000041990000}"/>
    <cellStyle name="Título 1 2 4" xfId="38886" xr:uid="{00000000-0005-0000-0000-000042990000}"/>
    <cellStyle name="Título 1 3" xfId="276" xr:uid="{00000000-0005-0000-0000-000043990000}"/>
    <cellStyle name="Título 1 4" xfId="272" xr:uid="{00000000-0005-0000-0000-000044990000}"/>
    <cellStyle name="Título 1 5" xfId="38887" xr:uid="{00000000-0005-0000-0000-000045990000}"/>
    <cellStyle name="Título 1 6" xfId="38888" xr:uid="{00000000-0005-0000-0000-000046990000}"/>
    <cellStyle name="Título 1 7" xfId="38889" xr:uid="{00000000-0005-0000-0000-000047990000}"/>
    <cellStyle name="Título 1 8" xfId="42146" xr:uid="{00000000-0005-0000-0000-000048990000}"/>
    <cellStyle name="Título 10" xfId="42147" xr:uid="{00000000-0005-0000-0000-000049990000}"/>
    <cellStyle name="Título 2" xfId="37" builtinId="17"/>
    <cellStyle name="Título 2 2" xfId="278" xr:uid="{00000000-0005-0000-0000-00004B990000}"/>
    <cellStyle name="Título 2 2 2" xfId="279" xr:uid="{00000000-0005-0000-0000-00004C990000}"/>
    <cellStyle name="Título 2 2 3" xfId="280" xr:uid="{00000000-0005-0000-0000-00004D990000}"/>
    <cellStyle name="Título 2 2 4" xfId="38890" xr:uid="{00000000-0005-0000-0000-00004E990000}"/>
    <cellStyle name="Título 2 3" xfId="281" xr:uid="{00000000-0005-0000-0000-00004F990000}"/>
    <cellStyle name="Título 2 4" xfId="277" xr:uid="{00000000-0005-0000-0000-000050990000}"/>
    <cellStyle name="Título 2 5" xfId="38891" xr:uid="{00000000-0005-0000-0000-000051990000}"/>
    <cellStyle name="Título 2 6" xfId="38892" xr:uid="{00000000-0005-0000-0000-000052990000}"/>
    <cellStyle name="Título 2 7" xfId="38893" xr:uid="{00000000-0005-0000-0000-000053990000}"/>
    <cellStyle name="Título 2 8" xfId="42148" xr:uid="{00000000-0005-0000-0000-000054990000}"/>
    <cellStyle name="Título 3 2" xfId="283" xr:uid="{00000000-0005-0000-0000-000055990000}"/>
    <cellStyle name="Título 3 2 10" xfId="38894" xr:uid="{00000000-0005-0000-0000-000056990000}"/>
    <cellStyle name="Título 3 2 10 2" xfId="38895" xr:uid="{00000000-0005-0000-0000-000057990000}"/>
    <cellStyle name="Título 3 2 11" xfId="38896" xr:uid="{00000000-0005-0000-0000-000058990000}"/>
    <cellStyle name="Título 3 2 11 2" xfId="38897" xr:uid="{00000000-0005-0000-0000-000059990000}"/>
    <cellStyle name="Título 3 2 12" xfId="38898" xr:uid="{00000000-0005-0000-0000-00005A990000}"/>
    <cellStyle name="Título 3 2 12 2" xfId="38899" xr:uid="{00000000-0005-0000-0000-00005B990000}"/>
    <cellStyle name="Título 3 2 13" xfId="38900" xr:uid="{00000000-0005-0000-0000-00005C990000}"/>
    <cellStyle name="Título 3 2 13 2" xfId="38901" xr:uid="{00000000-0005-0000-0000-00005D990000}"/>
    <cellStyle name="Título 3 2 14" xfId="38902" xr:uid="{00000000-0005-0000-0000-00005E990000}"/>
    <cellStyle name="Título 3 2 14 2" xfId="38903" xr:uid="{00000000-0005-0000-0000-00005F990000}"/>
    <cellStyle name="Título 3 2 15" xfId="38904" xr:uid="{00000000-0005-0000-0000-000060990000}"/>
    <cellStyle name="Título 3 2 15 2" xfId="38905" xr:uid="{00000000-0005-0000-0000-000061990000}"/>
    <cellStyle name="Título 3 2 16" xfId="38906" xr:uid="{00000000-0005-0000-0000-000062990000}"/>
    <cellStyle name="Título 3 2 17" xfId="38907" xr:uid="{00000000-0005-0000-0000-000063990000}"/>
    <cellStyle name="Título 3 2 18" xfId="38908" xr:uid="{00000000-0005-0000-0000-000064990000}"/>
    <cellStyle name="Título 3 2 2" xfId="284" xr:uid="{00000000-0005-0000-0000-000065990000}"/>
    <cellStyle name="Título 3 2 2 10" xfId="38909" xr:uid="{00000000-0005-0000-0000-000066990000}"/>
    <cellStyle name="Título 3 2 2 10 2" xfId="38910" xr:uid="{00000000-0005-0000-0000-000067990000}"/>
    <cellStyle name="Título 3 2 2 11" xfId="38911" xr:uid="{00000000-0005-0000-0000-000068990000}"/>
    <cellStyle name="Título 3 2 2 11 2" xfId="38912" xr:uid="{00000000-0005-0000-0000-000069990000}"/>
    <cellStyle name="Título 3 2 2 12" xfId="38913" xr:uid="{00000000-0005-0000-0000-00006A990000}"/>
    <cellStyle name="Título 3 2 2 12 2" xfId="38914" xr:uid="{00000000-0005-0000-0000-00006B990000}"/>
    <cellStyle name="Título 3 2 2 13" xfId="38915" xr:uid="{00000000-0005-0000-0000-00006C990000}"/>
    <cellStyle name="Título 3 2 2 14" xfId="38916" xr:uid="{00000000-0005-0000-0000-00006D990000}"/>
    <cellStyle name="Título 3 2 2 15" xfId="38917" xr:uid="{00000000-0005-0000-0000-00006E990000}"/>
    <cellStyle name="Título 3 2 2 2" xfId="38918" xr:uid="{00000000-0005-0000-0000-00006F990000}"/>
    <cellStyle name="Título 3 2 2 2 2" xfId="38919" xr:uid="{00000000-0005-0000-0000-000070990000}"/>
    <cellStyle name="Título 3 2 2 2 2 2" xfId="38920" xr:uid="{00000000-0005-0000-0000-000071990000}"/>
    <cellStyle name="Título 3 2 2 2 2 2 2" xfId="38921" xr:uid="{00000000-0005-0000-0000-000072990000}"/>
    <cellStyle name="Título 3 2 2 2 2 3" xfId="38922" xr:uid="{00000000-0005-0000-0000-000073990000}"/>
    <cellStyle name="Título 3 2 2 2 3" xfId="38923" xr:uid="{00000000-0005-0000-0000-000074990000}"/>
    <cellStyle name="Título 3 2 2 2 3 2" xfId="38924" xr:uid="{00000000-0005-0000-0000-000075990000}"/>
    <cellStyle name="Título 3 2 2 2 4" xfId="38925" xr:uid="{00000000-0005-0000-0000-000076990000}"/>
    <cellStyle name="Título 3 2 2 3" xfId="38926" xr:uid="{00000000-0005-0000-0000-000077990000}"/>
    <cellStyle name="Título 3 2 2 3 2" xfId="38927" xr:uid="{00000000-0005-0000-0000-000078990000}"/>
    <cellStyle name="Título 3 2 2 4" xfId="38928" xr:uid="{00000000-0005-0000-0000-000079990000}"/>
    <cellStyle name="Título 3 2 2 4 2" xfId="38929" xr:uid="{00000000-0005-0000-0000-00007A990000}"/>
    <cellStyle name="Título 3 2 2 5" xfId="38930" xr:uid="{00000000-0005-0000-0000-00007B990000}"/>
    <cellStyle name="Título 3 2 2 5 2" xfId="38931" xr:uid="{00000000-0005-0000-0000-00007C990000}"/>
    <cellStyle name="Título 3 2 2 6" xfId="38932" xr:uid="{00000000-0005-0000-0000-00007D990000}"/>
    <cellStyle name="Título 3 2 2 6 2" xfId="38933" xr:uid="{00000000-0005-0000-0000-00007E990000}"/>
    <cellStyle name="Título 3 2 2 7" xfId="38934" xr:uid="{00000000-0005-0000-0000-00007F990000}"/>
    <cellStyle name="Título 3 2 2 7 2" xfId="38935" xr:uid="{00000000-0005-0000-0000-000080990000}"/>
    <cellStyle name="Título 3 2 2 8" xfId="38936" xr:uid="{00000000-0005-0000-0000-000081990000}"/>
    <cellStyle name="Título 3 2 2 8 2" xfId="38937" xr:uid="{00000000-0005-0000-0000-000082990000}"/>
    <cellStyle name="Título 3 2 2 9" xfId="38938" xr:uid="{00000000-0005-0000-0000-000083990000}"/>
    <cellStyle name="Título 3 2 2 9 2" xfId="38939" xr:uid="{00000000-0005-0000-0000-000084990000}"/>
    <cellStyle name="Título 3 2 3" xfId="285" xr:uid="{00000000-0005-0000-0000-000085990000}"/>
    <cellStyle name="Título 3 2 3 10" xfId="38940" xr:uid="{00000000-0005-0000-0000-000086990000}"/>
    <cellStyle name="Título 3 2 3 10 2" xfId="38941" xr:uid="{00000000-0005-0000-0000-000087990000}"/>
    <cellStyle name="Título 3 2 3 11" xfId="38942" xr:uid="{00000000-0005-0000-0000-000088990000}"/>
    <cellStyle name="Título 3 2 3 11 2" xfId="38943" xr:uid="{00000000-0005-0000-0000-000089990000}"/>
    <cellStyle name="Título 3 2 3 12" xfId="38944" xr:uid="{00000000-0005-0000-0000-00008A990000}"/>
    <cellStyle name="Título 3 2 3 13" xfId="38945" xr:uid="{00000000-0005-0000-0000-00008B990000}"/>
    <cellStyle name="Título 3 2 3 14" xfId="38946" xr:uid="{00000000-0005-0000-0000-00008C990000}"/>
    <cellStyle name="Título 3 2 3 2" xfId="38947" xr:uid="{00000000-0005-0000-0000-00008D990000}"/>
    <cellStyle name="Título 3 2 3 2 2" xfId="38948" xr:uid="{00000000-0005-0000-0000-00008E990000}"/>
    <cellStyle name="Título 3 2 3 2 2 2" xfId="38949" xr:uid="{00000000-0005-0000-0000-00008F990000}"/>
    <cellStyle name="Título 3 2 3 2 2 2 2" xfId="38950" xr:uid="{00000000-0005-0000-0000-000090990000}"/>
    <cellStyle name="Título 3 2 3 2 2 3" xfId="38951" xr:uid="{00000000-0005-0000-0000-000091990000}"/>
    <cellStyle name="Título 3 2 3 2 3" xfId="38952" xr:uid="{00000000-0005-0000-0000-000092990000}"/>
    <cellStyle name="Título 3 2 3 2 3 2" xfId="38953" xr:uid="{00000000-0005-0000-0000-000093990000}"/>
    <cellStyle name="Título 3 2 3 2 4" xfId="38954" xr:uid="{00000000-0005-0000-0000-000094990000}"/>
    <cellStyle name="Título 3 2 3 3" xfId="38955" xr:uid="{00000000-0005-0000-0000-000095990000}"/>
    <cellStyle name="Título 3 2 3 3 2" xfId="38956" xr:uid="{00000000-0005-0000-0000-000096990000}"/>
    <cellStyle name="Título 3 2 3 4" xfId="38957" xr:uid="{00000000-0005-0000-0000-000097990000}"/>
    <cellStyle name="Título 3 2 3 4 2" xfId="38958" xr:uid="{00000000-0005-0000-0000-000098990000}"/>
    <cellStyle name="Título 3 2 3 5" xfId="38959" xr:uid="{00000000-0005-0000-0000-000099990000}"/>
    <cellStyle name="Título 3 2 3 5 2" xfId="38960" xr:uid="{00000000-0005-0000-0000-00009A990000}"/>
    <cellStyle name="Título 3 2 3 6" xfId="38961" xr:uid="{00000000-0005-0000-0000-00009B990000}"/>
    <cellStyle name="Título 3 2 3 6 2" xfId="38962" xr:uid="{00000000-0005-0000-0000-00009C990000}"/>
    <cellStyle name="Título 3 2 3 7" xfId="38963" xr:uid="{00000000-0005-0000-0000-00009D990000}"/>
    <cellStyle name="Título 3 2 3 7 2" xfId="38964" xr:uid="{00000000-0005-0000-0000-00009E990000}"/>
    <cellStyle name="Título 3 2 3 8" xfId="38965" xr:uid="{00000000-0005-0000-0000-00009F990000}"/>
    <cellStyle name="Título 3 2 3 8 2" xfId="38966" xr:uid="{00000000-0005-0000-0000-0000A0990000}"/>
    <cellStyle name="Título 3 2 3 9" xfId="38967" xr:uid="{00000000-0005-0000-0000-0000A1990000}"/>
    <cellStyle name="Título 3 2 3 9 2" xfId="38968" xr:uid="{00000000-0005-0000-0000-0000A2990000}"/>
    <cellStyle name="Título 3 2 4" xfId="38969" xr:uid="{00000000-0005-0000-0000-0000A3990000}"/>
    <cellStyle name="Título 3 2 4 2" xfId="38970" xr:uid="{00000000-0005-0000-0000-0000A4990000}"/>
    <cellStyle name="Título 3 2 4 2 2" xfId="38971" xr:uid="{00000000-0005-0000-0000-0000A5990000}"/>
    <cellStyle name="Título 3 2 4 2 2 2" xfId="38972" xr:uid="{00000000-0005-0000-0000-0000A6990000}"/>
    <cellStyle name="Título 3 2 4 2 3" xfId="38973" xr:uid="{00000000-0005-0000-0000-0000A7990000}"/>
    <cellStyle name="Título 3 2 4 3" xfId="38974" xr:uid="{00000000-0005-0000-0000-0000A8990000}"/>
    <cellStyle name="Título 3 2 4 3 2" xfId="38975" xr:uid="{00000000-0005-0000-0000-0000A9990000}"/>
    <cellStyle name="Título 3 2 4 4" xfId="38976" xr:uid="{00000000-0005-0000-0000-0000AA990000}"/>
    <cellStyle name="Título 3 2 5" xfId="38977" xr:uid="{00000000-0005-0000-0000-0000AB990000}"/>
    <cellStyle name="Título 3 2 5 2" xfId="38978" xr:uid="{00000000-0005-0000-0000-0000AC990000}"/>
    <cellStyle name="Título 3 2 5 2 2" xfId="38979" xr:uid="{00000000-0005-0000-0000-0000AD990000}"/>
    <cellStyle name="Título 3 2 5 2 2 2" xfId="38980" xr:uid="{00000000-0005-0000-0000-0000AE990000}"/>
    <cellStyle name="Título 3 2 5 2 3" xfId="38981" xr:uid="{00000000-0005-0000-0000-0000AF990000}"/>
    <cellStyle name="Título 3 2 5 3" xfId="38982" xr:uid="{00000000-0005-0000-0000-0000B0990000}"/>
    <cellStyle name="Título 3 2 5 3 2" xfId="38983" xr:uid="{00000000-0005-0000-0000-0000B1990000}"/>
    <cellStyle name="Título 3 2 5 4" xfId="38984" xr:uid="{00000000-0005-0000-0000-0000B2990000}"/>
    <cellStyle name="Título 3 2 6" xfId="38985" xr:uid="{00000000-0005-0000-0000-0000B3990000}"/>
    <cellStyle name="Título 3 2 6 2" xfId="38986" xr:uid="{00000000-0005-0000-0000-0000B4990000}"/>
    <cellStyle name="Título 3 2 7" xfId="38987" xr:uid="{00000000-0005-0000-0000-0000B5990000}"/>
    <cellStyle name="Título 3 2 7 2" xfId="38988" xr:uid="{00000000-0005-0000-0000-0000B6990000}"/>
    <cellStyle name="Título 3 2 8" xfId="38989" xr:uid="{00000000-0005-0000-0000-0000B7990000}"/>
    <cellStyle name="Título 3 2 8 2" xfId="38990" xr:uid="{00000000-0005-0000-0000-0000B8990000}"/>
    <cellStyle name="Título 3 2 9" xfId="38991" xr:uid="{00000000-0005-0000-0000-0000B9990000}"/>
    <cellStyle name="Título 3 2 9 2" xfId="38992" xr:uid="{00000000-0005-0000-0000-0000BA990000}"/>
    <cellStyle name="Título 3 3" xfId="286" xr:uid="{00000000-0005-0000-0000-0000BB990000}"/>
    <cellStyle name="Título 3 3 10" xfId="38993" xr:uid="{00000000-0005-0000-0000-0000BC990000}"/>
    <cellStyle name="Título 3 3 10 2" xfId="38994" xr:uid="{00000000-0005-0000-0000-0000BD990000}"/>
    <cellStyle name="Título 3 3 11" xfId="38995" xr:uid="{00000000-0005-0000-0000-0000BE990000}"/>
    <cellStyle name="Título 3 3 11 2" xfId="38996" xr:uid="{00000000-0005-0000-0000-0000BF990000}"/>
    <cellStyle name="Título 3 3 12" xfId="38997" xr:uid="{00000000-0005-0000-0000-0000C0990000}"/>
    <cellStyle name="Título 3 3 13" xfId="38998" xr:uid="{00000000-0005-0000-0000-0000C1990000}"/>
    <cellStyle name="Título 3 3 14" xfId="38999" xr:uid="{00000000-0005-0000-0000-0000C2990000}"/>
    <cellStyle name="Título 3 3 2" xfId="39000" xr:uid="{00000000-0005-0000-0000-0000C3990000}"/>
    <cellStyle name="Título 3 3 2 2" xfId="39001" xr:uid="{00000000-0005-0000-0000-0000C4990000}"/>
    <cellStyle name="Título 3 3 2 2 2" xfId="39002" xr:uid="{00000000-0005-0000-0000-0000C5990000}"/>
    <cellStyle name="Título 3 3 2 2 2 2" xfId="39003" xr:uid="{00000000-0005-0000-0000-0000C6990000}"/>
    <cellStyle name="Título 3 3 2 2 3" xfId="39004" xr:uid="{00000000-0005-0000-0000-0000C7990000}"/>
    <cellStyle name="Título 3 3 2 3" xfId="39005" xr:uid="{00000000-0005-0000-0000-0000C8990000}"/>
    <cellStyle name="Título 3 3 2 3 2" xfId="39006" xr:uid="{00000000-0005-0000-0000-0000C9990000}"/>
    <cellStyle name="Título 3 3 2 4" xfId="39007" xr:uid="{00000000-0005-0000-0000-0000CA990000}"/>
    <cellStyle name="Título 3 3 3" xfId="39008" xr:uid="{00000000-0005-0000-0000-0000CB990000}"/>
    <cellStyle name="Título 3 3 3 2" xfId="39009" xr:uid="{00000000-0005-0000-0000-0000CC990000}"/>
    <cellStyle name="Título 3 3 4" xfId="39010" xr:uid="{00000000-0005-0000-0000-0000CD990000}"/>
    <cellStyle name="Título 3 3 4 2" xfId="39011" xr:uid="{00000000-0005-0000-0000-0000CE990000}"/>
    <cellStyle name="Título 3 3 5" xfId="39012" xr:uid="{00000000-0005-0000-0000-0000CF990000}"/>
    <cellStyle name="Título 3 3 5 2" xfId="39013" xr:uid="{00000000-0005-0000-0000-0000D0990000}"/>
    <cellStyle name="Título 3 3 6" xfId="39014" xr:uid="{00000000-0005-0000-0000-0000D1990000}"/>
    <cellStyle name="Título 3 3 6 2" xfId="39015" xr:uid="{00000000-0005-0000-0000-0000D2990000}"/>
    <cellStyle name="Título 3 3 7" xfId="39016" xr:uid="{00000000-0005-0000-0000-0000D3990000}"/>
    <cellStyle name="Título 3 3 7 2" xfId="39017" xr:uid="{00000000-0005-0000-0000-0000D4990000}"/>
    <cellStyle name="Título 3 3 8" xfId="39018" xr:uid="{00000000-0005-0000-0000-0000D5990000}"/>
    <cellStyle name="Título 3 3 8 2" xfId="39019" xr:uid="{00000000-0005-0000-0000-0000D6990000}"/>
    <cellStyle name="Título 3 3 9" xfId="39020" xr:uid="{00000000-0005-0000-0000-0000D7990000}"/>
    <cellStyle name="Título 3 3 9 2" xfId="39021" xr:uid="{00000000-0005-0000-0000-0000D8990000}"/>
    <cellStyle name="Título 3 4" xfId="282" xr:uid="{00000000-0005-0000-0000-0000D9990000}"/>
    <cellStyle name="Título 3 4 2" xfId="39022" xr:uid="{00000000-0005-0000-0000-0000DA990000}"/>
    <cellStyle name="Título 3 4 2 2" xfId="39023" xr:uid="{00000000-0005-0000-0000-0000DB990000}"/>
    <cellStyle name="Título 3 4 2 2 2" xfId="39024" xr:uid="{00000000-0005-0000-0000-0000DC990000}"/>
    <cellStyle name="Título 3 4 2 3" xfId="39025" xr:uid="{00000000-0005-0000-0000-0000DD990000}"/>
    <cellStyle name="Título 3 4 3" xfId="39026" xr:uid="{00000000-0005-0000-0000-0000DE990000}"/>
    <cellStyle name="Título 3 4 3 2" xfId="39027" xr:uid="{00000000-0005-0000-0000-0000DF990000}"/>
    <cellStyle name="Título 3 4 4" xfId="39028" xr:uid="{00000000-0005-0000-0000-0000E0990000}"/>
    <cellStyle name="Título 3 5" xfId="39029" xr:uid="{00000000-0005-0000-0000-0000E1990000}"/>
    <cellStyle name="Título 3 5 2" xfId="39030" xr:uid="{00000000-0005-0000-0000-0000E2990000}"/>
    <cellStyle name="Título 3 5 2 2" xfId="39031" xr:uid="{00000000-0005-0000-0000-0000E3990000}"/>
    <cellStyle name="Título 3 5 3" xfId="39032" xr:uid="{00000000-0005-0000-0000-0000E4990000}"/>
    <cellStyle name="Título 3 6" xfId="39033" xr:uid="{00000000-0005-0000-0000-0000E5990000}"/>
    <cellStyle name="Título 3 6 2" xfId="39034" xr:uid="{00000000-0005-0000-0000-0000E6990000}"/>
    <cellStyle name="Título 3 7" xfId="39035" xr:uid="{00000000-0005-0000-0000-0000E7990000}"/>
    <cellStyle name="Título 3 8" xfId="42149" xr:uid="{00000000-0005-0000-0000-0000E8990000}"/>
    <cellStyle name="Título 4" xfId="287" xr:uid="{00000000-0005-0000-0000-0000E9990000}"/>
    <cellStyle name="Título 4 2" xfId="288" xr:uid="{00000000-0005-0000-0000-0000EA990000}"/>
    <cellStyle name="Título 4 3" xfId="289" xr:uid="{00000000-0005-0000-0000-0000EB990000}"/>
    <cellStyle name="Título 4 4" xfId="39036" xr:uid="{00000000-0005-0000-0000-0000EC990000}"/>
    <cellStyle name="Título 5" xfId="290" xr:uid="{00000000-0005-0000-0000-0000ED990000}"/>
    <cellStyle name="Título 6" xfId="271" xr:uid="{00000000-0005-0000-0000-0000EE990000}"/>
    <cellStyle name="Título 7" xfId="39037" xr:uid="{00000000-0005-0000-0000-0000EF990000}"/>
    <cellStyle name="Título 8" xfId="39038" xr:uid="{00000000-0005-0000-0000-0000F0990000}"/>
    <cellStyle name="Título 9" xfId="39039" xr:uid="{00000000-0005-0000-0000-0000F1990000}"/>
    <cellStyle name="Total 2" xfId="292" xr:uid="{00000000-0005-0000-0000-0000F2990000}"/>
    <cellStyle name="Total 2 10" xfId="39040" xr:uid="{00000000-0005-0000-0000-0000F3990000}"/>
    <cellStyle name="Total 2 10 2" xfId="39041" xr:uid="{00000000-0005-0000-0000-0000F4990000}"/>
    <cellStyle name="Total 2 11" xfId="39042" xr:uid="{00000000-0005-0000-0000-0000F5990000}"/>
    <cellStyle name="Total 2 11 2" xfId="39043" xr:uid="{00000000-0005-0000-0000-0000F6990000}"/>
    <cellStyle name="Total 2 12" xfId="39044" xr:uid="{00000000-0005-0000-0000-0000F7990000}"/>
    <cellStyle name="Total 2 12 2" xfId="39045" xr:uid="{00000000-0005-0000-0000-0000F8990000}"/>
    <cellStyle name="Total 2 13" xfId="39046" xr:uid="{00000000-0005-0000-0000-0000F9990000}"/>
    <cellStyle name="Total 2 13 2" xfId="39047" xr:uid="{00000000-0005-0000-0000-0000FA990000}"/>
    <cellStyle name="Total 2 14" xfId="39048" xr:uid="{00000000-0005-0000-0000-0000FB990000}"/>
    <cellStyle name="Total 2 14 2" xfId="39049" xr:uid="{00000000-0005-0000-0000-0000FC990000}"/>
    <cellStyle name="Total 2 15" xfId="39050" xr:uid="{00000000-0005-0000-0000-0000FD990000}"/>
    <cellStyle name="Total 2 15 2" xfId="39051" xr:uid="{00000000-0005-0000-0000-0000FE990000}"/>
    <cellStyle name="Total 2 16" xfId="39052" xr:uid="{00000000-0005-0000-0000-0000FF990000}"/>
    <cellStyle name="Total 2 16 2" xfId="39053" xr:uid="{00000000-0005-0000-0000-0000009A0000}"/>
    <cellStyle name="Total 2 17" xfId="39054" xr:uid="{00000000-0005-0000-0000-0000019A0000}"/>
    <cellStyle name="Total 2 17 2" xfId="39055" xr:uid="{00000000-0005-0000-0000-0000029A0000}"/>
    <cellStyle name="Total 2 18" xfId="39056" xr:uid="{00000000-0005-0000-0000-0000039A0000}"/>
    <cellStyle name="Total 2 18 2" xfId="39057" xr:uid="{00000000-0005-0000-0000-0000049A0000}"/>
    <cellStyle name="Total 2 19" xfId="39058" xr:uid="{00000000-0005-0000-0000-0000059A0000}"/>
    <cellStyle name="Total 2 2" xfId="293" xr:uid="{00000000-0005-0000-0000-0000069A0000}"/>
    <cellStyle name="Total 2 2 10" xfId="39059" xr:uid="{00000000-0005-0000-0000-0000079A0000}"/>
    <cellStyle name="Total 2 2 10 2" xfId="39060" xr:uid="{00000000-0005-0000-0000-0000089A0000}"/>
    <cellStyle name="Total 2 2 11" xfId="39061" xr:uid="{00000000-0005-0000-0000-0000099A0000}"/>
    <cellStyle name="Total 2 2 11 2" xfId="39062" xr:uid="{00000000-0005-0000-0000-00000A9A0000}"/>
    <cellStyle name="Total 2 2 12" xfId="39063" xr:uid="{00000000-0005-0000-0000-00000B9A0000}"/>
    <cellStyle name="Total 2 2 12 2" xfId="39064" xr:uid="{00000000-0005-0000-0000-00000C9A0000}"/>
    <cellStyle name="Total 2 2 13" xfId="39065" xr:uid="{00000000-0005-0000-0000-00000D9A0000}"/>
    <cellStyle name="Total 2 2 13 2" xfId="39066" xr:uid="{00000000-0005-0000-0000-00000E9A0000}"/>
    <cellStyle name="Total 2 2 14" xfId="39067" xr:uid="{00000000-0005-0000-0000-00000F9A0000}"/>
    <cellStyle name="Total 2 2 14 2" xfId="39068" xr:uid="{00000000-0005-0000-0000-0000109A0000}"/>
    <cellStyle name="Total 2 2 15" xfId="39069" xr:uid="{00000000-0005-0000-0000-0000119A0000}"/>
    <cellStyle name="Total 2 2 15 2" xfId="39070" xr:uid="{00000000-0005-0000-0000-0000129A0000}"/>
    <cellStyle name="Total 2 2 16" xfId="39071" xr:uid="{00000000-0005-0000-0000-0000139A0000}"/>
    <cellStyle name="Total 2 2 17" xfId="39072" xr:uid="{00000000-0005-0000-0000-0000149A0000}"/>
    <cellStyle name="Total 2 2 18" xfId="39073" xr:uid="{00000000-0005-0000-0000-0000159A0000}"/>
    <cellStyle name="Total 2 2 2" xfId="338" xr:uid="{00000000-0005-0000-0000-0000169A0000}"/>
    <cellStyle name="Total 2 2 2 10" xfId="39074" xr:uid="{00000000-0005-0000-0000-0000179A0000}"/>
    <cellStyle name="Total 2 2 2 10 2" xfId="39075" xr:uid="{00000000-0005-0000-0000-0000189A0000}"/>
    <cellStyle name="Total 2 2 2 11" xfId="39076" xr:uid="{00000000-0005-0000-0000-0000199A0000}"/>
    <cellStyle name="Total 2 2 2 11 2" xfId="39077" xr:uid="{00000000-0005-0000-0000-00001A9A0000}"/>
    <cellStyle name="Total 2 2 2 12" xfId="39078" xr:uid="{00000000-0005-0000-0000-00001B9A0000}"/>
    <cellStyle name="Total 2 2 2 12 2" xfId="39079" xr:uid="{00000000-0005-0000-0000-00001C9A0000}"/>
    <cellStyle name="Total 2 2 2 13" xfId="39080" xr:uid="{00000000-0005-0000-0000-00001D9A0000}"/>
    <cellStyle name="Total 2 2 2 13 2" xfId="39081" xr:uid="{00000000-0005-0000-0000-00001E9A0000}"/>
    <cellStyle name="Total 2 2 2 14" xfId="39082" xr:uid="{00000000-0005-0000-0000-00001F9A0000}"/>
    <cellStyle name="Total 2 2 2 14 2" xfId="39083" xr:uid="{00000000-0005-0000-0000-0000209A0000}"/>
    <cellStyle name="Total 2 2 2 15" xfId="39084" xr:uid="{00000000-0005-0000-0000-0000219A0000}"/>
    <cellStyle name="Total 2 2 2 16" xfId="39085" xr:uid="{00000000-0005-0000-0000-0000229A0000}"/>
    <cellStyle name="Total 2 2 2 2" xfId="39086" xr:uid="{00000000-0005-0000-0000-0000239A0000}"/>
    <cellStyle name="Total 2 2 2 2 10" xfId="39087" xr:uid="{00000000-0005-0000-0000-0000249A0000}"/>
    <cellStyle name="Total 2 2 2 2 10 2" xfId="39088" xr:uid="{00000000-0005-0000-0000-0000259A0000}"/>
    <cellStyle name="Total 2 2 2 2 11" xfId="39089" xr:uid="{00000000-0005-0000-0000-0000269A0000}"/>
    <cellStyle name="Total 2 2 2 2 11 2" xfId="39090" xr:uid="{00000000-0005-0000-0000-0000279A0000}"/>
    <cellStyle name="Total 2 2 2 2 12" xfId="39091" xr:uid="{00000000-0005-0000-0000-0000289A0000}"/>
    <cellStyle name="Total 2 2 2 2 12 2" xfId="39092" xr:uid="{00000000-0005-0000-0000-0000299A0000}"/>
    <cellStyle name="Total 2 2 2 2 13" xfId="39093" xr:uid="{00000000-0005-0000-0000-00002A9A0000}"/>
    <cellStyle name="Total 2 2 2 2 2" xfId="39094" xr:uid="{00000000-0005-0000-0000-00002B9A0000}"/>
    <cellStyle name="Total 2 2 2 2 2 10" xfId="39095" xr:uid="{00000000-0005-0000-0000-00002C9A0000}"/>
    <cellStyle name="Total 2 2 2 2 2 10 2" xfId="39096" xr:uid="{00000000-0005-0000-0000-00002D9A0000}"/>
    <cellStyle name="Total 2 2 2 2 2 11" xfId="39097" xr:uid="{00000000-0005-0000-0000-00002E9A0000}"/>
    <cellStyle name="Total 2 2 2 2 2 2" xfId="39098" xr:uid="{00000000-0005-0000-0000-00002F9A0000}"/>
    <cellStyle name="Total 2 2 2 2 2 2 2" xfId="39099" xr:uid="{00000000-0005-0000-0000-0000309A0000}"/>
    <cellStyle name="Total 2 2 2 2 2 3" xfId="39100" xr:uid="{00000000-0005-0000-0000-0000319A0000}"/>
    <cellStyle name="Total 2 2 2 2 2 3 2" xfId="39101" xr:uid="{00000000-0005-0000-0000-0000329A0000}"/>
    <cellStyle name="Total 2 2 2 2 2 4" xfId="39102" xr:uid="{00000000-0005-0000-0000-0000339A0000}"/>
    <cellStyle name="Total 2 2 2 2 2 4 2" xfId="39103" xr:uid="{00000000-0005-0000-0000-0000349A0000}"/>
    <cellStyle name="Total 2 2 2 2 2 5" xfId="39104" xr:uid="{00000000-0005-0000-0000-0000359A0000}"/>
    <cellStyle name="Total 2 2 2 2 2 5 2" xfId="39105" xr:uid="{00000000-0005-0000-0000-0000369A0000}"/>
    <cellStyle name="Total 2 2 2 2 2 6" xfId="39106" xr:uid="{00000000-0005-0000-0000-0000379A0000}"/>
    <cellStyle name="Total 2 2 2 2 2 6 2" xfId="39107" xr:uid="{00000000-0005-0000-0000-0000389A0000}"/>
    <cellStyle name="Total 2 2 2 2 2 7" xfId="39108" xr:uid="{00000000-0005-0000-0000-0000399A0000}"/>
    <cellStyle name="Total 2 2 2 2 2 7 2" xfId="39109" xr:uid="{00000000-0005-0000-0000-00003A9A0000}"/>
    <cellStyle name="Total 2 2 2 2 2 8" xfId="39110" xr:uid="{00000000-0005-0000-0000-00003B9A0000}"/>
    <cellStyle name="Total 2 2 2 2 2 8 2" xfId="39111" xr:uid="{00000000-0005-0000-0000-00003C9A0000}"/>
    <cellStyle name="Total 2 2 2 2 2 9" xfId="39112" xr:uid="{00000000-0005-0000-0000-00003D9A0000}"/>
    <cellStyle name="Total 2 2 2 2 2 9 2" xfId="39113" xr:uid="{00000000-0005-0000-0000-00003E9A0000}"/>
    <cellStyle name="Total 2 2 2 2 3" xfId="39114" xr:uid="{00000000-0005-0000-0000-00003F9A0000}"/>
    <cellStyle name="Total 2 2 2 2 3 10" xfId="39115" xr:uid="{00000000-0005-0000-0000-0000409A0000}"/>
    <cellStyle name="Total 2 2 2 2 3 10 2" xfId="39116" xr:uid="{00000000-0005-0000-0000-0000419A0000}"/>
    <cellStyle name="Total 2 2 2 2 3 11" xfId="39117" xr:uid="{00000000-0005-0000-0000-0000429A0000}"/>
    <cellStyle name="Total 2 2 2 2 3 2" xfId="39118" xr:uid="{00000000-0005-0000-0000-0000439A0000}"/>
    <cellStyle name="Total 2 2 2 2 3 2 2" xfId="39119" xr:uid="{00000000-0005-0000-0000-0000449A0000}"/>
    <cellStyle name="Total 2 2 2 2 3 3" xfId="39120" xr:uid="{00000000-0005-0000-0000-0000459A0000}"/>
    <cellStyle name="Total 2 2 2 2 3 3 2" xfId="39121" xr:uid="{00000000-0005-0000-0000-0000469A0000}"/>
    <cellStyle name="Total 2 2 2 2 3 4" xfId="39122" xr:uid="{00000000-0005-0000-0000-0000479A0000}"/>
    <cellStyle name="Total 2 2 2 2 3 4 2" xfId="39123" xr:uid="{00000000-0005-0000-0000-0000489A0000}"/>
    <cellStyle name="Total 2 2 2 2 3 5" xfId="39124" xr:uid="{00000000-0005-0000-0000-0000499A0000}"/>
    <cellStyle name="Total 2 2 2 2 3 5 2" xfId="39125" xr:uid="{00000000-0005-0000-0000-00004A9A0000}"/>
    <cellStyle name="Total 2 2 2 2 3 6" xfId="39126" xr:uid="{00000000-0005-0000-0000-00004B9A0000}"/>
    <cellStyle name="Total 2 2 2 2 3 6 2" xfId="39127" xr:uid="{00000000-0005-0000-0000-00004C9A0000}"/>
    <cellStyle name="Total 2 2 2 2 3 7" xfId="39128" xr:uid="{00000000-0005-0000-0000-00004D9A0000}"/>
    <cellStyle name="Total 2 2 2 2 3 7 2" xfId="39129" xr:uid="{00000000-0005-0000-0000-00004E9A0000}"/>
    <cellStyle name="Total 2 2 2 2 3 8" xfId="39130" xr:uid="{00000000-0005-0000-0000-00004F9A0000}"/>
    <cellStyle name="Total 2 2 2 2 3 8 2" xfId="39131" xr:uid="{00000000-0005-0000-0000-0000509A0000}"/>
    <cellStyle name="Total 2 2 2 2 3 9" xfId="39132" xr:uid="{00000000-0005-0000-0000-0000519A0000}"/>
    <cellStyle name="Total 2 2 2 2 3 9 2" xfId="39133" xr:uid="{00000000-0005-0000-0000-0000529A0000}"/>
    <cellStyle name="Total 2 2 2 2 4" xfId="39134" xr:uid="{00000000-0005-0000-0000-0000539A0000}"/>
    <cellStyle name="Total 2 2 2 2 4 2" xfId="39135" xr:uid="{00000000-0005-0000-0000-0000549A0000}"/>
    <cellStyle name="Total 2 2 2 2 5" xfId="39136" xr:uid="{00000000-0005-0000-0000-0000559A0000}"/>
    <cellStyle name="Total 2 2 2 2 5 2" xfId="39137" xr:uid="{00000000-0005-0000-0000-0000569A0000}"/>
    <cellStyle name="Total 2 2 2 2 6" xfId="39138" xr:uid="{00000000-0005-0000-0000-0000579A0000}"/>
    <cellStyle name="Total 2 2 2 2 6 2" xfId="39139" xr:uid="{00000000-0005-0000-0000-0000589A0000}"/>
    <cellStyle name="Total 2 2 2 2 7" xfId="39140" xr:uid="{00000000-0005-0000-0000-0000599A0000}"/>
    <cellStyle name="Total 2 2 2 2 7 2" xfId="39141" xr:uid="{00000000-0005-0000-0000-00005A9A0000}"/>
    <cellStyle name="Total 2 2 2 2 8" xfId="39142" xr:uid="{00000000-0005-0000-0000-00005B9A0000}"/>
    <cellStyle name="Total 2 2 2 2 8 2" xfId="39143" xr:uid="{00000000-0005-0000-0000-00005C9A0000}"/>
    <cellStyle name="Total 2 2 2 2 9" xfId="39144" xr:uid="{00000000-0005-0000-0000-00005D9A0000}"/>
    <cellStyle name="Total 2 2 2 2 9 2" xfId="39145" xr:uid="{00000000-0005-0000-0000-00005E9A0000}"/>
    <cellStyle name="Total 2 2 2 3" xfId="39146" xr:uid="{00000000-0005-0000-0000-00005F9A0000}"/>
    <cellStyle name="Total 2 2 2 3 10" xfId="39147" xr:uid="{00000000-0005-0000-0000-0000609A0000}"/>
    <cellStyle name="Total 2 2 2 3 10 2" xfId="39148" xr:uid="{00000000-0005-0000-0000-0000619A0000}"/>
    <cellStyle name="Total 2 2 2 3 11" xfId="39149" xr:uid="{00000000-0005-0000-0000-0000629A0000}"/>
    <cellStyle name="Total 2 2 2 3 11 2" xfId="39150" xr:uid="{00000000-0005-0000-0000-0000639A0000}"/>
    <cellStyle name="Total 2 2 2 3 12" xfId="39151" xr:uid="{00000000-0005-0000-0000-0000649A0000}"/>
    <cellStyle name="Total 2 2 2 3 12 2" xfId="39152" xr:uid="{00000000-0005-0000-0000-0000659A0000}"/>
    <cellStyle name="Total 2 2 2 3 13" xfId="39153" xr:uid="{00000000-0005-0000-0000-0000669A0000}"/>
    <cellStyle name="Total 2 2 2 3 2" xfId="39154" xr:uid="{00000000-0005-0000-0000-0000679A0000}"/>
    <cellStyle name="Total 2 2 2 3 2 10" xfId="39155" xr:uid="{00000000-0005-0000-0000-0000689A0000}"/>
    <cellStyle name="Total 2 2 2 3 2 10 2" xfId="39156" xr:uid="{00000000-0005-0000-0000-0000699A0000}"/>
    <cellStyle name="Total 2 2 2 3 2 11" xfId="39157" xr:uid="{00000000-0005-0000-0000-00006A9A0000}"/>
    <cellStyle name="Total 2 2 2 3 2 2" xfId="39158" xr:uid="{00000000-0005-0000-0000-00006B9A0000}"/>
    <cellStyle name="Total 2 2 2 3 2 2 2" xfId="39159" xr:uid="{00000000-0005-0000-0000-00006C9A0000}"/>
    <cellStyle name="Total 2 2 2 3 2 3" xfId="39160" xr:uid="{00000000-0005-0000-0000-00006D9A0000}"/>
    <cellStyle name="Total 2 2 2 3 2 3 2" xfId="39161" xr:uid="{00000000-0005-0000-0000-00006E9A0000}"/>
    <cellStyle name="Total 2 2 2 3 2 4" xfId="39162" xr:uid="{00000000-0005-0000-0000-00006F9A0000}"/>
    <cellStyle name="Total 2 2 2 3 2 4 2" xfId="39163" xr:uid="{00000000-0005-0000-0000-0000709A0000}"/>
    <cellStyle name="Total 2 2 2 3 2 5" xfId="39164" xr:uid="{00000000-0005-0000-0000-0000719A0000}"/>
    <cellStyle name="Total 2 2 2 3 2 5 2" xfId="39165" xr:uid="{00000000-0005-0000-0000-0000729A0000}"/>
    <cellStyle name="Total 2 2 2 3 2 6" xfId="39166" xr:uid="{00000000-0005-0000-0000-0000739A0000}"/>
    <cellStyle name="Total 2 2 2 3 2 6 2" xfId="39167" xr:uid="{00000000-0005-0000-0000-0000749A0000}"/>
    <cellStyle name="Total 2 2 2 3 2 7" xfId="39168" xr:uid="{00000000-0005-0000-0000-0000759A0000}"/>
    <cellStyle name="Total 2 2 2 3 2 7 2" xfId="39169" xr:uid="{00000000-0005-0000-0000-0000769A0000}"/>
    <cellStyle name="Total 2 2 2 3 2 8" xfId="39170" xr:uid="{00000000-0005-0000-0000-0000779A0000}"/>
    <cellStyle name="Total 2 2 2 3 2 8 2" xfId="39171" xr:uid="{00000000-0005-0000-0000-0000789A0000}"/>
    <cellStyle name="Total 2 2 2 3 2 9" xfId="39172" xr:uid="{00000000-0005-0000-0000-0000799A0000}"/>
    <cellStyle name="Total 2 2 2 3 2 9 2" xfId="39173" xr:uid="{00000000-0005-0000-0000-00007A9A0000}"/>
    <cellStyle name="Total 2 2 2 3 3" xfId="39174" xr:uid="{00000000-0005-0000-0000-00007B9A0000}"/>
    <cellStyle name="Total 2 2 2 3 3 10" xfId="39175" xr:uid="{00000000-0005-0000-0000-00007C9A0000}"/>
    <cellStyle name="Total 2 2 2 3 3 10 2" xfId="39176" xr:uid="{00000000-0005-0000-0000-00007D9A0000}"/>
    <cellStyle name="Total 2 2 2 3 3 11" xfId="39177" xr:uid="{00000000-0005-0000-0000-00007E9A0000}"/>
    <cellStyle name="Total 2 2 2 3 3 2" xfId="39178" xr:uid="{00000000-0005-0000-0000-00007F9A0000}"/>
    <cellStyle name="Total 2 2 2 3 3 2 2" xfId="39179" xr:uid="{00000000-0005-0000-0000-0000809A0000}"/>
    <cellStyle name="Total 2 2 2 3 3 3" xfId="39180" xr:uid="{00000000-0005-0000-0000-0000819A0000}"/>
    <cellStyle name="Total 2 2 2 3 3 3 2" xfId="39181" xr:uid="{00000000-0005-0000-0000-0000829A0000}"/>
    <cellStyle name="Total 2 2 2 3 3 4" xfId="39182" xr:uid="{00000000-0005-0000-0000-0000839A0000}"/>
    <cellStyle name="Total 2 2 2 3 3 4 2" xfId="39183" xr:uid="{00000000-0005-0000-0000-0000849A0000}"/>
    <cellStyle name="Total 2 2 2 3 3 5" xfId="39184" xr:uid="{00000000-0005-0000-0000-0000859A0000}"/>
    <cellStyle name="Total 2 2 2 3 3 5 2" xfId="39185" xr:uid="{00000000-0005-0000-0000-0000869A0000}"/>
    <cellStyle name="Total 2 2 2 3 3 6" xfId="39186" xr:uid="{00000000-0005-0000-0000-0000879A0000}"/>
    <cellStyle name="Total 2 2 2 3 3 6 2" xfId="39187" xr:uid="{00000000-0005-0000-0000-0000889A0000}"/>
    <cellStyle name="Total 2 2 2 3 3 7" xfId="39188" xr:uid="{00000000-0005-0000-0000-0000899A0000}"/>
    <cellStyle name="Total 2 2 2 3 3 7 2" xfId="39189" xr:uid="{00000000-0005-0000-0000-00008A9A0000}"/>
    <cellStyle name="Total 2 2 2 3 3 8" xfId="39190" xr:uid="{00000000-0005-0000-0000-00008B9A0000}"/>
    <cellStyle name="Total 2 2 2 3 3 8 2" xfId="39191" xr:uid="{00000000-0005-0000-0000-00008C9A0000}"/>
    <cellStyle name="Total 2 2 2 3 3 9" xfId="39192" xr:uid="{00000000-0005-0000-0000-00008D9A0000}"/>
    <cellStyle name="Total 2 2 2 3 3 9 2" xfId="39193" xr:uid="{00000000-0005-0000-0000-00008E9A0000}"/>
    <cellStyle name="Total 2 2 2 3 4" xfId="39194" xr:uid="{00000000-0005-0000-0000-00008F9A0000}"/>
    <cellStyle name="Total 2 2 2 3 4 2" xfId="39195" xr:uid="{00000000-0005-0000-0000-0000909A0000}"/>
    <cellStyle name="Total 2 2 2 3 5" xfId="39196" xr:uid="{00000000-0005-0000-0000-0000919A0000}"/>
    <cellStyle name="Total 2 2 2 3 5 2" xfId="39197" xr:uid="{00000000-0005-0000-0000-0000929A0000}"/>
    <cellStyle name="Total 2 2 2 3 6" xfId="39198" xr:uid="{00000000-0005-0000-0000-0000939A0000}"/>
    <cellStyle name="Total 2 2 2 3 6 2" xfId="39199" xr:uid="{00000000-0005-0000-0000-0000949A0000}"/>
    <cellStyle name="Total 2 2 2 3 7" xfId="39200" xr:uid="{00000000-0005-0000-0000-0000959A0000}"/>
    <cellStyle name="Total 2 2 2 3 7 2" xfId="39201" xr:uid="{00000000-0005-0000-0000-0000969A0000}"/>
    <cellStyle name="Total 2 2 2 3 8" xfId="39202" xr:uid="{00000000-0005-0000-0000-0000979A0000}"/>
    <cellStyle name="Total 2 2 2 3 8 2" xfId="39203" xr:uid="{00000000-0005-0000-0000-0000989A0000}"/>
    <cellStyle name="Total 2 2 2 3 9" xfId="39204" xr:uid="{00000000-0005-0000-0000-0000999A0000}"/>
    <cellStyle name="Total 2 2 2 3 9 2" xfId="39205" xr:uid="{00000000-0005-0000-0000-00009A9A0000}"/>
    <cellStyle name="Total 2 2 2 4" xfId="39206" xr:uid="{00000000-0005-0000-0000-00009B9A0000}"/>
    <cellStyle name="Total 2 2 2 4 10" xfId="39207" xr:uid="{00000000-0005-0000-0000-00009C9A0000}"/>
    <cellStyle name="Total 2 2 2 4 10 2" xfId="39208" xr:uid="{00000000-0005-0000-0000-00009D9A0000}"/>
    <cellStyle name="Total 2 2 2 4 11" xfId="39209" xr:uid="{00000000-0005-0000-0000-00009E9A0000}"/>
    <cellStyle name="Total 2 2 2 4 2" xfId="39210" xr:uid="{00000000-0005-0000-0000-00009F9A0000}"/>
    <cellStyle name="Total 2 2 2 4 2 2" xfId="39211" xr:uid="{00000000-0005-0000-0000-0000A09A0000}"/>
    <cellStyle name="Total 2 2 2 4 3" xfId="39212" xr:uid="{00000000-0005-0000-0000-0000A19A0000}"/>
    <cellStyle name="Total 2 2 2 4 3 2" xfId="39213" xr:uid="{00000000-0005-0000-0000-0000A29A0000}"/>
    <cellStyle name="Total 2 2 2 4 4" xfId="39214" xr:uid="{00000000-0005-0000-0000-0000A39A0000}"/>
    <cellStyle name="Total 2 2 2 4 4 2" xfId="39215" xr:uid="{00000000-0005-0000-0000-0000A49A0000}"/>
    <cellStyle name="Total 2 2 2 4 5" xfId="39216" xr:uid="{00000000-0005-0000-0000-0000A59A0000}"/>
    <cellStyle name="Total 2 2 2 4 5 2" xfId="39217" xr:uid="{00000000-0005-0000-0000-0000A69A0000}"/>
    <cellStyle name="Total 2 2 2 4 6" xfId="39218" xr:uid="{00000000-0005-0000-0000-0000A79A0000}"/>
    <cellStyle name="Total 2 2 2 4 6 2" xfId="39219" xr:uid="{00000000-0005-0000-0000-0000A89A0000}"/>
    <cellStyle name="Total 2 2 2 4 7" xfId="39220" xr:uid="{00000000-0005-0000-0000-0000A99A0000}"/>
    <cellStyle name="Total 2 2 2 4 7 2" xfId="39221" xr:uid="{00000000-0005-0000-0000-0000AA9A0000}"/>
    <cellStyle name="Total 2 2 2 4 8" xfId="39222" xr:uid="{00000000-0005-0000-0000-0000AB9A0000}"/>
    <cellStyle name="Total 2 2 2 4 8 2" xfId="39223" xr:uid="{00000000-0005-0000-0000-0000AC9A0000}"/>
    <cellStyle name="Total 2 2 2 4 9" xfId="39224" xr:uid="{00000000-0005-0000-0000-0000AD9A0000}"/>
    <cellStyle name="Total 2 2 2 4 9 2" xfId="39225" xr:uid="{00000000-0005-0000-0000-0000AE9A0000}"/>
    <cellStyle name="Total 2 2 2 5" xfId="39226" xr:uid="{00000000-0005-0000-0000-0000AF9A0000}"/>
    <cellStyle name="Total 2 2 2 5 10" xfId="39227" xr:uid="{00000000-0005-0000-0000-0000B09A0000}"/>
    <cellStyle name="Total 2 2 2 5 10 2" xfId="39228" xr:uid="{00000000-0005-0000-0000-0000B19A0000}"/>
    <cellStyle name="Total 2 2 2 5 11" xfId="39229" xr:uid="{00000000-0005-0000-0000-0000B29A0000}"/>
    <cellStyle name="Total 2 2 2 5 2" xfId="39230" xr:uid="{00000000-0005-0000-0000-0000B39A0000}"/>
    <cellStyle name="Total 2 2 2 5 2 2" xfId="39231" xr:uid="{00000000-0005-0000-0000-0000B49A0000}"/>
    <cellStyle name="Total 2 2 2 5 3" xfId="39232" xr:uid="{00000000-0005-0000-0000-0000B59A0000}"/>
    <cellStyle name="Total 2 2 2 5 3 2" xfId="39233" xr:uid="{00000000-0005-0000-0000-0000B69A0000}"/>
    <cellStyle name="Total 2 2 2 5 4" xfId="39234" xr:uid="{00000000-0005-0000-0000-0000B79A0000}"/>
    <cellStyle name="Total 2 2 2 5 4 2" xfId="39235" xr:uid="{00000000-0005-0000-0000-0000B89A0000}"/>
    <cellStyle name="Total 2 2 2 5 5" xfId="39236" xr:uid="{00000000-0005-0000-0000-0000B99A0000}"/>
    <cellStyle name="Total 2 2 2 5 5 2" xfId="39237" xr:uid="{00000000-0005-0000-0000-0000BA9A0000}"/>
    <cellStyle name="Total 2 2 2 5 6" xfId="39238" xr:uid="{00000000-0005-0000-0000-0000BB9A0000}"/>
    <cellStyle name="Total 2 2 2 5 6 2" xfId="39239" xr:uid="{00000000-0005-0000-0000-0000BC9A0000}"/>
    <cellStyle name="Total 2 2 2 5 7" xfId="39240" xr:uid="{00000000-0005-0000-0000-0000BD9A0000}"/>
    <cellStyle name="Total 2 2 2 5 7 2" xfId="39241" xr:uid="{00000000-0005-0000-0000-0000BE9A0000}"/>
    <cellStyle name="Total 2 2 2 5 8" xfId="39242" xr:uid="{00000000-0005-0000-0000-0000BF9A0000}"/>
    <cellStyle name="Total 2 2 2 5 8 2" xfId="39243" xr:uid="{00000000-0005-0000-0000-0000C09A0000}"/>
    <cellStyle name="Total 2 2 2 5 9" xfId="39244" xr:uid="{00000000-0005-0000-0000-0000C19A0000}"/>
    <cellStyle name="Total 2 2 2 5 9 2" xfId="39245" xr:uid="{00000000-0005-0000-0000-0000C29A0000}"/>
    <cellStyle name="Total 2 2 2 6" xfId="39246" xr:uid="{00000000-0005-0000-0000-0000C39A0000}"/>
    <cellStyle name="Total 2 2 2 6 2" xfId="39247" xr:uid="{00000000-0005-0000-0000-0000C49A0000}"/>
    <cellStyle name="Total 2 2 2 7" xfId="39248" xr:uid="{00000000-0005-0000-0000-0000C59A0000}"/>
    <cellStyle name="Total 2 2 2 7 2" xfId="39249" xr:uid="{00000000-0005-0000-0000-0000C69A0000}"/>
    <cellStyle name="Total 2 2 2 8" xfId="39250" xr:uid="{00000000-0005-0000-0000-0000C79A0000}"/>
    <cellStyle name="Total 2 2 2 8 2" xfId="39251" xr:uid="{00000000-0005-0000-0000-0000C89A0000}"/>
    <cellStyle name="Total 2 2 2 9" xfId="39252" xr:uid="{00000000-0005-0000-0000-0000C99A0000}"/>
    <cellStyle name="Total 2 2 2 9 2" xfId="39253" xr:uid="{00000000-0005-0000-0000-0000CA9A0000}"/>
    <cellStyle name="Total 2 2 3" xfId="343" xr:uid="{00000000-0005-0000-0000-0000CB9A0000}"/>
    <cellStyle name="Total 2 2 3 10" xfId="39254" xr:uid="{00000000-0005-0000-0000-0000CC9A0000}"/>
    <cellStyle name="Total 2 2 3 10 2" xfId="39255" xr:uid="{00000000-0005-0000-0000-0000CD9A0000}"/>
    <cellStyle name="Total 2 2 3 11" xfId="39256" xr:uid="{00000000-0005-0000-0000-0000CE9A0000}"/>
    <cellStyle name="Total 2 2 3 11 2" xfId="39257" xr:uid="{00000000-0005-0000-0000-0000CF9A0000}"/>
    <cellStyle name="Total 2 2 3 12" xfId="39258" xr:uid="{00000000-0005-0000-0000-0000D09A0000}"/>
    <cellStyle name="Total 2 2 3 12 2" xfId="39259" xr:uid="{00000000-0005-0000-0000-0000D19A0000}"/>
    <cellStyle name="Total 2 2 3 13" xfId="39260" xr:uid="{00000000-0005-0000-0000-0000D29A0000}"/>
    <cellStyle name="Total 2 2 3 13 2" xfId="39261" xr:uid="{00000000-0005-0000-0000-0000D39A0000}"/>
    <cellStyle name="Total 2 2 3 14" xfId="39262" xr:uid="{00000000-0005-0000-0000-0000D49A0000}"/>
    <cellStyle name="Total 2 2 3 14 2" xfId="39263" xr:uid="{00000000-0005-0000-0000-0000D59A0000}"/>
    <cellStyle name="Total 2 2 3 15" xfId="39264" xr:uid="{00000000-0005-0000-0000-0000D69A0000}"/>
    <cellStyle name="Total 2 2 3 2" xfId="39265" xr:uid="{00000000-0005-0000-0000-0000D79A0000}"/>
    <cellStyle name="Total 2 2 3 2 10" xfId="39266" xr:uid="{00000000-0005-0000-0000-0000D89A0000}"/>
    <cellStyle name="Total 2 2 3 2 10 2" xfId="39267" xr:uid="{00000000-0005-0000-0000-0000D99A0000}"/>
    <cellStyle name="Total 2 2 3 2 11" xfId="39268" xr:uid="{00000000-0005-0000-0000-0000DA9A0000}"/>
    <cellStyle name="Total 2 2 3 2 11 2" xfId="39269" xr:uid="{00000000-0005-0000-0000-0000DB9A0000}"/>
    <cellStyle name="Total 2 2 3 2 12" xfId="39270" xr:uid="{00000000-0005-0000-0000-0000DC9A0000}"/>
    <cellStyle name="Total 2 2 3 2 12 2" xfId="39271" xr:uid="{00000000-0005-0000-0000-0000DD9A0000}"/>
    <cellStyle name="Total 2 2 3 2 13" xfId="39272" xr:uid="{00000000-0005-0000-0000-0000DE9A0000}"/>
    <cellStyle name="Total 2 2 3 2 2" xfId="39273" xr:uid="{00000000-0005-0000-0000-0000DF9A0000}"/>
    <cellStyle name="Total 2 2 3 2 2 10" xfId="39274" xr:uid="{00000000-0005-0000-0000-0000E09A0000}"/>
    <cellStyle name="Total 2 2 3 2 2 10 2" xfId="39275" xr:uid="{00000000-0005-0000-0000-0000E19A0000}"/>
    <cellStyle name="Total 2 2 3 2 2 11" xfId="39276" xr:uid="{00000000-0005-0000-0000-0000E29A0000}"/>
    <cellStyle name="Total 2 2 3 2 2 2" xfId="39277" xr:uid="{00000000-0005-0000-0000-0000E39A0000}"/>
    <cellStyle name="Total 2 2 3 2 2 2 2" xfId="39278" xr:uid="{00000000-0005-0000-0000-0000E49A0000}"/>
    <cellStyle name="Total 2 2 3 2 2 3" xfId="39279" xr:uid="{00000000-0005-0000-0000-0000E59A0000}"/>
    <cellStyle name="Total 2 2 3 2 2 3 2" xfId="39280" xr:uid="{00000000-0005-0000-0000-0000E69A0000}"/>
    <cellStyle name="Total 2 2 3 2 2 4" xfId="39281" xr:uid="{00000000-0005-0000-0000-0000E79A0000}"/>
    <cellStyle name="Total 2 2 3 2 2 4 2" xfId="39282" xr:uid="{00000000-0005-0000-0000-0000E89A0000}"/>
    <cellStyle name="Total 2 2 3 2 2 5" xfId="39283" xr:uid="{00000000-0005-0000-0000-0000E99A0000}"/>
    <cellStyle name="Total 2 2 3 2 2 5 2" xfId="39284" xr:uid="{00000000-0005-0000-0000-0000EA9A0000}"/>
    <cellStyle name="Total 2 2 3 2 2 6" xfId="39285" xr:uid="{00000000-0005-0000-0000-0000EB9A0000}"/>
    <cellStyle name="Total 2 2 3 2 2 6 2" xfId="39286" xr:uid="{00000000-0005-0000-0000-0000EC9A0000}"/>
    <cellStyle name="Total 2 2 3 2 2 7" xfId="39287" xr:uid="{00000000-0005-0000-0000-0000ED9A0000}"/>
    <cellStyle name="Total 2 2 3 2 2 7 2" xfId="39288" xr:uid="{00000000-0005-0000-0000-0000EE9A0000}"/>
    <cellStyle name="Total 2 2 3 2 2 8" xfId="39289" xr:uid="{00000000-0005-0000-0000-0000EF9A0000}"/>
    <cellStyle name="Total 2 2 3 2 2 8 2" xfId="39290" xr:uid="{00000000-0005-0000-0000-0000F09A0000}"/>
    <cellStyle name="Total 2 2 3 2 2 9" xfId="39291" xr:uid="{00000000-0005-0000-0000-0000F19A0000}"/>
    <cellStyle name="Total 2 2 3 2 2 9 2" xfId="39292" xr:uid="{00000000-0005-0000-0000-0000F29A0000}"/>
    <cellStyle name="Total 2 2 3 2 3" xfId="39293" xr:uid="{00000000-0005-0000-0000-0000F39A0000}"/>
    <cellStyle name="Total 2 2 3 2 3 10" xfId="39294" xr:uid="{00000000-0005-0000-0000-0000F49A0000}"/>
    <cellStyle name="Total 2 2 3 2 3 10 2" xfId="39295" xr:uid="{00000000-0005-0000-0000-0000F59A0000}"/>
    <cellStyle name="Total 2 2 3 2 3 11" xfId="39296" xr:uid="{00000000-0005-0000-0000-0000F69A0000}"/>
    <cellStyle name="Total 2 2 3 2 3 2" xfId="39297" xr:uid="{00000000-0005-0000-0000-0000F79A0000}"/>
    <cellStyle name="Total 2 2 3 2 3 2 2" xfId="39298" xr:uid="{00000000-0005-0000-0000-0000F89A0000}"/>
    <cellStyle name="Total 2 2 3 2 3 3" xfId="39299" xr:uid="{00000000-0005-0000-0000-0000F99A0000}"/>
    <cellStyle name="Total 2 2 3 2 3 3 2" xfId="39300" xr:uid="{00000000-0005-0000-0000-0000FA9A0000}"/>
    <cellStyle name="Total 2 2 3 2 3 4" xfId="39301" xr:uid="{00000000-0005-0000-0000-0000FB9A0000}"/>
    <cellStyle name="Total 2 2 3 2 3 4 2" xfId="39302" xr:uid="{00000000-0005-0000-0000-0000FC9A0000}"/>
    <cellStyle name="Total 2 2 3 2 3 5" xfId="39303" xr:uid="{00000000-0005-0000-0000-0000FD9A0000}"/>
    <cellStyle name="Total 2 2 3 2 3 5 2" xfId="39304" xr:uid="{00000000-0005-0000-0000-0000FE9A0000}"/>
    <cellStyle name="Total 2 2 3 2 3 6" xfId="39305" xr:uid="{00000000-0005-0000-0000-0000FF9A0000}"/>
    <cellStyle name="Total 2 2 3 2 3 6 2" xfId="39306" xr:uid="{00000000-0005-0000-0000-0000009B0000}"/>
    <cellStyle name="Total 2 2 3 2 3 7" xfId="39307" xr:uid="{00000000-0005-0000-0000-0000019B0000}"/>
    <cellStyle name="Total 2 2 3 2 3 7 2" xfId="39308" xr:uid="{00000000-0005-0000-0000-0000029B0000}"/>
    <cellStyle name="Total 2 2 3 2 3 8" xfId="39309" xr:uid="{00000000-0005-0000-0000-0000039B0000}"/>
    <cellStyle name="Total 2 2 3 2 3 8 2" xfId="39310" xr:uid="{00000000-0005-0000-0000-0000049B0000}"/>
    <cellStyle name="Total 2 2 3 2 3 9" xfId="39311" xr:uid="{00000000-0005-0000-0000-0000059B0000}"/>
    <cellStyle name="Total 2 2 3 2 3 9 2" xfId="39312" xr:uid="{00000000-0005-0000-0000-0000069B0000}"/>
    <cellStyle name="Total 2 2 3 2 4" xfId="39313" xr:uid="{00000000-0005-0000-0000-0000079B0000}"/>
    <cellStyle name="Total 2 2 3 2 4 2" xfId="39314" xr:uid="{00000000-0005-0000-0000-0000089B0000}"/>
    <cellStyle name="Total 2 2 3 2 5" xfId="39315" xr:uid="{00000000-0005-0000-0000-0000099B0000}"/>
    <cellStyle name="Total 2 2 3 2 5 2" xfId="39316" xr:uid="{00000000-0005-0000-0000-00000A9B0000}"/>
    <cellStyle name="Total 2 2 3 2 6" xfId="39317" xr:uid="{00000000-0005-0000-0000-00000B9B0000}"/>
    <cellStyle name="Total 2 2 3 2 6 2" xfId="39318" xr:uid="{00000000-0005-0000-0000-00000C9B0000}"/>
    <cellStyle name="Total 2 2 3 2 7" xfId="39319" xr:uid="{00000000-0005-0000-0000-00000D9B0000}"/>
    <cellStyle name="Total 2 2 3 2 7 2" xfId="39320" xr:uid="{00000000-0005-0000-0000-00000E9B0000}"/>
    <cellStyle name="Total 2 2 3 2 8" xfId="39321" xr:uid="{00000000-0005-0000-0000-00000F9B0000}"/>
    <cellStyle name="Total 2 2 3 2 8 2" xfId="39322" xr:uid="{00000000-0005-0000-0000-0000109B0000}"/>
    <cellStyle name="Total 2 2 3 2 9" xfId="39323" xr:uid="{00000000-0005-0000-0000-0000119B0000}"/>
    <cellStyle name="Total 2 2 3 2 9 2" xfId="39324" xr:uid="{00000000-0005-0000-0000-0000129B0000}"/>
    <cellStyle name="Total 2 2 3 3" xfId="39325" xr:uid="{00000000-0005-0000-0000-0000139B0000}"/>
    <cellStyle name="Total 2 2 3 3 10" xfId="39326" xr:uid="{00000000-0005-0000-0000-0000149B0000}"/>
    <cellStyle name="Total 2 2 3 3 10 2" xfId="39327" xr:uid="{00000000-0005-0000-0000-0000159B0000}"/>
    <cellStyle name="Total 2 2 3 3 11" xfId="39328" xr:uid="{00000000-0005-0000-0000-0000169B0000}"/>
    <cellStyle name="Total 2 2 3 3 11 2" xfId="39329" xr:uid="{00000000-0005-0000-0000-0000179B0000}"/>
    <cellStyle name="Total 2 2 3 3 12" xfId="39330" xr:uid="{00000000-0005-0000-0000-0000189B0000}"/>
    <cellStyle name="Total 2 2 3 3 12 2" xfId="39331" xr:uid="{00000000-0005-0000-0000-0000199B0000}"/>
    <cellStyle name="Total 2 2 3 3 13" xfId="39332" xr:uid="{00000000-0005-0000-0000-00001A9B0000}"/>
    <cellStyle name="Total 2 2 3 3 2" xfId="39333" xr:uid="{00000000-0005-0000-0000-00001B9B0000}"/>
    <cellStyle name="Total 2 2 3 3 2 10" xfId="39334" xr:uid="{00000000-0005-0000-0000-00001C9B0000}"/>
    <cellStyle name="Total 2 2 3 3 2 10 2" xfId="39335" xr:uid="{00000000-0005-0000-0000-00001D9B0000}"/>
    <cellStyle name="Total 2 2 3 3 2 11" xfId="39336" xr:uid="{00000000-0005-0000-0000-00001E9B0000}"/>
    <cellStyle name="Total 2 2 3 3 2 2" xfId="39337" xr:uid="{00000000-0005-0000-0000-00001F9B0000}"/>
    <cellStyle name="Total 2 2 3 3 2 2 2" xfId="39338" xr:uid="{00000000-0005-0000-0000-0000209B0000}"/>
    <cellStyle name="Total 2 2 3 3 2 3" xfId="39339" xr:uid="{00000000-0005-0000-0000-0000219B0000}"/>
    <cellStyle name="Total 2 2 3 3 2 3 2" xfId="39340" xr:uid="{00000000-0005-0000-0000-0000229B0000}"/>
    <cellStyle name="Total 2 2 3 3 2 4" xfId="39341" xr:uid="{00000000-0005-0000-0000-0000239B0000}"/>
    <cellStyle name="Total 2 2 3 3 2 4 2" xfId="39342" xr:uid="{00000000-0005-0000-0000-0000249B0000}"/>
    <cellStyle name="Total 2 2 3 3 2 5" xfId="39343" xr:uid="{00000000-0005-0000-0000-0000259B0000}"/>
    <cellStyle name="Total 2 2 3 3 2 5 2" xfId="39344" xr:uid="{00000000-0005-0000-0000-0000269B0000}"/>
    <cellStyle name="Total 2 2 3 3 2 6" xfId="39345" xr:uid="{00000000-0005-0000-0000-0000279B0000}"/>
    <cellStyle name="Total 2 2 3 3 2 6 2" xfId="39346" xr:uid="{00000000-0005-0000-0000-0000289B0000}"/>
    <cellStyle name="Total 2 2 3 3 2 7" xfId="39347" xr:uid="{00000000-0005-0000-0000-0000299B0000}"/>
    <cellStyle name="Total 2 2 3 3 2 7 2" xfId="39348" xr:uid="{00000000-0005-0000-0000-00002A9B0000}"/>
    <cellStyle name="Total 2 2 3 3 2 8" xfId="39349" xr:uid="{00000000-0005-0000-0000-00002B9B0000}"/>
    <cellStyle name="Total 2 2 3 3 2 8 2" xfId="39350" xr:uid="{00000000-0005-0000-0000-00002C9B0000}"/>
    <cellStyle name="Total 2 2 3 3 2 9" xfId="39351" xr:uid="{00000000-0005-0000-0000-00002D9B0000}"/>
    <cellStyle name="Total 2 2 3 3 2 9 2" xfId="39352" xr:uid="{00000000-0005-0000-0000-00002E9B0000}"/>
    <cellStyle name="Total 2 2 3 3 3" xfId="39353" xr:uid="{00000000-0005-0000-0000-00002F9B0000}"/>
    <cellStyle name="Total 2 2 3 3 3 10" xfId="39354" xr:uid="{00000000-0005-0000-0000-0000309B0000}"/>
    <cellStyle name="Total 2 2 3 3 3 10 2" xfId="39355" xr:uid="{00000000-0005-0000-0000-0000319B0000}"/>
    <cellStyle name="Total 2 2 3 3 3 11" xfId="39356" xr:uid="{00000000-0005-0000-0000-0000329B0000}"/>
    <cellStyle name="Total 2 2 3 3 3 2" xfId="39357" xr:uid="{00000000-0005-0000-0000-0000339B0000}"/>
    <cellStyle name="Total 2 2 3 3 3 2 2" xfId="39358" xr:uid="{00000000-0005-0000-0000-0000349B0000}"/>
    <cellStyle name="Total 2 2 3 3 3 3" xfId="39359" xr:uid="{00000000-0005-0000-0000-0000359B0000}"/>
    <cellStyle name="Total 2 2 3 3 3 3 2" xfId="39360" xr:uid="{00000000-0005-0000-0000-0000369B0000}"/>
    <cellStyle name="Total 2 2 3 3 3 4" xfId="39361" xr:uid="{00000000-0005-0000-0000-0000379B0000}"/>
    <cellStyle name="Total 2 2 3 3 3 4 2" xfId="39362" xr:uid="{00000000-0005-0000-0000-0000389B0000}"/>
    <cellStyle name="Total 2 2 3 3 3 5" xfId="39363" xr:uid="{00000000-0005-0000-0000-0000399B0000}"/>
    <cellStyle name="Total 2 2 3 3 3 5 2" xfId="39364" xr:uid="{00000000-0005-0000-0000-00003A9B0000}"/>
    <cellStyle name="Total 2 2 3 3 3 6" xfId="39365" xr:uid="{00000000-0005-0000-0000-00003B9B0000}"/>
    <cellStyle name="Total 2 2 3 3 3 6 2" xfId="39366" xr:uid="{00000000-0005-0000-0000-00003C9B0000}"/>
    <cellStyle name="Total 2 2 3 3 3 7" xfId="39367" xr:uid="{00000000-0005-0000-0000-00003D9B0000}"/>
    <cellStyle name="Total 2 2 3 3 3 7 2" xfId="39368" xr:uid="{00000000-0005-0000-0000-00003E9B0000}"/>
    <cellStyle name="Total 2 2 3 3 3 8" xfId="39369" xr:uid="{00000000-0005-0000-0000-00003F9B0000}"/>
    <cellStyle name="Total 2 2 3 3 3 8 2" xfId="39370" xr:uid="{00000000-0005-0000-0000-0000409B0000}"/>
    <cellStyle name="Total 2 2 3 3 3 9" xfId="39371" xr:uid="{00000000-0005-0000-0000-0000419B0000}"/>
    <cellStyle name="Total 2 2 3 3 3 9 2" xfId="39372" xr:uid="{00000000-0005-0000-0000-0000429B0000}"/>
    <cellStyle name="Total 2 2 3 3 4" xfId="39373" xr:uid="{00000000-0005-0000-0000-0000439B0000}"/>
    <cellStyle name="Total 2 2 3 3 4 2" xfId="39374" xr:uid="{00000000-0005-0000-0000-0000449B0000}"/>
    <cellStyle name="Total 2 2 3 3 5" xfId="39375" xr:uid="{00000000-0005-0000-0000-0000459B0000}"/>
    <cellStyle name="Total 2 2 3 3 5 2" xfId="39376" xr:uid="{00000000-0005-0000-0000-0000469B0000}"/>
    <cellStyle name="Total 2 2 3 3 6" xfId="39377" xr:uid="{00000000-0005-0000-0000-0000479B0000}"/>
    <cellStyle name="Total 2 2 3 3 6 2" xfId="39378" xr:uid="{00000000-0005-0000-0000-0000489B0000}"/>
    <cellStyle name="Total 2 2 3 3 7" xfId="39379" xr:uid="{00000000-0005-0000-0000-0000499B0000}"/>
    <cellStyle name="Total 2 2 3 3 7 2" xfId="39380" xr:uid="{00000000-0005-0000-0000-00004A9B0000}"/>
    <cellStyle name="Total 2 2 3 3 8" xfId="39381" xr:uid="{00000000-0005-0000-0000-00004B9B0000}"/>
    <cellStyle name="Total 2 2 3 3 8 2" xfId="39382" xr:uid="{00000000-0005-0000-0000-00004C9B0000}"/>
    <cellStyle name="Total 2 2 3 3 9" xfId="39383" xr:uid="{00000000-0005-0000-0000-00004D9B0000}"/>
    <cellStyle name="Total 2 2 3 3 9 2" xfId="39384" xr:uid="{00000000-0005-0000-0000-00004E9B0000}"/>
    <cellStyle name="Total 2 2 3 4" xfId="39385" xr:uid="{00000000-0005-0000-0000-00004F9B0000}"/>
    <cellStyle name="Total 2 2 3 4 10" xfId="39386" xr:uid="{00000000-0005-0000-0000-0000509B0000}"/>
    <cellStyle name="Total 2 2 3 4 10 2" xfId="39387" xr:uid="{00000000-0005-0000-0000-0000519B0000}"/>
    <cellStyle name="Total 2 2 3 4 11" xfId="39388" xr:uid="{00000000-0005-0000-0000-0000529B0000}"/>
    <cellStyle name="Total 2 2 3 4 2" xfId="39389" xr:uid="{00000000-0005-0000-0000-0000539B0000}"/>
    <cellStyle name="Total 2 2 3 4 2 2" xfId="39390" xr:uid="{00000000-0005-0000-0000-0000549B0000}"/>
    <cellStyle name="Total 2 2 3 4 3" xfId="39391" xr:uid="{00000000-0005-0000-0000-0000559B0000}"/>
    <cellStyle name="Total 2 2 3 4 3 2" xfId="39392" xr:uid="{00000000-0005-0000-0000-0000569B0000}"/>
    <cellStyle name="Total 2 2 3 4 4" xfId="39393" xr:uid="{00000000-0005-0000-0000-0000579B0000}"/>
    <cellStyle name="Total 2 2 3 4 4 2" xfId="39394" xr:uid="{00000000-0005-0000-0000-0000589B0000}"/>
    <cellStyle name="Total 2 2 3 4 5" xfId="39395" xr:uid="{00000000-0005-0000-0000-0000599B0000}"/>
    <cellStyle name="Total 2 2 3 4 5 2" xfId="39396" xr:uid="{00000000-0005-0000-0000-00005A9B0000}"/>
    <cellStyle name="Total 2 2 3 4 6" xfId="39397" xr:uid="{00000000-0005-0000-0000-00005B9B0000}"/>
    <cellStyle name="Total 2 2 3 4 6 2" xfId="39398" xr:uid="{00000000-0005-0000-0000-00005C9B0000}"/>
    <cellStyle name="Total 2 2 3 4 7" xfId="39399" xr:uid="{00000000-0005-0000-0000-00005D9B0000}"/>
    <cellStyle name="Total 2 2 3 4 7 2" xfId="39400" xr:uid="{00000000-0005-0000-0000-00005E9B0000}"/>
    <cellStyle name="Total 2 2 3 4 8" xfId="39401" xr:uid="{00000000-0005-0000-0000-00005F9B0000}"/>
    <cellStyle name="Total 2 2 3 4 8 2" xfId="39402" xr:uid="{00000000-0005-0000-0000-0000609B0000}"/>
    <cellStyle name="Total 2 2 3 4 9" xfId="39403" xr:uid="{00000000-0005-0000-0000-0000619B0000}"/>
    <cellStyle name="Total 2 2 3 4 9 2" xfId="39404" xr:uid="{00000000-0005-0000-0000-0000629B0000}"/>
    <cellStyle name="Total 2 2 3 5" xfId="39405" xr:uid="{00000000-0005-0000-0000-0000639B0000}"/>
    <cellStyle name="Total 2 2 3 5 10" xfId="39406" xr:uid="{00000000-0005-0000-0000-0000649B0000}"/>
    <cellStyle name="Total 2 2 3 5 10 2" xfId="39407" xr:uid="{00000000-0005-0000-0000-0000659B0000}"/>
    <cellStyle name="Total 2 2 3 5 11" xfId="39408" xr:uid="{00000000-0005-0000-0000-0000669B0000}"/>
    <cellStyle name="Total 2 2 3 5 2" xfId="39409" xr:uid="{00000000-0005-0000-0000-0000679B0000}"/>
    <cellStyle name="Total 2 2 3 5 2 2" xfId="39410" xr:uid="{00000000-0005-0000-0000-0000689B0000}"/>
    <cellStyle name="Total 2 2 3 5 3" xfId="39411" xr:uid="{00000000-0005-0000-0000-0000699B0000}"/>
    <cellStyle name="Total 2 2 3 5 3 2" xfId="39412" xr:uid="{00000000-0005-0000-0000-00006A9B0000}"/>
    <cellStyle name="Total 2 2 3 5 4" xfId="39413" xr:uid="{00000000-0005-0000-0000-00006B9B0000}"/>
    <cellStyle name="Total 2 2 3 5 4 2" xfId="39414" xr:uid="{00000000-0005-0000-0000-00006C9B0000}"/>
    <cellStyle name="Total 2 2 3 5 5" xfId="39415" xr:uid="{00000000-0005-0000-0000-00006D9B0000}"/>
    <cellStyle name="Total 2 2 3 5 5 2" xfId="39416" xr:uid="{00000000-0005-0000-0000-00006E9B0000}"/>
    <cellStyle name="Total 2 2 3 5 6" xfId="39417" xr:uid="{00000000-0005-0000-0000-00006F9B0000}"/>
    <cellStyle name="Total 2 2 3 5 6 2" xfId="39418" xr:uid="{00000000-0005-0000-0000-0000709B0000}"/>
    <cellStyle name="Total 2 2 3 5 7" xfId="39419" xr:uid="{00000000-0005-0000-0000-0000719B0000}"/>
    <cellStyle name="Total 2 2 3 5 7 2" xfId="39420" xr:uid="{00000000-0005-0000-0000-0000729B0000}"/>
    <cellStyle name="Total 2 2 3 5 8" xfId="39421" xr:uid="{00000000-0005-0000-0000-0000739B0000}"/>
    <cellStyle name="Total 2 2 3 5 8 2" xfId="39422" xr:uid="{00000000-0005-0000-0000-0000749B0000}"/>
    <cellStyle name="Total 2 2 3 5 9" xfId="39423" xr:uid="{00000000-0005-0000-0000-0000759B0000}"/>
    <cellStyle name="Total 2 2 3 5 9 2" xfId="39424" xr:uid="{00000000-0005-0000-0000-0000769B0000}"/>
    <cellStyle name="Total 2 2 3 6" xfId="39425" xr:uid="{00000000-0005-0000-0000-0000779B0000}"/>
    <cellStyle name="Total 2 2 3 6 2" xfId="39426" xr:uid="{00000000-0005-0000-0000-0000789B0000}"/>
    <cellStyle name="Total 2 2 3 7" xfId="39427" xr:uid="{00000000-0005-0000-0000-0000799B0000}"/>
    <cellStyle name="Total 2 2 3 7 2" xfId="39428" xr:uid="{00000000-0005-0000-0000-00007A9B0000}"/>
    <cellStyle name="Total 2 2 3 8" xfId="39429" xr:uid="{00000000-0005-0000-0000-00007B9B0000}"/>
    <cellStyle name="Total 2 2 3 8 2" xfId="39430" xr:uid="{00000000-0005-0000-0000-00007C9B0000}"/>
    <cellStyle name="Total 2 2 3 9" xfId="39431" xr:uid="{00000000-0005-0000-0000-00007D9B0000}"/>
    <cellStyle name="Total 2 2 3 9 2" xfId="39432" xr:uid="{00000000-0005-0000-0000-00007E9B0000}"/>
    <cellStyle name="Total 2 2 4" xfId="39433" xr:uid="{00000000-0005-0000-0000-00007F9B0000}"/>
    <cellStyle name="Total 2 2 4 10" xfId="39434" xr:uid="{00000000-0005-0000-0000-0000809B0000}"/>
    <cellStyle name="Total 2 2 4 10 2" xfId="39435" xr:uid="{00000000-0005-0000-0000-0000819B0000}"/>
    <cellStyle name="Total 2 2 4 11" xfId="39436" xr:uid="{00000000-0005-0000-0000-0000829B0000}"/>
    <cellStyle name="Total 2 2 4 11 2" xfId="39437" xr:uid="{00000000-0005-0000-0000-0000839B0000}"/>
    <cellStyle name="Total 2 2 4 12" xfId="39438" xr:uid="{00000000-0005-0000-0000-0000849B0000}"/>
    <cellStyle name="Total 2 2 4 12 2" xfId="39439" xr:uid="{00000000-0005-0000-0000-0000859B0000}"/>
    <cellStyle name="Total 2 2 4 13" xfId="39440" xr:uid="{00000000-0005-0000-0000-0000869B0000}"/>
    <cellStyle name="Total 2 2 4 2" xfId="39441" xr:uid="{00000000-0005-0000-0000-0000879B0000}"/>
    <cellStyle name="Total 2 2 4 2 10" xfId="39442" xr:uid="{00000000-0005-0000-0000-0000889B0000}"/>
    <cellStyle name="Total 2 2 4 2 10 2" xfId="39443" xr:uid="{00000000-0005-0000-0000-0000899B0000}"/>
    <cellStyle name="Total 2 2 4 2 11" xfId="39444" xr:uid="{00000000-0005-0000-0000-00008A9B0000}"/>
    <cellStyle name="Total 2 2 4 2 2" xfId="39445" xr:uid="{00000000-0005-0000-0000-00008B9B0000}"/>
    <cellStyle name="Total 2 2 4 2 2 2" xfId="39446" xr:uid="{00000000-0005-0000-0000-00008C9B0000}"/>
    <cellStyle name="Total 2 2 4 2 3" xfId="39447" xr:uid="{00000000-0005-0000-0000-00008D9B0000}"/>
    <cellStyle name="Total 2 2 4 2 3 2" xfId="39448" xr:uid="{00000000-0005-0000-0000-00008E9B0000}"/>
    <cellStyle name="Total 2 2 4 2 4" xfId="39449" xr:uid="{00000000-0005-0000-0000-00008F9B0000}"/>
    <cellStyle name="Total 2 2 4 2 4 2" xfId="39450" xr:uid="{00000000-0005-0000-0000-0000909B0000}"/>
    <cellStyle name="Total 2 2 4 2 5" xfId="39451" xr:uid="{00000000-0005-0000-0000-0000919B0000}"/>
    <cellStyle name="Total 2 2 4 2 5 2" xfId="39452" xr:uid="{00000000-0005-0000-0000-0000929B0000}"/>
    <cellStyle name="Total 2 2 4 2 6" xfId="39453" xr:uid="{00000000-0005-0000-0000-0000939B0000}"/>
    <cellStyle name="Total 2 2 4 2 6 2" xfId="39454" xr:uid="{00000000-0005-0000-0000-0000949B0000}"/>
    <cellStyle name="Total 2 2 4 2 7" xfId="39455" xr:uid="{00000000-0005-0000-0000-0000959B0000}"/>
    <cellStyle name="Total 2 2 4 2 7 2" xfId="39456" xr:uid="{00000000-0005-0000-0000-0000969B0000}"/>
    <cellStyle name="Total 2 2 4 2 8" xfId="39457" xr:uid="{00000000-0005-0000-0000-0000979B0000}"/>
    <cellStyle name="Total 2 2 4 2 8 2" xfId="39458" xr:uid="{00000000-0005-0000-0000-0000989B0000}"/>
    <cellStyle name="Total 2 2 4 2 9" xfId="39459" xr:uid="{00000000-0005-0000-0000-0000999B0000}"/>
    <cellStyle name="Total 2 2 4 2 9 2" xfId="39460" xr:uid="{00000000-0005-0000-0000-00009A9B0000}"/>
    <cellStyle name="Total 2 2 4 3" xfId="39461" xr:uid="{00000000-0005-0000-0000-00009B9B0000}"/>
    <cellStyle name="Total 2 2 4 3 10" xfId="39462" xr:uid="{00000000-0005-0000-0000-00009C9B0000}"/>
    <cellStyle name="Total 2 2 4 3 10 2" xfId="39463" xr:uid="{00000000-0005-0000-0000-00009D9B0000}"/>
    <cellStyle name="Total 2 2 4 3 11" xfId="39464" xr:uid="{00000000-0005-0000-0000-00009E9B0000}"/>
    <cellStyle name="Total 2 2 4 3 2" xfId="39465" xr:uid="{00000000-0005-0000-0000-00009F9B0000}"/>
    <cellStyle name="Total 2 2 4 3 2 2" xfId="39466" xr:uid="{00000000-0005-0000-0000-0000A09B0000}"/>
    <cellStyle name="Total 2 2 4 3 3" xfId="39467" xr:uid="{00000000-0005-0000-0000-0000A19B0000}"/>
    <cellStyle name="Total 2 2 4 3 3 2" xfId="39468" xr:uid="{00000000-0005-0000-0000-0000A29B0000}"/>
    <cellStyle name="Total 2 2 4 3 4" xfId="39469" xr:uid="{00000000-0005-0000-0000-0000A39B0000}"/>
    <cellStyle name="Total 2 2 4 3 4 2" xfId="39470" xr:uid="{00000000-0005-0000-0000-0000A49B0000}"/>
    <cellStyle name="Total 2 2 4 3 5" xfId="39471" xr:uid="{00000000-0005-0000-0000-0000A59B0000}"/>
    <cellStyle name="Total 2 2 4 3 5 2" xfId="39472" xr:uid="{00000000-0005-0000-0000-0000A69B0000}"/>
    <cellStyle name="Total 2 2 4 3 6" xfId="39473" xr:uid="{00000000-0005-0000-0000-0000A79B0000}"/>
    <cellStyle name="Total 2 2 4 3 6 2" xfId="39474" xr:uid="{00000000-0005-0000-0000-0000A89B0000}"/>
    <cellStyle name="Total 2 2 4 3 7" xfId="39475" xr:uid="{00000000-0005-0000-0000-0000A99B0000}"/>
    <cellStyle name="Total 2 2 4 3 7 2" xfId="39476" xr:uid="{00000000-0005-0000-0000-0000AA9B0000}"/>
    <cellStyle name="Total 2 2 4 3 8" xfId="39477" xr:uid="{00000000-0005-0000-0000-0000AB9B0000}"/>
    <cellStyle name="Total 2 2 4 3 8 2" xfId="39478" xr:uid="{00000000-0005-0000-0000-0000AC9B0000}"/>
    <cellStyle name="Total 2 2 4 3 9" xfId="39479" xr:uid="{00000000-0005-0000-0000-0000AD9B0000}"/>
    <cellStyle name="Total 2 2 4 3 9 2" xfId="39480" xr:uid="{00000000-0005-0000-0000-0000AE9B0000}"/>
    <cellStyle name="Total 2 2 4 4" xfId="39481" xr:uid="{00000000-0005-0000-0000-0000AF9B0000}"/>
    <cellStyle name="Total 2 2 4 4 2" xfId="39482" xr:uid="{00000000-0005-0000-0000-0000B09B0000}"/>
    <cellStyle name="Total 2 2 4 5" xfId="39483" xr:uid="{00000000-0005-0000-0000-0000B19B0000}"/>
    <cellStyle name="Total 2 2 4 5 2" xfId="39484" xr:uid="{00000000-0005-0000-0000-0000B29B0000}"/>
    <cellStyle name="Total 2 2 4 6" xfId="39485" xr:uid="{00000000-0005-0000-0000-0000B39B0000}"/>
    <cellStyle name="Total 2 2 4 6 2" xfId="39486" xr:uid="{00000000-0005-0000-0000-0000B49B0000}"/>
    <cellStyle name="Total 2 2 4 7" xfId="39487" xr:uid="{00000000-0005-0000-0000-0000B59B0000}"/>
    <cellStyle name="Total 2 2 4 7 2" xfId="39488" xr:uid="{00000000-0005-0000-0000-0000B69B0000}"/>
    <cellStyle name="Total 2 2 4 8" xfId="39489" xr:uid="{00000000-0005-0000-0000-0000B79B0000}"/>
    <cellStyle name="Total 2 2 4 8 2" xfId="39490" xr:uid="{00000000-0005-0000-0000-0000B89B0000}"/>
    <cellStyle name="Total 2 2 4 9" xfId="39491" xr:uid="{00000000-0005-0000-0000-0000B99B0000}"/>
    <cellStyle name="Total 2 2 4 9 2" xfId="39492" xr:uid="{00000000-0005-0000-0000-0000BA9B0000}"/>
    <cellStyle name="Total 2 2 5" xfId="39493" xr:uid="{00000000-0005-0000-0000-0000BB9B0000}"/>
    <cellStyle name="Total 2 2 5 10" xfId="39494" xr:uid="{00000000-0005-0000-0000-0000BC9B0000}"/>
    <cellStyle name="Total 2 2 5 10 2" xfId="39495" xr:uid="{00000000-0005-0000-0000-0000BD9B0000}"/>
    <cellStyle name="Total 2 2 5 11" xfId="39496" xr:uid="{00000000-0005-0000-0000-0000BE9B0000}"/>
    <cellStyle name="Total 2 2 5 11 2" xfId="39497" xr:uid="{00000000-0005-0000-0000-0000BF9B0000}"/>
    <cellStyle name="Total 2 2 5 12" xfId="39498" xr:uid="{00000000-0005-0000-0000-0000C09B0000}"/>
    <cellStyle name="Total 2 2 5 12 2" xfId="39499" xr:uid="{00000000-0005-0000-0000-0000C19B0000}"/>
    <cellStyle name="Total 2 2 5 13" xfId="39500" xr:uid="{00000000-0005-0000-0000-0000C29B0000}"/>
    <cellStyle name="Total 2 2 5 2" xfId="39501" xr:uid="{00000000-0005-0000-0000-0000C39B0000}"/>
    <cellStyle name="Total 2 2 5 2 10" xfId="39502" xr:uid="{00000000-0005-0000-0000-0000C49B0000}"/>
    <cellStyle name="Total 2 2 5 2 10 2" xfId="39503" xr:uid="{00000000-0005-0000-0000-0000C59B0000}"/>
    <cellStyle name="Total 2 2 5 2 11" xfId="39504" xr:uid="{00000000-0005-0000-0000-0000C69B0000}"/>
    <cellStyle name="Total 2 2 5 2 2" xfId="39505" xr:uid="{00000000-0005-0000-0000-0000C79B0000}"/>
    <cellStyle name="Total 2 2 5 2 2 2" xfId="39506" xr:uid="{00000000-0005-0000-0000-0000C89B0000}"/>
    <cellStyle name="Total 2 2 5 2 3" xfId="39507" xr:uid="{00000000-0005-0000-0000-0000C99B0000}"/>
    <cellStyle name="Total 2 2 5 2 3 2" xfId="39508" xr:uid="{00000000-0005-0000-0000-0000CA9B0000}"/>
    <cellStyle name="Total 2 2 5 2 4" xfId="39509" xr:uid="{00000000-0005-0000-0000-0000CB9B0000}"/>
    <cellStyle name="Total 2 2 5 2 4 2" xfId="39510" xr:uid="{00000000-0005-0000-0000-0000CC9B0000}"/>
    <cellStyle name="Total 2 2 5 2 5" xfId="39511" xr:uid="{00000000-0005-0000-0000-0000CD9B0000}"/>
    <cellStyle name="Total 2 2 5 2 5 2" xfId="39512" xr:uid="{00000000-0005-0000-0000-0000CE9B0000}"/>
    <cellStyle name="Total 2 2 5 2 6" xfId="39513" xr:uid="{00000000-0005-0000-0000-0000CF9B0000}"/>
    <cellStyle name="Total 2 2 5 2 6 2" xfId="39514" xr:uid="{00000000-0005-0000-0000-0000D09B0000}"/>
    <cellStyle name="Total 2 2 5 2 7" xfId="39515" xr:uid="{00000000-0005-0000-0000-0000D19B0000}"/>
    <cellStyle name="Total 2 2 5 2 7 2" xfId="39516" xr:uid="{00000000-0005-0000-0000-0000D29B0000}"/>
    <cellStyle name="Total 2 2 5 2 8" xfId="39517" xr:uid="{00000000-0005-0000-0000-0000D39B0000}"/>
    <cellStyle name="Total 2 2 5 2 8 2" xfId="39518" xr:uid="{00000000-0005-0000-0000-0000D49B0000}"/>
    <cellStyle name="Total 2 2 5 2 9" xfId="39519" xr:uid="{00000000-0005-0000-0000-0000D59B0000}"/>
    <cellStyle name="Total 2 2 5 2 9 2" xfId="39520" xr:uid="{00000000-0005-0000-0000-0000D69B0000}"/>
    <cellStyle name="Total 2 2 5 3" xfId="39521" xr:uid="{00000000-0005-0000-0000-0000D79B0000}"/>
    <cellStyle name="Total 2 2 5 3 10" xfId="39522" xr:uid="{00000000-0005-0000-0000-0000D89B0000}"/>
    <cellStyle name="Total 2 2 5 3 10 2" xfId="39523" xr:uid="{00000000-0005-0000-0000-0000D99B0000}"/>
    <cellStyle name="Total 2 2 5 3 11" xfId="39524" xr:uid="{00000000-0005-0000-0000-0000DA9B0000}"/>
    <cellStyle name="Total 2 2 5 3 2" xfId="39525" xr:uid="{00000000-0005-0000-0000-0000DB9B0000}"/>
    <cellStyle name="Total 2 2 5 3 2 2" xfId="39526" xr:uid="{00000000-0005-0000-0000-0000DC9B0000}"/>
    <cellStyle name="Total 2 2 5 3 3" xfId="39527" xr:uid="{00000000-0005-0000-0000-0000DD9B0000}"/>
    <cellStyle name="Total 2 2 5 3 3 2" xfId="39528" xr:uid="{00000000-0005-0000-0000-0000DE9B0000}"/>
    <cellStyle name="Total 2 2 5 3 4" xfId="39529" xr:uid="{00000000-0005-0000-0000-0000DF9B0000}"/>
    <cellStyle name="Total 2 2 5 3 4 2" xfId="39530" xr:uid="{00000000-0005-0000-0000-0000E09B0000}"/>
    <cellStyle name="Total 2 2 5 3 5" xfId="39531" xr:uid="{00000000-0005-0000-0000-0000E19B0000}"/>
    <cellStyle name="Total 2 2 5 3 5 2" xfId="39532" xr:uid="{00000000-0005-0000-0000-0000E29B0000}"/>
    <cellStyle name="Total 2 2 5 3 6" xfId="39533" xr:uid="{00000000-0005-0000-0000-0000E39B0000}"/>
    <cellStyle name="Total 2 2 5 3 6 2" xfId="39534" xr:uid="{00000000-0005-0000-0000-0000E49B0000}"/>
    <cellStyle name="Total 2 2 5 3 7" xfId="39535" xr:uid="{00000000-0005-0000-0000-0000E59B0000}"/>
    <cellStyle name="Total 2 2 5 3 7 2" xfId="39536" xr:uid="{00000000-0005-0000-0000-0000E69B0000}"/>
    <cellStyle name="Total 2 2 5 3 8" xfId="39537" xr:uid="{00000000-0005-0000-0000-0000E79B0000}"/>
    <cellStyle name="Total 2 2 5 3 8 2" xfId="39538" xr:uid="{00000000-0005-0000-0000-0000E89B0000}"/>
    <cellStyle name="Total 2 2 5 3 9" xfId="39539" xr:uid="{00000000-0005-0000-0000-0000E99B0000}"/>
    <cellStyle name="Total 2 2 5 3 9 2" xfId="39540" xr:uid="{00000000-0005-0000-0000-0000EA9B0000}"/>
    <cellStyle name="Total 2 2 5 4" xfId="39541" xr:uid="{00000000-0005-0000-0000-0000EB9B0000}"/>
    <cellStyle name="Total 2 2 5 4 2" xfId="39542" xr:uid="{00000000-0005-0000-0000-0000EC9B0000}"/>
    <cellStyle name="Total 2 2 5 5" xfId="39543" xr:uid="{00000000-0005-0000-0000-0000ED9B0000}"/>
    <cellStyle name="Total 2 2 5 5 2" xfId="39544" xr:uid="{00000000-0005-0000-0000-0000EE9B0000}"/>
    <cellStyle name="Total 2 2 5 6" xfId="39545" xr:uid="{00000000-0005-0000-0000-0000EF9B0000}"/>
    <cellStyle name="Total 2 2 5 6 2" xfId="39546" xr:uid="{00000000-0005-0000-0000-0000F09B0000}"/>
    <cellStyle name="Total 2 2 5 7" xfId="39547" xr:uid="{00000000-0005-0000-0000-0000F19B0000}"/>
    <cellStyle name="Total 2 2 5 7 2" xfId="39548" xr:uid="{00000000-0005-0000-0000-0000F29B0000}"/>
    <cellStyle name="Total 2 2 5 8" xfId="39549" xr:uid="{00000000-0005-0000-0000-0000F39B0000}"/>
    <cellStyle name="Total 2 2 5 8 2" xfId="39550" xr:uid="{00000000-0005-0000-0000-0000F49B0000}"/>
    <cellStyle name="Total 2 2 5 9" xfId="39551" xr:uid="{00000000-0005-0000-0000-0000F59B0000}"/>
    <cellStyle name="Total 2 2 5 9 2" xfId="39552" xr:uid="{00000000-0005-0000-0000-0000F69B0000}"/>
    <cellStyle name="Total 2 2 6" xfId="39553" xr:uid="{00000000-0005-0000-0000-0000F79B0000}"/>
    <cellStyle name="Total 2 2 6 2" xfId="39554" xr:uid="{00000000-0005-0000-0000-0000F89B0000}"/>
    <cellStyle name="Total 2 2 7" xfId="39555" xr:uid="{00000000-0005-0000-0000-0000F99B0000}"/>
    <cellStyle name="Total 2 2 7 2" xfId="39556" xr:uid="{00000000-0005-0000-0000-0000FA9B0000}"/>
    <cellStyle name="Total 2 2 8" xfId="39557" xr:uid="{00000000-0005-0000-0000-0000FB9B0000}"/>
    <cellStyle name="Total 2 2 8 2" xfId="39558" xr:uid="{00000000-0005-0000-0000-0000FC9B0000}"/>
    <cellStyle name="Total 2 2 9" xfId="39559" xr:uid="{00000000-0005-0000-0000-0000FD9B0000}"/>
    <cellStyle name="Total 2 2 9 2" xfId="39560" xr:uid="{00000000-0005-0000-0000-0000FE9B0000}"/>
    <cellStyle name="Total 2 20" xfId="39561" xr:uid="{00000000-0005-0000-0000-0000FF9B0000}"/>
    <cellStyle name="Total 2 21" xfId="39562" xr:uid="{00000000-0005-0000-0000-0000009C0000}"/>
    <cellStyle name="Total 2 3" xfId="294" xr:uid="{00000000-0005-0000-0000-0000019C0000}"/>
    <cellStyle name="Total 2 3 10" xfId="39563" xr:uid="{00000000-0005-0000-0000-0000029C0000}"/>
    <cellStyle name="Total 2 3 10 2" xfId="39564" xr:uid="{00000000-0005-0000-0000-0000039C0000}"/>
    <cellStyle name="Total 2 3 11" xfId="39565" xr:uid="{00000000-0005-0000-0000-0000049C0000}"/>
    <cellStyle name="Total 2 3 11 2" xfId="39566" xr:uid="{00000000-0005-0000-0000-0000059C0000}"/>
    <cellStyle name="Total 2 3 12" xfId="39567" xr:uid="{00000000-0005-0000-0000-0000069C0000}"/>
    <cellStyle name="Total 2 3 12 2" xfId="39568" xr:uid="{00000000-0005-0000-0000-0000079C0000}"/>
    <cellStyle name="Total 2 3 13" xfId="39569" xr:uid="{00000000-0005-0000-0000-0000089C0000}"/>
    <cellStyle name="Total 2 3 13 2" xfId="39570" xr:uid="{00000000-0005-0000-0000-0000099C0000}"/>
    <cellStyle name="Total 2 3 14" xfId="39571" xr:uid="{00000000-0005-0000-0000-00000A9C0000}"/>
    <cellStyle name="Total 2 3 14 2" xfId="39572" xr:uid="{00000000-0005-0000-0000-00000B9C0000}"/>
    <cellStyle name="Total 2 3 15" xfId="39573" xr:uid="{00000000-0005-0000-0000-00000C9C0000}"/>
    <cellStyle name="Total 2 3 16" xfId="39574" xr:uid="{00000000-0005-0000-0000-00000D9C0000}"/>
    <cellStyle name="Total 2 3 17" xfId="39575" xr:uid="{00000000-0005-0000-0000-00000E9C0000}"/>
    <cellStyle name="Total 2 3 2" xfId="339" xr:uid="{00000000-0005-0000-0000-00000F9C0000}"/>
    <cellStyle name="Total 2 3 2 10" xfId="39576" xr:uid="{00000000-0005-0000-0000-0000109C0000}"/>
    <cellStyle name="Total 2 3 2 10 2" xfId="39577" xr:uid="{00000000-0005-0000-0000-0000119C0000}"/>
    <cellStyle name="Total 2 3 2 11" xfId="39578" xr:uid="{00000000-0005-0000-0000-0000129C0000}"/>
    <cellStyle name="Total 2 3 2 11 2" xfId="39579" xr:uid="{00000000-0005-0000-0000-0000139C0000}"/>
    <cellStyle name="Total 2 3 2 12" xfId="39580" xr:uid="{00000000-0005-0000-0000-0000149C0000}"/>
    <cellStyle name="Total 2 3 2 12 2" xfId="39581" xr:uid="{00000000-0005-0000-0000-0000159C0000}"/>
    <cellStyle name="Total 2 3 2 13" xfId="39582" xr:uid="{00000000-0005-0000-0000-0000169C0000}"/>
    <cellStyle name="Total 2 3 2 13 2" xfId="39583" xr:uid="{00000000-0005-0000-0000-0000179C0000}"/>
    <cellStyle name="Total 2 3 2 14" xfId="39584" xr:uid="{00000000-0005-0000-0000-0000189C0000}"/>
    <cellStyle name="Total 2 3 2 14 2" xfId="39585" xr:uid="{00000000-0005-0000-0000-0000199C0000}"/>
    <cellStyle name="Total 2 3 2 15" xfId="39586" xr:uid="{00000000-0005-0000-0000-00001A9C0000}"/>
    <cellStyle name="Total 2 3 2 16" xfId="39587" xr:uid="{00000000-0005-0000-0000-00001B9C0000}"/>
    <cellStyle name="Total 2 3 2 2" xfId="39588" xr:uid="{00000000-0005-0000-0000-00001C9C0000}"/>
    <cellStyle name="Total 2 3 2 2 10" xfId="39589" xr:uid="{00000000-0005-0000-0000-00001D9C0000}"/>
    <cellStyle name="Total 2 3 2 2 10 2" xfId="39590" xr:uid="{00000000-0005-0000-0000-00001E9C0000}"/>
    <cellStyle name="Total 2 3 2 2 11" xfId="39591" xr:uid="{00000000-0005-0000-0000-00001F9C0000}"/>
    <cellStyle name="Total 2 3 2 2 11 2" xfId="39592" xr:uid="{00000000-0005-0000-0000-0000209C0000}"/>
    <cellStyle name="Total 2 3 2 2 12" xfId="39593" xr:uid="{00000000-0005-0000-0000-0000219C0000}"/>
    <cellStyle name="Total 2 3 2 2 12 2" xfId="39594" xr:uid="{00000000-0005-0000-0000-0000229C0000}"/>
    <cellStyle name="Total 2 3 2 2 13" xfId="39595" xr:uid="{00000000-0005-0000-0000-0000239C0000}"/>
    <cellStyle name="Total 2 3 2 2 2" xfId="39596" xr:uid="{00000000-0005-0000-0000-0000249C0000}"/>
    <cellStyle name="Total 2 3 2 2 2 10" xfId="39597" xr:uid="{00000000-0005-0000-0000-0000259C0000}"/>
    <cellStyle name="Total 2 3 2 2 2 10 2" xfId="39598" xr:uid="{00000000-0005-0000-0000-0000269C0000}"/>
    <cellStyle name="Total 2 3 2 2 2 11" xfId="39599" xr:uid="{00000000-0005-0000-0000-0000279C0000}"/>
    <cellStyle name="Total 2 3 2 2 2 2" xfId="39600" xr:uid="{00000000-0005-0000-0000-0000289C0000}"/>
    <cellStyle name="Total 2 3 2 2 2 2 2" xfId="39601" xr:uid="{00000000-0005-0000-0000-0000299C0000}"/>
    <cellStyle name="Total 2 3 2 2 2 3" xfId="39602" xr:uid="{00000000-0005-0000-0000-00002A9C0000}"/>
    <cellStyle name="Total 2 3 2 2 2 3 2" xfId="39603" xr:uid="{00000000-0005-0000-0000-00002B9C0000}"/>
    <cellStyle name="Total 2 3 2 2 2 4" xfId="39604" xr:uid="{00000000-0005-0000-0000-00002C9C0000}"/>
    <cellStyle name="Total 2 3 2 2 2 4 2" xfId="39605" xr:uid="{00000000-0005-0000-0000-00002D9C0000}"/>
    <cellStyle name="Total 2 3 2 2 2 5" xfId="39606" xr:uid="{00000000-0005-0000-0000-00002E9C0000}"/>
    <cellStyle name="Total 2 3 2 2 2 5 2" xfId="39607" xr:uid="{00000000-0005-0000-0000-00002F9C0000}"/>
    <cellStyle name="Total 2 3 2 2 2 6" xfId="39608" xr:uid="{00000000-0005-0000-0000-0000309C0000}"/>
    <cellStyle name="Total 2 3 2 2 2 6 2" xfId="39609" xr:uid="{00000000-0005-0000-0000-0000319C0000}"/>
    <cellStyle name="Total 2 3 2 2 2 7" xfId="39610" xr:uid="{00000000-0005-0000-0000-0000329C0000}"/>
    <cellStyle name="Total 2 3 2 2 2 7 2" xfId="39611" xr:uid="{00000000-0005-0000-0000-0000339C0000}"/>
    <cellStyle name="Total 2 3 2 2 2 8" xfId="39612" xr:uid="{00000000-0005-0000-0000-0000349C0000}"/>
    <cellStyle name="Total 2 3 2 2 2 8 2" xfId="39613" xr:uid="{00000000-0005-0000-0000-0000359C0000}"/>
    <cellStyle name="Total 2 3 2 2 2 9" xfId="39614" xr:uid="{00000000-0005-0000-0000-0000369C0000}"/>
    <cellStyle name="Total 2 3 2 2 2 9 2" xfId="39615" xr:uid="{00000000-0005-0000-0000-0000379C0000}"/>
    <cellStyle name="Total 2 3 2 2 3" xfId="39616" xr:uid="{00000000-0005-0000-0000-0000389C0000}"/>
    <cellStyle name="Total 2 3 2 2 3 10" xfId="39617" xr:uid="{00000000-0005-0000-0000-0000399C0000}"/>
    <cellStyle name="Total 2 3 2 2 3 10 2" xfId="39618" xr:uid="{00000000-0005-0000-0000-00003A9C0000}"/>
    <cellStyle name="Total 2 3 2 2 3 11" xfId="39619" xr:uid="{00000000-0005-0000-0000-00003B9C0000}"/>
    <cellStyle name="Total 2 3 2 2 3 2" xfId="39620" xr:uid="{00000000-0005-0000-0000-00003C9C0000}"/>
    <cellStyle name="Total 2 3 2 2 3 2 2" xfId="39621" xr:uid="{00000000-0005-0000-0000-00003D9C0000}"/>
    <cellStyle name="Total 2 3 2 2 3 3" xfId="39622" xr:uid="{00000000-0005-0000-0000-00003E9C0000}"/>
    <cellStyle name="Total 2 3 2 2 3 3 2" xfId="39623" xr:uid="{00000000-0005-0000-0000-00003F9C0000}"/>
    <cellStyle name="Total 2 3 2 2 3 4" xfId="39624" xr:uid="{00000000-0005-0000-0000-0000409C0000}"/>
    <cellStyle name="Total 2 3 2 2 3 4 2" xfId="39625" xr:uid="{00000000-0005-0000-0000-0000419C0000}"/>
    <cellStyle name="Total 2 3 2 2 3 5" xfId="39626" xr:uid="{00000000-0005-0000-0000-0000429C0000}"/>
    <cellStyle name="Total 2 3 2 2 3 5 2" xfId="39627" xr:uid="{00000000-0005-0000-0000-0000439C0000}"/>
    <cellStyle name="Total 2 3 2 2 3 6" xfId="39628" xr:uid="{00000000-0005-0000-0000-0000449C0000}"/>
    <cellStyle name="Total 2 3 2 2 3 6 2" xfId="39629" xr:uid="{00000000-0005-0000-0000-0000459C0000}"/>
    <cellStyle name="Total 2 3 2 2 3 7" xfId="39630" xr:uid="{00000000-0005-0000-0000-0000469C0000}"/>
    <cellStyle name="Total 2 3 2 2 3 7 2" xfId="39631" xr:uid="{00000000-0005-0000-0000-0000479C0000}"/>
    <cellStyle name="Total 2 3 2 2 3 8" xfId="39632" xr:uid="{00000000-0005-0000-0000-0000489C0000}"/>
    <cellStyle name="Total 2 3 2 2 3 8 2" xfId="39633" xr:uid="{00000000-0005-0000-0000-0000499C0000}"/>
    <cellStyle name="Total 2 3 2 2 3 9" xfId="39634" xr:uid="{00000000-0005-0000-0000-00004A9C0000}"/>
    <cellStyle name="Total 2 3 2 2 3 9 2" xfId="39635" xr:uid="{00000000-0005-0000-0000-00004B9C0000}"/>
    <cellStyle name="Total 2 3 2 2 4" xfId="39636" xr:uid="{00000000-0005-0000-0000-00004C9C0000}"/>
    <cellStyle name="Total 2 3 2 2 4 2" xfId="39637" xr:uid="{00000000-0005-0000-0000-00004D9C0000}"/>
    <cellStyle name="Total 2 3 2 2 5" xfId="39638" xr:uid="{00000000-0005-0000-0000-00004E9C0000}"/>
    <cellStyle name="Total 2 3 2 2 5 2" xfId="39639" xr:uid="{00000000-0005-0000-0000-00004F9C0000}"/>
    <cellStyle name="Total 2 3 2 2 6" xfId="39640" xr:uid="{00000000-0005-0000-0000-0000509C0000}"/>
    <cellStyle name="Total 2 3 2 2 6 2" xfId="39641" xr:uid="{00000000-0005-0000-0000-0000519C0000}"/>
    <cellStyle name="Total 2 3 2 2 7" xfId="39642" xr:uid="{00000000-0005-0000-0000-0000529C0000}"/>
    <cellStyle name="Total 2 3 2 2 7 2" xfId="39643" xr:uid="{00000000-0005-0000-0000-0000539C0000}"/>
    <cellStyle name="Total 2 3 2 2 8" xfId="39644" xr:uid="{00000000-0005-0000-0000-0000549C0000}"/>
    <cellStyle name="Total 2 3 2 2 8 2" xfId="39645" xr:uid="{00000000-0005-0000-0000-0000559C0000}"/>
    <cellStyle name="Total 2 3 2 2 9" xfId="39646" xr:uid="{00000000-0005-0000-0000-0000569C0000}"/>
    <cellStyle name="Total 2 3 2 2 9 2" xfId="39647" xr:uid="{00000000-0005-0000-0000-0000579C0000}"/>
    <cellStyle name="Total 2 3 2 3" xfId="39648" xr:uid="{00000000-0005-0000-0000-0000589C0000}"/>
    <cellStyle name="Total 2 3 2 3 10" xfId="39649" xr:uid="{00000000-0005-0000-0000-0000599C0000}"/>
    <cellStyle name="Total 2 3 2 3 10 2" xfId="39650" xr:uid="{00000000-0005-0000-0000-00005A9C0000}"/>
    <cellStyle name="Total 2 3 2 3 11" xfId="39651" xr:uid="{00000000-0005-0000-0000-00005B9C0000}"/>
    <cellStyle name="Total 2 3 2 3 11 2" xfId="39652" xr:uid="{00000000-0005-0000-0000-00005C9C0000}"/>
    <cellStyle name="Total 2 3 2 3 12" xfId="39653" xr:uid="{00000000-0005-0000-0000-00005D9C0000}"/>
    <cellStyle name="Total 2 3 2 3 12 2" xfId="39654" xr:uid="{00000000-0005-0000-0000-00005E9C0000}"/>
    <cellStyle name="Total 2 3 2 3 13" xfId="39655" xr:uid="{00000000-0005-0000-0000-00005F9C0000}"/>
    <cellStyle name="Total 2 3 2 3 2" xfId="39656" xr:uid="{00000000-0005-0000-0000-0000609C0000}"/>
    <cellStyle name="Total 2 3 2 3 2 10" xfId="39657" xr:uid="{00000000-0005-0000-0000-0000619C0000}"/>
    <cellStyle name="Total 2 3 2 3 2 10 2" xfId="39658" xr:uid="{00000000-0005-0000-0000-0000629C0000}"/>
    <cellStyle name="Total 2 3 2 3 2 11" xfId="39659" xr:uid="{00000000-0005-0000-0000-0000639C0000}"/>
    <cellStyle name="Total 2 3 2 3 2 2" xfId="39660" xr:uid="{00000000-0005-0000-0000-0000649C0000}"/>
    <cellStyle name="Total 2 3 2 3 2 2 2" xfId="39661" xr:uid="{00000000-0005-0000-0000-0000659C0000}"/>
    <cellStyle name="Total 2 3 2 3 2 3" xfId="39662" xr:uid="{00000000-0005-0000-0000-0000669C0000}"/>
    <cellStyle name="Total 2 3 2 3 2 3 2" xfId="39663" xr:uid="{00000000-0005-0000-0000-0000679C0000}"/>
    <cellStyle name="Total 2 3 2 3 2 4" xfId="39664" xr:uid="{00000000-0005-0000-0000-0000689C0000}"/>
    <cellStyle name="Total 2 3 2 3 2 4 2" xfId="39665" xr:uid="{00000000-0005-0000-0000-0000699C0000}"/>
    <cellStyle name="Total 2 3 2 3 2 5" xfId="39666" xr:uid="{00000000-0005-0000-0000-00006A9C0000}"/>
    <cellStyle name="Total 2 3 2 3 2 5 2" xfId="39667" xr:uid="{00000000-0005-0000-0000-00006B9C0000}"/>
    <cellStyle name="Total 2 3 2 3 2 6" xfId="39668" xr:uid="{00000000-0005-0000-0000-00006C9C0000}"/>
    <cellStyle name="Total 2 3 2 3 2 6 2" xfId="39669" xr:uid="{00000000-0005-0000-0000-00006D9C0000}"/>
    <cellStyle name="Total 2 3 2 3 2 7" xfId="39670" xr:uid="{00000000-0005-0000-0000-00006E9C0000}"/>
    <cellStyle name="Total 2 3 2 3 2 7 2" xfId="39671" xr:uid="{00000000-0005-0000-0000-00006F9C0000}"/>
    <cellStyle name="Total 2 3 2 3 2 8" xfId="39672" xr:uid="{00000000-0005-0000-0000-0000709C0000}"/>
    <cellStyle name="Total 2 3 2 3 2 8 2" xfId="39673" xr:uid="{00000000-0005-0000-0000-0000719C0000}"/>
    <cellStyle name="Total 2 3 2 3 2 9" xfId="39674" xr:uid="{00000000-0005-0000-0000-0000729C0000}"/>
    <cellStyle name="Total 2 3 2 3 2 9 2" xfId="39675" xr:uid="{00000000-0005-0000-0000-0000739C0000}"/>
    <cellStyle name="Total 2 3 2 3 3" xfId="39676" xr:uid="{00000000-0005-0000-0000-0000749C0000}"/>
    <cellStyle name="Total 2 3 2 3 3 10" xfId="39677" xr:uid="{00000000-0005-0000-0000-0000759C0000}"/>
    <cellStyle name="Total 2 3 2 3 3 10 2" xfId="39678" xr:uid="{00000000-0005-0000-0000-0000769C0000}"/>
    <cellStyle name="Total 2 3 2 3 3 11" xfId="39679" xr:uid="{00000000-0005-0000-0000-0000779C0000}"/>
    <cellStyle name="Total 2 3 2 3 3 2" xfId="39680" xr:uid="{00000000-0005-0000-0000-0000789C0000}"/>
    <cellStyle name="Total 2 3 2 3 3 2 2" xfId="39681" xr:uid="{00000000-0005-0000-0000-0000799C0000}"/>
    <cellStyle name="Total 2 3 2 3 3 3" xfId="39682" xr:uid="{00000000-0005-0000-0000-00007A9C0000}"/>
    <cellStyle name="Total 2 3 2 3 3 3 2" xfId="39683" xr:uid="{00000000-0005-0000-0000-00007B9C0000}"/>
    <cellStyle name="Total 2 3 2 3 3 4" xfId="39684" xr:uid="{00000000-0005-0000-0000-00007C9C0000}"/>
    <cellStyle name="Total 2 3 2 3 3 4 2" xfId="39685" xr:uid="{00000000-0005-0000-0000-00007D9C0000}"/>
    <cellStyle name="Total 2 3 2 3 3 5" xfId="39686" xr:uid="{00000000-0005-0000-0000-00007E9C0000}"/>
    <cellStyle name="Total 2 3 2 3 3 5 2" xfId="39687" xr:uid="{00000000-0005-0000-0000-00007F9C0000}"/>
    <cellStyle name="Total 2 3 2 3 3 6" xfId="39688" xr:uid="{00000000-0005-0000-0000-0000809C0000}"/>
    <cellStyle name="Total 2 3 2 3 3 6 2" xfId="39689" xr:uid="{00000000-0005-0000-0000-0000819C0000}"/>
    <cellStyle name="Total 2 3 2 3 3 7" xfId="39690" xr:uid="{00000000-0005-0000-0000-0000829C0000}"/>
    <cellStyle name="Total 2 3 2 3 3 7 2" xfId="39691" xr:uid="{00000000-0005-0000-0000-0000839C0000}"/>
    <cellStyle name="Total 2 3 2 3 3 8" xfId="39692" xr:uid="{00000000-0005-0000-0000-0000849C0000}"/>
    <cellStyle name="Total 2 3 2 3 3 8 2" xfId="39693" xr:uid="{00000000-0005-0000-0000-0000859C0000}"/>
    <cellStyle name="Total 2 3 2 3 3 9" xfId="39694" xr:uid="{00000000-0005-0000-0000-0000869C0000}"/>
    <cellStyle name="Total 2 3 2 3 3 9 2" xfId="39695" xr:uid="{00000000-0005-0000-0000-0000879C0000}"/>
    <cellStyle name="Total 2 3 2 3 4" xfId="39696" xr:uid="{00000000-0005-0000-0000-0000889C0000}"/>
    <cellStyle name="Total 2 3 2 3 4 2" xfId="39697" xr:uid="{00000000-0005-0000-0000-0000899C0000}"/>
    <cellStyle name="Total 2 3 2 3 5" xfId="39698" xr:uid="{00000000-0005-0000-0000-00008A9C0000}"/>
    <cellStyle name="Total 2 3 2 3 5 2" xfId="39699" xr:uid="{00000000-0005-0000-0000-00008B9C0000}"/>
    <cellStyle name="Total 2 3 2 3 6" xfId="39700" xr:uid="{00000000-0005-0000-0000-00008C9C0000}"/>
    <cellStyle name="Total 2 3 2 3 6 2" xfId="39701" xr:uid="{00000000-0005-0000-0000-00008D9C0000}"/>
    <cellStyle name="Total 2 3 2 3 7" xfId="39702" xr:uid="{00000000-0005-0000-0000-00008E9C0000}"/>
    <cellStyle name="Total 2 3 2 3 7 2" xfId="39703" xr:uid="{00000000-0005-0000-0000-00008F9C0000}"/>
    <cellStyle name="Total 2 3 2 3 8" xfId="39704" xr:uid="{00000000-0005-0000-0000-0000909C0000}"/>
    <cellStyle name="Total 2 3 2 3 8 2" xfId="39705" xr:uid="{00000000-0005-0000-0000-0000919C0000}"/>
    <cellStyle name="Total 2 3 2 3 9" xfId="39706" xr:uid="{00000000-0005-0000-0000-0000929C0000}"/>
    <cellStyle name="Total 2 3 2 3 9 2" xfId="39707" xr:uid="{00000000-0005-0000-0000-0000939C0000}"/>
    <cellStyle name="Total 2 3 2 4" xfId="39708" xr:uid="{00000000-0005-0000-0000-0000949C0000}"/>
    <cellStyle name="Total 2 3 2 4 10" xfId="39709" xr:uid="{00000000-0005-0000-0000-0000959C0000}"/>
    <cellStyle name="Total 2 3 2 4 10 2" xfId="39710" xr:uid="{00000000-0005-0000-0000-0000969C0000}"/>
    <cellStyle name="Total 2 3 2 4 11" xfId="39711" xr:uid="{00000000-0005-0000-0000-0000979C0000}"/>
    <cellStyle name="Total 2 3 2 4 2" xfId="39712" xr:uid="{00000000-0005-0000-0000-0000989C0000}"/>
    <cellStyle name="Total 2 3 2 4 2 2" xfId="39713" xr:uid="{00000000-0005-0000-0000-0000999C0000}"/>
    <cellStyle name="Total 2 3 2 4 3" xfId="39714" xr:uid="{00000000-0005-0000-0000-00009A9C0000}"/>
    <cellStyle name="Total 2 3 2 4 3 2" xfId="39715" xr:uid="{00000000-0005-0000-0000-00009B9C0000}"/>
    <cellStyle name="Total 2 3 2 4 4" xfId="39716" xr:uid="{00000000-0005-0000-0000-00009C9C0000}"/>
    <cellStyle name="Total 2 3 2 4 4 2" xfId="39717" xr:uid="{00000000-0005-0000-0000-00009D9C0000}"/>
    <cellStyle name="Total 2 3 2 4 5" xfId="39718" xr:uid="{00000000-0005-0000-0000-00009E9C0000}"/>
    <cellStyle name="Total 2 3 2 4 5 2" xfId="39719" xr:uid="{00000000-0005-0000-0000-00009F9C0000}"/>
    <cellStyle name="Total 2 3 2 4 6" xfId="39720" xr:uid="{00000000-0005-0000-0000-0000A09C0000}"/>
    <cellStyle name="Total 2 3 2 4 6 2" xfId="39721" xr:uid="{00000000-0005-0000-0000-0000A19C0000}"/>
    <cellStyle name="Total 2 3 2 4 7" xfId="39722" xr:uid="{00000000-0005-0000-0000-0000A29C0000}"/>
    <cellStyle name="Total 2 3 2 4 7 2" xfId="39723" xr:uid="{00000000-0005-0000-0000-0000A39C0000}"/>
    <cellStyle name="Total 2 3 2 4 8" xfId="39724" xr:uid="{00000000-0005-0000-0000-0000A49C0000}"/>
    <cellStyle name="Total 2 3 2 4 8 2" xfId="39725" xr:uid="{00000000-0005-0000-0000-0000A59C0000}"/>
    <cellStyle name="Total 2 3 2 4 9" xfId="39726" xr:uid="{00000000-0005-0000-0000-0000A69C0000}"/>
    <cellStyle name="Total 2 3 2 4 9 2" xfId="39727" xr:uid="{00000000-0005-0000-0000-0000A79C0000}"/>
    <cellStyle name="Total 2 3 2 5" xfId="39728" xr:uid="{00000000-0005-0000-0000-0000A89C0000}"/>
    <cellStyle name="Total 2 3 2 5 10" xfId="39729" xr:uid="{00000000-0005-0000-0000-0000A99C0000}"/>
    <cellStyle name="Total 2 3 2 5 10 2" xfId="39730" xr:uid="{00000000-0005-0000-0000-0000AA9C0000}"/>
    <cellStyle name="Total 2 3 2 5 11" xfId="39731" xr:uid="{00000000-0005-0000-0000-0000AB9C0000}"/>
    <cellStyle name="Total 2 3 2 5 2" xfId="39732" xr:uid="{00000000-0005-0000-0000-0000AC9C0000}"/>
    <cellStyle name="Total 2 3 2 5 2 2" xfId="39733" xr:uid="{00000000-0005-0000-0000-0000AD9C0000}"/>
    <cellStyle name="Total 2 3 2 5 3" xfId="39734" xr:uid="{00000000-0005-0000-0000-0000AE9C0000}"/>
    <cellStyle name="Total 2 3 2 5 3 2" xfId="39735" xr:uid="{00000000-0005-0000-0000-0000AF9C0000}"/>
    <cellStyle name="Total 2 3 2 5 4" xfId="39736" xr:uid="{00000000-0005-0000-0000-0000B09C0000}"/>
    <cellStyle name="Total 2 3 2 5 4 2" xfId="39737" xr:uid="{00000000-0005-0000-0000-0000B19C0000}"/>
    <cellStyle name="Total 2 3 2 5 5" xfId="39738" xr:uid="{00000000-0005-0000-0000-0000B29C0000}"/>
    <cellStyle name="Total 2 3 2 5 5 2" xfId="39739" xr:uid="{00000000-0005-0000-0000-0000B39C0000}"/>
    <cellStyle name="Total 2 3 2 5 6" xfId="39740" xr:uid="{00000000-0005-0000-0000-0000B49C0000}"/>
    <cellStyle name="Total 2 3 2 5 6 2" xfId="39741" xr:uid="{00000000-0005-0000-0000-0000B59C0000}"/>
    <cellStyle name="Total 2 3 2 5 7" xfId="39742" xr:uid="{00000000-0005-0000-0000-0000B69C0000}"/>
    <cellStyle name="Total 2 3 2 5 7 2" xfId="39743" xr:uid="{00000000-0005-0000-0000-0000B79C0000}"/>
    <cellStyle name="Total 2 3 2 5 8" xfId="39744" xr:uid="{00000000-0005-0000-0000-0000B89C0000}"/>
    <cellStyle name="Total 2 3 2 5 8 2" xfId="39745" xr:uid="{00000000-0005-0000-0000-0000B99C0000}"/>
    <cellStyle name="Total 2 3 2 5 9" xfId="39746" xr:uid="{00000000-0005-0000-0000-0000BA9C0000}"/>
    <cellStyle name="Total 2 3 2 5 9 2" xfId="39747" xr:uid="{00000000-0005-0000-0000-0000BB9C0000}"/>
    <cellStyle name="Total 2 3 2 6" xfId="39748" xr:uid="{00000000-0005-0000-0000-0000BC9C0000}"/>
    <cellStyle name="Total 2 3 2 6 2" xfId="39749" xr:uid="{00000000-0005-0000-0000-0000BD9C0000}"/>
    <cellStyle name="Total 2 3 2 7" xfId="39750" xr:uid="{00000000-0005-0000-0000-0000BE9C0000}"/>
    <cellStyle name="Total 2 3 2 7 2" xfId="39751" xr:uid="{00000000-0005-0000-0000-0000BF9C0000}"/>
    <cellStyle name="Total 2 3 2 8" xfId="39752" xr:uid="{00000000-0005-0000-0000-0000C09C0000}"/>
    <cellStyle name="Total 2 3 2 8 2" xfId="39753" xr:uid="{00000000-0005-0000-0000-0000C19C0000}"/>
    <cellStyle name="Total 2 3 2 9" xfId="39754" xr:uid="{00000000-0005-0000-0000-0000C29C0000}"/>
    <cellStyle name="Total 2 3 2 9 2" xfId="39755" xr:uid="{00000000-0005-0000-0000-0000C39C0000}"/>
    <cellStyle name="Total 2 3 3" xfId="344" xr:uid="{00000000-0005-0000-0000-0000C49C0000}"/>
    <cellStyle name="Total 2 3 3 10" xfId="39756" xr:uid="{00000000-0005-0000-0000-0000C59C0000}"/>
    <cellStyle name="Total 2 3 3 10 2" xfId="39757" xr:uid="{00000000-0005-0000-0000-0000C69C0000}"/>
    <cellStyle name="Total 2 3 3 11" xfId="39758" xr:uid="{00000000-0005-0000-0000-0000C79C0000}"/>
    <cellStyle name="Total 2 3 3 11 2" xfId="39759" xr:uid="{00000000-0005-0000-0000-0000C89C0000}"/>
    <cellStyle name="Total 2 3 3 12" xfId="39760" xr:uid="{00000000-0005-0000-0000-0000C99C0000}"/>
    <cellStyle name="Total 2 3 3 12 2" xfId="39761" xr:uid="{00000000-0005-0000-0000-0000CA9C0000}"/>
    <cellStyle name="Total 2 3 3 13" xfId="39762" xr:uid="{00000000-0005-0000-0000-0000CB9C0000}"/>
    <cellStyle name="Total 2 3 3 13 2" xfId="39763" xr:uid="{00000000-0005-0000-0000-0000CC9C0000}"/>
    <cellStyle name="Total 2 3 3 14" xfId="39764" xr:uid="{00000000-0005-0000-0000-0000CD9C0000}"/>
    <cellStyle name="Total 2 3 3 14 2" xfId="39765" xr:uid="{00000000-0005-0000-0000-0000CE9C0000}"/>
    <cellStyle name="Total 2 3 3 15" xfId="39766" xr:uid="{00000000-0005-0000-0000-0000CF9C0000}"/>
    <cellStyle name="Total 2 3 3 2" xfId="39767" xr:uid="{00000000-0005-0000-0000-0000D09C0000}"/>
    <cellStyle name="Total 2 3 3 2 10" xfId="39768" xr:uid="{00000000-0005-0000-0000-0000D19C0000}"/>
    <cellStyle name="Total 2 3 3 2 10 2" xfId="39769" xr:uid="{00000000-0005-0000-0000-0000D29C0000}"/>
    <cellStyle name="Total 2 3 3 2 11" xfId="39770" xr:uid="{00000000-0005-0000-0000-0000D39C0000}"/>
    <cellStyle name="Total 2 3 3 2 11 2" xfId="39771" xr:uid="{00000000-0005-0000-0000-0000D49C0000}"/>
    <cellStyle name="Total 2 3 3 2 12" xfId="39772" xr:uid="{00000000-0005-0000-0000-0000D59C0000}"/>
    <cellStyle name="Total 2 3 3 2 12 2" xfId="39773" xr:uid="{00000000-0005-0000-0000-0000D69C0000}"/>
    <cellStyle name="Total 2 3 3 2 13" xfId="39774" xr:uid="{00000000-0005-0000-0000-0000D79C0000}"/>
    <cellStyle name="Total 2 3 3 2 2" xfId="39775" xr:uid="{00000000-0005-0000-0000-0000D89C0000}"/>
    <cellStyle name="Total 2 3 3 2 2 10" xfId="39776" xr:uid="{00000000-0005-0000-0000-0000D99C0000}"/>
    <cellStyle name="Total 2 3 3 2 2 10 2" xfId="39777" xr:uid="{00000000-0005-0000-0000-0000DA9C0000}"/>
    <cellStyle name="Total 2 3 3 2 2 11" xfId="39778" xr:uid="{00000000-0005-0000-0000-0000DB9C0000}"/>
    <cellStyle name="Total 2 3 3 2 2 2" xfId="39779" xr:uid="{00000000-0005-0000-0000-0000DC9C0000}"/>
    <cellStyle name="Total 2 3 3 2 2 2 2" xfId="39780" xr:uid="{00000000-0005-0000-0000-0000DD9C0000}"/>
    <cellStyle name="Total 2 3 3 2 2 3" xfId="39781" xr:uid="{00000000-0005-0000-0000-0000DE9C0000}"/>
    <cellStyle name="Total 2 3 3 2 2 3 2" xfId="39782" xr:uid="{00000000-0005-0000-0000-0000DF9C0000}"/>
    <cellStyle name="Total 2 3 3 2 2 4" xfId="39783" xr:uid="{00000000-0005-0000-0000-0000E09C0000}"/>
    <cellStyle name="Total 2 3 3 2 2 4 2" xfId="39784" xr:uid="{00000000-0005-0000-0000-0000E19C0000}"/>
    <cellStyle name="Total 2 3 3 2 2 5" xfId="39785" xr:uid="{00000000-0005-0000-0000-0000E29C0000}"/>
    <cellStyle name="Total 2 3 3 2 2 5 2" xfId="39786" xr:uid="{00000000-0005-0000-0000-0000E39C0000}"/>
    <cellStyle name="Total 2 3 3 2 2 6" xfId="39787" xr:uid="{00000000-0005-0000-0000-0000E49C0000}"/>
    <cellStyle name="Total 2 3 3 2 2 6 2" xfId="39788" xr:uid="{00000000-0005-0000-0000-0000E59C0000}"/>
    <cellStyle name="Total 2 3 3 2 2 7" xfId="39789" xr:uid="{00000000-0005-0000-0000-0000E69C0000}"/>
    <cellStyle name="Total 2 3 3 2 2 7 2" xfId="39790" xr:uid="{00000000-0005-0000-0000-0000E79C0000}"/>
    <cellStyle name="Total 2 3 3 2 2 8" xfId="39791" xr:uid="{00000000-0005-0000-0000-0000E89C0000}"/>
    <cellStyle name="Total 2 3 3 2 2 8 2" xfId="39792" xr:uid="{00000000-0005-0000-0000-0000E99C0000}"/>
    <cellStyle name="Total 2 3 3 2 2 9" xfId="39793" xr:uid="{00000000-0005-0000-0000-0000EA9C0000}"/>
    <cellStyle name="Total 2 3 3 2 2 9 2" xfId="39794" xr:uid="{00000000-0005-0000-0000-0000EB9C0000}"/>
    <cellStyle name="Total 2 3 3 2 3" xfId="39795" xr:uid="{00000000-0005-0000-0000-0000EC9C0000}"/>
    <cellStyle name="Total 2 3 3 2 3 10" xfId="39796" xr:uid="{00000000-0005-0000-0000-0000ED9C0000}"/>
    <cellStyle name="Total 2 3 3 2 3 10 2" xfId="39797" xr:uid="{00000000-0005-0000-0000-0000EE9C0000}"/>
    <cellStyle name="Total 2 3 3 2 3 11" xfId="39798" xr:uid="{00000000-0005-0000-0000-0000EF9C0000}"/>
    <cellStyle name="Total 2 3 3 2 3 2" xfId="39799" xr:uid="{00000000-0005-0000-0000-0000F09C0000}"/>
    <cellStyle name="Total 2 3 3 2 3 2 2" xfId="39800" xr:uid="{00000000-0005-0000-0000-0000F19C0000}"/>
    <cellStyle name="Total 2 3 3 2 3 3" xfId="39801" xr:uid="{00000000-0005-0000-0000-0000F29C0000}"/>
    <cellStyle name="Total 2 3 3 2 3 3 2" xfId="39802" xr:uid="{00000000-0005-0000-0000-0000F39C0000}"/>
    <cellStyle name="Total 2 3 3 2 3 4" xfId="39803" xr:uid="{00000000-0005-0000-0000-0000F49C0000}"/>
    <cellStyle name="Total 2 3 3 2 3 4 2" xfId="39804" xr:uid="{00000000-0005-0000-0000-0000F59C0000}"/>
    <cellStyle name="Total 2 3 3 2 3 5" xfId="39805" xr:uid="{00000000-0005-0000-0000-0000F69C0000}"/>
    <cellStyle name="Total 2 3 3 2 3 5 2" xfId="39806" xr:uid="{00000000-0005-0000-0000-0000F79C0000}"/>
    <cellStyle name="Total 2 3 3 2 3 6" xfId="39807" xr:uid="{00000000-0005-0000-0000-0000F89C0000}"/>
    <cellStyle name="Total 2 3 3 2 3 6 2" xfId="39808" xr:uid="{00000000-0005-0000-0000-0000F99C0000}"/>
    <cellStyle name="Total 2 3 3 2 3 7" xfId="39809" xr:uid="{00000000-0005-0000-0000-0000FA9C0000}"/>
    <cellStyle name="Total 2 3 3 2 3 7 2" xfId="39810" xr:uid="{00000000-0005-0000-0000-0000FB9C0000}"/>
    <cellStyle name="Total 2 3 3 2 3 8" xfId="39811" xr:uid="{00000000-0005-0000-0000-0000FC9C0000}"/>
    <cellStyle name="Total 2 3 3 2 3 8 2" xfId="39812" xr:uid="{00000000-0005-0000-0000-0000FD9C0000}"/>
    <cellStyle name="Total 2 3 3 2 3 9" xfId="39813" xr:uid="{00000000-0005-0000-0000-0000FE9C0000}"/>
    <cellStyle name="Total 2 3 3 2 3 9 2" xfId="39814" xr:uid="{00000000-0005-0000-0000-0000FF9C0000}"/>
    <cellStyle name="Total 2 3 3 2 4" xfId="39815" xr:uid="{00000000-0005-0000-0000-0000009D0000}"/>
    <cellStyle name="Total 2 3 3 2 4 2" xfId="39816" xr:uid="{00000000-0005-0000-0000-0000019D0000}"/>
    <cellStyle name="Total 2 3 3 2 5" xfId="39817" xr:uid="{00000000-0005-0000-0000-0000029D0000}"/>
    <cellStyle name="Total 2 3 3 2 5 2" xfId="39818" xr:uid="{00000000-0005-0000-0000-0000039D0000}"/>
    <cellStyle name="Total 2 3 3 2 6" xfId="39819" xr:uid="{00000000-0005-0000-0000-0000049D0000}"/>
    <cellStyle name="Total 2 3 3 2 6 2" xfId="39820" xr:uid="{00000000-0005-0000-0000-0000059D0000}"/>
    <cellStyle name="Total 2 3 3 2 7" xfId="39821" xr:uid="{00000000-0005-0000-0000-0000069D0000}"/>
    <cellStyle name="Total 2 3 3 2 7 2" xfId="39822" xr:uid="{00000000-0005-0000-0000-0000079D0000}"/>
    <cellStyle name="Total 2 3 3 2 8" xfId="39823" xr:uid="{00000000-0005-0000-0000-0000089D0000}"/>
    <cellStyle name="Total 2 3 3 2 8 2" xfId="39824" xr:uid="{00000000-0005-0000-0000-0000099D0000}"/>
    <cellStyle name="Total 2 3 3 2 9" xfId="39825" xr:uid="{00000000-0005-0000-0000-00000A9D0000}"/>
    <cellStyle name="Total 2 3 3 2 9 2" xfId="39826" xr:uid="{00000000-0005-0000-0000-00000B9D0000}"/>
    <cellStyle name="Total 2 3 3 3" xfId="39827" xr:uid="{00000000-0005-0000-0000-00000C9D0000}"/>
    <cellStyle name="Total 2 3 3 3 10" xfId="39828" xr:uid="{00000000-0005-0000-0000-00000D9D0000}"/>
    <cellStyle name="Total 2 3 3 3 10 2" xfId="39829" xr:uid="{00000000-0005-0000-0000-00000E9D0000}"/>
    <cellStyle name="Total 2 3 3 3 11" xfId="39830" xr:uid="{00000000-0005-0000-0000-00000F9D0000}"/>
    <cellStyle name="Total 2 3 3 3 11 2" xfId="39831" xr:uid="{00000000-0005-0000-0000-0000109D0000}"/>
    <cellStyle name="Total 2 3 3 3 12" xfId="39832" xr:uid="{00000000-0005-0000-0000-0000119D0000}"/>
    <cellStyle name="Total 2 3 3 3 12 2" xfId="39833" xr:uid="{00000000-0005-0000-0000-0000129D0000}"/>
    <cellStyle name="Total 2 3 3 3 13" xfId="39834" xr:uid="{00000000-0005-0000-0000-0000139D0000}"/>
    <cellStyle name="Total 2 3 3 3 2" xfId="39835" xr:uid="{00000000-0005-0000-0000-0000149D0000}"/>
    <cellStyle name="Total 2 3 3 3 2 10" xfId="39836" xr:uid="{00000000-0005-0000-0000-0000159D0000}"/>
    <cellStyle name="Total 2 3 3 3 2 10 2" xfId="39837" xr:uid="{00000000-0005-0000-0000-0000169D0000}"/>
    <cellStyle name="Total 2 3 3 3 2 11" xfId="39838" xr:uid="{00000000-0005-0000-0000-0000179D0000}"/>
    <cellStyle name="Total 2 3 3 3 2 2" xfId="39839" xr:uid="{00000000-0005-0000-0000-0000189D0000}"/>
    <cellStyle name="Total 2 3 3 3 2 2 2" xfId="39840" xr:uid="{00000000-0005-0000-0000-0000199D0000}"/>
    <cellStyle name="Total 2 3 3 3 2 3" xfId="39841" xr:uid="{00000000-0005-0000-0000-00001A9D0000}"/>
    <cellStyle name="Total 2 3 3 3 2 3 2" xfId="39842" xr:uid="{00000000-0005-0000-0000-00001B9D0000}"/>
    <cellStyle name="Total 2 3 3 3 2 4" xfId="39843" xr:uid="{00000000-0005-0000-0000-00001C9D0000}"/>
    <cellStyle name="Total 2 3 3 3 2 4 2" xfId="39844" xr:uid="{00000000-0005-0000-0000-00001D9D0000}"/>
    <cellStyle name="Total 2 3 3 3 2 5" xfId="39845" xr:uid="{00000000-0005-0000-0000-00001E9D0000}"/>
    <cellStyle name="Total 2 3 3 3 2 5 2" xfId="39846" xr:uid="{00000000-0005-0000-0000-00001F9D0000}"/>
    <cellStyle name="Total 2 3 3 3 2 6" xfId="39847" xr:uid="{00000000-0005-0000-0000-0000209D0000}"/>
    <cellStyle name="Total 2 3 3 3 2 6 2" xfId="39848" xr:uid="{00000000-0005-0000-0000-0000219D0000}"/>
    <cellStyle name="Total 2 3 3 3 2 7" xfId="39849" xr:uid="{00000000-0005-0000-0000-0000229D0000}"/>
    <cellStyle name="Total 2 3 3 3 2 7 2" xfId="39850" xr:uid="{00000000-0005-0000-0000-0000239D0000}"/>
    <cellStyle name="Total 2 3 3 3 2 8" xfId="39851" xr:uid="{00000000-0005-0000-0000-0000249D0000}"/>
    <cellStyle name="Total 2 3 3 3 2 8 2" xfId="39852" xr:uid="{00000000-0005-0000-0000-0000259D0000}"/>
    <cellStyle name="Total 2 3 3 3 2 9" xfId="39853" xr:uid="{00000000-0005-0000-0000-0000269D0000}"/>
    <cellStyle name="Total 2 3 3 3 2 9 2" xfId="39854" xr:uid="{00000000-0005-0000-0000-0000279D0000}"/>
    <cellStyle name="Total 2 3 3 3 3" xfId="39855" xr:uid="{00000000-0005-0000-0000-0000289D0000}"/>
    <cellStyle name="Total 2 3 3 3 3 10" xfId="39856" xr:uid="{00000000-0005-0000-0000-0000299D0000}"/>
    <cellStyle name="Total 2 3 3 3 3 10 2" xfId="39857" xr:uid="{00000000-0005-0000-0000-00002A9D0000}"/>
    <cellStyle name="Total 2 3 3 3 3 11" xfId="39858" xr:uid="{00000000-0005-0000-0000-00002B9D0000}"/>
    <cellStyle name="Total 2 3 3 3 3 2" xfId="39859" xr:uid="{00000000-0005-0000-0000-00002C9D0000}"/>
    <cellStyle name="Total 2 3 3 3 3 2 2" xfId="39860" xr:uid="{00000000-0005-0000-0000-00002D9D0000}"/>
    <cellStyle name="Total 2 3 3 3 3 3" xfId="39861" xr:uid="{00000000-0005-0000-0000-00002E9D0000}"/>
    <cellStyle name="Total 2 3 3 3 3 3 2" xfId="39862" xr:uid="{00000000-0005-0000-0000-00002F9D0000}"/>
    <cellStyle name="Total 2 3 3 3 3 4" xfId="39863" xr:uid="{00000000-0005-0000-0000-0000309D0000}"/>
    <cellStyle name="Total 2 3 3 3 3 4 2" xfId="39864" xr:uid="{00000000-0005-0000-0000-0000319D0000}"/>
    <cellStyle name="Total 2 3 3 3 3 5" xfId="39865" xr:uid="{00000000-0005-0000-0000-0000329D0000}"/>
    <cellStyle name="Total 2 3 3 3 3 5 2" xfId="39866" xr:uid="{00000000-0005-0000-0000-0000339D0000}"/>
    <cellStyle name="Total 2 3 3 3 3 6" xfId="39867" xr:uid="{00000000-0005-0000-0000-0000349D0000}"/>
    <cellStyle name="Total 2 3 3 3 3 6 2" xfId="39868" xr:uid="{00000000-0005-0000-0000-0000359D0000}"/>
    <cellStyle name="Total 2 3 3 3 3 7" xfId="39869" xr:uid="{00000000-0005-0000-0000-0000369D0000}"/>
    <cellStyle name="Total 2 3 3 3 3 7 2" xfId="39870" xr:uid="{00000000-0005-0000-0000-0000379D0000}"/>
    <cellStyle name="Total 2 3 3 3 3 8" xfId="39871" xr:uid="{00000000-0005-0000-0000-0000389D0000}"/>
    <cellStyle name="Total 2 3 3 3 3 8 2" xfId="39872" xr:uid="{00000000-0005-0000-0000-0000399D0000}"/>
    <cellStyle name="Total 2 3 3 3 3 9" xfId="39873" xr:uid="{00000000-0005-0000-0000-00003A9D0000}"/>
    <cellStyle name="Total 2 3 3 3 3 9 2" xfId="39874" xr:uid="{00000000-0005-0000-0000-00003B9D0000}"/>
    <cellStyle name="Total 2 3 3 3 4" xfId="39875" xr:uid="{00000000-0005-0000-0000-00003C9D0000}"/>
    <cellStyle name="Total 2 3 3 3 4 2" xfId="39876" xr:uid="{00000000-0005-0000-0000-00003D9D0000}"/>
    <cellStyle name="Total 2 3 3 3 5" xfId="39877" xr:uid="{00000000-0005-0000-0000-00003E9D0000}"/>
    <cellStyle name="Total 2 3 3 3 5 2" xfId="39878" xr:uid="{00000000-0005-0000-0000-00003F9D0000}"/>
    <cellStyle name="Total 2 3 3 3 6" xfId="39879" xr:uid="{00000000-0005-0000-0000-0000409D0000}"/>
    <cellStyle name="Total 2 3 3 3 6 2" xfId="39880" xr:uid="{00000000-0005-0000-0000-0000419D0000}"/>
    <cellStyle name="Total 2 3 3 3 7" xfId="39881" xr:uid="{00000000-0005-0000-0000-0000429D0000}"/>
    <cellStyle name="Total 2 3 3 3 7 2" xfId="39882" xr:uid="{00000000-0005-0000-0000-0000439D0000}"/>
    <cellStyle name="Total 2 3 3 3 8" xfId="39883" xr:uid="{00000000-0005-0000-0000-0000449D0000}"/>
    <cellStyle name="Total 2 3 3 3 8 2" xfId="39884" xr:uid="{00000000-0005-0000-0000-0000459D0000}"/>
    <cellStyle name="Total 2 3 3 3 9" xfId="39885" xr:uid="{00000000-0005-0000-0000-0000469D0000}"/>
    <cellStyle name="Total 2 3 3 3 9 2" xfId="39886" xr:uid="{00000000-0005-0000-0000-0000479D0000}"/>
    <cellStyle name="Total 2 3 3 4" xfId="39887" xr:uid="{00000000-0005-0000-0000-0000489D0000}"/>
    <cellStyle name="Total 2 3 3 4 10" xfId="39888" xr:uid="{00000000-0005-0000-0000-0000499D0000}"/>
    <cellStyle name="Total 2 3 3 4 10 2" xfId="39889" xr:uid="{00000000-0005-0000-0000-00004A9D0000}"/>
    <cellStyle name="Total 2 3 3 4 11" xfId="39890" xr:uid="{00000000-0005-0000-0000-00004B9D0000}"/>
    <cellStyle name="Total 2 3 3 4 2" xfId="39891" xr:uid="{00000000-0005-0000-0000-00004C9D0000}"/>
    <cellStyle name="Total 2 3 3 4 2 2" xfId="39892" xr:uid="{00000000-0005-0000-0000-00004D9D0000}"/>
    <cellStyle name="Total 2 3 3 4 3" xfId="39893" xr:uid="{00000000-0005-0000-0000-00004E9D0000}"/>
    <cellStyle name="Total 2 3 3 4 3 2" xfId="39894" xr:uid="{00000000-0005-0000-0000-00004F9D0000}"/>
    <cellStyle name="Total 2 3 3 4 4" xfId="39895" xr:uid="{00000000-0005-0000-0000-0000509D0000}"/>
    <cellStyle name="Total 2 3 3 4 4 2" xfId="39896" xr:uid="{00000000-0005-0000-0000-0000519D0000}"/>
    <cellStyle name="Total 2 3 3 4 5" xfId="39897" xr:uid="{00000000-0005-0000-0000-0000529D0000}"/>
    <cellStyle name="Total 2 3 3 4 5 2" xfId="39898" xr:uid="{00000000-0005-0000-0000-0000539D0000}"/>
    <cellStyle name="Total 2 3 3 4 6" xfId="39899" xr:uid="{00000000-0005-0000-0000-0000549D0000}"/>
    <cellStyle name="Total 2 3 3 4 6 2" xfId="39900" xr:uid="{00000000-0005-0000-0000-0000559D0000}"/>
    <cellStyle name="Total 2 3 3 4 7" xfId="39901" xr:uid="{00000000-0005-0000-0000-0000569D0000}"/>
    <cellStyle name="Total 2 3 3 4 7 2" xfId="39902" xr:uid="{00000000-0005-0000-0000-0000579D0000}"/>
    <cellStyle name="Total 2 3 3 4 8" xfId="39903" xr:uid="{00000000-0005-0000-0000-0000589D0000}"/>
    <cellStyle name="Total 2 3 3 4 8 2" xfId="39904" xr:uid="{00000000-0005-0000-0000-0000599D0000}"/>
    <cellStyle name="Total 2 3 3 4 9" xfId="39905" xr:uid="{00000000-0005-0000-0000-00005A9D0000}"/>
    <cellStyle name="Total 2 3 3 4 9 2" xfId="39906" xr:uid="{00000000-0005-0000-0000-00005B9D0000}"/>
    <cellStyle name="Total 2 3 3 5" xfId="39907" xr:uid="{00000000-0005-0000-0000-00005C9D0000}"/>
    <cellStyle name="Total 2 3 3 5 10" xfId="39908" xr:uid="{00000000-0005-0000-0000-00005D9D0000}"/>
    <cellStyle name="Total 2 3 3 5 10 2" xfId="39909" xr:uid="{00000000-0005-0000-0000-00005E9D0000}"/>
    <cellStyle name="Total 2 3 3 5 11" xfId="39910" xr:uid="{00000000-0005-0000-0000-00005F9D0000}"/>
    <cellStyle name="Total 2 3 3 5 2" xfId="39911" xr:uid="{00000000-0005-0000-0000-0000609D0000}"/>
    <cellStyle name="Total 2 3 3 5 2 2" xfId="39912" xr:uid="{00000000-0005-0000-0000-0000619D0000}"/>
    <cellStyle name="Total 2 3 3 5 3" xfId="39913" xr:uid="{00000000-0005-0000-0000-0000629D0000}"/>
    <cellStyle name="Total 2 3 3 5 3 2" xfId="39914" xr:uid="{00000000-0005-0000-0000-0000639D0000}"/>
    <cellStyle name="Total 2 3 3 5 4" xfId="39915" xr:uid="{00000000-0005-0000-0000-0000649D0000}"/>
    <cellStyle name="Total 2 3 3 5 4 2" xfId="39916" xr:uid="{00000000-0005-0000-0000-0000659D0000}"/>
    <cellStyle name="Total 2 3 3 5 5" xfId="39917" xr:uid="{00000000-0005-0000-0000-0000669D0000}"/>
    <cellStyle name="Total 2 3 3 5 5 2" xfId="39918" xr:uid="{00000000-0005-0000-0000-0000679D0000}"/>
    <cellStyle name="Total 2 3 3 5 6" xfId="39919" xr:uid="{00000000-0005-0000-0000-0000689D0000}"/>
    <cellStyle name="Total 2 3 3 5 6 2" xfId="39920" xr:uid="{00000000-0005-0000-0000-0000699D0000}"/>
    <cellStyle name="Total 2 3 3 5 7" xfId="39921" xr:uid="{00000000-0005-0000-0000-00006A9D0000}"/>
    <cellStyle name="Total 2 3 3 5 7 2" xfId="39922" xr:uid="{00000000-0005-0000-0000-00006B9D0000}"/>
    <cellStyle name="Total 2 3 3 5 8" xfId="39923" xr:uid="{00000000-0005-0000-0000-00006C9D0000}"/>
    <cellStyle name="Total 2 3 3 5 8 2" xfId="39924" xr:uid="{00000000-0005-0000-0000-00006D9D0000}"/>
    <cellStyle name="Total 2 3 3 5 9" xfId="39925" xr:uid="{00000000-0005-0000-0000-00006E9D0000}"/>
    <cellStyle name="Total 2 3 3 5 9 2" xfId="39926" xr:uid="{00000000-0005-0000-0000-00006F9D0000}"/>
    <cellStyle name="Total 2 3 3 6" xfId="39927" xr:uid="{00000000-0005-0000-0000-0000709D0000}"/>
    <cellStyle name="Total 2 3 3 6 2" xfId="39928" xr:uid="{00000000-0005-0000-0000-0000719D0000}"/>
    <cellStyle name="Total 2 3 3 7" xfId="39929" xr:uid="{00000000-0005-0000-0000-0000729D0000}"/>
    <cellStyle name="Total 2 3 3 7 2" xfId="39930" xr:uid="{00000000-0005-0000-0000-0000739D0000}"/>
    <cellStyle name="Total 2 3 3 8" xfId="39931" xr:uid="{00000000-0005-0000-0000-0000749D0000}"/>
    <cellStyle name="Total 2 3 3 8 2" xfId="39932" xr:uid="{00000000-0005-0000-0000-0000759D0000}"/>
    <cellStyle name="Total 2 3 3 9" xfId="39933" xr:uid="{00000000-0005-0000-0000-0000769D0000}"/>
    <cellStyle name="Total 2 3 3 9 2" xfId="39934" xr:uid="{00000000-0005-0000-0000-0000779D0000}"/>
    <cellStyle name="Total 2 3 4" xfId="39935" xr:uid="{00000000-0005-0000-0000-0000789D0000}"/>
    <cellStyle name="Total 2 3 4 10" xfId="39936" xr:uid="{00000000-0005-0000-0000-0000799D0000}"/>
    <cellStyle name="Total 2 3 4 10 2" xfId="39937" xr:uid="{00000000-0005-0000-0000-00007A9D0000}"/>
    <cellStyle name="Total 2 3 4 11" xfId="39938" xr:uid="{00000000-0005-0000-0000-00007B9D0000}"/>
    <cellStyle name="Total 2 3 4 11 2" xfId="39939" xr:uid="{00000000-0005-0000-0000-00007C9D0000}"/>
    <cellStyle name="Total 2 3 4 12" xfId="39940" xr:uid="{00000000-0005-0000-0000-00007D9D0000}"/>
    <cellStyle name="Total 2 3 4 12 2" xfId="39941" xr:uid="{00000000-0005-0000-0000-00007E9D0000}"/>
    <cellStyle name="Total 2 3 4 13" xfId="39942" xr:uid="{00000000-0005-0000-0000-00007F9D0000}"/>
    <cellStyle name="Total 2 3 4 2" xfId="39943" xr:uid="{00000000-0005-0000-0000-0000809D0000}"/>
    <cellStyle name="Total 2 3 4 2 10" xfId="39944" xr:uid="{00000000-0005-0000-0000-0000819D0000}"/>
    <cellStyle name="Total 2 3 4 2 10 2" xfId="39945" xr:uid="{00000000-0005-0000-0000-0000829D0000}"/>
    <cellStyle name="Total 2 3 4 2 11" xfId="39946" xr:uid="{00000000-0005-0000-0000-0000839D0000}"/>
    <cellStyle name="Total 2 3 4 2 2" xfId="39947" xr:uid="{00000000-0005-0000-0000-0000849D0000}"/>
    <cellStyle name="Total 2 3 4 2 2 2" xfId="39948" xr:uid="{00000000-0005-0000-0000-0000859D0000}"/>
    <cellStyle name="Total 2 3 4 2 3" xfId="39949" xr:uid="{00000000-0005-0000-0000-0000869D0000}"/>
    <cellStyle name="Total 2 3 4 2 3 2" xfId="39950" xr:uid="{00000000-0005-0000-0000-0000879D0000}"/>
    <cellStyle name="Total 2 3 4 2 4" xfId="39951" xr:uid="{00000000-0005-0000-0000-0000889D0000}"/>
    <cellStyle name="Total 2 3 4 2 4 2" xfId="39952" xr:uid="{00000000-0005-0000-0000-0000899D0000}"/>
    <cellStyle name="Total 2 3 4 2 5" xfId="39953" xr:uid="{00000000-0005-0000-0000-00008A9D0000}"/>
    <cellStyle name="Total 2 3 4 2 5 2" xfId="39954" xr:uid="{00000000-0005-0000-0000-00008B9D0000}"/>
    <cellStyle name="Total 2 3 4 2 6" xfId="39955" xr:uid="{00000000-0005-0000-0000-00008C9D0000}"/>
    <cellStyle name="Total 2 3 4 2 6 2" xfId="39956" xr:uid="{00000000-0005-0000-0000-00008D9D0000}"/>
    <cellStyle name="Total 2 3 4 2 7" xfId="39957" xr:uid="{00000000-0005-0000-0000-00008E9D0000}"/>
    <cellStyle name="Total 2 3 4 2 7 2" xfId="39958" xr:uid="{00000000-0005-0000-0000-00008F9D0000}"/>
    <cellStyle name="Total 2 3 4 2 8" xfId="39959" xr:uid="{00000000-0005-0000-0000-0000909D0000}"/>
    <cellStyle name="Total 2 3 4 2 8 2" xfId="39960" xr:uid="{00000000-0005-0000-0000-0000919D0000}"/>
    <cellStyle name="Total 2 3 4 2 9" xfId="39961" xr:uid="{00000000-0005-0000-0000-0000929D0000}"/>
    <cellStyle name="Total 2 3 4 2 9 2" xfId="39962" xr:uid="{00000000-0005-0000-0000-0000939D0000}"/>
    <cellStyle name="Total 2 3 4 3" xfId="39963" xr:uid="{00000000-0005-0000-0000-0000949D0000}"/>
    <cellStyle name="Total 2 3 4 3 10" xfId="39964" xr:uid="{00000000-0005-0000-0000-0000959D0000}"/>
    <cellStyle name="Total 2 3 4 3 10 2" xfId="39965" xr:uid="{00000000-0005-0000-0000-0000969D0000}"/>
    <cellStyle name="Total 2 3 4 3 11" xfId="39966" xr:uid="{00000000-0005-0000-0000-0000979D0000}"/>
    <cellStyle name="Total 2 3 4 3 2" xfId="39967" xr:uid="{00000000-0005-0000-0000-0000989D0000}"/>
    <cellStyle name="Total 2 3 4 3 2 2" xfId="39968" xr:uid="{00000000-0005-0000-0000-0000999D0000}"/>
    <cellStyle name="Total 2 3 4 3 3" xfId="39969" xr:uid="{00000000-0005-0000-0000-00009A9D0000}"/>
    <cellStyle name="Total 2 3 4 3 3 2" xfId="39970" xr:uid="{00000000-0005-0000-0000-00009B9D0000}"/>
    <cellStyle name="Total 2 3 4 3 4" xfId="39971" xr:uid="{00000000-0005-0000-0000-00009C9D0000}"/>
    <cellStyle name="Total 2 3 4 3 4 2" xfId="39972" xr:uid="{00000000-0005-0000-0000-00009D9D0000}"/>
    <cellStyle name="Total 2 3 4 3 5" xfId="39973" xr:uid="{00000000-0005-0000-0000-00009E9D0000}"/>
    <cellStyle name="Total 2 3 4 3 5 2" xfId="39974" xr:uid="{00000000-0005-0000-0000-00009F9D0000}"/>
    <cellStyle name="Total 2 3 4 3 6" xfId="39975" xr:uid="{00000000-0005-0000-0000-0000A09D0000}"/>
    <cellStyle name="Total 2 3 4 3 6 2" xfId="39976" xr:uid="{00000000-0005-0000-0000-0000A19D0000}"/>
    <cellStyle name="Total 2 3 4 3 7" xfId="39977" xr:uid="{00000000-0005-0000-0000-0000A29D0000}"/>
    <cellStyle name="Total 2 3 4 3 7 2" xfId="39978" xr:uid="{00000000-0005-0000-0000-0000A39D0000}"/>
    <cellStyle name="Total 2 3 4 3 8" xfId="39979" xr:uid="{00000000-0005-0000-0000-0000A49D0000}"/>
    <cellStyle name="Total 2 3 4 3 8 2" xfId="39980" xr:uid="{00000000-0005-0000-0000-0000A59D0000}"/>
    <cellStyle name="Total 2 3 4 3 9" xfId="39981" xr:uid="{00000000-0005-0000-0000-0000A69D0000}"/>
    <cellStyle name="Total 2 3 4 3 9 2" xfId="39982" xr:uid="{00000000-0005-0000-0000-0000A79D0000}"/>
    <cellStyle name="Total 2 3 4 4" xfId="39983" xr:uid="{00000000-0005-0000-0000-0000A89D0000}"/>
    <cellStyle name="Total 2 3 4 4 2" xfId="39984" xr:uid="{00000000-0005-0000-0000-0000A99D0000}"/>
    <cellStyle name="Total 2 3 4 5" xfId="39985" xr:uid="{00000000-0005-0000-0000-0000AA9D0000}"/>
    <cellStyle name="Total 2 3 4 5 2" xfId="39986" xr:uid="{00000000-0005-0000-0000-0000AB9D0000}"/>
    <cellStyle name="Total 2 3 4 6" xfId="39987" xr:uid="{00000000-0005-0000-0000-0000AC9D0000}"/>
    <cellStyle name="Total 2 3 4 6 2" xfId="39988" xr:uid="{00000000-0005-0000-0000-0000AD9D0000}"/>
    <cellStyle name="Total 2 3 4 7" xfId="39989" xr:uid="{00000000-0005-0000-0000-0000AE9D0000}"/>
    <cellStyle name="Total 2 3 4 7 2" xfId="39990" xr:uid="{00000000-0005-0000-0000-0000AF9D0000}"/>
    <cellStyle name="Total 2 3 4 8" xfId="39991" xr:uid="{00000000-0005-0000-0000-0000B09D0000}"/>
    <cellStyle name="Total 2 3 4 8 2" xfId="39992" xr:uid="{00000000-0005-0000-0000-0000B19D0000}"/>
    <cellStyle name="Total 2 3 4 9" xfId="39993" xr:uid="{00000000-0005-0000-0000-0000B29D0000}"/>
    <cellStyle name="Total 2 3 4 9 2" xfId="39994" xr:uid="{00000000-0005-0000-0000-0000B39D0000}"/>
    <cellStyle name="Total 2 3 5" xfId="39995" xr:uid="{00000000-0005-0000-0000-0000B49D0000}"/>
    <cellStyle name="Total 2 3 5 10" xfId="39996" xr:uid="{00000000-0005-0000-0000-0000B59D0000}"/>
    <cellStyle name="Total 2 3 5 10 2" xfId="39997" xr:uid="{00000000-0005-0000-0000-0000B69D0000}"/>
    <cellStyle name="Total 2 3 5 11" xfId="39998" xr:uid="{00000000-0005-0000-0000-0000B79D0000}"/>
    <cellStyle name="Total 2 3 5 11 2" xfId="39999" xr:uid="{00000000-0005-0000-0000-0000B89D0000}"/>
    <cellStyle name="Total 2 3 5 12" xfId="40000" xr:uid="{00000000-0005-0000-0000-0000B99D0000}"/>
    <cellStyle name="Total 2 3 5 12 2" xfId="40001" xr:uid="{00000000-0005-0000-0000-0000BA9D0000}"/>
    <cellStyle name="Total 2 3 5 13" xfId="40002" xr:uid="{00000000-0005-0000-0000-0000BB9D0000}"/>
    <cellStyle name="Total 2 3 5 2" xfId="40003" xr:uid="{00000000-0005-0000-0000-0000BC9D0000}"/>
    <cellStyle name="Total 2 3 5 2 10" xfId="40004" xr:uid="{00000000-0005-0000-0000-0000BD9D0000}"/>
    <cellStyle name="Total 2 3 5 2 10 2" xfId="40005" xr:uid="{00000000-0005-0000-0000-0000BE9D0000}"/>
    <cellStyle name="Total 2 3 5 2 11" xfId="40006" xr:uid="{00000000-0005-0000-0000-0000BF9D0000}"/>
    <cellStyle name="Total 2 3 5 2 2" xfId="40007" xr:uid="{00000000-0005-0000-0000-0000C09D0000}"/>
    <cellStyle name="Total 2 3 5 2 2 2" xfId="40008" xr:uid="{00000000-0005-0000-0000-0000C19D0000}"/>
    <cellStyle name="Total 2 3 5 2 3" xfId="40009" xr:uid="{00000000-0005-0000-0000-0000C29D0000}"/>
    <cellStyle name="Total 2 3 5 2 3 2" xfId="40010" xr:uid="{00000000-0005-0000-0000-0000C39D0000}"/>
    <cellStyle name="Total 2 3 5 2 4" xfId="40011" xr:uid="{00000000-0005-0000-0000-0000C49D0000}"/>
    <cellStyle name="Total 2 3 5 2 4 2" xfId="40012" xr:uid="{00000000-0005-0000-0000-0000C59D0000}"/>
    <cellStyle name="Total 2 3 5 2 5" xfId="40013" xr:uid="{00000000-0005-0000-0000-0000C69D0000}"/>
    <cellStyle name="Total 2 3 5 2 5 2" xfId="40014" xr:uid="{00000000-0005-0000-0000-0000C79D0000}"/>
    <cellStyle name="Total 2 3 5 2 6" xfId="40015" xr:uid="{00000000-0005-0000-0000-0000C89D0000}"/>
    <cellStyle name="Total 2 3 5 2 6 2" xfId="40016" xr:uid="{00000000-0005-0000-0000-0000C99D0000}"/>
    <cellStyle name="Total 2 3 5 2 7" xfId="40017" xr:uid="{00000000-0005-0000-0000-0000CA9D0000}"/>
    <cellStyle name="Total 2 3 5 2 7 2" xfId="40018" xr:uid="{00000000-0005-0000-0000-0000CB9D0000}"/>
    <cellStyle name="Total 2 3 5 2 8" xfId="40019" xr:uid="{00000000-0005-0000-0000-0000CC9D0000}"/>
    <cellStyle name="Total 2 3 5 2 8 2" xfId="40020" xr:uid="{00000000-0005-0000-0000-0000CD9D0000}"/>
    <cellStyle name="Total 2 3 5 2 9" xfId="40021" xr:uid="{00000000-0005-0000-0000-0000CE9D0000}"/>
    <cellStyle name="Total 2 3 5 2 9 2" xfId="40022" xr:uid="{00000000-0005-0000-0000-0000CF9D0000}"/>
    <cellStyle name="Total 2 3 5 3" xfId="40023" xr:uid="{00000000-0005-0000-0000-0000D09D0000}"/>
    <cellStyle name="Total 2 3 5 3 10" xfId="40024" xr:uid="{00000000-0005-0000-0000-0000D19D0000}"/>
    <cellStyle name="Total 2 3 5 3 10 2" xfId="40025" xr:uid="{00000000-0005-0000-0000-0000D29D0000}"/>
    <cellStyle name="Total 2 3 5 3 11" xfId="40026" xr:uid="{00000000-0005-0000-0000-0000D39D0000}"/>
    <cellStyle name="Total 2 3 5 3 2" xfId="40027" xr:uid="{00000000-0005-0000-0000-0000D49D0000}"/>
    <cellStyle name="Total 2 3 5 3 2 2" xfId="40028" xr:uid="{00000000-0005-0000-0000-0000D59D0000}"/>
    <cellStyle name="Total 2 3 5 3 3" xfId="40029" xr:uid="{00000000-0005-0000-0000-0000D69D0000}"/>
    <cellStyle name="Total 2 3 5 3 3 2" xfId="40030" xr:uid="{00000000-0005-0000-0000-0000D79D0000}"/>
    <cellStyle name="Total 2 3 5 3 4" xfId="40031" xr:uid="{00000000-0005-0000-0000-0000D89D0000}"/>
    <cellStyle name="Total 2 3 5 3 4 2" xfId="40032" xr:uid="{00000000-0005-0000-0000-0000D99D0000}"/>
    <cellStyle name="Total 2 3 5 3 5" xfId="40033" xr:uid="{00000000-0005-0000-0000-0000DA9D0000}"/>
    <cellStyle name="Total 2 3 5 3 5 2" xfId="40034" xr:uid="{00000000-0005-0000-0000-0000DB9D0000}"/>
    <cellStyle name="Total 2 3 5 3 6" xfId="40035" xr:uid="{00000000-0005-0000-0000-0000DC9D0000}"/>
    <cellStyle name="Total 2 3 5 3 6 2" xfId="40036" xr:uid="{00000000-0005-0000-0000-0000DD9D0000}"/>
    <cellStyle name="Total 2 3 5 3 7" xfId="40037" xr:uid="{00000000-0005-0000-0000-0000DE9D0000}"/>
    <cellStyle name="Total 2 3 5 3 7 2" xfId="40038" xr:uid="{00000000-0005-0000-0000-0000DF9D0000}"/>
    <cellStyle name="Total 2 3 5 3 8" xfId="40039" xr:uid="{00000000-0005-0000-0000-0000E09D0000}"/>
    <cellStyle name="Total 2 3 5 3 8 2" xfId="40040" xr:uid="{00000000-0005-0000-0000-0000E19D0000}"/>
    <cellStyle name="Total 2 3 5 3 9" xfId="40041" xr:uid="{00000000-0005-0000-0000-0000E29D0000}"/>
    <cellStyle name="Total 2 3 5 3 9 2" xfId="40042" xr:uid="{00000000-0005-0000-0000-0000E39D0000}"/>
    <cellStyle name="Total 2 3 5 4" xfId="40043" xr:uid="{00000000-0005-0000-0000-0000E49D0000}"/>
    <cellStyle name="Total 2 3 5 4 2" xfId="40044" xr:uid="{00000000-0005-0000-0000-0000E59D0000}"/>
    <cellStyle name="Total 2 3 5 5" xfId="40045" xr:uid="{00000000-0005-0000-0000-0000E69D0000}"/>
    <cellStyle name="Total 2 3 5 5 2" xfId="40046" xr:uid="{00000000-0005-0000-0000-0000E79D0000}"/>
    <cellStyle name="Total 2 3 5 6" xfId="40047" xr:uid="{00000000-0005-0000-0000-0000E89D0000}"/>
    <cellStyle name="Total 2 3 5 6 2" xfId="40048" xr:uid="{00000000-0005-0000-0000-0000E99D0000}"/>
    <cellStyle name="Total 2 3 5 7" xfId="40049" xr:uid="{00000000-0005-0000-0000-0000EA9D0000}"/>
    <cellStyle name="Total 2 3 5 7 2" xfId="40050" xr:uid="{00000000-0005-0000-0000-0000EB9D0000}"/>
    <cellStyle name="Total 2 3 5 8" xfId="40051" xr:uid="{00000000-0005-0000-0000-0000EC9D0000}"/>
    <cellStyle name="Total 2 3 5 8 2" xfId="40052" xr:uid="{00000000-0005-0000-0000-0000ED9D0000}"/>
    <cellStyle name="Total 2 3 5 9" xfId="40053" xr:uid="{00000000-0005-0000-0000-0000EE9D0000}"/>
    <cellStyle name="Total 2 3 5 9 2" xfId="40054" xr:uid="{00000000-0005-0000-0000-0000EF9D0000}"/>
    <cellStyle name="Total 2 3 6" xfId="40055" xr:uid="{00000000-0005-0000-0000-0000F09D0000}"/>
    <cellStyle name="Total 2 3 6 2" xfId="40056" xr:uid="{00000000-0005-0000-0000-0000F19D0000}"/>
    <cellStyle name="Total 2 3 7" xfId="40057" xr:uid="{00000000-0005-0000-0000-0000F29D0000}"/>
    <cellStyle name="Total 2 3 7 2" xfId="40058" xr:uid="{00000000-0005-0000-0000-0000F39D0000}"/>
    <cellStyle name="Total 2 3 8" xfId="40059" xr:uid="{00000000-0005-0000-0000-0000F49D0000}"/>
    <cellStyle name="Total 2 3 8 2" xfId="40060" xr:uid="{00000000-0005-0000-0000-0000F59D0000}"/>
    <cellStyle name="Total 2 3 9" xfId="40061" xr:uid="{00000000-0005-0000-0000-0000F69D0000}"/>
    <cellStyle name="Total 2 3 9 2" xfId="40062" xr:uid="{00000000-0005-0000-0000-0000F79D0000}"/>
    <cellStyle name="Total 2 4" xfId="337" xr:uid="{00000000-0005-0000-0000-0000F89D0000}"/>
    <cellStyle name="Total 2 4 10" xfId="40063" xr:uid="{00000000-0005-0000-0000-0000F99D0000}"/>
    <cellStyle name="Total 2 4 10 2" xfId="40064" xr:uid="{00000000-0005-0000-0000-0000FA9D0000}"/>
    <cellStyle name="Total 2 4 11" xfId="40065" xr:uid="{00000000-0005-0000-0000-0000FB9D0000}"/>
    <cellStyle name="Total 2 4 11 2" xfId="40066" xr:uid="{00000000-0005-0000-0000-0000FC9D0000}"/>
    <cellStyle name="Total 2 4 12" xfId="40067" xr:uid="{00000000-0005-0000-0000-0000FD9D0000}"/>
    <cellStyle name="Total 2 4 12 2" xfId="40068" xr:uid="{00000000-0005-0000-0000-0000FE9D0000}"/>
    <cellStyle name="Total 2 4 13" xfId="40069" xr:uid="{00000000-0005-0000-0000-0000FF9D0000}"/>
    <cellStyle name="Total 2 4 13 2" xfId="40070" xr:uid="{00000000-0005-0000-0000-0000009E0000}"/>
    <cellStyle name="Total 2 4 14" xfId="40071" xr:uid="{00000000-0005-0000-0000-0000019E0000}"/>
    <cellStyle name="Total 2 4 14 2" xfId="40072" xr:uid="{00000000-0005-0000-0000-0000029E0000}"/>
    <cellStyle name="Total 2 4 15" xfId="40073" xr:uid="{00000000-0005-0000-0000-0000039E0000}"/>
    <cellStyle name="Total 2 4 16" xfId="40074" xr:uid="{00000000-0005-0000-0000-0000049E0000}"/>
    <cellStyle name="Total 2 4 2" xfId="40075" xr:uid="{00000000-0005-0000-0000-0000059E0000}"/>
    <cellStyle name="Total 2 4 2 10" xfId="40076" xr:uid="{00000000-0005-0000-0000-0000069E0000}"/>
    <cellStyle name="Total 2 4 2 10 2" xfId="40077" xr:uid="{00000000-0005-0000-0000-0000079E0000}"/>
    <cellStyle name="Total 2 4 2 11" xfId="40078" xr:uid="{00000000-0005-0000-0000-0000089E0000}"/>
    <cellStyle name="Total 2 4 2 11 2" xfId="40079" xr:uid="{00000000-0005-0000-0000-0000099E0000}"/>
    <cellStyle name="Total 2 4 2 12" xfId="40080" xr:uid="{00000000-0005-0000-0000-00000A9E0000}"/>
    <cellStyle name="Total 2 4 2 12 2" xfId="40081" xr:uid="{00000000-0005-0000-0000-00000B9E0000}"/>
    <cellStyle name="Total 2 4 2 13" xfId="40082" xr:uid="{00000000-0005-0000-0000-00000C9E0000}"/>
    <cellStyle name="Total 2 4 2 2" xfId="40083" xr:uid="{00000000-0005-0000-0000-00000D9E0000}"/>
    <cellStyle name="Total 2 4 2 2 10" xfId="40084" xr:uid="{00000000-0005-0000-0000-00000E9E0000}"/>
    <cellStyle name="Total 2 4 2 2 10 2" xfId="40085" xr:uid="{00000000-0005-0000-0000-00000F9E0000}"/>
    <cellStyle name="Total 2 4 2 2 11" xfId="40086" xr:uid="{00000000-0005-0000-0000-0000109E0000}"/>
    <cellStyle name="Total 2 4 2 2 2" xfId="40087" xr:uid="{00000000-0005-0000-0000-0000119E0000}"/>
    <cellStyle name="Total 2 4 2 2 2 2" xfId="40088" xr:uid="{00000000-0005-0000-0000-0000129E0000}"/>
    <cellStyle name="Total 2 4 2 2 3" xfId="40089" xr:uid="{00000000-0005-0000-0000-0000139E0000}"/>
    <cellStyle name="Total 2 4 2 2 3 2" xfId="40090" xr:uid="{00000000-0005-0000-0000-0000149E0000}"/>
    <cellStyle name="Total 2 4 2 2 4" xfId="40091" xr:uid="{00000000-0005-0000-0000-0000159E0000}"/>
    <cellStyle name="Total 2 4 2 2 4 2" xfId="40092" xr:uid="{00000000-0005-0000-0000-0000169E0000}"/>
    <cellStyle name="Total 2 4 2 2 5" xfId="40093" xr:uid="{00000000-0005-0000-0000-0000179E0000}"/>
    <cellStyle name="Total 2 4 2 2 5 2" xfId="40094" xr:uid="{00000000-0005-0000-0000-0000189E0000}"/>
    <cellStyle name="Total 2 4 2 2 6" xfId="40095" xr:uid="{00000000-0005-0000-0000-0000199E0000}"/>
    <cellStyle name="Total 2 4 2 2 6 2" xfId="40096" xr:uid="{00000000-0005-0000-0000-00001A9E0000}"/>
    <cellStyle name="Total 2 4 2 2 7" xfId="40097" xr:uid="{00000000-0005-0000-0000-00001B9E0000}"/>
    <cellStyle name="Total 2 4 2 2 7 2" xfId="40098" xr:uid="{00000000-0005-0000-0000-00001C9E0000}"/>
    <cellStyle name="Total 2 4 2 2 8" xfId="40099" xr:uid="{00000000-0005-0000-0000-00001D9E0000}"/>
    <cellStyle name="Total 2 4 2 2 8 2" xfId="40100" xr:uid="{00000000-0005-0000-0000-00001E9E0000}"/>
    <cellStyle name="Total 2 4 2 2 9" xfId="40101" xr:uid="{00000000-0005-0000-0000-00001F9E0000}"/>
    <cellStyle name="Total 2 4 2 2 9 2" xfId="40102" xr:uid="{00000000-0005-0000-0000-0000209E0000}"/>
    <cellStyle name="Total 2 4 2 3" xfId="40103" xr:uid="{00000000-0005-0000-0000-0000219E0000}"/>
    <cellStyle name="Total 2 4 2 3 10" xfId="40104" xr:uid="{00000000-0005-0000-0000-0000229E0000}"/>
    <cellStyle name="Total 2 4 2 3 10 2" xfId="40105" xr:uid="{00000000-0005-0000-0000-0000239E0000}"/>
    <cellStyle name="Total 2 4 2 3 11" xfId="40106" xr:uid="{00000000-0005-0000-0000-0000249E0000}"/>
    <cellStyle name="Total 2 4 2 3 2" xfId="40107" xr:uid="{00000000-0005-0000-0000-0000259E0000}"/>
    <cellStyle name="Total 2 4 2 3 2 2" xfId="40108" xr:uid="{00000000-0005-0000-0000-0000269E0000}"/>
    <cellStyle name="Total 2 4 2 3 3" xfId="40109" xr:uid="{00000000-0005-0000-0000-0000279E0000}"/>
    <cellStyle name="Total 2 4 2 3 3 2" xfId="40110" xr:uid="{00000000-0005-0000-0000-0000289E0000}"/>
    <cellStyle name="Total 2 4 2 3 4" xfId="40111" xr:uid="{00000000-0005-0000-0000-0000299E0000}"/>
    <cellStyle name="Total 2 4 2 3 4 2" xfId="40112" xr:uid="{00000000-0005-0000-0000-00002A9E0000}"/>
    <cellStyle name="Total 2 4 2 3 5" xfId="40113" xr:uid="{00000000-0005-0000-0000-00002B9E0000}"/>
    <cellStyle name="Total 2 4 2 3 5 2" xfId="40114" xr:uid="{00000000-0005-0000-0000-00002C9E0000}"/>
    <cellStyle name="Total 2 4 2 3 6" xfId="40115" xr:uid="{00000000-0005-0000-0000-00002D9E0000}"/>
    <cellStyle name="Total 2 4 2 3 6 2" xfId="40116" xr:uid="{00000000-0005-0000-0000-00002E9E0000}"/>
    <cellStyle name="Total 2 4 2 3 7" xfId="40117" xr:uid="{00000000-0005-0000-0000-00002F9E0000}"/>
    <cellStyle name="Total 2 4 2 3 7 2" xfId="40118" xr:uid="{00000000-0005-0000-0000-0000309E0000}"/>
    <cellStyle name="Total 2 4 2 3 8" xfId="40119" xr:uid="{00000000-0005-0000-0000-0000319E0000}"/>
    <cellStyle name="Total 2 4 2 3 8 2" xfId="40120" xr:uid="{00000000-0005-0000-0000-0000329E0000}"/>
    <cellStyle name="Total 2 4 2 3 9" xfId="40121" xr:uid="{00000000-0005-0000-0000-0000339E0000}"/>
    <cellStyle name="Total 2 4 2 3 9 2" xfId="40122" xr:uid="{00000000-0005-0000-0000-0000349E0000}"/>
    <cellStyle name="Total 2 4 2 4" xfId="40123" xr:uid="{00000000-0005-0000-0000-0000359E0000}"/>
    <cellStyle name="Total 2 4 2 4 2" xfId="40124" xr:uid="{00000000-0005-0000-0000-0000369E0000}"/>
    <cellStyle name="Total 2 4 2 5" xfId="40125" xr:uid="{00000000-0005-0000-0000-0000379E0000}"/>
    <cellStyle name="Total 2 4 2 5 2" xfId="40126" xr:uid="{00000000-0005-0000-0000-0000389E0000}"/>
    <cellStyle name="Total 2 4 2 6" xfId="40127" xr:uid="{00000000-0005-0000-0000-0000399E0000}"/>
    <cellStyle name="Total 2 4 2 6 2" xfId="40128" xr:uid="{00000000-0005-0000-0000-00003A9E0000}"/>
    <cellStyle name="Total 2 4 2 7" xfId="40129" xr:uid="{00000000-0005-0000-0000-00003B9E0000}"/>
    <cellStyle name="Total 2 4 2 7 2" xfId="40130" xr:uid="{00000000-0005-0000-0000-00003C9E0000}"/>
    <cellStyle name="Total 2 4 2 8" xfId="40131" xr:uid="{00000000-0005-0000-0000-00003D9E0000}"/>
    <cellStyle name="Total 2 4 2 8 2" xfId="40132" xr:uid="{00000000-0005-0000-0000-00003E9E0000}"/>
    <cellStyle name="Total 2 4 2 9" xfId="40133" xr:uid="{00000000-0005-0000-0000-00003F9E0000}"/>
    <cellStyle name="Total 2 4 2 9 2" xfId="40134" xr:uid="{00000000-0005-0000-0000-0000409E0000}"/>
    <cellStyle name="Total 2 4 3" xfId="40135" xr:uid="{00000000-0005-0000-0000-0000419E0000}"/>
    <cellStyle name="Total 2 4 3 10" xfId="40136" xr:uid="{00000000-0005-0000-0000-0000429E0000}"/>
    <cellStyle name="Total 2 4 3 10 2" xfId="40137" xr:uid="{00000000-0005-0000-0000-0000439E0000}"/>
    <cellStyle name="Total 2 4 3 11" xfId="40138" xr:uid="{00000000-0005-0000-0000-0000449E0000}"/>
    <cellStyle name="Total 2 4 3 11 2" xfId="40139" xr:uid="{00000000-0005-0000-0000-0000459E0000}"/>
    <cellStyle name="Total 2 4 3 12" xfId="40140" xr:uid="{00000000-0005-0000-0000-0000469E0000}"/>
    <cellStyle name="Total 2 4 3 12 2" xfId="40141" xr:uid="{00000000-0005-0000-0000-0000479E0000}"/>
    <cellStyle name="Total 2 4 3 13" xfId="40142" xr:uid="{00000000-0005-0000-0000-0000489E0000}"/>
    <cellStyle name="Total 2 4 3 2" xfId="40143" xr:uid="{00000000-0005-0000-0000-0000499E0000}"/>
    <cellStyle name="Total 2 4 3 2 10" xfId="40144" xr:uid="{00000000-0005-0000-0000-00004A9E0000}"/>
    <cellStyle name="Total 2 4 3 2 10 2" xfId="40145" xr:uid="{00000000-0005-0000-0000-00004B9E0000}"/>
    <cellStyle name="Total 2 4 3 2 11" xfId="40146" xr:uid="{00000000-0005-0000-0000-00004C9E0000}"/>
    <cellStyle name="Total 2 4 3 2 2" xfId="40147" xr:uid="{00000000-0005-0000-0000-00004D9E0000}"/>
    <cellStyle name="Total 2 4 3 2 2 2" xfId="40148" xr:uid="{00000000-0005-0000-0000-00004E9E0000}"/>
    <cellStyle name="Total 2 4 3 2 3" xfId="40149" xr:uid="{00000000-0005-0000-0000-00004F9E0000}"/>
    <cellStyle name="Total 2 4 3 2 3 2" xfId="40150" xr:uid="{00000000-0005-0000-0000-0000509E0000}"/>
    <cellStyle name="Total 2 4 3 2 4" xfId="40151" xr:uid="{00000000-0005-0000-0000-0000519E0000}"/>
    <cellStyle name="Total 2 4 3 2 4 2" xfId="40152" xr:uid="{00000000-0005-0000-0000-0000529E0000}"/>
    <cellStyle name="Total 2 4 3 2 5" xfId="40153" xr:uid="{00000000-0005-0000-0000-0000539E0000}"/>
    <cellStyle name="Total 2 4 3 2 5 2" xfId="40154" xr:uid="{00000000-0005-0000-0000-0000549E0000}"/>
    <cellStyle name="Total 2 4 3 2 6" xfId="40155" xr:uid="{00000000-0005-0000-0000-0000559E0000}"/>
    <cellStyle name="Total 2 4 3 2 6 2" xfId="40156" xr:uid="{00000000-0005-0000-0000-0000569E0000}"/>
    <cellStyle name="Total 2 4 3 2 7" xfId="40157" xr:uid="{00000000-0005-0000-0000-0000579E0000}"/>
    <cellStyle name="Total 2 4 3 2 7 2" xfId="40158" xr:uid="{00000000-0005-0000-0000-0000589E0000}"/>
    <cellStyle name="Total 2 4 3 2 8" xfId="40159" xr:uid="{00000000-0005-0000-0000-0000599E0000}"/>
    <cellStyle name="Total 2 4 3 2 8 2" xfId="40160" xr:uid="{00000000-0005-0000-0000-00005A9E0000}"/>
    <cellStyle name="Total 2 4 3 2 9" xfId="40161" xr:uid="{00000000-0005-0000-0000-00005B9E0000}"/>
    <cellStyle name="Total 2 4 3 2 9 2" xfId="40162" xr:uid="{00000000-0005-0000-0000-00005C9E0000}"/>
    <cellStyle name="Total 2 4 3 3" xfId="40163" xr:uid="{00000000-0005-0000-0000-00005D9E0000}"/>
    <cellStyle name="Total 2 4 3 3 10" xfId="40164" xr:uid="{00000000-0005-0000-0000-00005E9E0000}"/>
    <cellStyle name="Total 2 4 3 3 10 2" xfId="40165" xr:uid="{00000000-0005-0000-0000-00005F9E0000}"/>
    <cellStyle name="Total 2 4 3 3 11" xfId="40166" xr:uid="{00000000-0005-0000-0000-0000609E0000}"/>
    <cellStyle name="Total 2 4 3 3 2" xfId="40167" xr:uid="{00000000-0005-0000-0000-0000619E0000}"/>
    <cellStyle name="Total 2 4 3 3 2 2" xfId="40168" xr:uid="{00000000-0005-0000-0000-0000629E0000}"/>
    <cellStyle name="Total 2 4 3 3 3" xfId="40169" xr:uid="{00000000-0005-0000-0000-0000639E0000}"/>
    <cellStyle name="Total 2 4 3 3 3 2" xfId="40170" xr:uid="{00000000-0005-0000-0000-0000649E0000}"/>
    <cellStyle name="Total 2 4 3 3 4" xfId="40171" xr:uid="{00000000-0005-0000-0000-0000659E0000}"/>
    <cellStyle name="Total 2 4 3 3 4 2" xfId="40172" xr:uid="{00000000-0005-0000-0000-0000669E0000}"/>
    <cellStyle name="Total 2 4 3 3 5" xfId="40173" xr:uid="{00000000-0005-0000-0000-0000679E0000}"/>
    <cellStyle name="Total 2 4 3 3 5 2" xfId="40174" xr:uid="{00000000-0005-0000-0000-0000689E0000}"/>
    <cellStyle name="Total 2 4 3 3 6" xfId="40175" xr:uid="{00000000-0005-0000-0000-0000699E0000}"/>
    <cellStyle name="Total 2 4 3 3 6 2" xfId="40176" xr:uid="{00000000-0005-0000-0000-00006A9E0000}"/>
    <cellStyle name="Total 2 4 3 3 7" xfId="40177" xr:uid="{00000000-0005-0000-0000-00006B9E0000}"/>
    <cellStyle name="Total 2 4 3 3 7 2" xfId="40178" xr:uid="{00000000-0005-0000-0000-00006C9E0000}"/>
    <cellStyle name="Total 2 4 3 3 8" xfId="40179" xr:uid="{00000000-0005-0000-0000-00006D9E0000}"/>
    <cellStyle name="Total 2 4 3 3 8 2" xfId="40180" xr:uid="{00000000-0005-0000-0000-00006E9E0000}"/>
    <cellStyle name="Total 2 4 3 3 9" xfId="40181" xr:uid="{00000000-0005-0000-0000-00006F9E0000}"/>
    <cellStyle name="Total 2 4 3 3 9 2" xfId="40182" xr:uid="{00000000-0005-0000-0000-0000709E0000}"/>
    <cellStyle name="Total 2 4 3 4" xfId="40183" xr:uid="{00000000-0005-0000-0000-0000719E0000}"/>
    <cellStyle name="Total 2 4 3 4 2" xfId="40184" xr:uid="{00000000-0005-0000-0000-0000729E0000}"/>
    <cellStyle name="Total 2 4 3 5" xfId="40185" xr:uid="{00000000-0005-0000-0000-0000739E0000}"/>
    <cellStyle name="Total 2 4 3 5 2" xfId="40186" xr:uid="{00000000-0005-0000-0000-0000749E0000}"/>
    <cellStyle name="Total 2 4 3 6" xfId="40187" xr:uid="{00000000-0005-0000-0000-0000759E0000}"/>
    <cellStyle name="Total 2 4 3 6 2" xfId="40188" xr:uid="{00000000-0005-0000-0000-0000769E0000}"/>
    <cellStyle name="Total 2 4 3 7" xfId="40189" xr:uid="{00000000-0005-0000-0000-0000779E0000}"/>
    <cellStyle name="Total 2 4 3 7 2" xfId="40190" xr:uid="{00000000-0005-0000-0000-0000789E0000}"/>
    <cellStyle name="Total 2 4 3 8" xfId="40191" xr:uid="{00000000-0005-0000-0000-0000799E0000}"/>
    <cellStyle name="Total 2 4 3 8 2" xfId="40192" xr:uid="{00000000-0005-0000-0000-00007A9E0000}"/>
    <cellStyle name="Total 2 4 3 9" xfId="40193" xr:uid="{00000000-0005-0000-0000-00007B9E0000}"/>
    <cellStyle name="Total 2 4 3 9 2" xfId="40194" xr:uid="{00000000-0005-0000-0000-00007C9E0000}"/>
    <cellStyle name="Total 2 4 4" xfId="40195" xr:uid="{00000000-0005-0000-0000-00007D9E0000}"/>
    <cellStyle name="Total 2 4 4 10" xfId="40196" xr:uid="{00000000-0005-0000-0000-00007E9E0000}"/>
    <cellStyle name="Total 2 4 4 10 2" xfId="40197" xr:uid="{00000000-0005-0000-0000-00007F9E0000}"/>
    <cellStyle name="Total 2 4 4 11" xfId="40198" xr:uid="{00000000-0005-0000-0000-0000809E0000}"/>
    <cellStyle name="Total 2 4 4 2" xfId="40199" xr:uid="{00000000-0005-0000-0000-0000819E0000}"/>
    <cellStyle name="Total 2 4 4 2 2" xfId="40200" xr:uid="{00000000-0005-0000-0000-0000829E0000}"/>
    <cellStyle name="Total 2 4 4 3" xfId="40201" xr:uid="{00000000-0005-0000-0000-0000839E0000}"/>
    <cellStyle name="Total 2 4 4 3 2" xfId="40202" xr:uid="{00000000-0005-0000-0000-0000849E0000}"/>
    <cellStyle name="Total 2 4 4 4" xfId="40203" xr:uid="{00000000-0005-0000-0000-0000859E0000}"/>
    <cellStyle name="Total 2 4 4 4 2" xfId="40204" xr:uid="{00000000-0005-0000-0000-0000869E0000}"/>
    <cellStyle name="Total 2 4 4 5" xfId="40205" xr:uid="{00000000-0005-0000-0000-0000879E0000}"/>
    <cellStyle name="Total 2 4 4 5 2" xfId="40206" xr:uid="{00000000-0005-0000-0000-0000889E0000}"/>
    <cellStyle name="Total 2 4 4 6" xfId="40207" xr:uid="{00000000-0005-0000-0000-0000899E0000}"/>
    <cellStyle name="Total 2 4 4 6 2" xfId="40208" xr:uid="{00000000-0005-0000-0000-00008A9E0000}"/>
    <cellStyle name="Total 2 4 4 7" xfId="40209" xr:uid="{00000000-0005-0000-0000-00008B9E0000}"/>
    <cellStyle name="Total 2 4 4 7 2" xfId="40210" xr:uid="{00000000-0005-0000-0000-00008C9E0000}"/>
    <cellStyle name="Total 2 4 4 8" xfId="40211" xr:uid="{00000000-0005-0000-0000-00008D9E0000}"/>
    <cellStyle name="Total 2 4 4 8 2" xfId="40212" xr:uid="{00000000-0005-0000-0000-00008E9E0000}"/>
    <cellStyle name="Total 2 4 4 9" xfId="40213" xr:uid="{00000000-0005-0000-0000-00008F9E0000}"/>
    <cellStyle name="Total 2 4 4 9 2" xfId="40214" xr:uid="{00000000-0005-0000-0000-0000909E0000}"/>
    <cellStyle name="Total 2 4 5" xfId="40215" xr:uid="{00000000-0005-0000-0000-0000919E0000}"/>
    <cellStyle name="Total 2 4 5 10" xfId="40216" xr:uid="{00000000-0005-0000-0000-0000929E0000}"/>
    <cellStyle name="Total 2 4 5 10 2" xfId="40217" xr:uid="{00000000-0005-0000-0000-0000939E0000}"/>
    <cellStyle name="Total 2 4 5 11" xfId="40218" xr:uid="{00000000-0005-0000-0000-0000949E0000}"/>
    <cellStyle name="Total 2 4 5 2" xfId="40219" xr:uid="{00000000-0005-0000-0000-0000959E0000}"/>
    <cellStyle name="Total 2 4 5 2 2" xfId="40220" xr:uid="{00000000-0005-0000-0000-0000969E0000}"/>
    <cellStyle name="Total 2 4 5 3" xfId="40221" xr:uid="{00000000-0005-0000-0000-0000979E0000}"/>
    <cellStyle name="Total 2 4 5 3 2" xfId="40222" xr:uid="{00000000-0005-0000-0000-0000989E0000}"/>
    <cellStyle name="Total 2 4 5 4" xfId="40223" xr:uid="{00000000-0005-0000-0000-0000999E0000}"/>
    <cellStyle name="Total 2 4 5 4 2" xfId="40224" xr:uid="{00000000-0005-0000-0000-00009A9E0000}"/>
    <cellStyle name="Total 2 4 5 5" xfId="40225" xr:uid="{00000000-0005-0000-0000-00009B9E0000}"/>
    <cellStyle name="Total 2 4 5 5 2" xfId="40226" xr:uid="{00000000-0005-0000-0000-00009C9E0000}"/>
    <cellStyle name="Total 2 4 5 6" xfId="40227" xr:uid="{00000000-0005-0000-0000-00009D9E0000}"/>
    <cellStyle name="Total 2 4 5 6 2" xfId="40228" xr:uid="{00000000-0005-0000-0000-00009E9E0000}"/>
    <cellStyle name="Total 2 4 5 7" xfId="40229" xr:uid="{00000000-0005-0000-0000-00009F9E0000}"/>
    <cellStyle name="Total 2 4 5 7 2" xfId="40230" xr:uid="{00000000-0005-0000-0000-0000A09E0000}"/>
    <cellStyle name="Total 2 4 5 8" xfId="40231" xr:uid="{00000000-0005-0000-0000-0000A19E0000}"/>
    <cellStyle name="Total 2 4 5 8 2" xfId="40232" xr:uid="{00000000-0005-0000-0000-0000A29E0000}"/>
    <cellStyle name="Total 2 4 5 9" xfId="40233" xr:uid="{00000000-0005-0000-0000-0000A39E0000}"/>
    <cellStyle name="Total 2 4 5 9 2" xfId="40234" xr:uid="{00000000-0005-0000-0000-0000A49E0000}"/>
    <cellStyle name="Total 2 4 6" xfId="40235" xr:uid="{00000000-0005-0000-0000-0000A59E0000}"/>
    <cellStyle name="Total 2 4 6 2" xfId="40236" xr:uid="{00000000-0005-0000-0000-0000A69E0000}"/>
    <cellStyle name="Total 2 4 7" xfId="40237" xr:uid="{00000000-0005-0000-0000-0000A79E0000}"/>
    <cellStyle name="Total 2 4 7 2" xfId="40238" xr:uid="{00000000-0005-0000-0000-0000A89E0000}"/>
    <cellStyle name="Total 2 4 8" xfId="40239" xr:uid="{00000000-0005-0000-0000-0000A99E0000}"/>
    <cellStyle name="Total 2 4 8 2" xfId="40240" xr:uid="{00000000-0005-0000-0000-0000AA9E0000}"/>
    <cellStyle name="Total 2 4 9" xfId="40241" xr:uid="{00000000-0005-0000-0000-0000AB9E0000}"/>
    <cellStyle name="Total 2 4 9 2" xfId="40242" xr:uid="{00000000-0005-0000-0000-0000AC9E0000}"/>
    <cellStyle name="Total 2 5" xfId="342" xr:uid="{00000000-0005-0000-0000-0000AD9E0000}"/>
    <cellStyle name="Total 2 5 10" xfId="40243" xr:uid="{00000000-0005-0000-0000-0000AE9E0000}"/>
    <cellStyle name="Total 2 5 10 2" xfId="40244" xr:uid="{00000000-0005-0000-0000-0000AF9E0000}"/>
    <cellStyle name="Total 2 5 11" xfId="40245" xr:uid="{00000000-0005-0000-0000-0000B09E0000}"/>
    <cellStyle name="Total 2 5 11 2" xfId="40246" xr:uid="{00000000-0005-0000-0000-0000B19E0000}"/>
    <cellStyle name="Total 2 5 12" xfId="40247" xr:uid="{00000000-0005-0000-0000-0000B29E0000}"/>
    <cellStyle name="Total 2 5 12 2" xfId="40248" xr:uid="{00000000-0005-0000-0000-0000B39E0000}"/>
    <cellStyle name="Total 2 5 13" xfId="40249" xr:uid="{00000000-0005-0000-0000-0000B49E0000}"/>
    <cellStyle name="Total 2 5 13 2" xfId="40250" xr:uid="{00000000-0005-0000-0000-0000B59E0000}"/>
    <cellStyle name="Total 2 5 14" xfId="40251" xr:uid="{00000000-0005-0000-0000-0000B69E0000}"/>
    <cellStyle name="Total 2 5 14 2" xfId="40252" xr:uid="{00000000-0005-0000-0000-0000B79E0000}"/>
    <cellStyle name="Total 2 5 15" xfId="40253" xr:uid="{00000000-0005-0000-0000-0000B89E0000}"/>
    <cellStyle name="Total 2 5 2" xfId="40254" xr:uid="{00000000-0005-0000-0000-0000B99E0000}"/>
    <cellStyle name="Total 2 5 2 10" xfId="40255" xr:uid="{00000000-0005-0000-0000-0000BA9E0000}"/>
    <cellStyle name="Total 2 5 2 10 2" xfId="40256" xr:uid="{00000000-0005-0000-0000-0000BB9E0000}"/>
    <cellStyle name="Total 2 5 2 11" xfId="40257" xr:uid="{00000000-0005-0000-0000-0000BC9E0000}"/>
    <cellStyle name="Total 2 5 2 11 2" xfId="40258" xr:uid="{00000000-0005-0000-0000-0000BD9E0000}"/>
    <cellStyle name="Total 2 5 2 12" xfId="40259" xr:uid="{00000000-0005-0000-0000-0000BE9E0000}"/>
    <cellStyle name="Total 2 5 2 12 2" xfId="40260" xr:uid="{00000000-0005-0000-0000-0000BF9E0000}"/>
    <cellStyle name="Total 2 5 2 13" xfId="40261" xr:uid="{00000000-0005-0000-0000-0000C09E0000}"/>
    <cellStyle name="Total 2 5 2 2" xfId="40262" xr:uid="{00000000-0005-0000-0000-0000C19E0000}"/>
    <cellStyle name="Total 2 5 2 2 10" xfId="40263" xr:uid="{00000000-0005-0000-0000-0000C29E0000}"/>
    <cellStyle name="Total 2 5 2 2 10 2" xfId="40264" xr:uid="{00000000-0005-0000-0000-0000C39E0000}"/>
    <cellStyle name="Total 2 5 2 2 11" xfId="40265" xr:uid="{00000000-0005-0000-0000-0000C49E0000}"/>
    <cellStyle name="Total 2 5 2 2 2" xfId="40266" xr:uid="{00000000-0005-0000-0000-0000C59E0000}"/>
    <cellStyle name="Total 2 5 2 2 2 2" xfId="40267" xr:uid="{00000000-0005-0000-0000-0000C69E0000}"/>
    <cellStyle name="Total 2 5 2 2 3" xfId="40268" xr:uid="{00000000-0005-0000-0000-0000C79E0000}"/>
    <cellStyle name="Total 2 5 2 2 3 2" xfId="40269" xr:uid="{00000000-0005-0000-0000-0000C89E0000}"/>
    <cellStyle name="Total 2 5 2 2 4" xfId="40270" xr:uid="{00000000-0005-0000-0000-0000C99E0000}"/>
    <cellStyle name="Total 2 5 2 2 4 2" xfId="40271" xr:uid="{00000000-0005-0000-0000-0000CA9E0000}"/>
    <cellStyle name="Total 2 5 2 2 5" xfId="40272" xr:uid="{00000000-0005-0000-0000-0000CB9E0000}"/>
    <cellStyle name="Total 2 5 2 2 5 2" xfId="40273" xr:uid="{00000000-0005-0000-0000-0000CC9E0000}"/>
    <cellStyle name="Total 2 5 2 2 6" xfId="40274" xr:uid="{00000000-0005-0000-0000-0000CD9E0000}"/>
    <cellStyle name="Total 2 5 2 2 6 2" xfId="40275" xr:uid="{00000000-0005-0000-0000-0000CE9E0000}"/>
    <cellStyle name="Total 2 5 2 2 7" xfId="40276" xr:uid="{00000000-0005-0000-0000-0000CF9E0000}"/>
    <cellStyle name="Total 2 5 2 2 7 2" xfId="40277" xr:uid="{00000000-0005-0000-0000-0000D09E0000}"/>
    <cellStyle name="Total 2 5 2 2 8" xfId="40278" xr:uid="{00000000-0005-0000-0000-0000D19E0000}"/>
    <cellStyle name="Total 2 5 2 2 8 2" xfId="40279" xr:uid="{00000000-0005-0000-0000-0000D29E0000}"/>
    <cellStyle name="Total 2 5 2 2 9" xfId="40280" xr:uid="{00000000-0005-0000-0000-0000D39E0000}"/>
    <cellStyle name="Total 2 5 2 2 9 2" xfId="40281" xr:uid="{00000000-0005-0000-0000-0000D49E0000}"/>
    <cellStyle name="Total 2 5 2 3" xfId="40282" xr:uid="{00000000-0005-0000-0000-0000D59E0000}"/>
    <cellStyle name="Total 2 5 2 3 10" xfId="40283" xr:uid="{00000000-0005-0000-0000-0000D69E0000}"/>
    <cellStyle name="Total 2 5 2 3 10 2" xfId="40284" xr:uid="{00000000-0005-0000-0000-0000D79E0000}"/>
    <cellStyle name="Total 2 5 2 3 11" xfId="40285" xr:uid="{00000000-0005-0000-0000-0000D89E0000}"/>
    <cellStyle name="Total 2 5 2 3 2" xfId="40286" xr:uid="{00000000-0005-0000-0000-0000D99E0000}"/>
    <cellStyle name="Total 2 5 2 3 2 2" xfId="40287" xr:uid="{00000000-0005-0000-0000-0000DA9E0000}"/>
    <cellStyle name="Total 2 5 2 3 3" xfId="40288" xr:uid="{00000000-0005-0000-0000-0000DB9E0000}"/>
    <cellStyle name="Total 2 5 2 3 3 2" xfId="40289" xr:uid="{00000000-0005-0000-0000-0000DC9E0000}"/>
    <cellStyle name="Total 2 5 2 3 4" xfId="40290" xr:uid="{00000000-0005-0000-0000-0000DD9E0000}"/>
    <cellStyle name="Total 2 5 2 3 4 2" xfId="40291" xr:uid="{00000000-0005-0000-0000-0000DE9E0000}"/>
    <cellStyle name="Total 2 5 2 3 5" xfId="40292" xr:uid="{00000000-0005-0000-0000-0000DF9E0000}"/>
    <cellStyle name="Total 2 5 2 3 5 2" xfId="40293" xr:uid="{00000000-0005-0000-0000-0000E09E0000}"/>
    <cellStyle name="Total 2 5 2 3 6" xfId="40294" xr:uid="{00000000-0005-0000-0000-0000E19E0000}"/>
    <cellStyle name="Total 2 5 2 3 6 2" xfId="40295" xr:uid="{00000000-0005-0000-0000-0000E29E0000}"/>
    <cellStyle name="Total 2 5 2 3 7" xfId="40296" xr:uid="{00000000-0005-0000-0000-0000E39E0000}"/>
    <cellStyle name="Total 2 5 2 3 7 2" xfId="40297" xr:uid="{00000000-0005-0000-0000-0000E49E0000}"/>
    <cellStyle name="Total 2 5 2 3 8" xfId="40298" xr:uid="{00000000-0005-0000-0000-0000E59E0000}"/>
    <cellStyle name="Total 2 5 2 3 8 2" xfId="40299" xr:uid="{00000000-0005-0000-0000-0000E69E0000}"/>
    <cellStyle name="Total 2 5 2 3 9" xfId="40300" xr:uid="{00000000-0005-0000-0000-0000E79E0000}"/>
    <cellStyle name="Total 2 5 2 3 9 2" xfId="40301" xr:uid="{00000000-0005-0000-0000-0000E89E0000}"/>
    <cellStyle name="Total 2 5 2 4" xfId="40302" xr:uid="{00000000-0005-0000-0000-0000E99E0000}"/>
    <cellStyle name="Total 2 5 2 4 2" xfId="40303" xr:uid="{00000000-0005-0000-0000-0000EA9E0000}"/>
    <cellStyle name="Total 2 5 2 5" xfId="40304" xr:uid="{00000000-0005-0000-0000-0000EB9E0000}"/>
    <cellStyle name="Total 2 5 2 5 2" xfId="40305" xr:uid="{00000000-0005-0000-0000-0000EC9E0000}"/>
    <cellStyle name="Total 2 5 2 6" xfId="40306" xr:uid="{00000000-0005-0000-0000-0000ED9E0000}"/>
    <cellStyle name="Total 2 5 2 6 2" xfId="40307" xr:uid="{00000000-0005-0000-0000-0000EE9E0000}"/>
    <cellStyle name="Total 2 5 2 7" xfId="40308" xr:uid="{00000000-0005-0000-0000-0000EF9E0000}"/>
    <cellStyle name="Total 2 5 2 7 2" xfId="40309" xr:uid="{00000000-0005-0000-0000-0000F09E0000}"/>
    <cellStyle name="Total 2 5 2 8" xfId="40310" xr:uid="{00000000-0005-0000-0000-0000F19E0000}"/>
    <cellStyle name="Total 2 5 2 8 2" xfId="40311" xr:uid="{00000000-0005-0000-0000-0000F29E0000}"/>
    <cellStyle name="Total 2 5 2 9" xfId="40312" xr:uid="{00000000-0005-0000-0000-0000F39E0000}"/>
    <cellStyle name="Total 2 5 2 9 2" xfId="40313" xr:uid="{00000000-0005-0000-0000-0000F49E0000}"/>
    <cellStyle name="Total 2 5 3" xfId="40314" xr:uid="{00000000-0005-0000-0000-0000F59E0000}"/>
    <cellStyle name="Total 2 5 3 10" xfId="40315" xr:uid="{00000000-0005-0000-0000-0000F69E0000}"/>
    <cellStyle name="Total 2 5 3 10 2" xfId="40316" xr:uid="{00000000-0005-0000-0000-0000F79E0000}"/>
    <cellStyle name="Total 2 5 3 11" xfId="40317" xr:uid="{00000000-0005-0000-0000-0000F89E0000}"/>
    <cellStyle name="Total 2 5 3 11 2" xfId="40318" xr:uid="{00000000-0005-0000-0000-0000F99E0000}"/>
    <cellStyle name="Total 2 5 3 12" xfId="40319" xr:uid="{00000000-0005-0000-0000-0000FA9E0000}"/>
    <cellStyle name="Total 2 5 3 12 2" xfId="40320" xr:uid="{00000000-0005-0000-0000-0000FB9E0000}"/>
    <cellStyle name="Total 2 5 3 13" xfId="40321" xr:uid="{00000000-0005-0000-0000-0000FC9E0000}"/>
    <cellStyle name="Total 2 5 3 2" xfId="40322" xr:uid="{00000000-0005-0000-0000-0000FD9E0000}"/>
    <cellStyle name="Total 2 5 3 2 10" xfId="40323" xr:uid="{00000000-0005-0000-0000-0000FE9E0000}"/>
    <cellStyle name="Total 2 5 3 2 10 2" xfId="40324" xr:uid="{00000000-0005-0000-0000-0000FF9E0000}"/>
    <cellStyle name="Total 2 5 3 2 11" xfId="40325" xr:uid="{00000000-0005-0000-0000-0000009F0000}"/>
    <cellStyle name="Total 2 5 3 2 2" xfId="40326" xr:uid="{00000000-0005-0000-0000-0000019F0000}"/>
    <cellStyle name="Total 2 5 3 2 2 2" xfId="40327" xr:uid="{00000000-0005-0000-0000-0000029F0000}"/>
    <cellStyle name="Total 2 5 3 2 3" xfId="40328" xr:uid="{00000000-0005-0000-0000-0000039F0000}"/>
    <cellStyle name="Total 2 5 3 2 3 2" xfId="40329" xr:uid="{00000000-0005-0000-0000-0000049F0000}"/>
    <cellStyle name="Total 2 5 3 2 4" xfId="40330" xr:uid="{00000000-0005-0000-0000-0000059F0000}"/>
    <cellStyle name="Total 2 5 3 2 4 2" xfId="40331" xr:uid="{00000000-0005-0000-0000-0000069F0000}"/>
    <cellStyle name="Total 2 5 3 2 5" xfId="40332" xr:uid="{00000000-0005-0000-0000-0000079F0000}"/>
    <cellStyle name="Total 2 5 3 2 5 2" xfId="40333" xr:uid="{00000000-0005-0000-0000-0000089F0000}"/>
    <cellStyle name="Total 2 5 3 2 6" xfId="40334" xr:uid="{00000000-0005-0000-0000-0000099F0000}"/>
    <cellStyle name="Total 2 5 3 2 6 2" xfId="40335" xr:uid="{00000000-0005-0000-0000-00000A9F0000}"/>
    <cellStyle name="Total 2 5 3 2 7" xfId="40336" xr:uid="{00000000-0005-0000-0000-00000B9F0000}"/>
    <cellStyle name="Total 2 5 3 2 7 2" xfId="40337" xr:uid="{00000000-0005-0000-0000-00000C9F0000}"/>
    <cellStyle name="Total 2 5 3 2 8" xfId="40338" xr:uid="{00000000-0005-0000-0000-00000D9F0000}"/>
    <cellStyle name="Total 2 5 3 2 8 2" xfId="40339" xr:uid="{00000000-0005-0000-0000-00000E9F0000}"/>
    <cellStyle name="Total 2 5 3 2 9" xfId="40340" xr:uid="{00000000-0005-0000-0000-00000F9F0000}"/>
    <cellStyle name="Total 2 5 3 2 9 2" xfId="40341" xr:uid="{00000000-0005-0000-0000-0000109F0000}"/>
    <cellStyle name="Total 2 5 3 3" xfId="40342" xr:uid="{00000000-0005-0000-0000-0000119F0000}"/>
    <cellStyle name="Total 2 5 3 3 10" xfId="40343" xr:uid="{00000000-0005-0000-0000-0000129F0000}"/>
    <cellStyle name="Total 2 5 3 3 10 2" xfId="40344" xr:uid="{00000000-0005-0000-0000-0000139F0000}"/>
    <cellStyle name="Total 2 5 3 3 11" xfId="40345" xr:uid="{00000000-0005-0000-0000-0000149F0000}"/>
    <cellStyle name="Total 2 5 3 3 2" xfId="40346" xr:uid="{00000000-0005-0000-0000-0000159F0000}"/>
    <cellStyle name="Total 2 5 3 3 2 2" xfId="40347" xr:uid="{00000000-0005-0000-0000-0000169F0000}"/>
    <cellStyle name="Total 2 5 3 3 3" xfId="40348" xr:uid="{00000000-0005-0000-0000-0000179F0000}"/>
    <cellStyle name="Total 2 5 3 3 3 2" xfId="40349" xr:uid="{00000000-0005-0000-0000-0000189F0000}"/>
    <cellStyle name="Total 2 5 3 3 4" xfId="40350" xr:uid="{00000000-0005-0000-0000-0000199F0000}"/>
    <cellStyle name="Total 2 5 3 3 4 2" xfId="40351" xr:uid="{00000000-0005-0000-0000-00001A9F0000}"/>
    <cellStyle name="Total 2 5 3 3 5" xfId="40352" xr:uid="{00000000-0005-0000-0000-00001B9F0000}"/>
    <cellStyle name="Total 2 5 3 3 5 2" xfId="40353" xr:uid="{00000000-0005-0000-0000-00001C9F0000}"/>
    <cellStyle name="Total 2 5 3 3 6" xfId="40354" xr:uid="{00000000-0005-0000-0000-00001D9F0000}"/>
    <cellStyle name="Total 2 5 3 3 6 2" xfId="40355" xr:uid="{00000000-0005-0000-0000-00001E9F0000}"/>
    <cellStyle name="Total 2 5 3 3 7" xfId="40356" xr:uid="{00000000-0005-0000-0000-00001F9F0000}"/>
    <cellStyle name="Total 2 5 3 3 7 2" xfId="40357" xr:uid="{00000000-0005-0000-0000-0000209F0000}"/>
    <cellStyle name="Total 2 5 3 3 8" xfId="40358" xr:uid="{00000000-0005-0000-0000-0000219F0000}"/>
    <cellStyle name="Total 2 5 3 3 8 2" xfId="40359" xr:uid="{00000000-0005-0000-0000-0000229F0000}"/>
    <cellStyle name="Total 2 5 3 3 9" xfId="40360" xr:uid="{00000000-0005-0000-0000-0000239F0000}"/>
    <cellStyle name="Total 2 5 3 3 9 2" xfId="40361" xr:uid="{00000000-0005-0000-0000-0000249F0000}"/>
    <cellStyle name="Total 2 5 3 4" xfId="40362" xr:uid="{00000000-0005-0000-0000-0000259F0000}"/>
    <cellStyle name="Total 2 5 3 4 2" xfId="40363" xr:uid="{00000000-0005-0000-0000-0000269F0000}"/>
    <cellStyle name="Total 2 5 3 5" xfId="40364" xr:uid="{00000000-0005-0000-0000-0000279F0000}"/>
    <cellStyle name="Total 2 5 3 5 2" xfId="40365" xr:uid="{00000000-0005-0000-0000-0000289F0000}"/>
    <cellStyle name="Total 2 5 3 6" xfId="40366" xr:uid="{00000000-0005-0000-0000-0000299F0000}"/>
    <cellStyle name="Total 2 5 3 6 2" xfId="40367" xr:uid="{00000000-0005-0000-0000-00002A9F0000}"/>
    <cellStyle name="Total 2 5 3 7" xfId="40368" xr:uid="{00000000-0005-0000-0000-00002B9F0000}"/>
    <cellStyle name="Total 2 5 3 7 2" xfId="40369" xr:uid="{00000000-0005-0000-0000-00002C9F0000}"/>
    <cellStyle name="Total 2 5 3 8" xfId="40370" xr:uid="{00000000-0005-0000-0000-00002D9F0000}"/>
    <cellStyle name="Total 2 5 3 8 2" xfId="40371" xr:uid="{00000000-0005-0000-0000-00002E9F0000}"/>
    <cellStyle name="Total 2 5 3 9" xfId="40372" xr:uid="{00000000-0005-0000-0000-00002F9F0000}"/>
    <cellStyle name="Total 2 5 3 9 2" xfId="40373" xr:uid="{00000000-0005-0000-0000-0000309F0000}"/>
    <cellStyle name="Total 2 5 4" xfId="40374" xr:uid="{00000000-0005-0000-0000-0000319F0000}"/>
    <cellStyle name="Total 2 5 4 10" xfId="40375" xr:uid="{00000000-0005-0000-0000-0000329F0000}"/>
    <cellStyle name="Total 2 5 4 10 2" xfId="40376" xr:uid="{00000000-0005-0000-0000-0000339F0000}"/>
    <cellStyle name="Total 2 5 4 11" xfId="40377" xr:uid="{00000000-0005-0000-0000-0000349F0000}"/>
    <cellStyle name="Total 2 5 4 2" xfId="40378" xr:uid="{00000000-0005-0000-0000-0000359F0000}"/>
    <cellStyle name="Total 2 5 4 2 2" xfId="40379" xr:uid="{00000000-0005-0000-0000-0000369F0000}"/>
    <cellStyle name="Total 2 5 4 3" xfId="40380" xr:uid="{00000000-0005-0000-0000-0000379F0000}"/>
    <cellStyle name="Total 2 5 4 3 2" xfId="40381" xr:uid="{00000000-0005-0000-0000-0000389F0000}"/>
    <cellStyle name="Total 2 5 4 4" xfId="40382" xr:uid="{00000000-0005-0000-0000-0000399F0000}"/>
    <cellStyle name="Total 2 5 4 4 2" xfId="40383" xr:uid="{00000000-0005-0000-0000-00003A9F0000}"/>
    <cellStyle name="Total 2 5 4 5" xfId="40384" xr:uid="{00000000-0005-0000-0000-00003B9F0000}"/>
    <cellStyle name="Total 2 5 4 5 2" xfId="40385" xr:uid="{00000000-0005-0000-0000-00003C9F0000}"/>
    <cellStyle name="Total 2 5 4 6" xfId="40386" xr:uid="{00000000-0005-0000-0000-00003D9F0000}"/>
    <cellStyle name="Total 2 5 4 6 2" xfId="40387" xr:uid="{00000000-0005-0000-0000-00003E9F0000}"/>
    <cellStyle name="Total 2 5 4 7" xfId="40388" xr:uid="{00000000-0005-0000-0000-00003F9F0000}"/>
    <cellStyle name="Total 2 5 4 7 2" xfId="40389" xr:uid="{00000000-0005-0000-0000-0000409F0000}"/>
    <cellStyle name="Total 2 5 4 8" xfId="40390" xr:uid="{00000000-0005-0000-0000-0000419F0000}"/>
    <cellStyle name="Total 2 5 4 8 2" xfId="40391" xr:uid="{00000000-0005-0000-0000-0000429F0000}"/>
    <cellStyle name="Total 2 5 4 9" xfId="40392" xr:uid="{00000000-0005-0000-0000-0000439F0000}"/>
    <cellStyle name="Total 2 5 4 9 2" xfId="40393" xr:uid="{00000000-0005-0000-0000-0000449F0000}"/>
    <cellStyle name="Total 2 5 5" xfId="40394" xr:uid="{00000000-0005-0000-0000-0000459F0000}"/>
    <cellStyle name="Total 2 5 5 10" xfId="40395" xr:uid="{00000000-0005-0000-0000-0000469F0000}"/>
    <cellStyle name="Total 2 5 5 10 2" xfId="40396" xr:uid="{00000000-0005-0000-0000-0000479F0000}"/>
    <cellStyle name="Total 2 5 5 11" xfId="40397" xr:uid="{00000000-0005-0000-0000-0000489F0000}"/>
    <cellStyle name="Total 2 5 5 2" xfId="40398" xr:uid="{00000000-0005-0000-0000-0000499F0000}"/>
    <cellStyle name="Total 2 5 5 2 2" xfId="40399" xr:uid="{00000000-0005-0000-0000-00004A9F0000}"/>
    <cellStyle name="Total 2 5 5 3" xfId="40400" xr:uid="{00000000-0005-0000-0000-00004B9F0000}"/>
    <cellStyle name="Total 2 5 5 3 2" xfId="40401" xr:uid="{00000000-0005-0000-0000-00004C9F0000}"/>
    <cellStyle name="Total 2 5 5 4" xfId="40402" xr:uid="{00000000-0005-0000-0000-00004D9F0000}"/>
    <cellStyle name="Total 2 5 5 4 2" xfId="40403" xr:uid="{00000000-0005-0000-0000-00004E9F0000}"/>
    <cellStyle name="Total 2 5 5 5" xfId="40404" xr:uid="{00000000-0005-0000-0000-00004F9F0000}"/>
    <cellStyle name="Total 2 5 5 5 2" xfId="40405" xr:uid="{00000000-0005-0000-0000-0000509F0000}"/>
    <cellStyle name="Total 2 5 5 6" xfId="40406" xr:uid="{00000000-0005-0000-0000-0000519F0000}"/>
    <cellStyle name="Total 2 5 5 6 2" xfId="40407" xr:uid="{00000000-0005-0000-0000-0000529F0000}"/>
    <cellStyle name="Total 2 5 5 7" xfId="40408" xr:uid="{00000000-0005-0000-0000-0000539F0000}"/>
    <cellStyle name="Total 2 5 5 7 2" xfId="40409" xr:uid="{00000000-0005-0000-0000-0000549F0000}"/>
    <cellStyle name="Total 2 5 5 8" xfId="40410" xr:uid="{00000000-0005-0000-0000-0000559F0000}"/>
    <cellStyle name="Total 2 5 5 8 2" xfId="40411" xr:uid="{00000000-0005-0000-0000-0000569F0000}"/>
    <cellStyle name="Total 2 5 5 9" xfId="40412" xr:uid="{00000000-0005-0000-0000-0000579F0000}"/>
    <cellStyle name="Total 2 5 5 9 2" xfId="40413" xr:uid="{00000000-0005-0000-0000-0000589F0000}"/>
    <cellStyle name="Total 2 5 6" xfId="40414" xr:uid="{00000000-0005-0000-0000-0000599F0000}"/>
    <cellStyle name="Total 2 5 6 2" xfId="40415" xr:uid="{00000000-0005-0000-0000-00005A9F0000}"/>
    <cellStyle name="Total 2 5 7" xfId="40416" xr:uid="{00000000-0005-0000-0000-00005B9F0000}"/>
    <cellStyle name="Total 2 5 7 2" xfId="40417" xr:uid="{00000000-0005-0000-0000-00005C9F0000}"/>
    <cellStyle name="Total 2 5 8" xfId="40418" xr:uid="{00000000-0005-0000-0000-00005D9F0000}"/>
    <cellStyle name="Total 2 5 8 2" xfId="40419" xr:uid="{00000000-0005-0000-0000-00005E9F0000}"/>
    <cellStyle name="Total 2 5 9" xfId="40420" xr:uid="{00000000-0005-0000-0000-00005F9F0000}"/>
    <cellStyle name="Total 2 5 9 2" xfId="40421" xr:uid="{00000000-0005-0000-0000-0000609F0000}"/>
    <cellStyle name="Total 2 6" xfId="40422" xr:uid="{00000000-0005-0000-0000-0000619F0000}"/>
    <cellStyle name="Total 2 6 10" xfId="40423" xr:uid="{00000000-0005-0000-0000-0000629F0000}"/>
    <cellStyle name="Total 2 6 10 2" xfId="40424" xr:uid="{00000000-0005-0000-0000-0000639F0000}"/>
    <cellStyle name="Total 2 6 11" xfId="40425" xr:uid="{00000000-0005-0000-0000-0000649F0000}"/>
    <cellStyle name="Total 2 6 11 2" xfId="40426" xr:uid="{00000000-0005-0000-0000-0000659F0000}"/>
    <cellStyle name="Total 2 6 12" xfId="40427" xr:uid="{00000000-0005-0000-0000-0000669F0000}"/>
    <cellStyle name="Total 2 6 12 2" xfId="40428" xr:uid="{00000000-0005-0000-0000-0000679F0000}"/>
    <cellStyle name="Total 2 6 13" xfId="40429" xr:uid="{00000000-0005-0000-0000-0000689F0000}"/>
    <cellStyle name="Total 2 6 13 2" xfId="40430" xr:uid="{00000000-0005-0000-0000-0000699F0000}"/>
    <cellStyle name="Total 2 6 14" xfId="40431" xr:uid="{00000000-0005-0000-0000-00006A9F0000}"/>
    <cellStyle name="Total 2 6 14 2" xfId="40432" xr:uid="{00000000-0005-0000-0000-00006B9F0000}"/>
    <cellStyle name="Total 2 6 15" xfId="40433" xr:uid="{00000000-0005-0000-0000-00006C9F0000}"/>
    <cellStyle name="Total 2 6 2" xfId="40434" xr:uid="{00000000-0005-0000-0000-00006D9F0000}"/>
    <cellStyle name="Total 2 6 2 10" xfId="40435" xr:uid="{00000000-0005-0000-0000-00006E9F0000}"/>
    <cellStyle name="Total 2 6 2 10 2" xfId="40436" xr:uid="{00000000-0005-0000-0000-00006F9F0000}"/>
    <cellStyle name="Total 2 6 2 11" xfId="40437" xr:uid="{00000000-0005-0000-0000-0000709F0000}"/>
    <cellStyle name="Total 2 6 2 11 2" xfId="40438" xr:uid="{00000000-0005-0000-0000-0000719F0000}"/>
    <cellStyle name="Total 2 6 2 12" xfId="40439" xr:uid="{00000000-0005-0000-0000-0000729F0000}"/>
    <cellStyle name="Total 2 6 2 12 2" xfId="40440" xr:uid="{00000000-0005-0000-0000-0000739F0000}"/>
    <cellStyle name="Total 2 6 2 13" xfId="40441" xr:uid="{00000000-0005-0000-0000-0000749F0000}"/>
    <cellStyle name="Total 2 6 2 2" xfId="40442" xr:uid="{00000000-0005-0000-0000-0000759F0000}"/>
    <cellStyle name="Total 2 6 2 2 10" xfId="40443" xr:uid="{00000000-0005-0000-0000-0000769F0000}"/>
    <cellStyle name="Total 2 6 2 2 10 2" xfId="40444" xr:uid="{00000000-0005-0000-0000-0000779F0000}"/>
    <cellStyle name="Total 2 6 2 2 11" xfId="40445" xr:uid="{00000000-0005-0000-0000-0000789F0000}"/>
    <cellStyle name="Total 2 6 2 2 2" xfId="40446" xr:uid="{00000000-0005-0000-0000-0000799F0000}"/>
    <cellStyle name="Total 2 6 2 2 2 2" xfId="40447" xr:uid="{00000000-0005-0000-0000-00007A9F0000}"/>
    <cellStyle name="Total 2 6 2 2 3" xfId="40448" xr:uid="{00000000-0005-0000-0000-00007B9F0000}"/>
    <cellStyle name="Total 2 6 2 2 3 2" xfId="40449" xr:uid="{00000000-0005-0000-0000-00007C9F0000}"/>
    <cellStyle name="Total 2 6 2 2 4" xfId="40450" xr:uid="{00000000-0005-0000-0000-00007D9F0000}"/>
    <cellStyle name="Total 2 6 2 2 4 2" xfId="40451" xr:uid="{00000000-0005-0000-0000-00007E9F0000}"/>
    <cellStyle name="Total 2 6 2 2 5" xfId="40452" xr:uid="{00000000-0005-0000-0000-00007F9F0000}"/>
    <cellStyle name="Total 2 6 2 2 5 2" xfId="40453" xr:uid="{00000000-0005-0000-0000-0000809F0000}"/>
    <cellStyle name="Total 2 6 2 2 6" xfId="40454" xr:uid="{00000000-0005-0000-0000-0000819F0000}"/>
    <cellStyle name="Total 2 6 2 2 6 2" xfId="40455" xr:uid="{00000000-0005-0000-0000-0000829F0000}"/>
    <cellStyle name="Total 2 6 2 2 7" xfId="40456" xr:uid="{00000000-0005-0000-0000-0000839F0000}"/>
    <cellStyle name="Total 2 6 2 2 7 2" xfId="40457" xr:uid="{00000000-0005-0000-0000-0000849F0000}"/>
    <cellStyle name="Total 2 6 2 2 8" xfId="40458" xr:uid="{00000000-0005-0000-0000-0000859F0000}"/>
    <cellStyle name="Total 2 6 2 2 8 2" xfId="40459" xr:uid="{00000000-0005-0000-0000-0000869F0000}"/>
    <cellStyle name="Total 2 6 2 2 9" xfId="40460" xr:uid="{00000000-0005-0000-0000-0000879F0000}"/>
    <cellStyle name="Total 2 6 2 2 9 2" xfId="40461" xr:uid="{00000000-0005-0000-0000-0000889F0000}"/>
    <cellStyle name="Total 2 6 2 3" xfId="40462" xr:uid="{00000000-0005-0000-0000-0000899F0000}"/>
    <cellStyle name="Total 2 6 2 3 10" xfId="40463" xr:uid="{00000000-0005-0000-0000-00008A9F0000}"/>
    <cellStyle name="Total 2 6 2 3 10 2" xfId="40464" xr:uid="{00000000-0005-0000-0000-00008B9F0000}"/>
    <cellStyle name="Total 2 6 2 3 11" xfId="40465" xr:uid="{00000000-0005-0000-0000-00008C9F0000}"/>
    <cellStyle name="Total 2 6 2 3 2" xfId="40466" xr:uid="{00000000-0005-0000-0000-00008D9F0000}"/>
    <cellStyle name="Total 2 6 2 3 2 2" xfId="40467" xr:uid="{00000000-0005-0000-0000-00008E9F0000}"/>
    <cellStyle name="Total 2 6 2 3 3" xfId="40468" xr:uid="{00000000-0005-0000-0000-00008F9F0000}"/>
    <cellStyle name="Total 2 6 2 3 3 2" xfId="40469" xr:uid="{00000000-0005-0000-0000-0000909F0000}"/>
    <cellStyle name="Total 2 6 2 3 4" xfId="40470" xr:uid="{00000000-0005-0000-0000-0000919F0000}"/>
    <cellStyle name="Total 2 6 2 3 4 2" xfId="40471" xr:uid="{00000000-0005-0000-0000-0000929F0000}"/>
    <cellStyle name="Total 2 6 2 3 5" xfId="40472" xr:uid="{00000000-0005-0000-0000-0000939F0000}"/>
    <cellStyle name="Total 2 6 2 3 5 2" xfId="40473" xr:uid="{00000000-0005-0000-0000-0000949F0000}"/>
    <cellStyle name="Total 2 6 2 3 6" xfId="40474" xr:uid="{00000000-0005-0000-0000-0000959F0000}"/>
    <cellStyle name="Total 2 6 2 3 6 2" xfId="40475" xr:uid="{00000000-0005-0000-0000-0000969F0000}"/>
    <cellStyle name="Total 2 6 2 3 7" xfId="40476" xr:uid="{00000000-0005-0000-0000-0000979F0000}"/>
    <cellStyle name="Total 2 6 2 3 7 2" xfId="40477" xr:uid="{00000000-0005-0000-0000-0000989F0000}"/>
    <cellStyle name="Total 2 6 2 3 8" xfId="40478" xr:uid="{00000000-0005-0000-0000-0000999F0000}"/>
    <cellStyle name="Total 2 6 2 3 8 2" xfId="40479" xr:uid="{00000000-0005-0000-0000-00009A9F0000}"/>
    <cellStyle name="Total 2 6 2 3 9" xfId="40480" xr:uid="{00000000-0005-0000-0000-00009B9F0000}"/>
    <cellStyle name="Total 2 6 2 3 9 2" xfId="40481" xr:uid="{00000000-0005-0000-0000-00009C9F0000}"/>
    <cellStyle name="Total 2 6 2 4" xfId="40482" xr:uid="{00000000-0005-0000-0000-00009D9F0000}"/>
    <cellStyle name="Total 2 6 2 4 2" xfId="40483" xr:uid="{00000000-0005-0000-0000-00009E9F0000}"/>
    <cellStyle name="Total 2 6 2 5" xfId="40484" xr:uid="{00000000-0005-0000-0000-00009F9F0000}"/>
    <cellStyle name="Total 2 6 2 5 2" xfId="40485" xr:uid="{00000000-0005-0000-0000-0000A09F0000}"/>
    <cellStyle name="Total 2 6 2 6" xfId="40486" xr:uid="{00000000-0005-0000-0000-0000A19F0000}"/>
    <cellStyle name="Total 2 6 2 6 2" xfId="40487" xr:uid="{00000000-0005-0000-0000-0000A29F0000}"/>
    <cellStyle name="Total 2 6 2 7" xfId="40488" xr:uid="{00000000-0005-0000-0000-0000A39F0000}"/>
    <cellStyle name="Total 2 6 2 7 2" xfId="40489" xr:uid="{00000000-0005-0000-0000-0000A49F0000}"/>
    <cellStyle name="Total 2 6 2 8" xfId="40490" xr:uid="{00000000-0005-0000-0000-0000A59F0000}"/>
    <cellStyle name="Total 2 6 2 8 2" xfId="40491" xr:uid="{00000000-0005-0000-0000-0000A69F0000}"/>
    <cellStyle name="Total 2 6 2 9" xfId="40492" xr:uid="{00000000-0005-0000-0000-0000A79F0000}"/>
    <cellStyle name="Total 2 6 2 9 2" xfId="40493" xr:uid="{00000000-0005-0000-0000-0000A89F0000}"/>
    <cellStyle name="Total 2 6 3" xfId="40494" xr:uid="{00000000-0005-0000-0000-0000A99F0000}"/>
    <cellStyle name="Total 2 6 3 10" xfId="40495" xr:uid="{00000000-0005-0000-0000-0000AA9F0000}"/>
    <cellStyle name="Total 2 6 3 10 2" xfId="40496" xr:uid="{00000000-0005-0000-0000-0000AB9F0000}"/>
    <cellStyle name="Total 2 6 3 11" xfId="40497" xr:uid="{00000000-0005-0000-0000-0000AC9F0000}"/>
    <cellStyle name="Total 2 6 3 11 2" xfId="40498" xr:uid="{00000000-0005-0000-0000-0000AD9F0000}"/>
    <cellStyle name="Total 2 6 3 12" xfId="40499" xr:uid="{00000000-0005-0000-0000-0000AE9F0000}"/>
    <cellStyle name="Total 2 6 3 12 2" xfId="40500" xr:uid="{00000000-0005-0000-0000-0000AF9F0000}"/>
    <cellStyle name="Total 2 6 3 13" xfId="40501" xr:uid="{00000000-0005-0000-0000-0000B09F0000}"/>
    <cellStyle name="Total 2 6 3 2" xfId="40502" xr:uid="{00000000-0005-0000-0000-0000B19F0000}"/>
    <cellStyle name="Total 2 6 3 2 10" xfId="40503" xr:uid="{00000000-0005-0000-0000-0000B29F0000}"/>
    <cellStyle name="Total 2 6 3 2 10 2" xfId="40504" xr:uid="{00000000-0005-0000-0000-0000B39F0000}"/>
    <cellStyle name="Total 2 6 3 2 11" xfId="40505" xr:uid="{00000000-0005-0000-0000-0000B49F0000}"/>
    <cellStyle name="Total 2 6 3 2 2" xfId="40506" xr:uid="{00000000-0005-0000-0000-0000B59F0000}"/>
    <cellStyle name="Total 2 6 3 2 2 2" xfId="40507" xr:uid="{00000000-0005-0000-0000-0000B69F0000}"/>
    <cellStyle name="Total 2 6 3 2 3" xfId="40508" xr:uid="{00000000-0005-0000-0000-0000B79F0000}"/>
    <cellStyle name="Total 2 6 3 2 3 2" xfId="40509" xr:uid="{00000000-0005-0000-0000-0000B89F0000}"/>
    <cellStyle name="Total 2 6 3 2 4" xfId="40510" xr:uid="{00000000-0005-0000-0000-0000B99F0000}"/>
    <cellStyle name="Total 2 6 3 2 4 2" xfId="40511" xr:uid="{00000000-0005-0000-0000-0000BA9F0000}"/>
    <cellStyle name="Total 2 6 3 2 5" xfId="40512" xr:uid="{00000000-0005-0000-0000-0000BB9F0000}"/>
    <cellStyle name="Total 2 6 3 2 5 2" xfId="40513" xr:uid="{00000000-0005-0000-0000-0000BC9F0000}"/>
    <cellStyle name="Total 2 6 3 2 6" xfId="40514" xr:uid="{00000000-0005-0000-0000-0000BD9F0000}"/>
    <cellStyle name="Total 2 6 3 2 6 2" xfId="40515" xr:uid="{00000000-0005-0000-0000-0000BE9F0000}"/>
    <cellStyle name="Total 2 6 3 2 7" xfId="40516" xr:uid="{00000000-0005-0000-0000-0000BF9F0000}"/>
    <cellStyle name="Total 2 6 3 2 7 2" xfId="40517" xr:uid="{00000000-0005-0000-0000-0000C09F0000}"/>
    <cellStyle name="Total 2 6 3 2 8" xfId="40518" xr:uid="{00000000-0005-0000-0000-0000C19F0000}"/>
    <cellStyle name="Total 2 6 3 2 8 2" xfId="40519" xr:uid="{00000000-0005-0000-0000-0000C29F0000}"/>
    <cellStyle name="Total 2 6 3 2 9" xfId="40520" xr:uid="{00000000-0005-0000-0000-0000C39F0000}"/>
    <cellStyle name="Total 2 6 3 2 9 2" xfId="40521" xr:uid="{00000000-0005-0000-0000-0000C49F0000}"/>
    <cellStyle name="Total 2 6 3 3" xfId="40522" xr:uid="{00000000-0005-0000-0000-0000C59F0000}"/>
    <cellStyle name="Total 2 6 3 3 10" xfId="40523" xr:uid="{00000000-0005-0000-0000-0000C69F0000}"/>
    <cellStyle name="Total 2 6 3 3 10 2" xfId="40524" xr:uid="{00000000-0005-0000-0000-0000C79F0000}"/>
    <cellStyle name="Total 2 6 3 3 11" xfId="40525" xr:uid="{00000000-0005-0000-0000-0000C89F0000}"/>
    <cellStyle name="Total 2 6 3 3 2" xfId="40526" xr:uid="{00000000-0005-0000-0000-0000C99F0000}"/>
    <cellStyle name="Total 2 6 3 3 2 2" xfId="40527" xr:uid="{00000000-0005-0000-0000-0000CA9F0000}"/>
    <cellStyle name="Total 2 6 3 3 3" xfId="40528" xr:uid="{00000000-0005-0000-0000-0000CB9F0000}"/>
    <cellStyle name="Total 2 6 3 3 3 2" xfId="40529" xr:uid="{00000000-0005-0000-0000-0000CC9F0000}"/>
    <cellStyle name="Total 2 6 3 3 4" xfId="40530" xr:uid="{00000000-0005-0000-0000-0000CD9F0000}"/>
    <cellStyle name="Total 2 6 3 3 4 2" xfId="40531" xr:uid="{00000000-0005-0000-0000-0000CE9F0000}"/>
    <cellStyle name="Total 2 6 3 3 5" xfId="40532" xr:uid="{00000000-0005-0000-0000-0000CF9F0000}"/>
    <cellStyle name="Total 2 6 3 3 5 2" xfId="40533" xr:uid="{00000000-0005-0000-0000-0000D09F0000}"/>
    <cellStyle name="Total 2 6 3 3 6" xfId="40534" xr:uid="{00000000-0005-0000-0000-0000D19F0000}"/>
    <cellStyle name="Total 2 6 3 3 6 2" xfId="40535" xr:uid="{00000000-0005-0000-0000-0000D29F0000}"/>
    <cellStyle name="Total 2 6 3 3 7" xfId="40536" xr:uid="{00000000-0005-0000-0000-0000D39F0000}"/>
    <cellStyle name="Total 2 6 3 3 7 2" xfId="40537" xr:uid="{00000000-0005-0000-0000-0000D49F0000}"/>
    <cellStyle name="Total 2 6 3 3 8" xfId="40538" xr:uid="{00000000-0005-0000-0000-0000D59F0000}"/>
    <cellStyle name="Total 2 6 3 3 8 2" xfId="40539" xr:uid="{00000000-0005-0000-0000-0000D69F0000}"/>
    <cellStyle name="Total 2 6 3 3 9" xfId="40540" xr:uid="{00000000-0005-0000-0000-0000D79F0000}"/>
    <cellStyle name="Total 2 6 3 3 9 2" xfId="40541" xr:uid="{00000000-0005-0000-0000-0000D89F0000}"/>
    <cellStyle name="Total 2 6 3 4" xfId="40542" xr:uid="{00000000-0005-0000-0000-0000D99F0000}"/>
    <cellStyle name="Total 2 6 3 4 2" xfId="40543" xr:uid="{00000000-0005-0000-0000-0000DA9F0000}"/>
    <cellStyle name="Total 2 6 3 5" xfId="40544" xr:uid="{00000000-0005-0000-0000-0000DB9F0000}"/>
    <cellStyle name="Total 2 6 3 5 2" xfId="40545" xr:uid="{00000000-0005-0000-0000-0000DC9F0000}"/>
    <cellStyle name="Total 2 6 3 6" xfId="40546" xr:uid="{00000000-0005-0000-0000-0000DD9F0000}"/>
    <cellStyle name="Total 2 6 3 6 2" xfId="40547" xr:uid="{00000000-0005-0000-0000-0000DE9F0000}"/>
    <cellStyle name="Total 2 6 3 7" xfId="40548" xr:uid="{00000000-0005-0000-0000-0000DF9F0000}"/>
    <cellStyle name="Total 2 6 3 7 2" xfId="40549" xr:uid="{00000000-0005-0000-0000-0000E09F0000}"/>
    <cellStyle name="Total 2 6 3 8" xfId="40550" xr:uid="{00000000-0005-0000-0000-0000E19F0000}"/>
    <cellStyle name="Total 2 6 3 8 2" xfId="40551" xr:uid="{00000000-0005-0000-0000-0000E29F0000}"/>
    <cellStyle name="Total 2 6 3 9" xfId="40552" xr:uid="{00000000-0005-0000-0000-0000E39F0000}"/>
    <cellStyle name="Total 2 6 3 9 2" xfId="40553" xr:uid="{00000000-0005-0000-0000-0000E49F0000}"/>
    <cellStyle name="Total 2 6 4" xfId="40554" xr:uid="{00000000-0005-0000-0000-0000E59F0000}"/>
    <cellStyle name="Total 2 6 4 10" xfId="40555" xr:uid="{00000000-0005-0000-0000-0000E69F0000}"/>
    <cellStyle name="Total 2 6 4 10 2" xfId="40556" xr:uid="{00000000-0005-0000-0000-0000E79F0000}"/>
    <cellStyle name="Total 2 6 4 11" xfId="40557" xr:uid="{00000000-0005-0000-0000-0000E89F0000}"/>
    <cellStyle name="Total 2 6 4 2" xfId="40558" xr:uid="{00000000-0005-0000-0000-0000E99F0000}"/>
    <cellStyle name="Total 2 6 4 2 2" xfId="40559" xr:uid="{00000000-0005-0000-0000-0000EA9F0000}"/>
    <cellStyle name="Total 2 6 4 3" xfId="40560" xr:uid="{00000000-0005-0000-0000-0000EB9F0000}"/>
    <cellStyle name="Total 2 6 4 3 2" xfId="40561" xr:uid="{00000000-0005-0000-0000-0000EC9F0000}"/>
    <cellStyle name="Total 2 6 4 4" xfId="40562" xr:uid="{00000000-0005-0000-0000-0000ED9F0000}"/>
    <cellStyle name="Total 2 6 4 4 2" xfId="40563" xr:uid="{00000000-0005-0000-0000-0000EE9F0000}"/>
    <cellStyle name="Total 2 6 4 5" xfId="40564" xr:uid="{00000000-0005-0000-0000-0000EF9F0000}"/>
    <cellStyle name="Total 2 6 4 5 2" xfId="40565" xr:uid="{00000000-0005-0000-0000-0000F09F0000}"/>
    <cellStyle name="Total 2 6 4 6" xfId="40566" xr:uid="{00000000-0005-0000-0000-0000F19F0000}"/>
    <cellStyle name="Total 2 6 4 6 2" xfId="40567" xr:uid="{00000000-0005-0000-0000-0000F29F0000}"/>
    <cellStyle name="Total 2 6 4 7" xfId="40568" xr:uid="{00000000-0005-0000-0000-0000F39F0000}"/>
    <cellStyle name="Total 2 6 4 7 2" xfId="40569" xr:uid="{00000000-0005-0000-0000-0000F49F0000}"/>
    <cellStyle name="Total 2 6 4 8" xfId="40570" xr:uid="{00000000-0005-0000-0000-0000F59F0000}"/>
    <cellStyle name="Total 2 6 4 8 2" xfId="40571" xr:uid="{00000000-0005-0000-0000-0000F69F0000}"/>
    <cellStyle name="Total 2 6 4 9" xfId="40572" xr:uid="{00000000-0005-0000-0000-0000F79F0000}"/>
    <cellStyle name="Total 2 6 4 9 2" xfId="40573" xr:uid="{00000000-0005-0000-0000-0000F89F0000}"/>
    <cellStyle name="Total 2 6 5" xfId="40574" xr:uid="{00000000-0005-0000-0000-0000F99F0000}"/>
    <cellStyle name="Total 2 6 5 10" xfId="40575" xr:uid="{00000000-0005-0000-0000-0000FA9F0000}"/>
    <cellStyle name="Total 2 6 5 10 2" xfId="40576" xr:uid="{00000000-0005-0000-0000-0000FB9F0000}"/>
    <cellStyle name="Total 2 6 5 11" xfId="40577" xr:uid="{00000000-0005-0000-0000-0000FC9F0000}"/>
    <cellStyle name="Total 2 6 5 2" xfId="40578" xr:uid="{00000000-0005-0000-0000-0000FD9F0000}"/>
    <cellStyle name="Total 2 6 5 2 2" xfId="40579" xr:uid="{00000000-0005-0000-0000-0000FE9F0000}"/>
    <cellStyle name="Total 2 6 5 3" xfId="40580" xr:uid="{00000000-0005-0000-0000-0000FF9F0000}"/>
    <cellStyle name="Total 2 6 5 3 2" xfId="40581" xr:uid="{00000000-0005-0000-0000-000000A00000}"/>
    <cellStyle name="Total 2 6 5 4" xfId="40582" xr:uid="{00000000-0005-0000-0000-000001A00000}"/>
    <cellStyle name="Total 2 6 5 4 2" xfId="40583" xr:uid="{00000000-0005-0000-0000-000002A00000}"/>
    <cellStyle name="Total 2 6 5 5" xfId="40584" xr:uid="{00000000-0005-0000-0000-000003A00000}"/>
    <cellStyle name="Total 2 6 5 5 2" xfId="40585" xr:uid="{00000000-0005-0000-0000-000004A00000}"/>
    <cellStyle name="Total 2 6 5 6" xfId="40586" xr:uid="{00000000-0005-0000-0000-000005A00000}"/>
    <cellStyle name="Total 2 6 5 6 2" xfId="40587" xr:uid="{00000000-0005-0000-0000-000006A00000}"/>
    <cellStyle name="Total 2 6 5 7" xfId="40588" xr:uid="{00000000-0005-0000-0000-000007A00000}"/>
    <cellStyle name="Total 2 6 5 7 2" xfId="40589" xr:uid="{00000000-0005-0000-0000-000008A00000}"/>
    <cellStyle name="Total 2 6 5 8" xfId="40590" xr:uid="{00000000-0005-0000-0000-000009A00000}"/>
    <cellStyle name="Total 2 6 5 8 2" xfId="40591" xr:uid="{00000000-0005-0000-0000-00000AA00000}"/>
    <cellStyle name="Total 2 6 5 9" xfId="40592" xr:uid="{00000000-0005-0000-0000-00000BA00000}"/>
    <cellStyle name="Total 2 6 5 9 2" xfId="40593" xr:uid="{00000000-0005-0000-0000-00000CA00000}"/>
    <cellStyle name="Total 2 6 6" xfId="40594" xr:uid="{00000000-0005-0000-0000-00000DA00000}"/>
    <cellStyle name="Total 2 6 6 2" xfId="40595" xr:uid="{00000000-0005-0000-0000-00000EA00000}"/>
    <cellStyle name="Total 2 6 7" xfId="40596" xr:uid="{00000000-0005-0000-0000-00000FA00000}"/>
    <cellStyle name="Total 2 6 7 2" xfId="40597" xr:uid="{00000000-0005-0000-0000-000010A00000}"/>
    <cellStyle name="Total 2 6 8" xfId="40598" xr:uid="{00000000-0005-0000-0000-000011A00000}"/>
    <cellStyle name="Total 2 6 8 2" xfId="40599" xr:uid="{00000000-0005-0000-0000-000012A00000}"/>
    <cellStyle name="Total 2 6 9" xfId="40600" xr:uid="{00000000-0005-0000-0000-000013A00000}"/>
    <cellStyle name="Total 2 6 9 2" xfId="40601" xr:uid="{00000000-0005-0000-0000-000014A00000}"/>
    <cellStyle name="Total 2 7" xfId="40602" xr:uid="{00000000-0005-0000-0000-000015A00000}"/>
    <cellStyle name="Total 2 7 10" xfId="40603" xr:uid="{00000000-0005-0000-0000-000016A00000}"/>
    <cellStyle name="Total 2 7 10 2" xfId="40604" xr:uid="{00000000-0005-0000-0000-000017A00000}"/>
    <cellStyle name="Total 2 7 11" xfId="40605" xr:uid="{00000000-0005-0000-0000-000018A00000}"/>
    <cellStyle name="Total 2 7 11 2" xfId="40606" xr:uid="{00000000-0005-0000-0000-000019A00000}"/>
    <cellStyle name="Total 2 7 12" xfId="40607" xr:uid="{00000000-0005-0000-0000-00001AA00000}"/>
    <cellStyle name="Total 2 7 12 2" xfId="40608" xr:uid="{00000000-0005-0000-0000-00001BA00000}"/>
    <cellStyle name="Total 2 7 13" xfId="40609" xr:uid="{00000000-0005-0000-0000-00001CA00000}"/>
    <cellStyle name="Total 2 7 2" xfId="40610" xr:uid="{00000000-0005-0000-0000-00001DA00000}"/>
    <cellStyle name="Total 2 7 2 10" xfId="40611" xr:uid="{00000000-0005-0000-0000-00001EA00000}"/>
    <cellStyle name="Total 2 7 2 10 2" xfId="40612" xr:uid="{00000000-0005-0000-0000-00001FA00000}"/>
    <cellStyle name="Total 2 7 2 11" xfId="40613" xr:uid="{00000000-0005-0000-0000-000020A00000}"/>
    <cellStyle name="Total 2 7 2 2" xfId="40614" xr:uid="{00000000-0005-0000-0000-000021A00000}"/>
    <cellStyle name="Total 2 7 2 2 2" xfId="40615" xr:uid="{00000000-0005-0000-0000-000022A00000}"/>
    <cellStyle name="Total 2 7 2 3" xfId="40616" xr:uid="{00000000-0005-0000-0000-000023A00000}"/>
    <cellStyle name="Total 2 7 2 3 2" xfId="40617" xr:uid="{00000000-0005-0000-0000-000024A00000}"/>
    <cellStyle name="Total 2 7 2 4" xfId="40618" xr:uid="{00000000-0005-0000-0000-000025A00000}"/>
    <cellStyle name="Total 2 7 2 4 2" xfId="40619" xr:uid="{00000000-0005-0000-0000-000026A00000}"/>
    <cellStyle name="Total 2 7 2 5" xfId="40620" xr:uid="{00000000-0005-0000-0000-000027A00000}"/>
    <cellStyle name="Total 2 7 2 5 2" xfId="40621" xr:uid="{00000000-0005-0000-0000-000028A00000}"/>
    <cellStyle name="Total 2 7 2 6" xfId="40622" xr:uid="{00000000-0005-0000-0000-000029A00000}"/>
    <cellStyle name="Total 2 7 2 6 2" xfId="40623" xr:uid="{00000000-0005-0000-0000-00002AA00000}"/>
    <cellStyle name="Total 2 7 2 7" xfId="40624" xr:uid="{00000000-0005-0000-0000-00002BA00000}"/>
    <cellStyle name="Total 2 7 2 7 2" xfId="40625" xr:uid="{00000000-0005-0000-0000-00002CA00000}"/>
    <cellStyle name="Total 2 7 2 8" xfId="40626" xr:uid="{00000000-0005-0000-0000-00002DA00000}"/>
    <cellStyle name="Total 2 7 2 8 2" xfId="40627" xr:uid="{00000000-0005-0000-0000-00002EA00000}"/>
    <cellStyle name="Total 2 7 2 9" xfId="40628" xr:uid="{00000000-0005-0000-0000-00002FA00000}"/>
    <cellStyle name="Total 2 7 2 9 2" xfId="40629" xr:uid="{00000000-0005-0000-0000-000030A00000}"/>
    <cellStyle name="Total 2 7 3" xfId="40630" xr:uid="{00000000-0005-0000-0000-000031A00000}"/>
    <cellStyle name="Total 2 7 3 10" xfId="40631" xr:uid="{00000000-0005-0000-0000-000032A00000}"/>
    <cellStyle name="Total 2 7 3 10 2" xfId="40632" xr:uid="{00000000-0005-0000-0000-000033A00000}"/>
    <cellStyle name="Total 2 7 3 11" xfId="40633" xr:uid="{00000000-0005-0000-0000-000034A00000}"/>
    <cellStyle name="Total 2 7 3 2" xfId="40634" xr:uid="{00000000-0005-0000-0000-000035A00000}"/>
    <cellStyle name="Total 2 7 3 2 2" xfId="40635" xr:uid="{00000000-0005-0000-0000-000036A00000}"/>
    <cellStyle name="Total 2 7 3 3" xfId="40636" xr:uid="{00000000-0005-0000-0000-000037A00000}"/>
    <cellStyle name="Total 2 7 3 3 2" xfId="40637" xr:uid="{00000000-0005-0000-0000-000038A00000}"/>
    <cellStyle name="Total 2 7 3 4" xfId="40638" xr:uid="{00000000-0005-0000-0000-000039A00000}"/>
    <cellStyle name="Total 2 7 3 4 2" xfId="40639" xr:uid="{00000000-0005-0000-0000-00003AA00000}"/>
    <cellStyle name="Total 2 7 3 5" xfId="40640" xr:uid="{00000000-0005-0000-0000-00003BA00000}"/>
    <cellStyle name="Total 2 7 3 5 2" xfId="40641" xr:uid="{00000000-0005-0000-0000-00003CA00000}"/>
    <cellStyle name="Total 2 7 3 6" xfId="40642" xr:uid="{00000000-0005-0000-0000-00003DA00000}"/>
    <cellStyle name="Total 2 7 3 6 2" xfId="40643" xr:uid="{00000000-0005-0000-0000-00003EA00000}"/>
    <cellStyle name="Total 2 7 3 7" xfId="40644" xr:uid="{00000000-0005-0000-0000-00003FA00000}"/>
    <cellStyle name="Total 2 7 3 7 2" xfId="40645" xr:uid="{00000000-0005-0000-0000-000040A00000}"/>
    <cellStyle name="Total 2 7 3 8" xfId="40646" xr:uid="{00000000-0005-0000-0000-000041A00000}"/>
    <cellStyle name="Total 2 7 3 8 2" xfId="40647" xr:uid="{00000000-0005-0000-0000-000042A00000}"/>
    <cellStyle name="Total 2 7 3 9" xfId="40648" xr:uid="{00000000-0005-0000-0000-000043A00000}"/>
    <cellStyle name="Total 2 7 3 9 2" xfId="40649" xr:uid="{00000000-0005-0000-0000-000044A00000}"/>
    <cellStyle name="Total 2 7 4" xfId="40650" xr:uid="{00000000-0005-0000-0000-000045A00000}"/>
    <cellStyle name="Total 2 7 4 2" xfId="40651" xr:uid="{00000000-0005-0000-0000-000046A00000}"/>
    <cellStyle name="Total 2 7 5" xfId="40652" xr:uid="{00000000-0005-0000-0000-000047A00000}"/>
    <cellStyle name="Total 2 7 5 2" xfId="40653" xr:uid="{00000000-0005-0000-0000-000048A00000}"/>
    <cellStyle name="Total 2 7 6" xfId="40654" xr:uid="{00000000-0005-0000-0000-000049A00000}"/>
    <cellStyle name="Total 2 7 6 2" xfId="40655" xr:uid="{00000000-0005-0000-0000-00004AA00000}"/>
    <cellStyle name="Total 2 7 7" xfId="40656" xr:uid="{00000000-0005-0000-0000-00004BA00000}"/>
    <cellStyle name="Total 2 7 7 2" xfId="40657" xr:uid="{00000000-0005-0000-0000-00004CA00000}"/>
    <cellStyle name="Total 2 7 8" xfId="40658" xr:uid="{00000000-0005-0000-0000-00004DA00000}"/>
    <cellStyle name="Total 2 7 8 2" xfId="40659" xr:uid="{00000000-0005-0000-0000-00004EA00000}"/>
    <cellStyle name="Total 2 7 9" xfId="40660" xr:uid="{00000000-0005-0000-0000-00004FA00000}"/>
    <cellStyle name="Total 2 7 9 2" xfId="40661" xr:uid="{00000000-0005-0000-0000-000050A00000}"/>
    <cellStyle name="Total 2 8" xfId="40662" xr:uid="{00000000-0005-0000-0000-000051A00000}"/>
    <cellStyle name="Total 2 8 10" xfId="40663" xr:uid="{00000000-0005-0000-0000-000052A00000}"/>
    <cellStyle name="Total 2 8 10 2" xfId="40664" xr:uid="{00000000-0005-0000-0000-000053A00000}"/>
    <cellStyle name="Total 2 8 11" xfId="40665" xr:uid="{00000000-0005-0000-0000-000054A00000}"/>
    <cellStyle name="Total 2 8 11 2" xfId="40666" xr:uid="{00000000-0005-0000-0000-000055A00000}"/>
    <cellStyle name="Total 2 8 12" xfId="40667" xr:uid="{00000000-0005-0000-0000-000056A00000}"/>
    <cellStyle name="Total 2 8 12 2" xfId="40668" xr:uid="{00000000-0005-0000-0000-000057A00000}"/>
    <cellStyle name="Total 2 8 13" xfId="40669" xr:uid="{00000000-0005-0000-0000-000058A00000}"/>
    <cellStyle name="Total 2 8 2" xfId="40670" xr:uid="{00000000-0005-0000-0000-000059A00000}"/>
    <cellStyle name="Total 2 8 2 10" xfId="40671" xr:uid="{00000000-0005-0000-0000-00005AA00000}"/>
    <cellStyle name="Total 2 8 2 10 2" xfId="40672" xr:uid="{00000000-0005-0000-0000-00005BA00000}"/>
    <cellStyle name="Total 2 8 2 11" xfId="40673" xr:uid="{00000000-0005-0000-0000-00005CA00000}"/>
    <cellStyle name="Total 2 8 2 2" xfId="40674" xr:uid="{00000000-0005-0000-0000-00005DA00000}"/>
    <cellStyle name="Total 2 8 2 2 2" xfId="40675" xr:uid="{00000000-0005-0000-0000-00005EA00000}"/>
    <cellStyle name="Total 2 8 2 3" xfId="40676" xr:uid="{00000000-0005-0000-0000-00005FA00000}"/>
    <cellStyle name="Total 2 8 2 3 2" xfId="40677" xr:uid="{00000000-0005-0000-0000-000060A00000}"/>
    <cellStyle name="Total 2 8 2 4" xfId="40678" xr:uid="{00000000-0005-0000-0000-000061A00000}"/>
    <cellStyle name="Total 2 8 2 4 2" xfId="40679" xr:uid="{00000000-0005-0000-0000-000062A00000}"/>
    <cellStyle name="Total 2 8 2 5" xfId="40680" xr:uid="{00000000-0005-0000-0000-000063A00000}"/>
    <cellStyle name="Total 2 8 2 5 2" xfId="40681" xr:uid="{00000000-0005-0000-0000-000064A00000}"/>
    <cellStyle name="Total 2 8 2 6" xfId="40682" xr:uid="{00000000-0005-0000-0000-000065A00000}"/>
    <cellStyle name="Total 2 8 2 6 2" xfId="40683" xr:uid="{00000000-0005-0000-0000-000066A00000}"/>
    <cellStyle name="Total 2 8 2 7" xfId="40684" xr:uid="{00000000-0005-0000-0000-000067A00000}"/>
    <cellStyle name="Total 2 8 2 7 2" xfId="40685" xr:uid="{00000000-0005-0000-0000-000068A00000}"/>
    <cellStyle name="Total 2 8 2 8" xfId="40686" xr:uid="{00000000-0005-0000-0000-000069A00000}"/>
    <cellStyle name="Total 2 8 2 8 2" xfId="40687" xr:uid="{00000000-0005-0000-0000-00006AA00000}"/>
    <cellStyle name="Total 2 8 2 9" xfId="40688" xr:uid="{00000000-0005-0000-0000-00006BA00000}"/>
    <cellStyle name="Total 2 8 2 9 2" xfId="40689" xr:uid="{00000000-0005-0000-0000-00006CA00000}"/>
    <cellStyle name="Total 2 8 3" xfId="40690" xr:uid="{00000000-0005-0000-0000-00006DA00000}"/>
    <cellStyle name="Total 2 8 3 10" xfId="40691" xr:uid="{00000000-0005-0000-0000-00006EA00000}"/>
    <cellStyle name="Total 2 8 3 10 2" xfId="40692" xr:uid="{00000000-0005-0000-0000-00006FA00000}"/>
    <cellStyle name="Total 2 8 3 11" xfId="40693" xr:uid="{00000000-0005-0000-0000-000070A00000}"/>
    <cellStyle name="Total 2 8 3 2" xfId="40694" xr:uid="{00000000-0005-0000-0000-000071A00000}"/>
    <cellStyle name="Total 2 8 3 2 2" xfId="40695" xr:uid="{00000000-0005-0000-0000-000072A00000}"/>
    <cellStyle name="Total 2 8 3 3" xfId="40696" xr:uid="{00000000-0005-0000-0000-000073A00000}"/>
    <cellStyle name="Total 2 8 3 3 2" xfId="40697" xr:uid="{00000000-0005-0000-0000-000074A00000}"/>
    <cellStyle name="Total 2 8 3 4" xfId="40698" xr:uid="{00000000-0005-0000-0000-000075A00000}"/>
    <cellStyle name="Total 2 8 3 4 2" xfId="40699" xr:uid="{00000000-0005-0000-0000-000076A00000}"/>
    <cellStyle name="Total 2 8 3 5" xfId="40700" xr:uid="{00000000-0005-0000-0000-000077A00000}"/>
    <cellStyle name="Total 2 8 3 5 2" xfId="40701" xr:uid="{00000000-0005-0000-0000-000078A00000}"/>
    <cellStyle name="Total 2 8 3 6" xfId="40702" xr:uid="{00000000-0005-0000-0000-000079A00000}"/>
    <cellStyle name="Total 2 8 3 6 2" xfId="40703" xr:uid="{00000000-0005-0000-0000-00007AA00000}"/>
    <cellStyle name="Total 2 8 3 7" xfId="40704" xr:uid="{00000000-0005-0000-0000-00007BA00000}"/>
    <cellStyle name="Total 2 8 3 7 2" xfId="40705" xr:uid="{00000000-0005-0000-0000-00007CA00000}"/>
    <cellStyle name="Total 2 8 3 8" xfId="40706" xr:uid="{00000000-0005-0000-0000-00007DA00000}"/>
    <cellStyle name="Total 2 8 3 8 2" xfId="40707" xr:uid="{00000000-0005-0000-0000-00007EA00000}"/>
    <cellStyle name="Total 2 8 3 9" xfId="40708" xr:uid="{00000000-0005-0000-0000-00007FA00000}"/>
    <cellStyle name="Total 2 8 3 9 2" xfId="40709" xr:uid="{00000000-0005-0000-0000-000080A00000}"/>
    <cellStyle name="Total 2 8 4" xfId="40710" xr:uid="{00000000-0005-0000-0000-000081A00000}"/>
    <cellStyle name="Total 2 8 4 2" xfId="40711" xr:uid="{00000000-0005-0000-0000-000082A00000}"/>
    <cellStyle name="Total 2 8 5" xfId="40712" xr:uid="{00000000-0005-0000-0000-000083A00000}"/>
    <cellStyle name="Total 2 8 5 2" xfId="40713" xr:uid="{00000000-0005-0000-0000-000084A00000}"/>
    <cellStyle name="Total 2 8 6" xfId="40714" xr:uid="{00000000-0005-0000-0000-000085A00000}"/>
    <cellStyle name="Total 2 8 6 2" xfId="40715" xr:uid="{00000000-0005-0000-0000-000086A00000}"/>
    <cellStyle name="Total 2 8 7" xfId="40716" xr:uid="{00000000-0005-0000-0000-000087A00000}"/>
    <cellStyle name="Total 2 8 7 2" xfId="40717" xr:uid="{00000000-0005-0000-0000-000088A00000}"/>
    <cellStyle name="Total 2 8 8" xfId="40718" xr:uid="{00000000-0005-0000-0000-000089A00000}"/>
    <cellStyle name="Total 2 8 8 2" xfId="40719" xr:uid="{00000000-0005-0000-0000-00008AA00000}"/>
    <cellStyle name="Total 2 8 9" xfId="40720" xr:uid="{00000000-0005-0000-0000-00008BA00000}"/>
    <cellStyle name="Total 2 8 9 2" xfId="40721" xr:uid="{00000000-0005-0000-0000-00008CA00000}"/>
    <cellStyle name="Total 2 9" xfId="40722" xr:uid="{00000000-0005-0000-0000-00008DA00000}"/>
    <cellStyle name="Total 2 9 2" xfId="40723" xr:uid="{00000000-0005-0000-0000-00008EA00000}"/>
    <cellStyle name="Total 3" xfId="295" xr:uid="{00000000-0005-0000-0000-00008FA00000}"/>
    <cellStyle name="Total 3 10" xfId="40724" xr:uid="{00000000-0005-0000-0000-000090A00000}"/>
    <cellStyle name="Total 3 10 2" xfId="40725" xr:uid="{00000000-0005-0000-0000-000091A00000}"/>
    <cellStyle name="Total 3 11" xfId="40726" xr:uid="{00000000-0005-0000-0000-000092A00000}"/>
    <cellStyle name="Total 3 11 2" xfId="40727" xr:uid="{00000000-0005-0000-0000-000093A00000}"/>
    <cellStyle name="Total 3 12" xfId="40728" xr:uid="{00000000-0005-0000-0000-000094A00000}"/>
    <cellStyle name="Total 3 12 2" xfId="40729" xr:uid="{00000000-0005-0000-0000-000095A00000}"/>
    <cellStyle name="Total 3 13" xfId="40730" xr:uid="{00000000-0005-0000-0000-000096A00000}"/>
    <cellStyle name="Total 3 13 2" xfId="40731" xr:uid="{00000000-0005-0000-0000-000097A00000}"/>
    <cellStyle name="Total 3 14" xfId="40732" xr:uid="{00000000-0005-0000-0000-000098A00000}"/>
    <cellStyle name="Total 3 14 2" xfId="40733" xr:uid="{00000000-0005-0000-0000-000099A00000}"/>
    <cellStyle name="Total 3 15" xfId="40734" xr:uid="{00000000-0005-0000-0000-00009AA00000}"/>
    <cellStyle name="Total 3 16" xfId="40735" xr:uid="{00000000-0005-0000-0000-00009BA00000}"/>
    <cellStyle name="Total 3 17" xfId="40736" xr:uid="{00000000-0005-0000-0000-00009CA00000}"/>
    <cellStyle name="Total 3 2" xfId="340" xr:uid="{00000000-0005-0000-0000-00009DA00000}"/>
    <cellStyle name="Total 3 2 10" xfId="40737" xr:uid="{00000000-0005-0000-0000-00009EA00000}"/>
    <cellStyle name="Total 3 2 10 2" xfId="40738" xr:uid="{00000000-0005-0000-0000-00009FA00000}"/>
    <cellStyle name="Total 3 2 11" xfId="40739" xr:uid="{00000000-0005-0000-0000-0000A0A00000}"/>
    <cellStyle name="Total 3 2 11 2" xfId="40740" xr:uid="{00000000-0005-0000-0000-0000A1A00000}"/>
    <cellStyle name="Total 3 2 12" xfId="40741" xr:uid="{00000000-0005-0000-0000-0000A2A00000}"/>
    <cellStyle name="Total 3 2 12 2" xfId="40742" xr:uid="{00000000-0005-0000-0000-0000A3A00000}"/>
    <cellStyle name="Total 3 2 13" xfId="40743" xr:uid="{00000000-0005-0000-0000-0000A4A00000}"/>
    <cellStyle name="Total 3 2 13 2" xfId="40744" xr:uid="{00000000-0005-0000-0000-0000A5A00000}"/>
    <cellStyle name="Total 3 2 14" xfId="40745" xr:uid="{00000000-0005-0000-0000-0000A6A00000}"/>
    <cellStyle name="Total 3 2 14 2" xfId="40746" xr:uid="{00000000-0005-0000-0000-0000A7A00000}"/>
    <cellStyle name="Total 3 2 15" xfId="40747" xr:uid="{00000000-0005-0000-0000-0000A8A00000}"/>
    <cellStyle name="Total 3 2 16" xfId="40748" xr:uid="{00000000-0005-0000-0000-0000A9A00000}"/>
    <cellStyle name="Total 3 2 2" xfId="40749" xr:uid="{00000000-0005-0000-0000-0000AAA00000}"/>
    <cellStyle name="Total 3 2 2 10" xfId="40750" xr:uid="{00000000-0005-0000-0000-0000ABA00000}"/>
    <cellStyle name="Total 3 2 2 10 2" xfId="40751" xr:uid="{00000000-0005-0000-0000-0000ACA00000}"/>
    <cellStyle name="Total 3 2 2 11" xfId="40752" xr:uid="{00000000-0005-0000-0000-0000ADA00000}"/>
    <cellStyle name="Total 3 2 2 11 2" xfId="40753" xr:uid="{00000000-0005-0000-0000-0000AEA00000}"/>
    <cellStyle name="Total 3 2 2 12" xfId="40754" xr:uid="{00000000-0005-0000-0000-0000AFA00000}"/>
    <cellStyle name="Total 3 2 2 12 2" xfId="40755" xr:uid="{00000000-0005-0000-0000-0000B0A00000}"/>
    <cellStyle name="Total 3 2 2 13" xfId="40756" xr:uid="{00000000-0005-0000-0000-0000B1A00000}"/>
    <cellStyle name="Total 3 2 2 2" xfId="40757" xr:uid="{00000000-0005-0000-0000-0000B2A00000}"/>
    <cellStyle name="Total 3 2 2 2 10" xfId="40758" xr:uid="{00000000-0005-0000-0000-0000B3A00000}"/>
    <cellStyle name="Total 3 2 2 2 10 2" xfId="40759" xr:uid="{00000000-0005-0000-0000-0000B4A00000}"/>
    <cellStyle name="Total 3 2 2 2 11" xfId="40760" xr:uid="{00000000-0005-0000-0000-0000B5A00000}"/>
    <cellStyle name="Total 3 2 2 2 2" xfId="40761" xr:uid="{00000000-0005-0000-0000-0000B6A00000}"/>
    <cellStyle name="Total 3 2 2 2 2 2" xfId="40762" xr:uid="{00000000-0005-0000-0000-0000B7A00000}"/>
    <cellStyle name="Total 3 2 2 2 3" xfId="40763" xr:uid="{00000000-0005-0000-0000-0000B8A00000}"/>
    <cellStyle name="Total 3 2 2 2 3 2" xfId="40764" xr:uid="{00000000-0005-0000-0000-0000B9A00000}"/>
    <cellStyle name="Total 3 2 2 2 4" xfId="40765" xr:uid="{00000000-0005-0000-0000-0000BAA00000}"/>
    <cellStyle name="Total 3 2 2 2 4 2" xfId="40766" xr:uid="{00000000-0005-0000-0000-0000BBA00000}"/>
    <cellStyle name="Total 3 2 2 2 5" xfId="40767" xr:uid="{00000000-0005-0000-0000-0000BCA00000}"/>
    <cellStyle name="Total 3 2 2 2 5 2" xfId="40768" xr:uid="{00000000-0005-0000-0000-0000BDA00000}"/>
    <cellStyle name="Total 3 2 2 2 6" xfId="40769" xr:uid="{00000000-0005-0000-0000-0000BEA00000}"/>
    <cellStyle name="Total 3 2 2 2 6 2" xfId="40770" xr:uid="{00000000-0005-0000-0000-0000BFA00000}"/>
    <cellStyle name="Total 3 2 2 2 7" xfId="40771" xr:uid="{00000000-0005-0000-0000-0000C0A00000}"/>
    <cellStyle name="Total 3 2 2 2 7 2" xfId="40772" xr:uid="{00000000-0005-0000-0000-0000C1A00000}"/>
    <cellStyle name="Total 3 2 2 2 8" xfId="40773" xr:uid="{00000000-0005-0000-0000-0000C2A00000}"/>
    <cellStyle name="Total 3 2 2 2 8 2" xfId="40774" xr:uid="{00000000-0005-0000-0000-0000C3A00000}"/>
    <cellStyle name="Total 3 2 2 2 9" xfId="40775" xr:uid="{00000000-0005-0000-0000-0000C4A00000}"/>
    <cellStyle name="Total 3 2 2 2 9 2" xfId="40776" xr:uid="{00000000-0005-0000-0000-0000C5A00000}"/>
    <cellStyle name="Total 3 2 2 3" xfId="40777" xr:uid="{00000000-0005-0000-0000-0000C6A00000}"/>
    <cellStyle name="Total 3 2 2 3 10" xfId="40778" xr:uid="{00000000-0005-0000-0000-0000C7A00000}"/>
    <cellStyle name="Total 3 2 2 3 10 2" xfId="40779" xr:uid="{00000000-0005-0000-0000-0000C8A00000}"/>
    <cellStyle name="Total 3 2 2 3 11" xfId="40780" xr:uid="{00000000-0005-0000-0000-0000C9A00000}"/>
    <cellStyle name="Total 3 2 2 3 2" xfId="40781" xr:uid="{00000000-0005-0000-0000-0000CAA00000}"/>
    <cellStyle name="Total 3 2 2 3 2 2" xfId="40782" xr:uid="{00000000-0005-0000-0000-0000CBA00000}"/>
    <cellStyle name="Total 3 2 2 3 3" xfId="40783" xr:uid="{00000000-0005-0000-0000-0000CCA00000}"/>
    <cellStyle name="Total 3 2 2 3 3 2" xfId="40784" xr:uid="{00000000-0005-0000-0000-0000CDA00000}"/>
    <cellStyle name="Total 3 2 2 3 4" xfId="40785" xr:uid="{00000000-0005-0000-0000-0000CEA00000}"/>
    <cellStyle name="Total 3 2 2 3 4 2" xfId="40786" xr:uid="{00000000-0005-0000-0000-0000CFA00000}"/>
    <cellStyle name="Total 3 2 2 3 5" xfId="40787" xr:uid="{00000000-0005-0000-0000-0000D0A00000}"/>
    <cellStyle name="Total 3 2 2 3 5 2" xfId="40788" xr:uid="{00000000-0005-0000-0000-0000D1A00000}"/>
    <cellStyle name="Total 3 2 2 3 6" xfId="40789" xr:uid="{00000000-0005-0000-0000-0000D2A00000}"/>
    <cellStyle name="Total 3 2 2 3 6 2" xfId="40790" xr:uid="{00000000-0005-0000-0000-0000D3A00000}"/>
    <cellStyle name="Total 3 2 2 3 7" xfId="40791" xr:uid="{00000000-0005-0000-0000-0000D4A00000}"/>
    <cellStyle name="Total 3 2 2 3 7 2" xfId="40792" xr:uid="{00000000-0005-0000-0000-0000D5A00000}"/>
    <cellStyle name="Total 3 2 2 3 8" xfId="40793" xr:uid="{00000000-0005-0000-0000-0000D6A00000}"/>
    <cellStyle name="Total 3 2 2 3 8 2" xfId="40794" xr:uid="{00000000-0005-0000-0000-0000D7A00000}"/>
    <cellStyle name="Total 3 2 2 3 9" xfId="40795" xr:uid="{00000000-0005-0000-0000-0000D8A00000}"/>
    <cellStyle name="Total 3 2 2 3 9 2" xfId="40796" xr:uid="{00000000-0005-0000-0000-0000D9A00000}"/>
    <cellStyle name="Total 3 2 2 4" xfId="40797" xr:uid="{00000000-0005-0000-0000-0000DAA00000}"/>
    <cellStyle name="Total 3 2 2 4 2" xfId="40798" xr:uid="{00000000-0005-0000-0000-0000DBA00000}"/>
    <cellStyle name="Total 3 2 2 5" xfId="40799" xr:uid="{00000000-0005-0000-0000-0000DCA00000}"/>
    <cellStyle name="Total 3 2 2 5 2" xfId="40800" xr:uid="{00000000-0005-0000-0000-0000DDA00000}"/>
    <cellStyle name="Total 3 2 2 6" xfId="40801" xr:uid="{00000000-0005-0000-0000-0000DEA00000}"/>
    <cellStyle name="Total 3 2 2 6 2" xfId="40802" xr:uid="{00000000-0005-0000-0000-0000DFA00000}"/>
    <cellStyle name="Total 3 2 2 7" xfId="40803" xr:uid="{00000000-0005-0000-0000-0000E0A00000}"/>
    <cellStyle name="Total 3 2 2 7 2" xfId="40804" xr:uid="{00000000-0005-0000-0000-0000E1A00000}"/>
    <cellStyle name="Total 3 2 2 8" xfId="40805" xr:uid="{00000000-0005-0000-0000-0000E2A00000}"/>
    <cellStyle name="Total 3 2 2 8 2" xfId="40806" xr:uid="{00000000-0005-0000-0000-0000E3A00000}"/>
    <cellStyle name="Total 3 2 2 9" xfId="40807" xr:uid="{00000000-0005-0000-0000-0000E4A00000}"/>
    <cellStyle name="Total 3 2 2 9 2" xfId="40808" xr:uid="{00000000-0005-0000-0000-0000E5A00000}"/>
    <cellStyle name="Total 3 2 3" xfId="40809" xr:uid="{00000000-0005-0000-0000-0000E6A00000}"/>
    <cellStyle name="Total 3 2 3 10" xfId="40810" xr:uid="{00000000-0005-0000-0000-0000E7A00000}"/>
    <cellStyle name="Total 3 2 3 10 2" xfId="40811" xr:uid="{00000000-0005-0000-0000-0000E8A00000}"/>
    <cellStyle name="Total 3 2 3 11" xfId="40812" xr:uid="{00000000-0005-0000-0000-0000E9A00000}"/>
    <cellStyle name="Total 3 2 3 11 2" xfId="40813" xr:uid="{00000000-0005-0000-0000-0000EAA00000}"/>
    <cellStyle name="Total 3 2 3 12" xfId="40814" xr:uid="{00000000-0005-0000-0000-0000EBA00000}"/>
    <cellStyle name="Total 3 2 3 12 2" xfId="40815" xr:uid="{00000000-0005-0000-0000-0000ECA00000}"/>
    <cellStyle name="Total 3 2 3 13" xfId="40816" xr:uid="{00000000-0005-0000-0000-0000EDA00000}"/>
    <cellStyle name="Total 3 2 3 2" xfId="40817" xr:uid="{00000000-0005-0000-0000-0000EEA00000}"/>
    <cellStyle name="Total 3 2 3 2 10" xfId="40818" xr:uid="{00000000-0005-0000-0000-0000EFA00000}"/>
    <cellStyle name="Total 3 2 3 2 10 2" xfId="40819" xr:uid="{00000000-0005-0000-0000-0000F0A00000}"/>
    <cellStyle name="Total 3 2 3 2 11" xfId="40820" xr:uid="{00000000-0005-0000-0000-0000F1A00000}"/>
    <cellStyle name="Total 3 2 3 2 2" xfId="40821" xr:uid="{00000000-0005-0000-0000-0000F2A00000}"/>
    <cellStyle name="Total 3 2 3 2 2 2" xfId="40822" xr:uid="{00000000-0005-0000-0000-0000F3A00000}"/>
    <cellStyle name="Total 3 2 3 2 3" xfId="40823" xr:uid="{00000000-0005-0000-0000-0000F4A00000}"/>
    <cellStyle name="Total 3 2 3 2 3 2" xfId="40824" xr:uid="{00000000-0005-0000-0000-0000F5A00000}"/>
    <cellStyle name="Total 3 2 3 2 4" xfId="40825" xr:uid="{00000000-0005-0000-0000-0000F6A00000}"/>
    <cellStyle name="Total 3 2 3 2 4 2" xfId="40826" xr:uid="{00000000-0005-0000-0000-0000F7A00000}"/>
    <cellStyle name="Total 3 2 3 2 5" xfId="40827" xr:uid="{00000000-0005-0000-0000-0000F8A00000}"/>
    <cellStyle name="Total 3 2 3 2 5 2" xfId="40828" xr:uid="{00000000-0005-0000-0000-0000F9A00000}"/>
    <cellStyle name="Total 3 2 3 2 6" xfId="40829" xr:uid="{00000000-0005-0000-0000-0000FAA00000}"/>
    <cellStyle name="Total 3 2 3 2 6 2" xfId="40830" xr:uid="{00000000-0005-0000-0000-0000FBA00000}"/>
    <cellStyle name="Total 3 2 3 2 7" xfId="40831" xr:uid="{00000000-0005-0000-0000-0000FCA00000}"/>
    <cellStyle name="Total 3 2 3 2 7 2" xfId="40832" xr:uid="{00000000-0005-0000-0000-0000FDA00000}"/>
    <cellStyle name="Total 3 2 3 2 8" xfId="40833" xr:uid="{00000000-0005-0000-0000-0000FEA00000}"/>
    <cellStyle name="Total 3 2 3 2 8 2" xfId="40834" xr:uid="{00000000-0005-0000-0000-0000FFA00000}"/>
    <cellStyle name="Total 3 2 3 2 9" xfId="40835" xr:uid="{00000000-0005-0000-0000-000000A10000}"/>
    <cellStyle name="Total 3 2 3 2 9 2" xfId="40836" xr:uid="{00000000-0005-0000-0000-000001A10000}"/>
    <cellStyle name="Total 3 2 3 3" xfId="40837" xr:uid="{00000000-0005-0000-0000-000002A10000}"/>
    <cellStyle name="Total 3 2 3 3 10" xfId="40838" xr:uid="{00000000-0005-0000-0000-000003A10000}"/>
    <cellStyle name="Total 3 2 3 3 10 2" xfId="40839" xr:uid="{00000000-0005-0000-0000-000004A10000}"/>
    <cellStyle name="Total 3 2 3 3 11" xfId="40840" xr:uid="{00000000-0005-0000-0000-000005A10000}"/>
    <cellStyle name="Total 3 2 3 3 2" xfId="40841" xr:uid="{00000000-0005-0000-0000-000006A10000}"/>
    <cellStyle name="Total 3 2 3 3 2 2" xfId="40842" xr:uid="{00000000-0005-0000-0000-000007A10000}"/>
    <cellStyle name="Total 3 2 3 3 3" xfId="40843" xr:uid="{00000000-0005-0000-0000-000008A10000}"/>
    <cellStyle name="Total 3 2 3 3 3 2" xfId="40844" xr:uid="{00000000-0005-0000-0000-000009A10000}"/>
    <cellStyle name="Total 3 2 3 3 4" xfId="40845" xr:uid="{00000000-0005-0000-0000-00000AA10000}"/>
    <cellStyle name="Total 3 2 3 3 4 2" xfId="40846" xr:uid="{00000000-0005-0000-0000-00000BA10000}"/>
    <cellStyle name="Total 3 2 3 3 5" xfId="40847" xr:uid="{00000000-0005-0000-0000-00000CA10000}"/>
    <cellStyle name="Total 3 2 3 3 5 2" xfId="40848" xr:uid="{00000000-0005-0000-0000-00000DA10000}"/>
    <cellStyle name="Total 3 2 3 3 6" xfId="40849" xr:uid="{00000000-0005-0000-0000-00000EA10000}"/>
    <cellStyle name="Total 3 2 3 3 6 2" xfId="40850" xr:uid="{00000000-0005-0000-0000-00000FA10000}"/>
    <cellStyle name="Total 3 2 3 3 7" xfId="40851" xr:uid="{00000000-0005-0000-0000-000010A10000}"/>
    <cellStyle name="Total 3 2 3 3 7 2" xfId="40852" xr:uid="{00000000-0005-0000-0000-000011A10000}"/>
    <cellStyle name="Total 3 2 3 3 8" xfId="40853" xr:uid="{00000000-0005-0000-0000-000012A10000}"/>
    <cellStyle name="Total 3 2 3 3 8 2" xfId="40854" xr:uid="{00000000-0005-0000-0000-000013A10000}"/>
    <cellStyle name="Total 3 2 3 3 9" xfId="40855" xr:uid="{00000000-0005-0000-0000-000014A10000}"/>
    <cellStyle name="Total 3 2 3 3 9 2" xfId="40856" xr:uid="{00000000-0005-0000-0000-000015A10000}"/>
    <cellStyle name="Total 3 2 3 4" xfId="40857" xr:uid="{00000000-0005-0000-0000-000016A10000}"/>
    <cellStyle name="Total 3 2 3 4 2" xfId="40858" xr:uid="{00000000-0005-0000-0000-000017A10000}"/>
    <cellStyle name="Total 3 2 3 5" xfId="40859" xr:uid="{00000000-0005-0000-0000-000018A10000}"/>
    <cellStyle name="Total 3 2 3 5 2" xfId="40860" xr:uid="{00000000-0005-0000-0000-000019A10000}"/>
    <cellStyle name="Total 3 2 3 6" xfId="40861" xr:uid="{00000000-0005-0000-0000-00001AA10000}"/>
    <cellStyle name="Total 3 2 3 6 2" xfId="40862" xr:uid="{00000000-0005-0000-0000-00001BA10000}"/>
    <cellStyle name="Total 3 2 3 7" xfId="40863" xr:uid="{00000000-0005-0000-0000-00001CA10000}"/>
    <cellStyle name="Total 3 2 3 7 2" xfId="40864" xr:uid="{00000000-0005-0000-0000-00001DA10000}"/>
    <cellStyle name="Total 3 2 3 8" xfId="40865" xr:uid="{00000000-0005-0000-0000-00001EA10000}"/>
    <cellStyle name="Total 3 2 3 8 2" xfId="40866" xr:uid="{00000000-0005-0000-0000-00001FA10000}"/>
    <cellStyle name="Total 3 2 3 9" xfId="40867" xr:uid="{00000000-0005-0000-0000-000020A10000}"/>
    <cellStyle name="Total 3 2 3 9 2" xfId="40868" xr:uid="{00000000-0005-0000-0000-000021A10000}"/>
    <cellStyle name="Total 3 2 4" xfId="40869" xr:uid="{00000000-0005-0000-0000-000022A10000}"/>
    <cellStyle name="Total 3 2 4 10" xfId="40870" xr:uid="{00000000-0005-0000-0000-000023A10000}"/>
    <cellStyle name="Total 3 2 4 10 2" xfId="40871" xr:uid="{00000000-0005-0000-0000-000024A10000}"/>
    <cellStyle name="Total 3 2 4 11" xfId="40872" xr:uid="{00000000-0005-0000-0000-000025A10000}"/>
    <cellStyle name="Total 3 2 4 2" xfId="40873" xr:uid="{00000000-0005-0000-0000-000026A10000}"/>
    <cellStyle name="Total 3 2 4 2 2" xfId="40874" xr:uid="{00000000-0005-0000-0000-000027A10000}"/>
    <cellStyle name="Total 3 2 4 3" xfId="40875" xr:uid="{00000000-0005-0000-0000-000028A10000}"/>
    <cellStyle name="Total 3 2 4 3 2" xfId="40876" xr:uid="{00000000-0005-0000-0000-000029A10000}"/>
    <cellStyle name="Total 3 2 4 4" xfId="40877" xr:uid="{00000000-0005-0000-0000-00002AA10000}"/>
    <cellStyle name="Total 3 2 4 4 2" xfId="40878" xr:uid="{00000000-0005-0000-0000-00002BA10000}"/>
    <cellStyle name="Total 3 2 4 5" xfId="40879" xr:uid="{00000000-0005-0000-0000-00002CA10000}"/>
    <cellStyle name="Total 3 2 4 5 2" xfId="40880" xr:uid="{00000000-0005-0000-0000-00002DA10000}"/>
    <cellStyle name="Total 3 2 4 6" xfId="40881" xr:uid="{00000000-0005-0000-0000-00002EA10000}"/>
    <cellStyle name="Total 3 2 4 6 2" xfId="40882" xr:uid="{00000000-0005-0000-0000-00002FA10000}"/>
    <cellStyle name="Total 3 2 4 7" xfId="40883" xr:uid="{00000000-0005-0000-0000-000030A10000}"/>
    <cellStyle name="Total 3 2 4 7 2" xfId="40884" xr:uid="{00000000-0005-0000-0000-000031A10000}"/>
    <cellStyle name="Total 3 2 4 8" xfId="40885" xr:uid="{00000000-0005-0000-0000-000032A10000}"/>
    <cellStyle name="Total 3 2 4 8 2" xfId="40886" xr:uid="{00000000-0005-0000-0000-000033A10000}"/>
    <cellStyle name="Total 3 2 4 9" xfId="40887" xr:uid="{00000000-0005-0000-0000-000034A10000}"/>
    <cellStyle name="Total 3 2 4 9 2" xfId="40888" xr:uid="{00000000-0005-0000-0000-000035A10000}"/>
    <cellStyle name="Total 3 2 5" xfId="40889" xr:uid="{00000000-0005-0000-0000-000036A10000}"/>
    <cellStyle name="Total 3 2 5 10" xfId="40890" xr:uid="{00000000-0005-0000-0000-000037A10000}"/>
    <cellStyle name="Total 3 2 5 10 2" xfId="40891" xr:uid="{00000000-0005-0000-0000-000038A10000}"/>
    <cellStyle name="Total 3 2 5 11" xfId="40892" xr:uid="{00000000-0005-0000-0000-000039A10000}"/>
    <cellStyle name="Total 3 2 5 2" xfId="40893" xr:uid="{00000000-0005-0000-0000-00003AA10000}"/>
    <cellStyle name="Total 3 2 5 2 2" xfId="40894" xr:uid="{00000000-0005-0000-0000-00003BA10000}"/>
    <cellStyle name="Total 3 2 5 3" xfId="40895" xr:uid="{00000000-0005-0000-0000-00003CA10000}"/>
    <cellStyle name="Total 3 2 5 3 2" xfId="40896" xr:uid="{00000000-0005-0000-0000-00003DA10000}"/>
    <cellStyle name="Total 3 2 5 4" xfId="40897" xr:uid="{00000000-0005-0000-0000-00003EA10000}"/>
    <cellStyle name="Total 3 2 5 4 2" xfId="40898" xr:uid="{00000000-0005-0000-0000-00003FA10000}"/>
    <cellStyle name="Total 3 2 5 5" xfId="40899" xr:uid="{00000000-0005-0000-0000-000040A10000}"/>
    <cellStyle name="Total 3 2 5 5 2" xfId="40900" xr:uid="{00000000-0005-0000-0000-000041A10000}"/>
    <cellStyle name="Total 3 2 5 6" xfId="40901" xr:uid="{00000000-0005-0000-0000-000042A10000}"/>
    <cellStyle name="Total 3 2 5 6 2" xfId="40902" xr:uid="{00000000-0005-0000-0000-000043A10000}"/>
    <cellStyle name="Total 3 2 5 7" xfId="40903" xr:uid="{00000000-0005-0000-0000-000044A10000}"/>
    <cellStyle name="Total 3 2 5 7 2" xfId="40904" xr:uid="{00000000-0005-0000-0000-000045A10000}"/>
    <cellStyle name="Total 3 2 5 8" xfId="40905" xr:uid="{00000000-0005-0000-0000-000046A10000}"/>
    <cellStyle name="Total 3 2 5 8 2" xfId="40906" xr:uid="{00000000-0005-0000-0000-000047A10000}"/>
    <cellStyle name="Total 3 2 5 9" xfId="40907" xr:uid="{00000000-0005-0000-0000-000048A10000}"/>
    <cellStyle name="Total 3 2 5 9 2" xfId="40908" xr:uid="{00000000-0005-0000-0000-000049A10000}"/>
    <cellStyle name="Total 3 2 6" xfId="40909" xr:uid="{00000000-0005-0000-0000-00004AA10000}"/>
    <cellStyle name="Total 3 2 6 2" xfId="40910" xr:uid="{00000000-0005-0000-0000-00004BA10000}"/>
    <cellStyle name="Total 3 2 7" xfId="40911" xr:uid="{00000000-0005-0000-0000-00004CA10000}"/>
    <cellStyle name="Total 3 2 7 2" xfId="40912" xr:uid="{00000000-0005-0000-0000-00004DA10000}"/>
    <cellStyle name="Total 3 2 8" xfId="40913" xr:uid="{00000000-0005-0000-0000-00004EA10000}"/>
    <cellStyle name="Total 3 2 8 2" xfId="40914" xr:uid="{00000000-0005-0000-0000-00004FA10000}"/>
    <cellStyle name="Total 3 2 9" xfId="40915" xr:uid="{00000000-0005-0000-0000-000050A10000}"/>
    <cellStyle name="Total 3 2 9 2" xfId="40916" xr:uid="{00000000-0005-0000-0000-000051A10000}"/>
    <cellStyle name="Total 3 3" xfId="345" xr:uid="{00000000-0005-0000-0000-000052A10000}"/>
    <cellStyle name="Total 3 3 10" xfId="40917" xr:uid="{00000000-0005-0000-0000-000053A10000}"/>
    <cellStyle name="Total 3 3 10 2" xfId="40918" xr:uid="{00000000-0005-0000-0000-000054A10000}"/>
    <cellStyle name="Total 3 3 11" xfId="40919" xr:uid="{00000000-0005-0000-0000-000055A10000}"/>
    <cellStyle name="Total 3 3 11 2" xfId="40920" xr:uid="{00000000-0005-0000-0000-000056A10000}"/>
    <cellStyle name="Total 3 3 12" xfId="40921" xr:uid="{00000000-0005-0000-0000-000057A10000}"/>
    <cellStyle name="Total 3 3 12 2" xfId="40922" xr:uid="{00000000-0005-0000-0000-000058A10000}"/>
    <cellStyle name="Total 3 3 13" xfId="40923" xr:uid="{00000000-0005-0000-0000-000059A10000}"/>
    <cellStyle name="Total 3 3 13 2" xfId="40924" xr:uid="{00000000-0005-0000-0000-00005AA10000}"/>
    <cellStyle name="Total 3 3 14" xfId="40925" xr:uid="{00000000-0005-0000-0000-00005BA10000}"/>
    <cellStyle name="Total 3 3 14 2" xfId="40926" xr:uid="{00000000-0005-0000-0000-00005CA10000}"/>
    <cellStyle name="Total 3 3 15" xfId="40927" xr:uid="{00000000-0005-0000-0000-00005DA10000}"/>
    <cellStyle name="Total 3 3 2" xfId="40928" xr:uid="{00000000-0005-0000-0000-00005EA10000}"/>
    <cellStyle name="Total 3 3 2 10" xfId="40929" xr:uid="{00000000-0005-0000-0000-00005FA10000}"/>
    <cellStyle name="Total 3 3 2 10 2" xfId="40930" xr:uid="{00000000-0005-0000-0000-000060A10000}"/>
    <cellStyle name="Total 3 3 2 11" xfId="40931" xr:uid="{00000000-0005-0000-0000-000061A10000}"/>
    <cellStyle name="Total 3 3 2 11 2" xfId="40932" xr:uid="{00000000-0005-0000-0000-000062A10000}"/>
    <cellStyle name="Total 3 3 2 12" xfId="40933" xr:uid="{00000000-0005-0000-0000-000063A10000}"/>
    <cellStyle name="Total 3 3 2 12 2" xfId="40934" xr:uid="{00000000-0005-0000-0000-000064A10000}"/>
    <cellStyle name="Total 3 3 2 13" xfId="40935" xr:uid="{00000000-0005-0000-0000-000065A10000}"/>
    <cellStyle name="Total 3 3 2 2" xfId="40936" xr:uid="{00000000-0005-0000-0000-000066A10000}"/>
    <cellStyle name="Total 3 3 2 2 10" xfId="40937" xr:uid="{00000000-0005-0000-0000-000067A10000}"/>
    <cellStyle name="Total 3 3 2 2 10 2" xfId="40938" xr:uid="{00000000-0005-0000-0000-000068A10000}"/>
    <cellStyle name="Total 3 3 2 2 11" xfId="40939" xr:uid="{00000000-0005-0000-0000-000069A10000}"/>
    <cellStyle name="Total 3 3 2 2 2" xfId="40940" xr:uid="{00000000-0005-0000-0000-00006AA10000}"/>
    <cellStyle name="Total 3 3 2 2 2 2" xfId="40941" xr:uid="{00000000-0005-0000-0000-00006BA10000}"/>
    <cellStyle name="Total 3 3 2 2 3" xfId="40942" xr:uid="{00000000-0005-0000-0000-00006CA10000}"/>
    <cellStyle name="Total 3 3 2 2 3 2" xfId="40943" xr:uid="{00000000-0005-0000-0000-00006DA10000}"/>
    <cellStyle name="Total 3 3 2 2 4" xfId="40944" xr:uid="{00000000-0005-0000-0000-00006EA10000}"/>
    <cellStyle name="Total 3 3 2 2 4 2" xfId="40945" xr:uid="{00000000-0005-0000-0000-00006FA10000}"/>
    <cellStyle name="Total 3 3 2 2 5" xfId="40946" xr:uid="{00000000-0005-0000-0000-000070A10000}"/>
    <cellStyle name="Total 3 3 2 2 5 2" xfId="40947" xr:uid="{00000000-0005-0000-0000-000071A10000}"/>
    <cellStyle name="Total 3 3 2 2 6" xfId="40948" xr:uid="{00000000-0005-0000-0000-000072A10000}"/>
    <cellStyle name="Total 3 3 2 2 6 2" xfId="40949" xr:uid="{00000000-0005-0000-0000-000073A10000}"/>
    <cellStyle name="Total 3 3 2 2 7" xfId="40950" xr:uid="{00000000-0005-0000-0000-000074A10000}"/>
    <cellStyle name="Total 3 3 2 2 7 2" xfId="40951" xr:uid="{00000000-0005-0000-0000-000075A10000}"/>
    <cellStyle name="Total 3 3 2 2 8" xfId="40952" xr:uid="{00000000-0005-0000-0000-000076A10000}"/>
    <cellStyle name="Total 3 3 2 2 8 2" xfId="40953" xr:uid="{00000000-0005-0000-0000-000077A10000}"/>
    <cellStyle name="Total 3 3 2 2 9" xfId="40954" xr:uid="{00000000-0005-0000-0000-000078A10000}"/>
    <cellStyle name="Total 3 3 2 2 9 2" xfId="40955" xr:uid="{00000000-0005-0000-0000-000079A10000}"/>
    <cellStyle name="Total 3 3 2 3" xfId="40956" xr:uid="{00000000-0005-0000-0000-00007AA10000}"/>
    <cellStyle name="Total 3 3 2 3 10" xfId="40957" xr:uid="{00000000-0005-0000-0000-00007BA10000}"/>
    <cellStyle name="Total 3 3 2 3 10 2" xfId="40958" xr:uid="{00000000-0005-0000-0000-00007CA10000}"/>
    <cellStyle name="Total 3 3 2 3 11" xfId="40959" xr:uid="{00000000-0005-0000-0000-00007DA10000}"/>
    <cellStyle name="Total 3 3 2 3 2" xfId="40960" xr:uid="{00000000-0005-0000-0000-00007EA10000}"/>
    <cellStyle name="Total 3 3 2 3 2 2" xfId="40961" xr:uid="{00000000-0005-0000-0000-00007FA10000}"/>
    <cellStyle name="Total 3 3 2 3 3" xfId="40962" xr:uid="{00000000-0005-0000-0000-000080A10000}"/>
    <cellStyle name="Total 3 3 2 3 3 2" xfId="40963" xr:uid="{00000000-0005-0000-0000-000081A10000}"/>
    <cellStyle name="Total 3 3 2 3 4" xfId="40964" xr:uid="{00000000-0005-0000-0000-000082A10000}"/>
    <cellStyle name="Total 3 3 2 3 4 2" xfId="40965" xr:uid="{00000000-0005-0000-0000-000083A10000}"/>
    <cellStyle name="Total 3 3 2 3 5" xfId="40966" xr:uid="{00000000-0005-0000-0000-000084A10000}"/>
    <cellStyle name="Total 3 3 2 3 5 2" xfId="40967" xr:uid="{00000000-0005-0000-0000-000085A10000}"/>
    <cellStyle name="Total 3 3 2 3 6" xfId="40968" xr:uid="{00000000-0005-0000-0000-000086A10000}"/>
    <cellStyle name="Total 3 3 2 3 6 2" xfId="40969" xr:uid="{00000000-0005-0000-0000-000087A10000}"/>
    <cellStyle name="Total 3 3 2 3 7" xfId="40970" xr:uid="{00000000-0005-0000-0000-000088A10000}"/>
    <cellStyle name="Total 3 3 2 3 7 2" xfId="40971" xr:uid="{00000000-0005-0000-0000-000089A10000}"/>
    <cellStyle name="Total 3 3 2 3 8" xfId="40972" xr:uid="{00000000-0005-0000-0000-00008AA10000}"/>
    <cellStyle name="Total 3 3 2 3 8 2" xfId="40973" xr:uid="{00000000-0005-0000-0000-00008BA10000}"/>
    <cellStyle name="Total 3 3 2 3 9" xfId="40974" xr:uid="{00000000-0005-0000-0000-00008CA10000}"/>
    <cellStyle name="Total 3 3 2 3 9 2" xfId="40975" xr:uid="{00000000-0005-0000-0000-00008DA10000}"/>
    <cellStyle name="Total 3 3 2 4" xfId="40976" xr:uid="{00000000-0005-0000-0000-00008EA10000}"/>
    <cellStyle name="Total 3 3 2 4 2" xfId="40977" xr:uid="{00000000-0005-0000-0000-00008FA10000}"/>
    <cellStyle name="Total 3 3 2 5" xfId="40978" xr:uid="{00000000-0005-0000-0000-000090A10000}"/>
    <cellStyle name="Total 3 3 2 5 2" xfId="40979" xr:uid="{00000000-0005-0000-0000-000091A10000}"/>
    <cellStyle name="Total 3 3 2 6" xfId="40980" xr:uid="{00000000-0005-0000-0000-000092A10000}"/>
    <cellStyle name="Total 3 3 2 6 2" xfId="40981" xr:uid="{00000000-0005-0000-0000-000093A10000}"/>
    <cellStyle name="Total 3 3 2 7" xfId="40982" xr:uid="{00000000-0005-0000-0000-000094A10000}"/>
    <cellStyle name="Total 3 3 2 7 2" xfId="40983" xr:uid="{00000000-0005-0000-0000-000095A10000}"/>
    <cellStyle name="Total 3 3 2 8" xfId="40984" xr:uid="{00000000-0005-0000-0000-000096A10000}"/>
    <cellStyle name="Total 3 3 2 8 2" xfId="40985" xr:uid="{00000000-0005-0000-0000-000097A10000}"/>
    <cellStyle name="Total 3 3 2 9" xfId="40986" xr:uid="{00000000-0005-0000-0000-000098A10000}"/>
    <cellStyle name="Total 3 3 2 9 2" xfId="40987" xr:uid="{00000000-0005-0000-0000-000099A10000}"/>
    <cellStyle name="Total 3 3 3" xfId="40988" xr:uid="{00000000-0005-0000-0000-00009AA10000}"/>
    <cellStyle name="Total 3 3 3 10" xfId="40989" xr:uid="{00000000-0005-0000-0000-00009BA10000}"/>
    <cellStyle name="Total 3 3 3 10 2" xfId="40990" xr:uid="{00000000-0005-0000-0000-00009CA10000}"/>
    <cellStyle name="Total 3 3 3 11" xfId="40991" xr:uid="{00000000-0005-0000-0000-00009DA10000}"/>
    <cellStyle name="Total 3 3 3 11 2" xfId="40992" xr:uid="{00000000-0005-0000-0000-00009EA10000}"/>
    <cellStyle name="Total 3 3 3 12" xfId="40993" xr:uid="{00000000-0005-0000-0000-00009FA10000}"/>
    <cellStyle name="Total 3 3 3 12 2" xfId="40994" xr:uid="{00000000-0005-0000-0000-0000A0A10000}"/>
    <cellStyle name="Total 3 3 3 13" xfId="40995" xr:uid="{00000000-0005-0000-0000-0000A1A10000}"/>
    <cellStyle name="Total 3 3 3 2" xfId="40996" xr:uid="{00000000-0005-0000-0000-0000A2A10000}"/>
    <cellStyle name="Total 3 3 3 2 10" xfId="40997" xr:uid="{00000000-0005-0000-0000-0000A3A10000}"/>
    <cellStyle name="Total 3 3 3 2 10 2" xfId="40998" xr:uid="{00000000-0005-0000-0000-0000A4A10000}"/>
    <cellStyle name="Total 3 3 3 2 11" xfId="40999" xr:uid="{00000000-0005-0000-0000-0000A5A10000}"/>
    <cellStyle name="Total 3 3 3 2 2" xfId="41000" xr:uid="{00000000-0005-0000-0000-0000A6A10000}"/>
    <cellStyle name="Total 3 3 3 2 2 2" xfId="41001" xr:uid="{00000000-0005-0000-0000-0000A7A10000}"/>
    <cellStyle name="Total 3 3 3 2 3" xfId="41002" xr:uid="{00000000-0005-0000-0000-0000A8A10000}"/>
    <cellStyle name="Total 3 3 3 2 3 2" xfId="41003" xr:uid="{00000000-0005-0000-0000-0000A9A10000}"/>
    <cellStyle name="Total 3 3 3 2 4" xfId="41004" xr:uid="{00000000-0005-0000-0000-0000AAA10000}"/>
    <cellStyle name="Total 3 3 3 2 4 2" xfId="41005" xr:uid="{00000000-0005-0000-0000-0000ABA10000}"/>
    <cellStyle name="Total 3 3 3 2 5" xfId="41006" xr:uid="{00000000-0005-0000-0000-0000ACA10000}"/>
    <cellStyle name="Total 3 3 3 2 5 2" xfId="41007" xr:uid="{00000000-0005-0000-0000-0000ADA10000}"/>
    <cellStyle name="Total 3 3 3 2 6" xfId="41008" xr:uid="{00000000-0005-0000-0000-0000AEA10000}"/>
    <cellStyle name="Total 3 3 3 2 6 2" xfId="41009" xr:uid="{00000000-0005-0000-0000-0000AFA10000}"/>
    <cellStyle name="Total 3 3 3 2 7" xfId="41010" xr:uid="{00000000-0005-0000-0000-0000B0A10000}"/>
    <cellStyle name="Total 3 3 3 2 7 2" xfId="41011" xr:uid="{00000000-0005-0000-0000-0000B1A10000}"/>
    <cellStyle name="Total 3 3 3 2 8" xfId="41012" xr:uid="{00000000-0005-0000-0000-0000B2A10000}"/>
    <cellStyle name="Total 3 3 3 2 8 2" xfId="41013" xr:uid="{00000000-0005-0000-0000-0000B3A10000}"/>
    <cellStyle name="Total 3 3 3 2 9" xfId="41014" xr:uid="{00000000-0005-0000-0000-0000B4A10000}"/>
    <cellStyle name="Total 3 3 3 2 9 2" xfId="41015" xr:uid="{00000000-0005-0000-0000-0000B5A10000}"/>
    <cellStyle name="Total 3 3 3 3" xfId="41016" xr:uid="{00000000-0005-0000-0000-0000B6A10000}"/>
    <cellStyle name="Total 3 3 3 3 10" xfId="41017" xr:uid="{00000000-0005-0000-0000-0000B7A10000}"/>
    <cellStyle name="Total 3 3 3 3 10 2" xfId="41018" xr:uid="{00000000-0005-0000-0000-0000B8A10000}"/>
    <cellStyle name="Total 3 3 3 3 11" xfId="41019" xr:uid="{00000000-0005-0000-0000-0000B9A10000}"/>
    <cellStyle name="Total 3 3 3 3 2" xfId="41020" xr:uid="{00000000-0005-0000-0000-0000BAA10000}"/>
    <cellStyle name="Total 3 3 3 3 2 2" xfId="41021" xr:uid="{00000000-0005-0000-0000-0000BBA10000}"/>
    <cellStyle name="Total 3 3 3 3 3" xfId="41022" xr:uid="{00000000-0005-0000-0000-0000BCA10000}"/>
    <cellStyle name="Total 3 3 3 3 3 2" xfId="41023" xr:uid="{00000000-0005-0000-0000-0000BDA10000}"/>
    <cellStyle name="Total 3 3 3 3 4" xfId="41024" xr:uid="{00000000-0005-0000-0000-0000BEA10000}"/>
    <cellStyle name="Total 3 3 3 3 4 2" xfId="41025" xr:uid="{00000000-0005-0000-0000-0000BFA10000}"/>
    <cellStyle name="Total 3 3 3 3 5" xfId="41026" xr:uid="{00000000-0005-0000-0000-0000C0A10000}"/>
    <cellStyle name="Total 3 3 3 3 5 2" xfId="41027" xr:uid="{00000000-0005-0000-0000-0000C1A10000}"/>
    <cellStyle name="Total 3 3 3 3 6" xfId="41028" xr:uid="{00000000-0005-0000-0000-0000C2A10000}"/>
    <cellStyle name="Total 3 3 3 3 6 2" xfId="41029" xr:uid="{00000000-0005-0000-0000-0000C3A10000}"/>
    <cellStyle name="Total 3 3 3 3 7" xfId="41030" xr:uid="{00000000-0005-0000-0000-0000C4A10000}"/>
    <cellStyle name="Total 3 3 3 3 7 2" xfId="41031" xr:uid="{00000000-0005-0000-0000-0000C5A10000}"/>
    <cellStyle name="Total 3 3 3 3 8" xfId="41032" xr:uid="{00000000-0005-0000-0000-0000C6A10000}"/>
    <cellStyle name="Total 3 3 3 3 8 2" xfId="41033" xr:uid="{00000000-0005-0000-0000-0000C7A10000}"/>
    <cellStyle name="Total 3 3 3 3 9" xfId="41034" xr:uid="{00000000-0005-0000-0000-0000C8A10000}"/>
    <cellStyle name="Total 3 3 3 3 9 2" xfId="41035" xr:uid="{00000000-0005-0000-0000-0000C9A10000}"/>
    <cellStyle name="Total 3 3 3 4" xfId="41036" xr:uid="{00000000-0005-0000-0000-0000CAA10000}"/>
    <cellStyle name="Total 3 3 3 4 2" xfId="41037" xr:uid="{00000000-0005-0000-0000-0000CBA10000}"/>
    <cellStyle name="Total 3 3 3 5" xfId="41038" xr:uid="{00000000-0005-0000-0000-0000CCA10000}"/>
    <cellStyle name="Total 3 3 3 5 2" xfId="41039" xr:uid="{00000000-0005-0000-0000-0000CDA10000}"/>
    <cellStyle name="Total 3 3 3 6" xfId="41040" xr:uid="{00000000-0005-0000-0000-0000CEA10000}"/>
    <cellStyle name="Total 3 3 3 6 2" xfId="41041" xr:uid="{00000000-0005-0000-0000-0000CFA10000}"/>
    <cellStyle name="Total 3 3 3 7" xfId="41042" xr:uid="{00000000-0005-0000-0000-0000D0A10000}"/>
    <cellStyle name="Total 3 3 3 7 2" xfId="41043" xr:uid="{00000000-0005-0000-0000-0000D1A10000}"/>
    <cellStyle name="Total 3 3 3 8" xfId="41044" xr:uid="{00000000-0005-0000-0000-0000D2A10000}"/>
    <cellStyle name="Total 3 3 3 8 2" xfId="41045" xr:uid="{00000000-0005-0000-0000-0000D3A10000}"/>
    <cellStyle name="Total 3 3 3 9" xfId="41046" xr:uid="{00000000-0005-0000-0000-0000D4A10000}"/>
    <cellStyle name="Total 3 3 3 9 2" xfId="41047" xr:uid="{00000000-0005-0000-0000-0000D5A10000}"/>
    <cellStyle name="Total 3 3 4" xfId="41048" xr:uid="{00000000-0005-0000-0000-0000D6A10000}"/>
    <cellStyle name="Total 3 3 4 10" xfId="41049" xr:uid="{00000000-0005-0000-0000-0000D7A10000}"/>
    <cellStyle name="Total 3 3 4 10 2" xfId="41050" xr:uid="{00000000-0005-0000-0000-0000D8A10000}"/>
    <cellStyle name="Total 3 3 4 11" xfId="41051" xr:uid="{00000000-0005-0000-0000-0000D9A10000}"/>
    <cellStyle name="Total 3 3 4 2" xfId="41052" xr:uid="{00000000-0005-0000-0000-0000DAA10000}"/>
    <cellStyle name="Total 3 3 4 2 2" xfId="41053" xr:uid="{00000000-0005-0000-0000-0000DBA10000}"/>
    <cellStyle name="Total 3 3 4 3" xfId="41054" xr:uid="{00000000-0005-0000-0000-0000DCA10000}"/>
    <cellStyle name="Total 3 3 4 3 2" xfId="41055" xr:uid="{00000000-0005-0000-0000-0000DDA10000}"/>
    <cellStyle name="Total 3 3 4 4" xfId="41056" xr:uid="{00000000-0005-0000-0000-0000DEA10000}"/>
    <cellStyle name="Total 3 3 4 4 2" xfId="41057" xr:uid="{00000000-0005-0000-0000-0000DFA10000}"/>
    <cellStyle name="Total 3 3 4 5" xfId="41058" xr:uid="{00000000-0005-0000-0000-0000E0A10000}"/>
    <cellStyle name="Total 3 3 4 5 2" xfId="41059" xr:uid="{00000000-0005-0000-0000-0000E1A10000}"/>
    <cellStyle name="Total 3 3 4 6" xfId="41060" xr:uid="{00000000-0005-0000-0000-0000E2A10000}"/>
    <cellStyle name="Total 3 3 4 6 2" xfId="41061" xr:uid="{00000000-0005-0000-0000-0000E3A10000}"/>
    <cellStyle name="Total 3 3 4 7" xfId="41062" xr:uid="{00000000-0005-0000-0000-0000E4A10000}"/>
    <cellStyle name="Total 3 3 4 7 2" xfId="41063" xr:uid="{00000000-0005-0000-0000-0000E5A10000}"/>
    <cellStyle name="Total 3 3 4 8" xfId="41064" xr:uid="{00000000-0005-0000-0000-0000E6A10000}"/>
    <cellStyle name="Total 3 3 4 8 2" xfId="41065" xr:uid="{00000000-0005-0000-0000-0000E7A10000}"/>
    <cellStyle name="Total 3 3 4 9" xfId="41066" xr:uid="{00000000-0005-0000-0000-0000E8A10000}"/>
    <cellStyle name="Total 3 3 4 9 2" xfId="41067" xr:uid="{00000000-0005-0000-0000-0000E9A10000}"/>
    <cellStyle name="Total 3 3 5" xfId="41068" xr:uid="{00000000-0005-0000-0000-0000EAA10000}"/>
    <cellStyle name="Total 3 3 5 10" xfId="41069" xr:uid="{00000000-0005-0000-0000-0000EBA10000}"/>
    <cellStyle name="Total 3 3 5 10 2" xfId="41070" xr:uid="{00000000-0005-0000-0000-0000ECA10000}"/>
    <cellStyle name="Total 3 3 5 11" xfId="41071" xr:uid="{00000000-0005-0000-0000-0000EDA10000}"/>
    <cellStyle name="Total 3 3 5 2" xfId="41072" xr:uid="{00000000-0005-0000-0000-0000EEA10000}"/>
    <cellStyle name="Total 3 3 5 2 2" xfId="41073" xr:uid="{00000000-0005-0000-0000-0000EFA10000}"/>
    <cellStyle name="Total 3 3 5 3" xfId="41074" xr:uid="{00000000-0005-0000-0000-0000F0A10000}"/>
    <cellStyle name="Total 3 3 5 3 2" xfId="41075" xr:uid="{00000000-0005-0000-0000-0000F1A10000}"/>
    <cellStyle name="Total 3 3 5 4" xfId="41076" xr:uid="{00000000-0005-0000-0000-0000F2A10000}"/>
    <cellStyle name="Total 3 3 5 4 2" xfId="41077" xr:uid="{00000000-0005-0000-0000-0000F3A10000}"/>
    <cellStyle name="Total 3 3 5 5" xfId="41078" xr:uid="{00000000-0005-0000-0000-0000F4A10000}"/>
    <cellStyle name="Total 3 3 5 5 2" xfId="41079" xr:uid="{00000000-0005-0000-0000-0000F5A10000}"/>
    <cellStyle name="Total 3 3 5 6" xfId="41080" xr:uid="{00000000-0005-0000-0000-0000F6A10000}"/>
    <cellStyle name="Total 3 3 5 6 2" xfId="41081" xr:uid="{00000000-0005-0000-0000-0000F7A10000}"/>
    <cellStyle name="Total 3 3 5 7" xfId="41082" xr:uid="{00000000-0005-0000-0000-0000F8A10000}"/>
    <cellStyle name="Total 3 3 5 7 2" xfId="41083" xr:uid="{00000000-0005-0000-0000-0000F9A10000}"/>
    <cellStyle name="Total 3 3 5 8" xfId="41084" xr:uid="{00000000-0005-0000-0000-0000FAA10000}"/>
    <cellStyle name="Total 3 3 5 8 2" xfId="41085" xr:uid="{00000000-0005-0000-0000-0000FBA10000}"/>
    <cellStyle name="Total 3 3 5 9" xfId="41086" xr:uid="{00000000-0005-0000-0000-0000FCA10000}"/>
    <cellStyle name="Total 3 3 5 9 2" xfId="41087" xr:uid="{00000000-0005-0000-0000-0000FDA10000}"/>
    <cellStyle name="Total 3 3 6" xfId="41088" xr:uid="{00000000-0005-0000-0000-0000FEA10000}"/>
    <cellStyle name="Total 3 3 6 2" xfId="41089" xr:uid="{00000000-0005-0000-0000-0000FFA10000}"/>
    <cellStyle name="Total 3 3 7" xfId="41090" xr:uid="{00000000-0005-0000-0000-000000A20000}"/>
    <cellStyle name="Total 3 3 7 2" xfId="41091" xr:uid="{00000000-0005-0000-0000-000001A20000}"/>
    <cellStyle name="Total 3 3 8" xfId="41092" xr:uid="{00000000-0005-0000-0000-000002A20000}"/>
    <cellStyle name="Total 3 3 8 2" xfId="41093" xr:uid="{00000000-0005-0000-0000-000003A20000}"/>
    <cellStyle name="Total 3 3 9" xfId="41094" xr:uid="{00000000-0005-0000-0000-000004A20000}"/>
    <cellStyle name="Total 3 3 9 2" xfId="41095" xr:uid="{00000000-0005-0000-0000-000005A20000}"/>
    <cellStyle name="Total 3 4" xfId="41096" xr:uid="{00000000-0005-0000-0000-000006A20000}"/>
    <cellStyle name="Total 3 4 10" xfId="41097" xr:uid="{00000000-0005-0000-0000-000007A20000}"/>
    <cellStyle name="Total 3 4 10 2" xfId="41098" xr:uid="{00000000-0005-0000-0000-000008A20000}"/>
    <cellStyle name="Total 3 4 11" xfId="41099" xr:uid="{00000000-0005-0000-0000-000009A20000}"/>
    <cellStyle name="Total 3 4 11 2" xfId="41100" xr:uid="{00000000-0005-0000-0000-00000AA20000}"/>
    <cellStyle name="Total 3 4 12" xfId="41101" xr:uid="{00000000-0005-0000-0000-00000BA20000}"/>
    <cellStyle name="Total 3 4 12 2" xfId="41102" xr:uid="{00000000-0005-0000-0000-00000CA20000}"/>
    <cellStyle name="Total 3 4 13" xfId="41103" xr:uid="{00000000-0005-0000-0000-00000DA20000}"/>
    <cellStyle name="Total 3 4 2" xfId="41104" xr:uid="{00000000-0005-0000-0000-00000EA20000}"/>
    <cellStyle name="Total 3 4 2 10" xfId="41105" xr:uid="{00000000-0005-0000-0000-00000FA20000}"/>
    <cellStyle name="Total 3 4 2 10 2" xfId="41106" xr:uid="{00000000-0005-0000-0000-000010A20000}"/>
    <cellStyle name="Total 3 4 2 11" xfId="41107" xr:uid="{00000000-0005-0000-0000-000011A20000}"/>
    <cellStyle name="Total 3 4 2 2" xfId="41108" xr:uid="{00000000-0005-0000-0000-000012A20000}"/>
    <cellStyle name="Total 3 4 2 2 2" xfId="41109" xr:uid="{00000000-0005-0000-0000-000013A20000}"/>
    <cellStyle name="Total 3 4 2 3" xfId="41110" xr:uid="{00000000-0005-0000-0000-000014A20000}"/>
    <cellStyle name="Total 3 4 2 3 2" xfId="41111" xr:uid="{00000000-0005-0000-0000-000015A20000}"/>
    <cellStyle name="Total 3 4 2 4" xfId="41112" xr:uid="{00000000-0005-0000-0000-000016A20000}"/>
    <cellStyle name="Total 3 4 2 4 2" xfId="41113" xr:uid="{00000000-0005-0000-0000-000017A20000}"/>
    <cellStyle name="Total 3 4 2 5" xfId="41114" xr:uid="{00000000-0005-0000-0000-000018A20000}"/>
    <cellStyle name="Total 3 4 2 5 2" xfId="41115" xr:uid="{00000000-0005-0000-0000-000019A20000}"/>
    <cellStyle name="Total 3 4 2 6" xfId="41116" xr:uid="{00000000-0005-0000-0000-00001AA20000}"/>
    <cellStyle name="Total 3 4 2 6 2" xfId="41117" xr:uid="{00000000-0005-0000-0000-00001BA20000}"/>
    <cellStyle name="Total 3 4 2 7" xfId="41118" xr:uid="{00000000-0005-0000-0000-00001CA20000}"/>
    <cellStyle name="Total 3 4 2 7 2" xfId="41119" xr:uid="{00000000-0005-0000-0000-00001DA20000}"/>
    <cellStyle name="Total 3 4 2 8" xfId="41120" xr:uid="{00000000-0005-0000-0000-00001EA20000}"/>
    <cellStyle name="Total 3 4 2 8 2" xfId="41121" xr:uid="{00000000-0005-0000-0000-00001FA20000}"/>
    <cellStyle name="Total 3 4 2 9" xfId="41122" xr:uid="{00000000-0005-0000-0000-000020A20000}"/>
    <cellStyle name="Total 3 4 2 9 2" xfId="41123" xr:uid="{00000000-0005-0000-0000-000021A20000}"/>
    <cellStyle name="Total 3 4 3" xfId="41124" xr:uid="{00000000-0005-0000-0000-000022A20000}"/>
    <cellStyle name="Total 3 4 3 10" xfId="41125" xr:uid="{00000000-0005-0000-0000-000023A20000}"/>
    <cellStyle name="Total 3 4 3 10 2" xfId="41126" xr:uid="{00000000-0005-0000-0000-000024A20000}"/>
    <cellStyle name="Total 3 4 3 11" xfId="41127" xr:uid="{00000000-0005-0000-0000-000025A20000}"/>
    <cellStyle name="Total 3 4 3 2" xfId="41128" xr:uid="{00000000-0005-0000-0000-000026A20000}"/>
    <cellStyle name="Total 3 4 3 2 2" xfId="41129" xr:uid="{00000000-0005-0000-0000-000027A20000}"/>
    <cellStyle name="Total 3 4 3 3" xfId="41130" xr:uid="{00000000-0005-0000-0000-000028A20000}"/>
    <cellStyle name="Total 3 4 3 3 2" xfId="41131" xr:uid="{00000000-0005-0000-0000-000029A20000}"/>
    <cellStyle name="Total 3 4 3 4" xfId="41132" xr:uid="{00000000-0005-0000-0000-00002AA20000}"/>
    <cellStyle name="Total 3 4 3 4 2" xfId="41133" xr:uid="{00000000-0005-0000-0000-00002BA20000}"/>
    <cellStyle name="Total 3 4 3 5" xfId="41134" xr:uid="{00000000-0005-0000-0000-00002CA20000}"/>
    <cellStyle name="Total 3 4 3 5 2" xfId="41135" xr:uid="{00000000-0005-0000-0000-00002DA20000}"/>
    <cellStyle name="Total 3 4 3 6" xfId="41136" xr:uid="{00000000-0005-0000-0000-00002EA20000}"/>
    <cellStyle name="Total 3 4 3 6 2" xfId="41137" xr:uid="{00000000-0005-0000-0000-00002FA20000}"/>
    <cellStyle name="Total 3 4 3 7" xfId="41138" xr:uid="{00000000-0005-0000-0000-000030A20000}"/>
    <cellStyle name="Total 3 4 3 7 2" xfId="41139" xr:uid="{00000000-0005-0000-0000-000031A20000}"/>
    <cellStyle name="Total 3 4 3 8" xfId="41140" xr:uid="{00000000-0005-0000-0000-000032A20000}"/>
    <cellStyle name="Total 3 4 3 8 2" xfId="41141" xr:uid="{00000000-0005-0000-0000-000033A20000}"/>
    <cellStyle name="Total 3 4 3 9" xfId="41142" xr:uid="{00000000-0005-0000-0000-000034A20000}"/>
    <cellStyle name="Total 3 4 3 9 2" xfId="41143" xr:uid="{00000000-0005-0000-0000-000035A20000}"/>
    <cellStyle name="Total 3 4 4" xfId="41144" xr:uid="{00000000-0005-0000-0000-000036A20000}"/>
    <cellStyle name="Total 3 4 4 2" xfId="41145" xr:uid="{00000000-0005-0000-0000-000037A20000}"/>
    <cellStyle name="Total 3 4 5" xfId="41146" xr:uid="{00000000-0005-0000-0000-000038A20000}"/>
    <cellStyle name="Total 3 4 5 2" xfId="41147" xr:uid="{00000000-0005-0000-0000-000039A20000}"/>
    <cellStyle name="Total 3 4 6" xfId="41148" xr:uid="{00000000-0005-0000-0000-00003AA20000}"/>
    <cellStyle name="Total 3 4 6 2" xfId="41149" xr:uid="{00000000-0005-0000-0000-00003BA20000}"/>
    <cellStyle name="Total 3 4 7" xfId="41150" xr:uid="{00000000-0005-0000-0000-00003CA20000}"/>
    <cellStyle name="Total 3 4 7 2" xfId="41151" xr:uid="{00000000-0005-0000-0000-00003DA20000}"/>
    <cellStyle name="Total 3 4 8" xfId="41152" xr:uid="{00000000-0005-0000-0000-00003EA20000}"/>
    <cellStyle name="Total 3 4 8 2" xfId="41153" xr:uid="{00000000-0005-0000-0000-00003FA20000}"/>
    <cellStyle name="Total 3 4 9" xfId="41154" xr:uid="{00000000-0005-0000-0000-000040A20000}"/>
    <cellStyle name="Total 3 4 9 2" xfId="41155" xr:uid="{00000000-0005-0000-0000-000041A20000}"/>
    <cellStyle name="Total 3 5" xfId="41156" xr:uid="{00000000-0005-0000-0000-000042A20000}"/>
    <cellStyle name="Total 3 5 10" xfId="41157" xr:uid="{00000000-0005-0000-0000-000043A20000}"/>
    <cellStyle name="Total 3 5 10 2" xfId="41158" xr:uid="{00000000-0005-0000-0000-000044A20000}"/>
    <cellStyle name="Total 3 5 11" xfId="41159" xr:uid="{00000000-0005-0000-0000-000045A20000}"/>
    <cellStyle name="Total 3 5 11 2" xfId="41160" xr:uid="{00000000-0005-0000-0000-000046A20000}"/>
    <cellStyle name="Total 3 5 12" xfId="41161" xr:uid="{00000000-0005-0000-0000-000047A20000}"/>
    <cellStyle name="Total 3 5 12 2" xfId="41162" xr:uid="{00000000-0005-0000-0000-000048A20000}"/>
    <cellStyle name="Total 3 5 13" xfId="41163" xr:uid="{00000000-0005-0000-0000-000049A20000}"/>
    <cellStyle name="Total 3 5 2" xfId="41164" xr:uid="{00000000-0005-0000-0000-00004AA20000}"/>
    <cellStyle name="Total 3 5 2 10" xfId="41165" xr:uid="{00000000-0005-0000-0000-00004BA20000}"/>
    <cellStyle name="Total 3 5 2 10 2" xfId="41166" xr:uid="{00000000-0005-0000-0000-00004CA20000}"/>
    <cellStyle name="Total 3 5 2 11" xfId="41167" xr:uid="{00000000-0005-0000-0000-00004DA20000}"/>
    <cellStyle name="Total 3 5 2 2" xfId="41168" xr:uid="{00000000-0005-0000-0000-00004EA20000}"/>
    <cellStyle name="Total 3 5 2 2 2" xfId="41169" xr:uid="{00000000-0005-0000-0000-00004FA20000}"/>
    <cellStyle name="Total 3 5 2 3" xfId="41170" xr:uid="{00000000-0005-0000-0000-000050A20000}"/>
    <cellStyle name="Total 3 5 2 3 2" xfId="41171" xr:uid="{00000000-0005-0000-0000-000051A20000}"/>
    <cellStyle name="Total 3 5 2 4" xfId="41172" xr:uid="{00000000-0005-0000-0000-000052A20000}"/>
    <cellStyle name="Total 3 5 2 4 2" xfId="41173" xr:uid="{00000000-0005-0000-0000-000053A20000}"/>
    <cellStyle name="Total 3 5 2 5" xfId="41174" xr:uid="{00000000-0005-0000-0000-000054A20000}"/>
    <cellStyle name="Total 3 5 2 5 2" xfId="41175" xr:uid="{00000000-0005-0000-0000-000055A20000}"/>
    <cellStyle name="Total 3 5 2 6" xfId="41176" xr:uid="{00000000-0005-0000-0000-000056A20000}"/>
    <cellStyle name="Total 3 5 2 6 2" xfId="41177" xr:uid="{00000000-0005-0000-0000-000057A20000}"/>
    <cellStyle name="Total 3 5 2 7" xfId="41178" xr:uid="{00000000-0005-0000-0000-000058A20000}"/>
    <cellStyle name="Total 3 5 2 7 2" xfId="41179" xr:uid="{00000000-0005-0000-0000-000059A20000}"/>
    <cellStyle name="Total 3 5 2 8" xfId="41180" xr:uid="{00000000-0005-0000-0000-00005AA20000}"/>
    <cellStyle name="Total 3 5 2 8 2" xfId="41181" xr:uid="{00000000-0005-0000-0000-00005BA20000}"/>
    <cellStyle name="Total 3 5 2 9" xfId="41182" xr:uid="{00000000-0005-0000-0000-00005CA20000}"/>
    <cellStyle name="Total 3 5 2 9 2" xfId="41183" xr:uid="{00000000-0005-0000-0000-00005DA20000}"/>
    <cellStyle name="Total 3 5 3" xfId="41184" xr:uid="{00000000-0005-0000-0000-00005EA20000}"/>
    <cellStyle name="Total 3 5 3 10" xfId="41185" xr:uid="{00000000-0005-0000-0000-00005FA20000}"/>
    <cellStyle name="Total 3 5 3 10 2" xfId="41186" xr:uid="{00000000-0005-0000-0000-000060A20000}"/>
    <cellStyle name="Total 3 5 3 11" xfId="41187" xr:uid="{00000000-0005-0000-0000-000061A20000}"/>
    <cellStyle name="Total 3 5 3 2" xfId="41188" xr:uid="{00000000-0005-0000-0000-000062A20000}"/>
    <cellStyle name="Total 3 5 3 2 2" xfId="41189" xr:uid="{00000000-0005-0000-0000-000063A20000}"/>
    <cellStyle name="Total 3 5 3 3" xfId="41190" xr:uid="{00000000-0005-0000-0000-000064A20000}"/>
    <cellStyle name="Total 3 5 3 3 2" xfId="41191" xr:uid="{00000000-0005-0000-0000-000065A20000}"/>
    <cellStyle name="Total 3 5 3 4" xfId="41192" xr:uid="{00000000-0005-0000-0000-000066A20000}"/>
    <cellStyle name="Total 3 5 3 4 2" xfId="41193" xr:uid="{00000000-0005-0000-0000-000067A20000}"/>
    <cellStyle name="Total 3 5 3 5" xfId="41194" xr:uid="{00000000-0005-0000-0000-000068A20000}"/>
    <cellStyle name="Total 3 5 3 5 2" xfId="41195" xr:uid="{00000000-0005-0000-0000-000069A20000}"/>
    <cellStyle name="Total 3 5 3 6" xfId="41196" xr:uid="{00000000-0005-0000-0000-00006AA20000}"/>
    <cellStyle name="Total 3 5 3 6 2" xfId="41197" xr:uid="{00000000-0005-0000-0000-00006BA20000}"/>
    <cellStyle name="Total 3 5 3 7" xfId="41198" xr:uid="{00000000-0005-0000-0000-00006CA20000}"/>
    <cellStyle name="Total 3 5 3 7 2" xfId="41199" xr:uid="{00000000-0005-0000-0000-00006DA20000}"/>
    <cellStyle name="Total 3 5 3 8" xfId="41200" xr:uid="{00000000-0005-0000-0000-00006EA20000}"/>
    <cellStyle name="Total 3 5 3 8 2" xfId="41201" xr:uid="{00000000-0005-0000-0000-00006FA20000}"/>
    <cellStyle name="Total 3 5 3 9" xfId="41202" xr:uid="{00000000-0005-0000-0000-000070A20000}"/>
    <cellStyle name="Total 3 5 3 9 2" xfId="41203" xr:uid="{00000000-0005-0000-0000-000071A20000}"/>
    <cellStyle name="Total 3 5 4" xfId="41204" xr:uid="{00000000-0005-0000-0000-000072A20000}"/>
    <cellStyle name="Total 3 5 4 2" xfId="41205" xr:uid="{00000000-0005-0000-0000-000073A20000}"/>
    <cellStyle name="Total 3 5 5" xfId="41206" xr:uid="{00000000-0005-0000-0000-000074A20000}"/>
    <cellStyle name="Total 3 5 5 2" xfId="41207" xr:uid="{00000000-0005-0000-0000-000075A20000}"/>
    <cellStyle name="Total 3 5 6" xfId="41208" xr:uid="{00000000-0005-0000-0000-000076A20000}"/>
    <cellStyle name="Total 3 5 6 2" xfId="41209" xr:uid="{00000000-0005-0000-0000-000077A20000}"/>
    <cellStyle name="Total 3 5 7" xfId="41210" xr:uid="{00000000-0005-0000-0000-000078A20000}"/>
    <cellStyle name="Total 3 5 7 2" xfId="41211" xr:uid="{00000000-0005-0000-0000-000079A20000}"/>
    <cellStyle name="Total 3 5 8" xfId="41212" xr:uid="{00000000-0005-0000-0000-00007AA20000}"/>
    <cellStyle name="Total 3 5 8 2" xfId="41213" xr:uid="{00000000-0005-0000-0000-00007BA20000}"/>
    <cellStyle name="Total 3 5 9" xfId="41214" xr:uid="{00000000-0005-0000-0000-00007CA20000}"/>
    <cellStyle name="Total 3 5 9 2" xfId="41215" xr:uid="{00000000-0005-0000-0000-00007DA20000}"/>
    <cellStyle name="Total 3 6" xfId="41216" xr:uid="{00000000-0005-0000-0000-00007EA20000}"/>
    <cellStyle name="Total 3 6 2" xfId="41217" xr:uid="{00000000-0005-0000-0000-00007FA20000}"/>
    <cellStyle name="Total 3 7" xfId="41218" xr:uid="{00000000-0005-0000-0000-000080A20000}"/>
    <cellStyle name="Total 3 7 2" xfId="41219" xr:uid="{00000000-0005-0000-0000-000081A20000}"/>
    <cellStyle name="Total 3 8" xfId="41220" xr:uid="{00000000-0005-0000-0000-000082A20000}"/>
    <cellStyle name="Total 3 8 2" xfId="41221" xr:uid="{00000000-0005-0000-0000-000083A20000}"/>
    <cellStyle name="Total 3 9" xfId="41222" xr:uid="{00000000-0005-0000-0000-000084A20000}"/>
    <cellStyle name="Total 3 9 2" xfId="41223" xr:uid="{00000000-0005-0000-0000-000085A20000}"/>
    <cellStyle name="Total 4" xfId="291" xr:uid="{00000000-0005-0000-0000-000086A20000}"/>
    <cellStyle name="Total 4 10" xfId="41224" xr:uid="{00000000-0005-0000-0000-000087A20000}"/>
    <cellStyle name="Total 4 10 2" xfId="41225" xr:uid="{00000000-0005-0000-0000-000088A20000}"/>
    <cellStyle name="Total 4 11" xfId="41226" xr:uid="{00000000-0005-0000-0000-000089A20000}"/>
    <cellStyle name="Total 4 11 2" xfId="41227" xr:uid="{00000000-0005-0000-0000-00008AA20000}"/>
    <cellStyle name="Total 4 12" xfId="41228" xr:uid="{00000000-0005-0000-0000-00008BA20000}"/>
    <cellStyle name="Total 4 12 2" xfId="41229" xr:uid="{00000000-0005-0000-0000-00008CA20000}"/>
    <cellStyle name="Total 4 13" xfId="41230" xr:uid="{00000000-0005-0000-0000-00008DA20000}"/>
    <cellStyle name="Total 4 13 2" xfId="41231" xr:uid="{00000000-0005-0000-0000-00008EA20000}"/>
    <cellStyle name="Total 4 14" xfId="41232" xr:uid="{00000000-0005-0000-0000-00008FA20000}"/>
    <cellStyle name="Total 4 14 2" xfId="41233" xr:uid="{00000000-0005-0000-0000-000090A20000}"/>
    <cellStyle name="Total 4 15" xfId="41234" xr:uid="{00000000-0005-0000-0000-000091A20000}"/>
    <cellStyle name="Total 4 15 2" xfId="41235" xr:uid="{00000000-0005-0000-0000-000092A20000}"/>
    <cellStyle name="Total 4 16" xfId="41236" xr:uid="{00000000-0005-0000-0000-000093A20000}"/>
    <cellStyle name="Total 4 17" xfId="41237" xr:uid="{00000000-0005-0000-0000-000094A20000}"/>
    <cellStyle name="Total 4 18" xfId="41238" xr:uid="{00000000-0005-0000-0000-000095A20000}"/>
    <cellStyle name="Total 4 2" xfId="336" xr:uid="{00000000-0005-0000-0000-000096A20000}"/>
    <cellStyle name="Total 4 2 10" xfId="41239" xr:uid="{00000000-0005-0000-0000-000097A20000}"/>
    <cellStyle name="Total 4 2 10 2" xfId="41240" xr:uid="{00000000-0005-0000-0000-000098A20000}"/>
    <cellStyle name="Total 4 2 11" xfId="41241" xr:uid="{00000000-0005-0000-0000-000099A20000}"/>
    <cellStyle name="Total 4 2 11 2" xfId="41242" xr:uid="{00000000-0005-0000-0000-00009AA20000}"/>
    <cellStyle name="Total 4 2 12" xfId="41243" xr:uid="{00000000-0005-0000-0000-00009BA20000}"/>
    <cellStyle name="Total 4 2 12 2" xfId="41244" xr:uid="{00000000-0005-0000-0000-00009CA20000}"/>
    <cellStyle name="Total 4 2 13" xfId="41245" xr:uid="{00000000-0005-0000-0000-00009DA20000}"/>
    <cellStyle name="Total 4 2 13 2" xfId="41246" xr:uid="{00000000-0005-0000-0000-00009EA20000}"/>
    <cellStyle name="Total 4 2 14" xfId="41247" xr:uid="{00000000-0005-0000-0000-00009FA20000}"/>
    <cellStyle name="Total 4 2 14 2" xfId="41248" xr:uid="{00000000-0005-0000-0000-0000A0A20000}"/>
    <cellStyle name="Total 4 2 15" xfId="41249" xr:uid="{00000000-0005-0000-0000-0000A1A20000}"/>
    <cellStyle name="Total 4 2 16" xfId="41250" xr:uid="{00000000-0005-0000-0000-0000A2A20000}"/>
    <cellStyle name="Total 4 2 2" xfId="41251" xr:uid="{00000000-0005-0000-0000-0000A3A20000}"/>
    <cellStyle name="Total 4 2 2 10" xfId="41252" xr:uid="{00000000-0005-0000-0000-0000A4A20000}"/>
    <cellStyle name="Total 4 2 2 10 2" xfId="41253" xr:uid="{00000000-0005-0000-0000-0000A5A20000}"/>
    <cellStyle name="Total 4 2 2 11" xfId="41254" xr:uid="{00000000-0005-0000-0000-0000A6A20000}"/>
    <cellStyle name="Total 4 2 2 11 2" xfId="41255" xr:uid="{00000000-0005-0000-0000-0000A7A20000}"/>
    <cellStyle name="Total 4 2 2 12" xfId="41256" xr:uid="{00000000-0005-0000-0000-0000A8A20000}"/>
    <cellStyle name="Total 4 2 2 12 2" xfId="41257" xr:uid="{00000000-0005-0000-0000-0000A9A20000}"/>
    <cellStyle name="Total 4 2 2 13" xfId="41258" xr:uid="{00000000-0005-0000-0000-0000AAA20000}"/>
    <cellStyle name="Total 4 2 2 2" xfId="41259" xr:uid="{00000000-0005-0000-0000-0000ABA20000}"/>
    <cellStyle name="Total 4 2 2 2 10" xfId="41260" xr:uid="{00000000-0005-0000-0000-0000ACA20000}"/>
    <cellStyle name="Total 4 2 2 2 10 2" xfId="41261" xr:uid="{00000000-0005-0000-0000-0000ADA20000}"/>
    <cellStyle name="Total 4 2 2 2 11" xfId="41262" xr:uid="{00000000-0005-0000-0000-0000AEA20000}"/>
    <cellStyle name="Total 4 2 2 2 2" xfId="41263" xr:uid="{00000000-0005-0000-0000-0000AFA20000}"/>
    <cellStyle name="Total 4 2 2 2 2 2" xfId="41264" xr:uid="{00000000-0005-0000-0000-0000B0A20000}"/>
    <cellStyle name="Total 4 2 2 2 3" xfId="41265" xr:uid="{00000000-0005-0000-0000-0000B1A20000}"/>
    <cellStyle name="Total 4 2 2 2 3 2" xfId="41266" xr:uid="{00000000-0005-0000-0000-0000B2A20000}"/>
    <cellStyle name="Total 4 2 2 2 4" xfId="41267" xr:uid="{00000000-0005-0000-0000-0000B3A20000}"/>
    <cellStyle name="Total 4 2 2 2 4 2" xfId="41268" xr:uid="{00000000-0005-0000-0000-0000B4A20000}"/>
    <cellStyle name="Total 4 2 2 2 5" xfId="41269" xr:uid="{00000000-0005-0000-0000-0000B5A20000}"/>
    <cellStyle name="Total 4 2 2 2 5 2" xfId="41270" xr:uid="{00000000-0005-0000-0000-0000B6A20000}"/>
    <cellStyle name="Total 4 2 2 2 6" xfId="41271" xr:uid="{00000000-0005-0000-0000-0000B7A20000}"/>
    <cellStyle name="Total 4 2 2 2 6 2" xfId="41272" xr:uid="{00000000-0005-0000-0000-0000B8A20000}"/>
    <cellStyle name="Total 4 2 2 2 7" xfId="41273" xr:uid="{00000000-0005-0000-0000-0000B9A20000}"/>
    <cellStyle name="Total 4 2 2 2 7 2" xfId="41274" xr:uid="{00000000-0005-0000-0000-0000BAA20000}"/>
    <cellStyle name="Total 4 2 2 2 8" xfId="41275" xr:uid="{00000000-0005-0000-0000-0000BBA20000}"/>
    <cellStyle name="Total 4 2 2 2 8 2" xfId="41276" xr:uid="{00000000-0005-0000-0000-0000BCA20000}"/>
    <cellStyle name="Total 4 2 2 2 9" xfId="41277" xr:uid="{00000000-0005-0000-0000-0000BDA20000}"/>
    <cellStyle name="Total 4 2 2 2 9 2" xfId="41278" xr:uid="{00000000-0005-0000-0000-0000BEA20000}"/>
    <cellStyle name="Total 4 2 2 3" xfId="41279" xr:uid="{00000000-0005-0000-0000-0000BFA20000}"/>
    <cellStyle name="Total 4 2 2 3 10" xfId="41280" xr:uid="{00000000-0005-0000-0000-0000C0A20000}"/>
    <cellStyle name="Total 4 2 2 3 10 2" xfId="41281" xr:uid="{00000000-0005-0000-0000-0000C1A20000}"/>
    <cellStyle name="Total 4 2 2 3 11" xfId="41282" xr:uid="{00000000-0005-0000-0000-0000C2A20000}"/>
    <cellStyle name="Total 4 2 2 3 2" xfId="41283" xr:uid="{00000000-0005-0000-0000-0000C3A20000}"/>
    <cellStyle name="Total 4 2 2 3 2 2" xfId="41284" xr:uid="{00000000-0005-0000-0000-0000C4A20000}"/>
    <cellStyle name="Total 4 2 2 3 3" xfId="41285" xr:uid="{00000000-0005-0000-0000-0000C5A20000}"/>
    <cellStyle name="Total 4 2 2 3 3 2" xfId="41286" xr:uid="{00000000-0005-0000-0000-0000C6A20000}"/>
    <cellStyle name="Total 4 2 2 3 4" xfId="41287" xr:uid="{00000000-0005-0000-0000-0000C7A20000}"/>
    <cellStyle name="Total 4 2 2 3 4 2" xfId="41288" xr:uid="{00000000-0005-0000-0000-0000C8A20000}"/>
    <cellStyle name="Total 4 2 2 3 5" xfId="41289" xr:uid="{00000000-0005-0000-0000-0000C9A20000}"/>
    <cellStyle name="Total 4 2 2 3 5 2" xfId="41290" xr:uid="{00000000-0005-0000-0000-0000CAA20000}"/>
    <cellStyle name="Total 4 2 2 3 6" xfId="41291" xr:uid="{00000000-0005-0000-0000-0000CBA20000}"/>
    <cellStyle name="Total 4 2 2 3 6 2" xfId="41292" xr:uid="{00000000-0005-0000-0000-0000CCA20000}"/>
    <cellStyle name="Total 4 2 2 3 7" xfId="41293" xr:uid="{00000000-0005-0000-0000-0000CDA20000}"/>
    <cellStyle name="Total 4 2 2 3 7 2" xfId="41294" xr:uid="{00000000-0005-0000-0000-0000CEA20000}"/>
    <cellStyle name="Total 4 2 2 3 8" xfId="41295" xr:uid="{00000000-0005-0000-0000-0000CFA20000}"/>
    <cellStyle name="Total 4 2 2 3 8 2" xfId="41296" xr:uid="{00000000-0005-0000-0000-0000D0A20000}"/>
    <cellStyle name="Total 4 2 2 3 9" xfId="41297" xr:uid="{00000000-0005-0000-0000-0000D1A20000}"/>
    <cellStyle name="Total 4 2 2 3 9 2" xfId="41298" xr:uid="{00000000-0005-0000-0000-0000D2A20000}"/>
    <cellStyle name="Total 4 2 2 4" xfId="41299" xr:uid="{00000000-0005-0000-0000-0000D3A20000}"/>
    <cellStyle name="Total 4 2 2 4 2" xfId="41300" xr:uid="{00000000-0005-0000-0000-0000D4A20000}"/>
    <cellStyle name="Total 4 2 2 5" xfId="41301" xr:uid="{00000000-0005-0000-0000-0000D5A20000}"/>
    <cellStyle name="Total 4 2 2 5 2" xfId="41302" xr:uid="{00000000-0005-0000-0000-0000D6A20000}"/>
    <cellStyle name="Total 4 2 2 6" xfId="41303" xr:uid="{00000000-0005-0000-0000-0000D7A20000}"/>
    <cellStyle name="Total 4 2 2 6 2" xfId="41304" xr:uid="{00000000-0005-0000-0000-0000D8A20000}"/>
    <cellStyle name="Total 4 2 2 7" xfId="41305" xr:uid="{00000000-0005-0000-0000-0000D9A20000}"/>
    <cellStyle name="Total 4 2 2 7 2" xfId="41306" xr:uid="{00000000-0005-0000-0000-0000DAA20000}"/>
    <cellStyle name="Total 4 2 2 8" xfId="41307" xr:uid="{00000000-0005-0000-0000-0000DBA20000}"/>
    <cellStyle name="Total 4 2 2 8 2" xfId="41308" xr:uid="{00000000-0005-0000-0000-0000DCA20000}"/>
    <cellStyle name="Total 4 2 2 9" xfId="41309" xr:uid="{00000000-0005-0000-0000-0000DDA20000}"/>
    <cellStyle name="Total 4 2 2 9 2" xfId="41310" xr:uid="{00000000-0005-0000-0000-0000DEA20000}"/>
    <cellStyle name="Total 4 2 3" xfId="41311" xr:uid="{00000000-0005-0000-0000-0000DFA20000}"/>
    <cellStyle name="Total 4 2 3 10" xfId="41312" xr:uid="{00000000-0005-0000-0000-0000E0A20000}"/>
    <cellStyle name="Total 4 2 3 10 2" xfId="41313" xr:uid="{00000000-0005-0000-0000-0000E1A20000}"/>
    <cellStyle name="Total 4 2 3 11" xfId="41314" xr:uid="{00000000-0005-0000-0000-0000E2A20000}"/>
    <cellStyle name="Total 4 2 3 11 2" xfId="41315" xr:uid="{00000000-0005-0000-0000-0000E3A20000}"/>
    <cellStyle name="Total 4 2 3 12" xfId="41316" xr:uid="{00000000-0005-0000-0000-0000E4A20000}"/>
    <cellStyle name="Total 4 2 3 12 2" xfId="41317" xr:uid="{00000000-0005-0000-0000-0000E5A20000}"/>
    <cellStyle name="Total 4 2 3 13" xfId="41318" xr:uid="{00000000-0005-0000-0000-0000E6A20000}"/>
    <cellStyle name="Total 4 2 3 2" xfId="41319" xr:uid="{00000000-0005-0000-0000-0000E7A20000}"/>
    <cellStyle name="Total 4 2 3 2 10" xfId="41320" xr:uid="{00000000-0005-0000-0000-0000E8A20000}"/>
    <cellStyle name="Total 4 2 3 2 10 2" xfId="41321" xr:uid="{00000000-0005-0000-0000-0000E9A20000}"/>
    <cellStyle name="Total 4 2 3 2 11" xfId="41322" xr:uid="{00000000-0005-0000-0000-0000EAA20000}"/>
    <cellStyle name="Total 4 2 3 2 2" xfId="41323" xr:uid="{00000000-0005-0000-0000-0000EBA20000}"/>
    <cellStyle name="Total 4 2 3 2 2 2" xfId="41324" xr:uid="{00000000-0005-0000-0000-0000ECA20000}"/>
    <cellStyle name="Total 4 2 3 2 3" xfId="41325" xr:uid="{00000000-0005-0000-0000-0000EDA20000}"/>
    <cellStyle name="Total 4 2 3 2 3 2" xfId="41326" xr:uid="{00000000-0005-0000-0000-0000EEA20000}"/>
    <cellStyle name="Total 4 2 3 2 4" xfId="41327" xr:uid="{00000000-0005-0000-0000-0000EFA20000}"/>
    <cellStyle name="Total 4 2 3 2 4 2" xfId="41328" xr:uid="{00000000-0005-0000-0000-0000F0A20000}"/>
    <cellStyle name="Total 4 2 3 2 5" xfId="41329" xr:uid="{00000000-0005-0000-0000-0000F1A20000}"/>
    <cellStyle name="Total 4 2 3 2 5 2" xfId="41330" xr:uid="{00000000-0005-0000-0000-0000F2A20000}"/>
    <cellStyle name="Total 4 2 3 2 6" xfId="41331" xr:uid="{00000000-0005-0000-0000-0000F3A20000}"/>
    <cellStyle name="Total 4 2 3 2 6 2" xfId="41332" xr:uid="{00000000-0005-0000-0000-0000F4A20000}"/>
    <cellStyle name="Total 4 2 3 2 7" xfId="41333" xr:uid="{00000000-0005-0000-0000-0000F5A20000}"/>
    <cellStyle name="Total 4 2 3 2 7 2" xfId="41334" xr:uid="{00000000-0005-0000-0000-0000F6A20000}"/>
    <cellStyle name="Total 4 2 3 2 8" xfId="41335" xr:uid="{00000000-0005-0000-0000-0000F7A20000}"/>
    <cellStyle name="Total 4 2 3 2 8 2" xfId="41336" xr:uid="{00000000-0005-0000-0000-0000F8A20000}"/>
    <cellStyle name="Total 4 2 3 2 9" xfId="41337" xr:uid="{00000000-0005-0000-0000-0000F9A20000}"/>
    <cellStyle name="Total 4 2 3 2 9 2" xfId="41338" xr:uid="{00000000-0005-0000-0000-0000FAA20000}"/>
    <cellStyle name="Total 4 2 3 3" xfId="41339" xr:uid="{00000000-0005-0000-0000-0000FBA20000}"/>
    <cellStyle name="Total 4 2 3 3 10" xfId="41340" xr:uid="{00000000-0005-0000-0000-0000FCA20000}"/>
    <cellStyle name="Total 4 2 3 3 10 2" xfId="41341" xr:uid="{00000000-0005-0000-0000-0000FDA20000}"/>
    <cellStyle name="Total 4 2 3 3 11" xfId="41342" xr:uid="{00000000-0005-0000-0000-0000FEA20000}"/>
    <cellStyle name="Total 4 2 3 3 2" xfId="41343" xr:uid="{00000000-0005-0000-0000-0000FFA20000}"/>
    <cellStyle name="Total 4 2 3 3 2 2" xfId="41344" xr:uid="{00000000-0005-0000-0000-000000A30000}"/>
    <cellStyle name="Total 4 2 3 3 3" xfId="41345" xr:uid="{00000000-0005-0000-0000-000001A30000}"/>
    <cellStyle name="Total 4 2 3 3 3 2" xfId="41346" xr:uid="{00000000-0005-0000-0000-000002A30000}"/>
    <cellStyle name="Total 4 2 3 3 4" xfId="41347" xr:uid="{00000000-0005-0000-0000-000003A30000}"/>
    <cellStyle name="Total 4 2 3 3 4 2" xfId="41348" xr:uid="{00000000-0005-0000-0000-000004A30000}"/>
    <cellStyle name="Total 4 2 3 3 5" xfId="41349" xr:uid="{00000000-0005-0000-0000-000005A30000}"/>
    <cellStyle name="Total 4 2 3 3 5 2" xfId="41350" xr:uid="{00000000-0005-0000-0000-000006A30000}"/>
    <cellStyle name="Total 4 2 3 3 6" xfId="41351" xr:uid="{00000000-0005-0000-0000-000007A30000}"/>
    <cellStyle name="Total 4 2 3 3 6 2" xfId="41352" xr:uid="{00000000-0005-0000-0000-000008A30000}"/>
    <cellStyle name="Total 4 2 3 3 7" xfId="41353" xr:uid="{00000000-0005-0000-0000-000009A30000}"/>
    <cellStyle name="Total 4 2 3 3 7 2" xfId="41354" xr:uid="{00000000-0005-0000-0000-00000AA30000}"/>
    <cellStyle name="Total 4 2 3 3 8" xfId="41355" xr:uid="{00000000-0005-0000-0000-00000BA30000}"/>
    <cellStyle name="Total 4 2 3 3 8 2" xfId="41356" xr:uid="{00000000-0005-0000-0000-00000CA30000}"/>
    <cellStyle name="Total 4 2 3 3 9" xfId="41357" xr:uid="{00000000-0005-0000-0000-00000DA30000}"/>
    <cellStyle name="Total 4 2 3 3 9 2" xfId="41358" xr:uid="{00000000-0005-0000-0000-00000EA30000}"/>
    <cellStyle name="Total 4 2 3 4" xfId="41359" xr:uid="{00000000-0005-0000-0000-00000FA30000}"/>
    <cellStyle name="Total 4 2 3 4 2" xfId="41360" xr:uid="{00000000-0005-0000-0000-000010A30000}"/>
    <cellStyle name="Total 4 2 3 5" xfId="41361" xr:uid="{00000000-0005-0000-0000-000011A30000}"/>
    <cellStyle name="Total 4 2 3 5 2" xfId="41362" xr:uid="{00000000-0005-0000-0000-000012A30000}"/>
    <cellStyle name="Total 4 2 3 6" xfId="41363" xr:uid="{00000000-0005-0000-0000-000013A30000}"/>
    <cellStyle name="Total 4 2 3 6 2" xfId="41364" xr:uid="{00000000-0005-0000-0000-000014A30000}"/>
    <cellStyle name="Total 4 2 3 7" xfId="41365" xr:uid="{00000000-0005-0000-0000-000015A30000}"/>
    <cellStyle name="Total 4 2 3 7 2" xfId="41366" xr:uid="{00000000-0005-0000-0000-000016A30000}"/>
    <cellStyle name="Total 4 2 3 8" xfId="41367" xr:uid="{00000000-0005-0000-0000-000017A30000}"/>
    <cellStyle name="Total 4 2 3 8 2" xfId="41368" xr:uid="{00000000-0005-0000-0000-000018A30000}"/>
    <cellStyle name="Total 4 2 3 9" xfId="41369" xr:uid="{00000000-0005-0000-0000-000019A30000}"/>
    <cellStyle name="Total 4 2 3 9 2" xfId="41370" xr:uid="{00000000-0005-0000-0000-00001AA30000}"/>
    <cellStyle name="Total 4 2 4" xfId="41371" xr:uid="{00000000-0005-0000-0000-00001BA30000}"/>
    <cellStyle name="Total 4 2 4 10" xfId="41372" xr:uid="{00000000-0005-0000-0000-00001CA30000}"/>
    <cellStyle name="Total 4 2 4 10 2" xfId="41373" xr:uid="{00000000-0005-0000-0000-00001DA30000}"/>
    <cellStyle name="Total 4 2 4 11" xfId="41374" xr:uid="{00000000-0005-0000-0000-00001EA30000}"/>
    <cellStyle name="Total 4 2 4 2" xfId="41375" xr:uid="{00000000-0005-0000-0000-00001FA30000}"/>
    <cellStyle name="Total 4 2 4 2 2" xfId="41376" xr:uid="{00000000-0005-0000-0000-000020A30000}"/>
    <cellStyle name="Total 4 2 4 3" xfId="41377" xr:uid="{00000000-0005-0000-0000-000021A30000}"/>
    <cellStyle name="Total 4 2 4 3 2" xfId="41378" xr:uid="{00000000-0005-0000-0000-000022A30000}"/>
    <cellStyle name="Total 4 2 4 4" xfId="41379" xr:uid="{00000000-0005-0000-0000-000023A30000}"/>
    <cellStyle name="Total 4 2 4 4 2" xfId="41380" xr:uid="{00000000-0005-0000-0000-000024A30000}"/>
    <cellStyle name="Total 4 2 4 5" xfId="41381" xr:uid="{00000000-0005-0000-0000-000025A30000}"/>
    <cellStyle name="Total 4 2 4 5 2" xfId="41382" xr:uid="{00000000-0005-0000-0000-000026A30000}"/>
    <cellStyle name="Total 4 2 4 6" xfId="41383" xr:uid="{00000000-0005-0000-0000-000027A30000}"/>
    <cellStyle name="Total 4 2 4 6 2" xfId="41384" xr:uid="{00000000-0005-0000-0000-000028A30000}"/>
    <cellStyle name="Total 4 2 4 7" xfId="41385" xr:uid="{00000000-0005-0000-0000-000029A30000}"/>
    <cellStyle name="Total 4 2 4 7 2" xfId="41386" xr:uid="{00000000-0005-0000-0000-00002AA30000}"/>
    <cellStyle name="Total 4 2 4 8" xfId="41387" xr:uid="{00000000-0005-0000-0000-00002BA30000}"/>
    <cellStyle name="Total 4 2 4 8 2" xfId="41388" xr:uid="{00000000-0005-0000-0000-00002CA30000}"/>
    <cellStyle name="Total 4 2 4 9" xfId="41389" xr:uid="{00000000-0005-0000-0000-00002DA30000}"/>
    <cellStyle name="Total 4 2 4 9 2" xfId="41390" xr:uid="{00000000-0005-0000-0000-00002EA30000}"/>
    <cellStyle name="Total 4 2 5" xfId="41391" xr:uid="{00000000-0005-0000-0000-00002FA30000}"/>
    <cellStyle name="Total 4 2 5 10" xfId="41392" xr:uid="{00000000-0005-0000-0000-000030A30000}"/>
    <cellStyle name="Total 4 2 5 10 2" xfId="41393" xr:uid="{00000000-0005-0000-0000-000031A30000}"/>
    <cellStyle name="Total 4 2 5 11" xfId="41394" xr:uid="{00000000-0005-0000-0000-000032A30000}"/>
    <cellStyle name="Total 4 2 5 2" xfId="41395" xr:uid="{00000000-0005-0000-0000-000033A30000}"/>
    <cellStyle name="Total 4 2 5 2 2" xfId="41396" xr:uid="{00000000-0005-0000-0000-000034A30000}"/>
    <cellStyle name="Total 4 2 5 3" xfId="41397" xr:uid="{00000000-0005-0000-0000-000035A30000}"/>
    <cellStyle name="Total 4 2 5 3 2" xfId="41398" xr:uid="{00000000-0005-0000-0000-000036A30000}"/>
    <cellStyle name="Total 4 2 5 4" xfId="41399" xr:uid="{00000000-0005-0000-0000-000037A30000}"/>
    <cellStyle name="Total 4 2 5 4 2" xfId="41400" xr:uid="{00000000-0005-0000-0000-000038A30000}"/>
    <cellStyle name="Total 4 2 5 5" xfId="41401" xr:uid="{00000000-0005-0000-0000-000039A30000}"/>
    <cellStyle name="Total 4 2 5 5 2" xfId="41402" xr:uid="{00000000-0005-0000-0000-00003AA30000}"/>
    <cellStyle name="Total 4 2 5 6" xfId="41403" xr:uid="{00000000-0005-0000-0000-00003BA30000}"/>
    <cellStyle name="Total 4 2 5 6 2" xfId="41404" xr:uid="{00000000-0005-0000-0000-00003CA30000}"/>
    <cellStyle name="Total 4 2 5 7" xfId="41405" xr:uid="{00000000-0005-0000-0000-00003DA30000}"/>
    <cellStyle name="Total 4 2 5 7 2" xfId="41406" xr:uid="{00000000-0005-0000-0000-00003EA30000}"/>
    <cellStyle name="Total 4 2 5 8" xfId="41407" xr:uid="{00000000-0005-0000-0000-00003FA30000}"/>
    <cellStyle name="Total 4 2 5 8 2" xfId="41408" xr:uid="{00000000-0005-0000-0000-000040A30000}"/>
    <cellStyle name="Total 4 2 5 9" xfId="41409" xr:uid="{00000000-0005-0000-0000-000041A30000}"/>
    <cellStyle name="Total 4 2 5 9 2" xfId="41410" xr:uid="{00000000-0005-0000-0000-000042A30000}"/>
    <cellStyle name="Total 4 2 6" xfId="41411" xr:uid="{00000000-0005-0000-0000-000043A30000}"/>
    <cellStyle name="Total 4 2 6 2" xfId="41412" xr:uid="{00000000-0005-0000-0000-000044A30000}"/>
    <cellStyle name="Total 4 2 7" xfId="41413" xr:uid="{00000000-0005-0000-0000-000045A30000}"/>
    <cellStyle name="Total 4 2 7 2" xfId="41414" xr:uid="{00000000-0005-0000-0000-000046A30000}"/>
    <cellStyle name="Total 4 2 8" xfId="41415" xr:uid="{00000000-0005-0000-0000-000047A30000}"/>
    <cellStyle name="Total 4 2 8 2" xfId="41416" xr:uid="{00000000-0005-0000-0000-000048A30000}"/>
    <cellStyle name="Total 4 2 9" xfId="41417" xr:uid="{00000000-0005-0000-0000-000049A30000}"/>
    <cellStyle name="Total 4 2 9 2" xfId="41418" xr:uid="{00000000-0005-0000-0000-00004AA30000}"/>
    <cellStyle name="Total 4 3" xfId="341" xr:uid="{00000000-0005-0000-0000-00004BA30000}"/>
    <cellStyle name="Total 4 3 10" xfId="41419" xr:uid="{00000000-0005-0000-0000-00004CA30000}"/>
    <cellStyle name="Total 4 3 10 2" xfId="41420" xr:uid="{00000000-0005-0000-0000-00004DA30000}"/>
    <cellStyle name="Total 4 3 11" xfId="41421" xr:uid="{00000000-0005-0000-0000-00004EA30000}"/>
    <cellStyle name="Total 4 3 11 2" xfId="41422" xr:uid="{00000000-0005-0000-0000-00004FA30000}"/>
    <cellStyle name="Total 4 3 12" xfId="41423" xr:uid="{00000000-0005-0000-0000-000050A30000}"/>
    <cellStyle name="Total 4 3 12 2" xfId="41424" xr:uid="{00000000-0005-0000-0000-000051A30000}"/>
    <cellStyle name="Total 4 3 13" xfId="41425" xr:uid="{00000000-0005-0000-0000-000052A30000}"/>
    <cellStyle name="Total 4 3 2" xfId="41426" xr:uid="{00000000-0005-0000-0000-000053A30000}"/>
    <cellStyle name="Total 4 3 2 10" xfId="41427" xr:uid="{00000000-0005-0000-0000-000054A30000}"/>
    <cellStyle name="Total 4 3 2 10 2" xfId="41428" xr:uid="{00000000-0005-0000-0000-000055A30000}"/>
    <cellStyle name="Total 4 3 2 11" xfId="41429" xr:uid="{00000000-0005-0000-0000-000056A30000}"/>
    <cellStyle name="Total 4 3 2 2" xfId="41430" xr:uid="{00000000-0005-0000-0000-000057A30000}"/>
    <cellStyle name="Total 4 3 2 2 2" xfId="41431" xr:uid="{00000000-0005-0000-0000-000058A30000}"/>
    <cellStyle name="Total 4 3 2 3" xfId="41432" xr:uid="{00000000-0005-0000-0000-000059A30000}"/>
    <cellStyle name="Total 4 3 2 3 2" xfId="41433" xr:uid="{00000000-0005-0000-0000-00005AA30000}"/>
    <cellStyle name="Total 4 3 2 4" xfId="41434" xr:uid="{00000000-0005-0000-0000-00005BA30000}"/>
    <cellStyle name="Total 4 3 2 4 2" xfId="41435" xr:uid="{00000000-0005-0000-0000-00005CA30000}"/>
    <cellStyle name="Total 4 3 2 5" xfId="41436" xr:uid="{00000000-0005-0000-0000-00005DA30000}"/>
    <cellStyle name="Total 4 3 2 5 2" xfId="41437" xr:uid="{00000000-0005-0000-0000-00005EA30000}"/>
    <cellStyle name="Total 4 3 2 6" xfId="41438" xr:uid="{00000000-0005-0000-0000-00005FA30000}"/>
    <cellStyle name="Total 4 3 2 6 2" xfId="41439" xr:uid="{00000000-0005-0000-0000-000060A30000}"/>
    <cellStyle name="Total 4 3 2 7" xfId="41440" xr:uid="{00000000-0005-0000-0000-000061A30000}"/>
    <cellStyle name="Total 4 3 2 7 2" xfId="41441" xr:uid="{00000000-0005-0000-0000-000062A30000}"/>
    <cellStyle name="Total 4 3 2 8" xfId="41442" xr:uid="{00000000-0005-0000-0000-000063A30000}"/>
    <cellStyle name="Total 4 3 2 8 2" xfId="41443" xr:uid="{00000000-0005-0000-0000-000064A30000}"/>
    <cellStyle name="Total 4 3 2 9" xfId="41444" xr:uid="{00000000-0005-0000-0000-000065A30000}"/>
    <cellStyle name="Total 4 3 2 9 2" xfId="41445" xr:uid="{00000000-0005-0000-0000-000066A30000}"/>
    <cellStyle name="Total 4 3 3" xfId="41446" xr:uid="{00000000-0005-0000-0000-000067A30000}"/>
    <cellStyle name="Total 4 3 3 10" xfId="41447" xr:uid="{00000000-0005-0000-0000-000068A30000}"/>
    <cellStyle name="Total 4 3 3 10 2" xfId="41448" xr:uid="{00000000-0005-0000-0000-000069A30000}"/>
    <cellStyle name="Total 4 3 3 11" xfId="41449" xr:uid="{00000000-0005-0000-0000-00006AA30000}"/>
    <cellStyle name="Total 4 3 3 2" xfId="41450" xr:uid="{00000000-0005-0000-0000-00006BA30000}"/>
    <cellStyle name="Total 4 3 3 2 2" xfId="41451" xr:uid="{00000000-0005-0000-0000-00006CA30000}"/>
    <cellStyle name="Total 4 3 3 3" xfId="41452" xr:uid="{00000000-0005-0000-0000-00006DA30000}"/>
    <cellStyle name="Total 4 3 3 3 2" xfId="41453" xr:uid="{00000000-0005-0000-0000-00006EA30000}"/>
    <cellStyle name="Total 4 3 3 4" xfId="41454" xr:uid="{00000000-0005-0000-0000-00006FA30000}"/>
    <cellStyle name="Total 4 3 3 4 2" xfId="41455" xr:uid="{00000000-0005-0000-0000-000070A30000}"/>
    <cellStyle name="Total 4 3 3 5" xfId="41456" xr:uid="{00000000-0005-0000-0000-000071A30000}"/>
    <cellStyle name="Total 4 3 3 5 2" xfId="41457" xr:uid="{00000000-0005-0000-0000-000072A30000}"/>
    <cellStyle name="Total 4 3 3 6" xfId="41458" xr:uid="{00000000-0005-0000-0000-000073A30000}"/>
    <cellStyle name="Total 4 3 3 6 2" xfId="41459" xr:uid="{00000000-0005-0000-0000-000074A30000}"/>
    <cellStyle name="Total 4 3 3 7" xfId="41460" xr:uid="{00000000-0005-0000-0000-000075A30000}"/>
    <cellStyle name="Total 4 3 3 7 2" xfId="41461" xr:uid="{00000000-0005-0000-0000-000076A30000}"/>
    <cellStyle name="Total 4 3 3 8" xfId="41462" xr:uid="{00000000-0005-0000-0000-000077A30000}"/>
    <cellStyle name="Total 4 3 3 8 2" xfId="41463" xr:uid="{00000000-0005-0000-0000-000078A30000}"/>
    <cellStyle name="Total 4 3 3 9" xfId="41464" xr:uid="{00000000-0005-0000-0000-000079A30000}"/>
    <cellStyle name="Total 4 3 3 9 2" xfId="41465" xr:uid="{00000000-0005-0000-0000-00007AA30000}"/>
    <cellStyle name="Total 4 3 4" xfId="41466" xr:uid="{00000000-0005-0000-0000-00007BA30000}"/>
    <cellStyle name="Total 4 3 4 2" xfId="41467" xr:uid="{00000000-0005-0000-0000-00007CA30000}"/>
    <cellStyle name="Total 4 3 5" xfId="41468" xr:uid="{00000000-0005-0000-0000-00007DA30000}"/>
    <cellStyle name="Total 4 3 5 2" xfId="41469" xr:uid="{00000000-0005-0000-0000-00007EA30000}"/>
    <cellStyle name="Total 4 3 6" xfId="41470" xr:uid="{00000000-0005-0000-0000-00007FA30000}"/>
    <cellStyle name="Total 4 3 6 2" xfId="41471" xr:uid="{00000000-0005-0000-0000-000080A30000}"/>
    <cellStyle name="Total 4 3 7" xfId="41472" xr:uid="{00000000-0005-0000-0000-000081A30000}"/>
    <cellStyle name="Total 4 3 7 2" xfId="41473" xr:uid="{00000000-0005-0000-0000-000082A30000}"/>
    <cellStyle name="Total 4 3 8" xfId="41474" xr:uid="{00000000-0005-0000-0000-000083A30000}"/>
    <cellStyle name="Total 4 3 8 2" xfId="41475" xr:uid="{00000000-0005-0000-0000-000084A30000}"/>
    <cellStyle name="Total 4 3 9" xfId="41476" xr:uid="{00000000-0005-0000-0000-000085A30000}"/>
    <cellStyle name="Total 4 3 9 2" xfId="41477" xr:uid="{00000000-0005-0000-0000-000086A30000}"/>
    <cellStyle name="Total 4 4" xfId="41478" xr:uid="{00000000-0005-0000-0000-000087A30000}"/>
    <cellStyle name="Total 4 4 10" xfId="41479" xr:uid="{00000000-0005-0000-0000-000088A30000}"/>
    <cellStyle name="Total 4 4 10 2" xfId="41480" xr:uid="{00000000-0005-0000-0000-000089A30000}"/>
    <cellStyle name="Total 4 4 11" xfId="41481" xr:uid="{00000000-0005-0000-0000-00008AA30000}"/>
    <cellStyle name="Total 4 4 11 2" xfId="41482" xr:uid="{00000000-0005-0000-0000-00008BA30000}"/>
    <cellStyle name="Total 4 4 12" xfId="41483" xr:uid="{00000000-0005-0000-0000-00008CA30000}"/>
    <cellStyle name="Total 4 4 12 2" xfId="41484" xr:uid="{00000000-0005-0000-0000-00008DA30000}"/>
    <cellStyle name="Total 4 4 13" xfId="41485" xr:uid="{00000000-0005-0000-0000-00008EA30000}"/>
    <cellStyle name="Total 4 4 2" xfId="41486" xr:uid="{00000000-0005-0000-0000-00008FA30000}"/>
    <cellStyle name="Total 4 4 2 10" xfId="41487" xr:uid="{00000000-0005-0000-0000-000090A30000}"/>
    <cellStyle name="Total 4 4 2 10 2" xfId="41488" xr:uid="{00000000-0005-0000-0000-000091A30000}"/>
    <cellStyle name="Total 4 4 2 11" xfId="41489" xr:uid="{00000000-0005-0000-0000-000092A30000}"/>
    <cellStyle name="Total 4 4 2 2" xfId="41490" xr:uid="{00000000-0005-0000-0000-000093A30000}"/>
    <cellStyle name="Total 4 4 2 2 2" xfId="41491" xr:uid="{00000000-0005-0000-0000-000094A30000}"/>
    <cellStyle name="Total 4 4 2 3" xfId="41492" xr:uid="{00000000-0005-0000-0000-000095A30000}"/>
    <cellStyle name="Total 4 4 2 3 2" xfId="41493" xr:uid="{00000000-0005-0000-0000-000096A30000}"/>
    <cellStyle name="Total 4 4 2 4" xfId="41494" xr:uid="{00000000-0005-0000-0000-000097A30000}"/>
    <cellStyle name="Total 4 4 2 4 2" xfId="41495" xr:uid="{00000000-0005-0000-0000-000098A30000}"/>
    <cellStyle name="Total 4 4 2 5" xfId="41496" xr:uid="{00000000-0005-0000-0000-000099A30000}"/>
    <cellStyle name="Total 4 4 2 5 2" xfId="41497" xr:uid="{00000000-0005-0000-0000-00009AA30000}"/>
    <cellStyle name="Total 4 4 2 6" xfId="41498" xr:uid="{00000000-0005-0000-0000-00009BA30000}"/>
    <cellStyle name="Total 4 4 2 6 2" xfId="41499" xr:uid="{00000000-0005-0000-0000-00009CA30000}"/>
    <cellStyle name="Total 4 4 2 7" xfId="41500" xr:uid="{00000000-0005-0000-0000-00009DA30000}"/>
    <cellStyle name="Total 4 4 2 7 2" xfId="41501" xr:uid="{00000000-0005-0000-0000-00009EA30000}"/>
    <cellStyle name="Total 4 4 2 8" xfId="41502" xr:uid="{00000000-0005-0000-0000-00009FA30000}"/>
    <cellStyle name="Total 4 4 2 8 2" xfId="41503" xr:uid="{00000000-0005-0000-0000-0000A0A30000}"/>
    <cellStyle name="Total 4 4 2 9" xfId="41504" xr:uid="{00000000-0005-0000-0000-0000A1A30000}"/>
    <cellStyle name="Total 4 4 2 9 2" xfId="41505" xr:uid="{00000000-0005-0000-0000-0000A2A30000}"/>
    <cellStyle name="Total 4 4 3" xfId="41506" xr:uid="{00000000-0005-0000-0000-0000A3A30000}"/>
    <cellStyle name="Total 4 4 3 10" xfId="41507" xr:uid="{00000000-0005-0000-0000-0000A4A30000}"/>
    <cellStyle name="Total 4 4 3 10 2" xfId="41508" xr:uid="{00000000-0005-0000-0000-0000A5A30000}"/>
    <cellStyle name="Total 4 4 3 11" xfId="41509" xr:uid="{00000000-0005-0000-0000-0000A6A30000}"/>
    <cellStyle name="Total 4 4 3 2" xfId="41510" xr:uid="{00000000-0005-0000-0000-0000A7A30000}"/>
    <cellStyle name="Total 4 4 3 2 2" xfId="41511" xr:uid="{00000000-0005-0000-0000-0000A8A30000}"/>
    <cellStyle name="Total 4 4 3 3" xfId="41512" xr:uid="{00000000-0005-0000-0000-0000A9A30000}"/>
    <cellStyle name="Total 4 4 3 3 2" xfId="41513" xr:uid="{00000000-0005-0000-0000-0000AAA30000}"/>
    <cellStyle name="Total 4 4 3 4" xfId="41514" xr:uid="{00000000-0005-0000-0000-0000ABA30000}"/>
    <cellStyle name="Total 4 4 3 4 2" xfId="41515" xr:uid="{00000000-0005-0000-0000-0000ACA30000}"/>
    <cellStyle name="Total 4 4 3 5" xfId="41516" xr:uid="{00000000-0005-0000-0000-0000ADA30000}"/>
    <cellStyle name="Total 4 4 3 5 2" xfId="41517" xr:uid="{00000000-0005-0000-0000-0000AEA30000}"/>
    <cellStyle name="Total 4 4 3 6" xfId="41518" xr:uid="{00000000-0005-0000-0000-0000AFA30000}"/>
    <cellStyle name="Total 4 4 3 6 2" xfId="41519" xr:uid="{00000000-0005-0000-0000-0000B0A30000}"/>
    <cellStyle name="Total 4 4 3 7" xfId="41520" xr:uid="{00000000-0005-0000-0000-0000B1A30000}"/>
    <cellStyle name="Total 4 4 3 7 2" xfId="41521" xr:uid="{00000000-0005-0000-0000-0000B2A30000}"/>
    <cellStyle name="Total 4 4 3 8" xfId="41522" xr:uid="{00000000-0005-0000-0000-0000B3A30000}"/>
    <cellStyle name="Total 4 4 3 8 2" xfId="41523" xr:uid="{00000000-0005-0000-0000-0000B4A30000}"/>
    <cellStyle name="Total 4 4 3 9" xfId="41524" xr:uid="{00000000-0005-0000-0000-0000B5A30000}"/>
    <cellStyle name="Total 4 4 3 9 2" xfId="41525" xr:uid="{00000000-0005-0000-0000-0000B6A30000}"/>
    <cellStyle name="Total 4 4 4" xfId="41526" xr:uid="{00000000-0005-0000-0000-0000B7A30000}"/>
    <cellStyle name="Total 4 4 4 2" xfId="41527" xr:uid="{00000000-0005-0000-0000-0000B8A30000}"/>
    <cellStyle name="Total 4 4 5" xfId="41528" xr:uid="{00000000-0005-0000-0000-0000B9A30000}"/>
    <cellStyle name="Total 4 4 5 2" xfId="41529" xr:uid="{00000000-0005-0000-0000-0000BAA30000}"/>
    <cellStyle name="Total 4 4 6" xfId="41530" xr:uid="{00000000-0005-0000-0000-0000BBA30000}"/>
    <cellStyle name="Total 4 4 6 2" xfId="41531" xr:uid="{00000000-0005-0000-0000-0000BCA30000}"/>
    <cellStyle name="Total 4 4 7" xfId="41532" xr:uid="{00000000-0005-0000-0000-0000BDA30000}"/>
    <cellStyle name="Total 4 4 7 2" xfId="41533" xr:uid="{00000000-0005-0000-0000-0000BEA30000}"/>
    <cellStyle name="Total 4 4 8" xfId="41534" xr:uid="{00000000-0005-0000-0000-0000BFA30000}"/>
    <cellStyle name="Total 4 4 8 2" xfId="41535" xr:uid="{00000000-0005-0000-0000-0000C0A30000}"/>
    <cellStyle name="Total 4 4 9" xfId="41536" xr:uid="{00000000-0005-0000-0000-0000C1A30000}"/>
    <cellStyle name="Total 4 4 9 2" xfId="41537" xr:uid="{00000000-0005-0000-0000-0000C2A30000}"/>
    <cellStyle name="Total 4 5" xfId="41538" xr:uid="{00000000-0005-0000-0000-0000C3A30000}"/>
    <cellStyle name="Total 4 5 10" xfId="41539" xr:uid="{00000000-0005-0000-0000-0000C4A30000}"/>
    <cellStyle name="Total 4 5 10 2" xfId="41540" xr:uid="{00000000-0005-0000-0000-0000C5A30000}"/>
    <cellStyle name="Total 4 5 11" xfId="41541" xr:uid="{00000000-0005-0000-0000-0000C6A30000}"/>
    <cellStyle name="Total 4 5 2" xfId="41542" xr:uid="{00000000-0005-0000-0000-0000C7A30000}"/>
    <cellStyle name="Total 4 5 2 2" xfId="41543" xr:uid="{00000000-0005-0000-0000-0000C8A30000}"/>
    <cellStyle name="Total 4 5 3" xfId="41544" xr:uid="{00000000-0005-0000-0000-0000C9A30000}"/>
    <cellStyle name="Total 4 5 3 2" xfId="41545" xr:uid="{00000000-0005-0000-0000-0000CAA30000}"/>
    <cellStyle name="Total 4 5 4" xfId="41546" xr:uid="{00000000-0005-0000-0000-0000CBA30000}"/>
    <cellStyle name="Total 4 5 4 2" xfId="41547" xr:uid="{00000000-0005-0000-0000-0000CCA30000}"/>
    <cellStyle name="Total 4 5 5" xfId="41548" xr:uid="{00000000-0005-0000-0000-0000CDA30000}"/>
    <cellStyle name="Total 4 5 5 2" xfId="41549" xr:uid="{00000000-0005-0000-0000-0000CEA30000}"/>
    <cellStyle name="Total 4 5 6" xfId="41550" xr:uid="{00000000-0005-0000-0000-0000CFA30000}"/>
    <cellStyle name="Total 4 5 6 2" xfId="41551" xr:uid="{00000000-0005-0000-0000-0000D0A30000}"/>
    <cellStyle name="Total 4 5 7" xfId="41552" xr:uid="{00000000-0005-0000-0000-0000D1A30000}"/>
    <cellStyle name="Total 4 5 7 2" xfId="41553" xr:uid="{00000000-0005-0000-0000-0000D2A30000}"/>
    <cellStyle name="Total 4 5 8" xfId="41554" xr:uid="{00000000-0005-0000-0000-0000D3A30000}"/>
    <cellStyle name="Total 4 5 8 2" xfId="41555" xr:uid="{00000000-0005-0000-0000-0000D4A30000}"/>
    <cellStyle name="Total 4 5 9" xfId="41556" xr:uid="{00000000-0005-0000-0000-0000D5A30000}"/>
    <cellStyle name="Total 4 5 9 2" xfId="41557" xr:uid="{00000000-0005-0000-0000-0000D6A30000}"/>
    <cellStyle name="Total 4 6" xfId="41558" xr:uid="{00000000-0005-0000-0000-0000D7A30000}"/>
    <cellStyle name="Total 4 6 10" xfId="41559" xr:uid="{00000000-0005-0000-0000-0000D8A30000}"/>
    <cellStyle name="Total 4 6 10 2" xfId="41560" xr:uid="{00000000-0005-0000-0000-0000D9A30000}"/>
    <cellStyle name="Total 4 6 11" xfId="41561" xr:uid="{00000000-0005-0000-0000-0000DAA30000}"/>
    <cellStyle name="Total 4 6 2" xfId="41562" xr:uid="{00000000-0005-0000-0000-0000DBA30000}"/>
    <cellStyle name="Total 4 6 2 2" xfId="41563" xr:uid="{00000000-0005-0000-0000-0000DCA30000}"/>
    <cellStyle name="Total 4 6 3" xfId="41564" xr:uid="{00000000-0005-0000-0000-0000DDA30000}"/>
    <cellStyle name="Total 4 6 3 2" xfId="41565" xr:uid="{00000000-0005-0000-0000-0000DEA30000}"/>
    <cellStyle name="Total 4 6 4" xfId="41566" xr:uid="{00000000-0005-0000-0000-0000DFA30000}"/>
    <cellStyle name="Total 4 6 4 2" xfId="41567" xr:uid="{00000000-0005-0000-0000-0000E0A30000}"/>
    <cellStyle name="Total 4 6 5" xfId="41568" xr:uid="{00000000-0005-0000-0000-0000E1A30000}"/>
    <cellStyle name="Total 4 6 5 2" xfId="41569" xr:uid="{00000000-0005-0000-0000-0000E2A30000}"/>
    <cellStyle name="Total 4 6 6" xfId="41570" xr:uid="{00000000-0005-0000-0000-0000E3A30000}"/>
    <cellStyle name="Total 4 6 6 2" xfId="41571" xr:uid="{00000000-0005-0000-0000-0000E4A30000}"/>
    <cellStyle name="Total 4 6 7" xfId="41572" xr:uid="{00000000-0005-0000-0000-0000E5A30000}"/>
    <cellStyle name="Total 4 6 7 2" xfId="41573" xr:uid="{00000000-0005-0000-0000-0000E6A30000}"/>
    <cellStyle name="Total 4 6 8" xfId="41574" xr:uid="{00000000-0005-0000-0000-0000E7A30000}"/>
    <cellStyle name="Total 4 6 8 2" xfId="41575" xr:uid="{00000000-0005-0000-0000-0000E8A30000}"/>
    <cellStyle name="Total 4 6 9" xfId="41576" xr:uid="{00000000-0005-0000-0000-0000E9A30000}"/>
    <cellStyle name="Total 4 6 9 2" xfId="41577" xr:uid="{00000000-0005-0000-0000-0000EAA30000}"/>
    <cellStyle name="Total 4 7" xfId="41578" xr:uid="{00000000-0005-0000-0000-0000EBA30000}"/>
    <cellStyle name="Total 4 7 2" xfId="41579" xr:uid="{00000000-0005-0000-0000-0000ECA30000}"/>
    <cellStyle name="Total 4 8" xfId="41580" xr:uid="{00000000-0005-0000-0000-0000EDA30000}"/>
    <cellStyle name="Total 4 8 2" xfId="41581" xr:uid="{00000000-0005-0000-0000-0000EEA30000}"/>
    <cellStyle name="Total 4 9" xfId="41582" xr:uid="{00000000-0005-0000-0000-0000EFA30000}"/>
    <cellStyle name="Total 4 9 2" xfId="41583" xr:uid="{00000000-0005-0000-0000-0000F0A30000}"/>
    <cellStyle name="Total 5" xfId="41584" xr:uid="{00000000-0005-0000-0000-0000F1A30000}"/>
    <cellStyle name="Total 5 10" xfId="41585" xr:uid="{00000000-0005-0000-0000-0000F2A30000}"/>
    <cellStyle name="Total 5 10 2" xfId="41586" xr:uid="{00000000-0005-0000-0000-0000F3A30000}"/>
    <cellStyle name="Total 5 11" xfId="41587" xr:uid="{00000000-0005-0000-0000-0000F4A30000}"/>
    <cellStyle name="Total 5 11 2" xfId="41588" xr:uid="{00000000-0005-0000-0000-0000F5A30000}"/>
    <cellStyle name="Total 5 12" xfId="41589" xr:uid="{00000000-0005-0000-0000-0000F6A30000}"/>
    <cellStyle name="Total 5 12 2" xfId="41590" xr:uid="{00000000-0005-0000-0000-0000F7A30000}"/>
    <cellStyle name="Total 5 13" xfId="41591" xr:uid="{00000000-0005-0000-0000-0000F8A30000}"/>
    <cellStyle name="Total 5 2" xfId="41592" xr:uid="{00000000-0005-0000-0000-0000F9A30000}"/>
    <cellStyle name="Total 5 2 10" xfId="41593" xr:uid="{00000000-0005-0000-0000-0000FAA30000}"/>
    <cellStyle name="Total 5 2 10 2" xfId="41594" xr:uid="{00000000-0005-0000-0000-0000FBA30000}"/>
    <cellStyle name="Total 5 2 11" xfId="41595" xr:uid="{00000000-0005-0000-0000-0000FCA30000}"/>
    <cellStyle name="Total 5 2 2" xfId="41596" xr:uid="{00000000-0005-0000-0000-0000FDA30000}"/>
    <cellStyle name="Total 5 2 2 2" xfId="41597" xr:uid="{00000000-0005-0000-0000-0000FEA30000}"/>
    <cellStyle name="Total 5 2 3" xfId="41598" xr:uid="{00000000-0005-0000-0000-0000FFA30000}"/>
    <cellStyle name="Total 5 2 3 2" xfId="41599" xr:uid="{00000000-0005-0000-0000-000000A40000}"/>
    <cellStyle name="Total 5 2 4" xfId="41600" xr:uid="{00000000-0005-0000-0000-000001A40000}"/>
    <cellStyle name="Total 5 2 4 2" xfId="41601" xr:uid="{00000000-0005-0000-0000-000002A40000}"/>
    <cellStyle name="Total 5 2 5" xfId="41602" xr:uid="{00000000-0005-0000-0000-000003A40000}"/>
    <cellStyle name="Total 5 2 5 2" xfId="41603" xr:uid="{00000000-0005-0000-0000-000004A40000}"/>
    <cellStyle name="Total 5 2 6" xfId="41604" xr:uid="{00000000-0005-0000-0000-000005A40000}"/>
    <cellStyle name="Total 5 2 6 2" xfId="41605" xr:uid="{00000000-0005-0000-0000-000006A40000}"/>
    <cellStyle name="Total 5 2 7" xfId="41606" xr:uid="{00000000-0005-0000-0000-000007A40000}"/>
    <cellStyle name="Total 5 2 7 2" xfId="41607" xr:uid="{00000000-0005-0000-0000-000008A40000}"/>
    <cellStyle name="Total 5 2 8" xfId="41608" xr:uid="{00000000-0005-0000-0000-000009A40000}"/>
    <cellStyle name="Total 5 2 8 2" xfId="41609" xr:uid="{00000000-0005-0000-0000-00000AA40000}"/>
    <cellStyle name="Total 5 2 9" xfId="41610" xr:uid="{00000000-0005-0000-0000-00000BA40000}"/>
    <cellStyle name="Total 5 2 9 2" xfId="41611" xr:uid="{00000000-0005-0000-0000-00000CA40000}"/>
    <cellStyle name="Total 5 3" xfId="41612" xr:uid="{00000000-0005-0000-0000-00000DA40000}"/>
    <cellStyle name="Total 5 3 10" xfId="41613" xr:uid="{00000000-0005-0000-0000-00000EA40000}"/>
    <cellStyle name="Total 5 3 10 2" xfId="41614" xr:uid="{00000000-0005-0000-0000-00000FA40000}"/>
    <cellStyle name="Total 5 3 11" xfId="41615" xr:uid="{00000000-0005-0000-0000-000010A40000}"/>
    <cellStyle name="Total 5 3 2" xfId="41616" xr:uid="{00000000-0005-0000-0000-000011A40000}"/>
    <cellStyle name="Total 5 3 2 2" xfId="41617" xr:uid="{00000000-0005-0000-0000-000012A40000}"/>
    <cellStyle name="Total 5 3 3" xfId="41618" xr:uid="{00000000-0005-0000-0000-000013A40000}"/>
    <cellStyle name="Total 5 3 3 2" xfId="41619" xr:uid="{00000000-0005-0000-0000-000014A40000}"/>
    <cellStyle name="Total 5 3 4" xfId="41620" xr:uid="{00000000-0005-0000-0000-000015A40000}"/>
    <cellStyle name="Total 5 3 4 2" xfId="41621" xr:uid="{00000000-0005-0000-0000-000016A40000}"/>
    <cellStyle name="Total 5 3 5" xfId="41622" xr:uid="{00000000-0005-0000-0000-000017A40000}"/>
    <cellStyle name="Total 5 3 5 2" xfId="41623" xr:uid="{00000000-0005-0000-0000-000018A40000}"/>
    <cellStyle name="Total 5 3 6" xfId="41624" xr:uid="{00000000-0005-0000-0000-000019A40000}"/>
    <cellStyle name="Total 5 3 6 2" xfId="41625" xr:uid="{00000000-0005-0000-0000-00001AA40000}"/>
    <cellStyle name="Total 5 3 7" xfId="41626" xr:uid="{00000000-0005-0000-0000-00001BA40000}"/>
    <cellStyle name="Total 5 3 7 2" xfId="41627" xr:uid="{00000000-0005-0000-0000-00001CA40000}"/>
    <cellStyle name="Total 5 3 8" xfId="41628" xr:uid="{00000000-0005-0000-0000-00001DA40000}"/>
    <cellStyle name="Total 5 3 8 2" xfId="41629" xr:uid="{00000000-0005-0000-0000-00001EA40000}"/>
    <cellStyle name="Total 5 3 9" xfId="41630" xr:uid="{00000000-0005-0000-0000-00001FA40000}"/>
    <cellStyle name="Total 5 3 9 2" xfId="41631" xr:uid="{00000000-0005-0000-0000-000020A40000}"/>
    <cellStyle name="Total 5 4" xfId="41632" xr:uid="{00000000-0005-0000-0000-000021A40000}"/>
    <cellStyle name="Total 5 4 2" xfId="41633" xr:uid="{00000000-0005-0000-0000-000022A40000}"/>
    <cellStyle name="Total 5 5" xfId="41634" xr:uid="{00000000-0005-0000-0000-000023A40000}"/>
    <cellStyle name="Total 5 5 2" xfId="41635" xr:uid="{00000000-0005-0000-0000-000024A40000}"/>
    <cellStyle name="Total 5 6" xfId="41636" xr:uid="{00000000-0005-0000-0000-000025A40000}"/>
    <cellStyle name="Total 5 6 2" xfId="41637" xr:uid="{00000000-0005-0000-0000-000026A40000}"/>
    <cellStyle name="Total 5 7" xfId="41638" xr:uid="{00000000-0005-0000-0000-000027A40000}"/>
    <cellStyle name="Total 5 7 2" xfId="41639" xr:uid="{00000000-0005-0000-0000-000028A40000}"/>
    <cellStyle name="Total 5 8" xfId="41640" xr:uid="{00000000-0005-0000-0000-000029A40000}"/>
    <cellStyle name="Total 5 8 2" xfId="41641" xr:uid="{00000000-0005-0000-0000-00002AA40000}"/>
    <cellStyle name="Total 5 9" xfId="41642" xr:uid="{00000000-0005-0000-0000-00002BA40000}"/>
    <cellStyle name="Total 5 9 2" xfId="41643" xr:uid="{00000000-0005-0000-0000-00002CA40000}"/>
    <cellStyle name="Total 6" xfId="41644" xr:uid="{00000000-0005-0000-0000-00002DA40000}"/>
    <cellStyle name="Total 6 10" xfId="41645" xr:uid="{00000000-0005-0000-0000-00002EA40000}"/>
    <cellStyle name="Total 6 10 2" xfId="41646" xr:uid="{00000000-0005-0000-0000-00002FA40000}"/>
    <cellStyle name="Total 6 11" xfId="41647" xr:uid="{00000000-0005-0000-0000-000030A40000}"/>
    <cellStyle name="Total 6 11 2" xfId="41648" xr:uid="{00000000-0005-0000-0000-000031A40000}"/>
    <cellStyle name="Total 6 12" xfId="41649" xr:uid="{00000000-0005-0000-0000-000032A40000}"/>
    <cellStyle name="Total 6 12 2" xfId="41650" xr:uid="{00000000-0005-0000-0000-000033A40000}"/>
    <cellStyle name="Total 6 13" xfId="41651" xr:uid="{00000000-0005-0000-0000-000034A40000}"/>
    <cellStyle name="Total 6 2" xfId="41652" xr:uid="{00000000-0005-0000-0000-000035A40000}"/>
    <cellStyle name="Total 6 2 10" xfId="41653" xr:uid="{00000000-0005-0000-0000-000036A40000}"/>
    <cellStyle name="Total 6 2 10 2" xfId="41654" xr:uid="{00000000-0005-0000-0000-000037A40000}"/>
    <cellStyle name="Total 6 2 11" xfId="41655" xr:uid="{00000000-0005-0000-0000-000038A40000}"/>
    <cellStyle name="Total 6 2 2" xfId="41656" xr:uid="{00000000-0005-0000-0000-000039A40000}"/>
    <cellStyle name="Total 6 2 2 2" xfId="41657" xr:uid="{00000000-0005-0000-0000-00003AA40000}"/>
    <cellStyle name="Total 6 2 3" xfId="41658" xr:uid="{00000000-0005-0000-0000-00003BA40000}"/>
    <cellStyle name="Total 6 2 3 2" xfId="41659" xr:uid="{00000000-0005-0000-0000-00003CA40000}"/>
    <cellStyle name="Total 6 2 4" xfId="41660" xr:uid="{00000000-0005-0000-0000-00003DA40000}"/>
    <cellStyle name="Total 6 2 4 2" xfId="41661" xr:uid="{00000000-0005-0000-0000-00003EA40000}"/>
    <cellStyle name="Total 6 2 5" xfId="41662" xr:uid="{00000000-0005-0000-0000-00003FA40000}"/>
    <cellStyle name="Total 6 2 5 2" xfId="41663" xr:uid="{00000000-0005-0000-0000-000040A40000}"/>
    <cellStyle name="Total 6 2 6" xfId="41664" xr:uid="{00000000-0005-0000-0000-000041A40000}"/>
    <cellStyle name="Total 6 2 6 2" xfId="41665" xr:uid="{00000000-0005-0000-0000-000042A40000}"/>
    <cellStyle name="Total 6 2 7" xfId="41666" xr:uid="{00000000-0005-0000-0000-000043A40000}"/>
    <cellStyle name="Total 6 2 7 2" xfId="41667" xr:uid="{00000000-0005-0000-0000-000044A40000}"/>
    <cellStyle name="Total 6 2 8" xfId="41668" xr:uid="{00000000-0005-0000-0000-000045A40000}"/>
    <cellStyle name="Total 6 2 8 2" xfId="41669" xr:uid="{00000000-0005-0000-0000-000046A40000}"/>
    <cellStyle name="Total 6 2 9" xfId="41670" xr:uid="{00000000-0005-0000-0000-000047A40000}"/>
    <cellStyle name="Total 6 2 9 2" xfId="41671" xr:uid="{00000000-0005-0000-0000-000048A40000}"/>
    <cellStyle name="Total 6 3" xfId="41672" xr:uid="{00000000-0005-0000-0000-000049A40000}"/>
    <cellStyle name="Total 6 3 10" xfId="41673" xr:uid="{00000000-0005-0000-0000-00004AA40000}"/>
    <cellStyle name="Total 6 3 10 2" xfId="41674" xr:uid="{00000000-0005-0000-0000-00004BA40000}"/>
    <cellStyle name="Total 6 3 11" xfId="41675" xr:uid="{00000000-0005-0000-0000-00004CA40000}"/>
    <cellStyle name="Total 6 3 2" xfId="41676" xr:uid="{00000000-0005-0000-0000-00004DA40000}"/>
    <cellStyle name="Total 6 3 2 2" xfId="41677" xr:uid="{00000000-0005-0000-0000-00004EA40000}"/>
    <cellStyle name="Total 6 3 3" xfId="41678" xr:uid="{00000000-0005-0000-0000-00004FA40000}"/>
    <cellStyle name="Total 6 3 3 2" xfId="41679" xr:uid="{00000000-0005-0000-0000-000050A40000}"/>
    <cellStyle name="Total 6 3 4" xfId="41680" xr:uid="{00000000-0005-0000-0000-000051A40000}"/>
    <cellStyle name="Total 6 3 4 2" xfId="41681" xr:uid="{00000000-0005-0000-0000-000052A40000}"/>
    <cellStyle name="Total 6 3 5" xfId="41682" xr:uid="{00000000-0005-0000-0000-000053A40000}"/>
    <cellStyle name="Total 6 3 5 2" xfId="41683" xr:uid="{00000000-0005-0000-0000-000054A40000}"/>
    <cellStyle name="Total 6 3 6" xfId="41684" xr:uid="{00000000-0005-0000-0000-000055A40000}"/>
    <cellStyle name="Total 6 3 6 2" xfId="41685" xr:uid="{00000000-0005-0000-0000-000056A40000}"/>
    <cellStyle name="Total 6 3 7" xfId="41686" xr:uid="{00000000-0005-0000-0000-000057A40000}"/>
    <cellStyle name="Total 6 3 7 2" xfId="41687" xr:uid="{00000000-0005-0000-0000-000058A40000}"/>
    <cellStyle name="Total 6 3 8" xfId="41688" xr:uid="{00000000-0005-0000-0000-000059A40000}"/>
    <cellStyle name="Total 6 3 8 2" xfId="41689" xr:uid="{00000000-0005-0000-0000-00005AA40000}"/>
    <cellStyle name="Total 6 3 9" xfId="41690" xr:uid="{00000000-0005-0000-0000-00005BA40000}"/>
    <cellStyle name="Total 6 3 9 2" xfId="41691" xr:uid="{00000000-0005-0000-0000-00005CA40000}"/>
    <cellStyle name="Total 6 4" xfId="41692" xr:uid="{00000000-0005-0000-0000-00005DA40000}"/>
    <cellStyle name="Total 6 4 2" xfId="41693" xr:uid="{00000000-0005-0000-0000-00005EA40000}"/>
    <cellStyle name="Total 6 5" xfId="41694" xr:uid="{00000000-0005-0000-0000-00005FA40000}"/>
    <cellStyle name="Total 6 5 2" xfId="41695" xr:uid="{00000000-0005-0000-0000-000060A40000}"/>
    <cellStyle name="Total 6 6" xfId="41696" xr:uid="{00000000-0005-0000-0000-000061A40000}"/>
    <cellStyle name="Total 6 6 2" xfId="41697" xr:uid="{00000000-0005-0000-0000-000062A40000}"/>
    <cellStyle name="Total 6 7" xfId="41698" xr:uid="{00000000-0005-0000-0000-000063A40000}"/>
    <cellStyle name="Total 6 7 2" xfId="41699" xr:uid="{00000000-0005-0000-0000-000064A40000}"/>
    <cellStyle name="Total 6 8" xfId="41700" xr:uid="{00000000-0005-0000-0000-000065A40000}"/>
    <cellStyle name="Total 6 8 2" xfId="41701" xr:uid="{00000000-0005-0000-0000-000066A40000}"/>
    <cellStyle name="Total 6 9" xfId="41702" xr:uid="{00000000-0005-0000-0000-000067A40000}"/>
    <cellStyle name="Total 6 9 2" xfId="41703" xr:uid="{00000000-0005-0000-0000-000068A40000}"/>
    <cellStyle name="Total 7" xfId="41704" xr:uid="{00000000-0005-0000-0000-000069A40000}"/>
    <cellStyle name="Total 7 10" xfId="41705" xr:uid="{00000000-0005-0000-0000-00006AA40000}"/>
    <cellStyle name="Total 7 10 2" xfId="41706" xr:uid="{00000000-0005-0000-0000-00006BA40000}"/>
    <cellStyle name="Total 7 11" xfId="41707" xr:uid="{00000000-0005-0000-0000-00006CA40000}"/>
    <cellStyle name="Total 7 11 2" xfId="41708" xr:uid="{00000000-0005-0000-0000-00006DA40000}"/>
    <cellStyle name="Total 7 12" xfId="41709" xr:uid="{00000000-0005-0000-0000-00006EA40000}"/>
    <cellStyle name="Total 7 12 2" xfId="41710" xr:uid="{00000000-0005-0000-0000-00006FA40000}"/>
    <cellStyle name="Total 7 13" xfId="41711" xr:uid="{00000000-0005-0000-0000-000070A40000}"/>
    <cellStyle name="Total 7 2" xfId="41712" xr:uid="{00000000-0005-0000-0000-000071A40000}"/>
    <cellStyle name="Total 7 2 10" xfId="41713" xr:uid="{00000000-0005-0000-0000-000072A40000}"/>
    <cellStyle name="Total 7 2 10 2" xfId="41714" xr:uid="{00000000-0005-0000-0000-000073A40000}"/>
    <cellStyle name="Total 7 2 11" xfId="41715" xr:uid="{00000000-0005-0000-0000-000074A40000}"/>
    <cellStyle name="Total 7 2 2" xfId="41716" xr:uid="{00000000-0005-0000-0000-000075A40000}"/>
    <cellStyle name="Total 7 2 2 2" xfId="41717" xr:uid="{00000000-0005-0000-0000-000076A40000}"/>
    <cellStyle name="Total 7 2 3" xfId="41718" xr:uid="{00000000-0005-0000-0000-000077A40000}"/>
    <cellStyle name="Total 7 2 3 2" xfId="41719" xr:uid="{00000000-0005-0000-0000-000078A40000}"/>
    <cellStyle name="Total 7 2 4" xfId="41720" xr:uid="{00000000-0005-0000-0000-000079A40000}"/>
    <cellStyle name="Total 7 2 4 2" xfId="41721" xr:uid="{00000000-0005-0000-0000-00007AA40000}"/>
    <cellStyle name="Total 7 2 5" xfId="41722" xr:uid="{00000000-0005-0000-0000-00007BA40000}"/>
    <cellStyle name="Total 7 2 5 2" xfId="41723" xr:uid="{00000000-0005-0000-0000-00007CA40000}"/>
    <cellStyle name="Total 7 2 6" xfId="41724" xr:uid="{00000000-0005-0000-0000-00007DA40000}"/>
    <cellStyle name="Total 7 2 6 2" xfId="41725" xr:uid="{00000000-0005-0000-0000-00007EA40000}"/>
    <cellStyle name="Total 7 2 7" xfId="41726" xr:uid="{00000000-0005-0000-0000-00007FA40000}"/>
    <cellStyle name="Total 7 2 7 2" xfId="41727" xr:uid="{00000000-0005-0000-0000-000080A40000}"/>
    <cellStyle name="Total 7 2 8" xfId="41728" xr:uid="{00000000-0005-0000-0000-000081A40000}"/>
    <cellStyle name="Total 7 2 8 2" xfId="41729" xr:uid="{00000000-0005-0000-0000-000082A40000}"/>
    <cellStyle name="Total 7 2 9" xfId="41730" xr:uid="{00000000-0005-0000-0000-000083A40000}"/>
    <cellStyle name="Total 7 2 9 2" xfId="41731" xr:uid="{00000000-0005-0000-0000-000084A40000}"/>
    <cellStyle name="Total 7 3" xfId="41732" xr:uid="{00000000-0005-0000-0000-000085A40000}"/>
    <cellStyle name="Total 7 3 10" xfId="41733" xr:uid="{00000000-0005-0000-0000-000086A40000}"/>
    <cellStyle name="Total 7 3 10 2" xfId="41734" xr:uid="{00000000-0005-0000-0000-000087A40000}"/>
    <cellStyle name="Total 7 3 11" xfId="41735" xr:uid="{00000000-0005-0000-0000-000088A40000}"/>
    <cellStyle name="Total 7 3 2" xfId="41736" xr:uid="{00000000-0005-0000-0000-000089A40000}"/>
    <cellStyle name="Total 7 3 2 2" xfId="41737" xr:uid="{00000000-0005-0000-0000-00008AA40000}"/>
    <cellStyle name="Total 7 3 3" xfId="41738" xr:uid="{00000000-0005-0000-0000-00008BA40000}"/>
    <cellStyle name="Total 7 3 3 2" xfId="41739" xr:uid="{00000000-0005-0000-0000-00008CA40000}"/>
    <cellStyle name="Total 7 3 4" xfId="41740" xr:uid="{00000000-0005-0000-0000-00008DA40000}"/>
    <cellStyle name="Total 7 3 4 2" xfId="41741" xr:uid="{00000000-0005-0000-0000-00008EA40000}"/>
    <cellStyle name="Total 7 3 5" xfId="41742" xr:uid="{00000000-0005-0000-0000-00008FA40000}"/>
    <cellStyle name="Total 7 3 5 2" xfId="41743" xr:uid="{00000000-0005-0000-0000-000090A40000}"/>
    <cellStyle name="Total 7 3 6" xfId="41744" xr:uid="{00000000-0005-0000-0000-000091A40000}"/>
    <cellStyle name="Total 7 3 6 2" xfId="41745" xr:uid="{00000000-0005-0000-0000-000092A40000}"/>
    <cellStyle name="Total 7 3 7" xfId="41746" xr:uid="{00000000-0005-0000-0000-000093A40000}"/>
    <cellStyle name="Total 7 3 7 2" xfId="41747" xr:uid="{00000000-0005-0000-0000-000094A40000}"/>
    <cellStyle name="Total 7 3 8" xfId="41748" xr:uid="{00000000-0005-0000-0000-000095A40000}"/>
    <cellStyle name="Total 7 3 8 2" xfId="41749" xr:uid="{00000000-0005-0000-0000-000096A40000}"/>
    <cellStyle name="Total 7 3 9" xfId="41750" xr:uid="{00000000-0005-0000-0000-000097A40000}"/>
    <cellStyle name="Total 7 3 9 2" xfId="41751" xr:uid="{00000000-0005-0000-0000-000098A40000}"/>
    <cellStyle name="Total 7 4" xfId="41752" xr:uid="{00000000-0005-0000-0000-000099A40000}"/>
    <cellStyle name="Total 7 4 2" xfId="41753" xr:uid="{00000000-0005-0000-0000-00009AA40000}"/>
    <cellStyle name="Total 7 5" xfId="41754" xr:uid="{00000000-0005-0000-0000-00009BA40000}"/>
    <cellStyle name="Total 7 5 2" xfId="41755" xr:uid="{00000000-0005-0000-0000-00009CA40000}"/>
    <cellStyle name="Total 7 6" xfId="41756" xr:uid="{00000000-0005-0000-0000-00009DA40000}"/>
    <cellStyle name="Total 7 6 2" xfId="41757" xr:uid="{00000000-0005-0000-0000-00009EA40000}"/>
    <cellStyle name="Total 7 7" xfId="41758" xr:uid="{00000000-0005-0000-0000-00009FA40000}"/>
    <cellStyle name="Total 7 7 2" xfId="41759" xr:uid="{00000000-0005-0000-0000-0000A0A40000}"/>
    <cellStyle name="Total 7 8" xfId="41760" xr:uid="{00000000-0005-0000-0000-0000A1A40000}"/>
    <cellStyle name="Total 7 8 2" xfId="41761" xr:uid="{00000000-0005-0000-0000-0000A2A40000}"/>
    <cellStyle name="Total 7 9" xfId="41762" xr:uid="{00000000-0005-0000-0000-0000A3A40000}"/>
    <cellStyle name="Total 7 9 2" xfId="41763" xr:uid="{00000000-0005-0000-0000-0000A4A40000}"/>
    <cellStyle name="Total 8" xfId="41764" xr:uid="{00000000-0005-0000-0000-0000A5A40000}"/>
    <cellStyle name="Total 9" xfId="42150" xr:uid="{00000000-0005-0000-0000-0000A6A40000}"/>
  </cellStyles>
  <dxfs count="11">
    <dxf>
      <numFmt numFmtId="19" formatCode="dd/mm/yyyy"/>
    </dxf>
    <dxf>
      <numFmt numFmtId="19" formatCode="dd/mm/yyyy"/>
    </dxf>
    <dxf>
      <numFmt numFmtId="19" formatCode="dd/mm/yyyy"/>
    </dxf>
    <dxf>
      <numFmt numFmtId="27" formatCode="dd/mm/yyyy\ h:mm"/>
    </dxf>
    <dxf>
      <numFmt numFmtId="19" formatCode="dd/mm/yyyy"/>
    </dxf>
    <dxf>
      <numFmt numFmtId="19" formatCode="dd/mm/yyyy"/>
    </dxf>
    <dxf>
      <numFmt numFmtId="27" formatCode="dd/mm/yyyy\ h:mm"/>
    </dxf>
    <dxf>
      <numFmt numFmtId="19" formatCode="dd/mm/yyyy"/>
    </dxf>
    <dxf>
      <numFmt numFmtId="19" formatCode="dd/mm/yyyy"/>
    </dxf>
    <dxf>
      <numFmt numFmtId="170" formatCode="###0"/>
    </dxf>
    <dxf>
      <numFmt numFmtId="170" formatCode="###0"/>
    </dxf>
  </dxfs>
  <tableStyles count="0" defaultTableStyle="TableStyleMedium2" defaultPivotStyle="PivotStyleLight16"/>
  <colors>
    <mruColors>
      <color rgb="FFFF9999"/>
      <color rgb="FFD0FCF0"/>
      <color rgb="FFFFFFCC"/>
      <color rgb="FF99FF66"/>
      <color rgb="FF009644"/>
      <color rgb="FFCCFF33"/>
      <color rgb="FFFFFF99"/>
      <color rgb="FF4FC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137583</xdr:colOff>
      <xdr:row>0</xdr:row>
      <xdr:rowOff>0</xdr:rowOff>
    </xdr:from>
    <xdr:to>
      <xdr:col>3</xdr:col>
      <xdr:colOff>898115</xdr:colOff>
      <xdr:row>3</xdr:row>
      <xdr:rowOff>150284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416" y="0"/>
          <a:ext cx="2058796" cy="626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0</xdr:row>
      <xdr:rowOff>0</xdr:rowOff>
    </xdr:from>
    <xdr:to>
      <xdr:col>3</xdr:col>
      <xdr:colOff>1770515</xdr:colOff>
      <xdr:row>3</xdr:row>
      <xdr:rowOff>66676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0087" y="0"/>
          <a:ext cx="2369004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56" displayName="Tabla56" ref="A1:BD350" totalsRowShown="0">
  <tableColumns count="56">
    <tableColumn id="1" xr3:uid="{00000000-0010-0000-0000-000001000000}" name="Año" dataDxfId="10"/>
    <tableColumn id="2" xr3:uid="{00000000-0010-0000-0000-000002000000}" name="Mes"/>
    <tableColumn id="3" xr3:uid="{00000000-0010-0000-0000-000003000000}" name="Día" dataDxfId="9"/>
    <tableColumn id="4" xr3:uid="{00000000-0010-0000-0000-000004000000}" name="DA"/>
    <tableColumn id="5" xr3:uid="{00000000-0010-0000-0000-000005000000}" name="Item"/>
    <tableColumn id="6" xr3:uid="{00000000-0010-0000-0000-000006000000}" name="Folio Impreso"/>
    <tableColumn id="7" xr3:uid="{00000000-0010-0000-0000-000007000000}" name="N° Verificación"/>
    <tableColumn id="8" xr3:uid="{00000000-0010-0000-0000-000008000000}" name="RPA Embarcación"/>
    <tableColumn id="9" xr3:uid="{00000000-0010-0000-0000-000009000000}" name="Nombre Embarcación"/>
    <tableColumn id="10" xr3:uid="{00000000-0010-0000-0000-00000A000000}" name="Eslora"/>
    <tableColumn id="11" xr3:uid="{00000000-0010-0000-0000-00000B000000}" name="TRG"/>
    <tableColumn id="12" xr3:uid="{00000000-0010-0000-0000-00000C000000}" name="Capacidad de Bodega"/>
    <tableColumn id="13" xr3:uid="{00000000-0010-0000-0000-00000D000000}" name="Fecha de Zarpe" dataDxfId="8"/>
    <tableColumn id="14" xr3:uid="{00000000-0010-0000-0000-00000E000000}" name="Fecha Llegada" dataDxfId="7"/>
    <tableColumn id="15" xr3:uid="{00000000-0010-0000-0000-00000F000000}" name="Fecha Recepción" dataDxfId="6"/>
    <tableColumn id="16" xr3:uid="{00000000-0010-0000-0000-000010000000}" name="Tipo de desembarque"/>
    <tableColumn id="17" xr3:uid="{00000000-0010-0000-0000-000011000000}" name="Cod. Lancha Transp."/>
    <tableColumn id="18" xr3:uid="{00000000-0010-0000-0000-000012000000}" name="Nombre Lancha Transp."/>
    <tableColumn id="19" xr3:uid="{00000000-0010-0000-0000-000013000000}" name="Caleta de Desembarque"/>
    <tableColumn id="20" xr3:uid="{00000000-0010-0000-0000-000014000000}" name="Comuna Desembarque"/>
    <tableColumn id="21" xr3:uid="{00000000-0010-0000-0000-000015000000}" name="Región de Desembarque"/>
    <tableColumn id="22" xr3:uid="{00000000-0010-0000-0000-000016000000}" name="Nª Resolución"/>
    <tableColumn id="23" xr3:uid="{00000000-0010-0000-0000-000017000000}" name="Año Resolución"/>
    <tableColumn id="24" xr3:uid="{00000000-0010-0000-0000-000018000000}" name="Nombre Resolución"/>
    <tableColumn id="25" xr3:uid="{00000000-0010-0000-0000-000019000000}" name="Tipo Habilitación"/>
    <tableColumn id="26" xr3:uid="{00000000-0010-0000-0000-00001A000000}" name="Descripción Habilitación"/>
    <tableColumn id="27" xr3:uid="{00000000-0010-0000-0000-00001B000000}" name="RPA Buzo"/>
    <tableColumn id="28" xr3:uid="{00000000-0010-0000-0000-00001C000000}" name="Grupo Especie"/>
    <tableColumn id="29" xr3:uid="{00000000-0010-0000-0000-00001D000000}" name="Código Especie"/>
    <tableColumn id="30" xr3:uid="{00000000-0010-0000-0000-00001E000000}" name="Nombre Especie"/>
    <tableColumn id="31" xr3:uid="{00000000-0010-0000-0000-00001F000000}" name="Arte"/>
    <tableColumn id="32" xr3:uid="{00000000-0010-0000-0000-000020000000}" name="Código Arte"/>
    <tableColumn id="33" xr3:uid="{00000000-0010-0000-0000-000021000000}" name="Código Arte Autorizado"/>
    <tableColumn id="34" xr3:uid="{00000000-0010-0000-0000-000022000000}" name="Embarcacion Autorizada"/>
    <tableColumn id="35" xr3:uid="{00000000-0010-0000-0000-000023000000}" name="Región Captura"/>
    <tableColumn id="36" xr3:uid="{00000000-0010-0000-0000-000024000000}" name="Estado Recurso"/>
    <tableColumn id="37" xr3:uid="{00000000-0010-0000-0000-000025000000}" name="Desembarque"/>
    <tableColumn id="38" xr3:uid="{00000000-0010-0000-0000-000026000000}" name="Factor Conversión"/>
    <tableColumn id="39" xr3:uid="{00000000-0010-0000-0000-000027000000}" name="Captura"/>
    <tableColumn id="40" xr3:uid="{00000000-0010-0000-0000-000028000000}" name="Zona"/>
    <tableColumn id="41" xr3:uid="{00000000-0010-0000-0000-000029000000}" name="Provincia Caleta Desembarque"/>
    <tableColumn id="42" xr3:uid="{00000000-0010-0000-0000-00002A000000}" name="Región inscripción Buzo"/>
    <tableColumn id="43" xr3:uid="{00000000-0010-0000-0000-00002B000000}" name="Provincia Inscripción del Buzo"/>
    <tableColumn id="44" xr3:uid="{00000000-0010-0000-0000-00002C000000}" name="Región Inscripción Embarcación"/>
    <tableColumn id="45" xr3:uid="{00000000-0010-0000-0000-00002D000000}" name="Tipo de Destino"/>
    <tableColumn id="46" xr3:uid="{00000000-0010-0000-0000-00002E000000}" name="C_Destino"/>
    <tableColumn id="47" xr3:uid="{00000000-0010-0000-0000-00002F000000}" name="Nombre Destino"/>
    <tableColumn id="48" xr3:uid="{00000000-0010-0000-0000-000030000000}" name="RPA Armador"/>
    <tableColumn id="49" xr3:uid="{00000000-0010-0000-0000-000031000000}" name="Nm_Armador"/>
    <tableColumn id="50" xr3:uid="{00000000-0010-0000-0000-000032000000}" name="Nr_RutArma"/>
    <tableColumn id="51" xr3:uid="{00000000-0010-0000-0000-000033000000}" name="Rut Titular"/>
    <tableColumn id="52" xr3:uid="{00000000-0010-0000-0000-000034000000}" name="Autorizacion_buzo"/>
    <tableColumn id="53" xr3:uid="{00000000-0010-0000-0000-000035000000}" name="Comentario al DA"/>
    <tableColumn id="54" xr3:uid="{00000000-0010-0000-0000-000036000000}" name="CategoriaCertificacion"/>
    <tableColumn id="55" xr3:uid="{00000000-0010-0000-0000-000037000000}" name="Aviso de recalada"/>
    <tableColumn id="56" xr3:uid="{00000000-0010-0000-0000-000038000000}" name="Punto Desembarq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6" displayName="Tabla6" ref="A1:BD27" totalsRowShown="0">
  <tableColumns count="56">
    <tableColumn id="1" xr3:uid="{00000000-0010-0000-0100-000001000000}" name="Año"/>
    <tableColumn id="2" xr3:uid="{00000000-0010-0000-0100-000002000000}" name="Mes"/>
    <tableColumn id="3" xr3:uid="{00000000-0010-0000-0100-000003000000}" name="Día"/>
    <tableColumn id="4" xr3:uid="{00000000-0010-0000-0100-000004000000}" name="DA"/>
    <tableColumn id="5" xr3:uid="{00000000-0010-0000-0100-000005000000}" name="Item"/>
    <tableColumn id="6" xr3:uid="{00000000-0010-0000-0100-000006000000}" name="Folio Impreso"/>
    <tableColumn id="7" xr3:uid="{00000000-0010-0000-0100-000007000000}" name="N° Verificación"/>
    <tableColumn id="8" xr3:uid="{00000000-0010-0000-0100-000008000000}" name="RPA Embarcación"/>
    <tableColumn id="9" xr3:uid="{00000000-0010-0000-0100-000009000000}" name="Nombre Embarcación"/>
    <tableColumn id="10" xr3:uid="{00000000-0010-0000-0100-00000A000000}" name="Eslora"/>
    <tableColumn id="11" xr3:uid="{00000000-0010-0000-0100-00000B000000}" name="TRG"/>
    <tableColumn id="12" xr3:uid="{00000000-0010-0000-0100-00000C000000}" name="Capacidad de Bodega"/>
    <tableColumn id="13" xr3:uid="{00000000-0010-0000-0100-00000D000000}" name="Fecha de Zarpe" dataDxfId="5"/>
    <tableColumn id="14" xr3:uid="{00000000-0010-0000-0100-00000E000000}" name="Fecha Llegada" dataDxfId="4"/>
    <tableColumn id="15" xr3:uid="{00000000-0010-0000-0100-00000F000000}" name="Fecha Recepción" dataDxfId="3"/>
    <tableColumn id="16" xr3:uid="{00000000-0010-0000-0100-000010000000}" name="Tipo de desembarque"/>
    <tableColumn id="17" xr3:uid="{00000000-0010-0000-0100-000011000000}" name="Cod. Lancha Transp."/>
    <tableColumn id="18" xr3:uid="{00000000-0010-0000-0100-000012000000}" name="Nombre Lancha Transp."/>
    <tableColumn id="19" xr3:uid="{00000000-0010-0000-0100-000013000000}" name="Caleta de Desembarque"/>
    <tableColumn id="20" xr3:uid="{00000000-0010-0000-0100-000014000000}" name="Comuna Desembarque"/>
    <tableColumn id="21" xr3:uid="{00000000-0010-0000-0100-000015000000}" name="Región de Desembarque"/>
    <tableColumn id="22" xr3:uid="{00000000-0010-0000-0100-000016000000}" name="Nª Resolución"/>
    <tableColumn id="23" xr3:uid="{00000000-0010-0000-0100-000017000000}" name="Año Resolución"/>
    <tableColumn id="24" xr3:uid="{00000000-0010-0000-0100-000018000000}" name="Nombre Resolución"/>
    <tableColumn id="25" xr3:uid="{00000000-0010-0000-0100-000019000000}" name="Tipo Habilitación"/>
    <tableColumn id="26" xr3:uid="{00000000-0010-0000-0100-00001A000000}" name="Descripción Habilitación"/>
    <tableColumn id="27" xr3:uid="{00000000-0010-0000-0100-00001B000000}" name="RPA Buzo"/>
    <tableColumn id="28" xr3:uid="{00000000-0010-0000-0100-00001C000000}" name="Grupo Especie"/>
    <tableColumn id="29" xr3:uid="{00000000-0010-0000-0100-00001D000000}" name="Código Especie"/>
    <tableColumn id="30" xr3:uid="{00000000-0010-0000-0100-00001E000000}" name="Nombre Especie"/>
    <tableColumn id="31" xr3:uid="{00000000-0010-0000-0100-00001F000000}" name="Arte"/>
    <tableColumn id="32" xr3:uid="{00000000-0010-0000-0100-000020000000}" name="Código Arte"/>
    <tableColumn id="33" xr3:uid="{00000000-0010-0000-0100-000021000000}" name="Código Arte Autorizado"/>
    <tableColumn id="34" xr3:uid="{00000000-0010-0000-0100-000022000000}" name="Embarcacion Autorizada"/>
    <tableColumn id="35" xr3:uid="{00000000-0010-0000-0100-000023000000}" name="Región Captura"/>
    <tableColumn id="36" xr3:uid="{00000000-0010-0000-0100-000024000000}" name="Estado Recurso"/>
    <tableColumn id="37" xr3:uid="{00000000-0010-0000-0100-000025000000}" name="Desembarque"/>
    <tableColumn id="38" xr3:uid="{00000000-0010-0000-0100-000026000000}" name="Factor Conversión"/>
    <tableColumn id="39" xr3:uid="{00000000-0010-0000-0100-000027000000}" name="Captura"/>
    <tableColumn id="40" xr3:uid="{00000000-0010-0000-0100-000028000000}" name="Zona"/>
    <tableColumn id="41" xr3:uid="{00000000-0010-0000-0100-000029000000}" name="Provincia Caleta Desembarque"/>
    <tableColumn id="42" xr3:uid="{00000000-0010-0000-0100-00002A000000}" name="Región inscripción Buzo"/>
    <tableColumn id="43" xr3:uid="{00000000-0010-0000-0100-00002B000000}" name="Provincia Inscripción del Buzo"/>
    <tableColumn id="44" xr3:uid="{00000000-0010-0000-0100-00002C000000}" name="Región Inscripción Embarcación"/>
    <tableColumn id="45" xr3:uid="{00000000-0010-0000-0100-00002D000000}" name="Tipo de Destino"/>
    <tableColumn id="46" xr3:uid="{00000000-0010-0000-0100-00002E000000}" name="C_Destino"/>
    <tableColumn id="47" xr3:uid="{00000000-0010-0000-0100-00002F000000}" name="Nombre Destino"/>
    <tableColumn id="48" xr3:uid="{00000000-0010-0000-0100-000030000000}" name="RPA Armador"/>
    <tableColumn id="49" xr3:uid="{00000000-0010-0000-0100-000031000000}" name="Nm_Armador"/>
    <tableColumn id="50" xr3:uid="{00000000-0010-0000-0100-000032000000}" name="Nr_RutArma"/>
    <tableColumn id="51" xr3:uid="{00000000-0010-0000-0100-000033000000}" name="Rut Titular"/>
    <tableColumn id="52" xr3:uid="{00000000-0010-0000-0100-000034000000}" name="Autorizacion_buzo"/>
    <tableColumn id="53" xr3:uid="{00000000-0010-0000-0100-000035000000}" name="Comentario al DA"/>
    <tableColumn id="54" xr3:uid="{00000000-0010-0000-0100-000036000000}" name="CategoriaCertificacion"/>
    <tableColumn id="55" xr3:uid="{00000000-0010-0000-0100-000037000000}" name="Aviso de recalada"/>
    <tableColumn id="56" xr3:uid="{00000000-0010-0000-0100-000038000000}" name="Punto Desembarq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a16" displayName="Tabla16" ref="A5:AI28" totalsRowShown="0">
  <tableColumns count="35">
    <tableColumn id="1" xr3:uid="{00000000-0010-0000-0200-000001000000}" name="Tipo Declaración"/>
    <tableColumn id="2" xr3:uid="{00000000-0010-0000-0200-000002000000}" name="Año Desembarque"/>
    <tableColumn id="3" xr3:uid="{00000000-0010-0000-0200-000003000000}" name="Mes Captura"/>
    <tableColumn id="4" xr3:uid="{00000000-0010-0000-0200-000004000000}" name="Día Captura"/>
    <tableColumn id="5" xr3:uid="{00000000-0010-0000-0200-000005000000}" name="Número Declaración"/>
    <tableColumn id="6" xr3:uid="{00000000-0010-0000-0200-000006000000}" name="Región desembarque"/>
    <tableColumn id="7" xr3:uid="{00000000-0010-0000-0200-000007000000}" name="Región de operación"/>
    <tableColumn id="8" xr3:uid="{00000000-0010-0000-0200-000008000000}" name="Puerto de Operación"/>
    <tableColumn id="9" xr3:uid="{00000000-0010-0000-0200-000009000000}" name="Fecha Zarpe" dataDxfId="2"/>
    <tableColumn id="10" xr3:uid="{00000000-0010-0000-0200-00000A000000}" name="Fecha Llegada" dataDxfId="1"/>
    <tableColumn id="11" xr3:uid="{00000000-0010-0000-0200-00000B000000}" name="Fecha Captura" dataDxfId="0"/>
    <tableColumn id="12" xr3:uid="{00000000-0010-0000-0200-00000C000000}" name="RPI"/>
    <tableColumn id="13" xr3:uid="{00000000-0010-0000-0200-00000D000000}" name="Nave"/>
    <tableColumn id="14" xr3:uid="{00000000-0010-0000-0200-00000E000000}" name="Arte"/>
    <tableColumn id="15" xr3:uid="{00000000-0010-0000-0200-00000F000000}" name="tipoEspecie"/>
    <tableColumn id="16" xr3:uid="{00000000-0010-0000-0200-000010000000}" name="Cod Especie"/>
    <tableColumn id="17" xr3:uid="{00000000-0010-0000-0200-000011000000}" name="Especie"/>
    <tableColumn id="18" xr3:uid="{00000000-0010-0000-0200-000012000000}" name="cd_estado"/>
    <tableColumn id="19" xr3:uid="{00000000-0010-0000-0200-000013000000}" name="Desembarque"/>
    <tableColumn id="20" xr3:uid="{00000000-0010-0000-0200-000014000000}" name="Captura"/>
    <tableColumn id="21" xr3:uid="{00000000-0010-0000-0200-000015000000}" name="Factor de Conversion"/>
    <tableColumn id="22" xr3:uid="{00000000-0010-0000-0200-000016000000}" name="Zona de Operación"/>
    <tableColumn id="23" xr3:uid="{00000000-0010-0000-0200-000017000000}" name="Cd_Pesqueria"/>
    <tableColumn id="24" xr3:uid="{00000000-0010-0000-0200-000018000000}" name="Cd_Regimen"/>
    <tableColumn id="25" xr3:uid="{00000000-0010-0000-0200-000019000000}" name="Nm_Pesqueria"/>
    <tableColumn id="26" xr3:uid="{00000000-0010-0000-0200-00001A000000}" name="Cd_ZonaParalela"/>
    <tableColumn id="27" xr3:uid="{00000000-0010-0000-0200-00001B000000}" name="Nombre Zona Paralela"/>
    <tableColumn id="28" xr3:uid="{00000000-0010-0000-0200-00001C000000}" name="=Nr_Resolucion"/>
    <tableColumn id="29" xr3:uid="{00000000-0010-0000-0200-00001D000000}" name="Nr_RutArma"/>
    <tableColumn id="30" xr3:uid="{00000000-0010-0000-0200-00001E000000}" name="NM_ARMADOR"/>
    <tableColumn id="31" xr3:uid="{00000000-0010-0000-0200-00001F000000}" name="rutTitularLtpPep"/>
    <tableColumn id="32" xr3:uid="{00000000-0010-0000-0200-000020000000}" name="Tipo destino"/>
    <tableColumn id="33" xr3:uid="{00000000-0010-0000-0200-000021000000}" name="Cd_Destino"/>
    <tableColumn id="34" xr3:uid="{00000000-0010-0000-0200-000022000000}" name="Nm_Destino"/>
    <tableColumn id="35" xr3:uid="{00000000-0010-0000-0200-000023000000}" name="Nr_FolioAvisoRecala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C47"/>
  <sheetViews>
    <sheetView showGridLines="0" topLeftCell="B1" zoomScale="90" zoomScaleNormal="90" workbookViewId="0">
      <selection activeCell="B5" sqref="B5:K5"/>
    </sheetView>
  </sheetViews>
  <sheetFormatPr baseColWidth="10" defaultColWidth="11.42578125" defaultRowHeight="12.75"/>
  <cols>
    <col min="1" max="1" width="12.28515625" style="2" customWidth="1"/>
    <col min="2" max="2" width="26.85546875" style="2" customWidth="1"/>
    <col min="3" max="3" width="44.5703125" style="2" customWidth="1"/>
    <col min="4" max="4" width="20" style="2" customWidth="1"/>
    <col min="5" max="5" width="23.28515625" style="2" customWidth="1"/>
    <col min="6" max="6" width="23.85546875" style="2" customWidth="1"/>
    <col min="7" max="7" width="17" style="2" customWidth="1"/>
    <col min="8" max="8" width="13.140625" style="2" bestFit="1" customWidth="1"/>
    <col min="9" max="9" width="22.5703125" style="2" customWidth="1"/>
    <col min="10" max="10" width="15.28515625" style="2" customWidth="1"/>
    <col min="11" max="11" width="14" style="2" customWidth="1"/>
    <col min="12" max="16384" width="11.42578125" style="2"/>
  </cols>
  <sheetData>
    <row r="1" spans="1:29" s="1" customFormat="1" ht="13.5" thickBot="1"/>
    <row r="2" spans="1:29" ht="15.75" customHeight="1">
      <c r="A2" s="1"/>
      <c r="B2" s="284" t="s">
        <v>0</v>
      </c>
      <c r="C2" s="285"/>
      <c r="D2" s="285"/>
      <c r="E2" s="285"/>
      <c r="F2" s="285"/>
      <c r="G2" s="285"/>
      <c r="H2" s="285"/>
      <c r="I2" s="285"/>
      <c r="J2" s="285"/>
      <c r="K2" s="28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>
      <c r="A3" s="1"/>
      <c r="B3" s="295" t="s">
        <v>1</v>
      </c>
      <c r="C3" s="296"/>
      <c r="D3" s="296"/>
      <c r="E3" s="296"/>
      <c r="F3" s="296"/>
      <c r="G3" s="296"/>
      <c r="H3" s="296"/>
      <c r="I3" s="296"/>
      <c r="J3" s="296"/>
      <c r="K3" s="29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6.5" thickBot="1">
      <c r="A4" s="1"/>
      <c r="B4" s="287">
        <v>46234</v>
      </c>
      <c r="C4" s="288"/>
      <c r="D4" s="288"/>
      <c r="E4" s="288"/>
      <c r="F4" s="288"/>
      <c r="G4" s="288"/>
      <c r="H4" s="288"/>
      <c r="I4" s="288"/>
      <c r="J4" s="288"/>
      <c r="K4" s="28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301" t="s">
        <v>2</v>
      </c>
      <c r="C5" s="301"/>
      <c r="D5" s="301"/>
      <c r="E5" s="301"/>
      <c r="F5" s="301"/>
      <c r="G5" s="301"/>
      <c r="H5" s="301"/>
      <c r="I5" s="301"/>
      <c r="J5" s="301"/>
      <c r="K5" s="30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203" customFormat="1" ht="31.5">
      <c r="A7" s="202"/>
      <c r="B7" s="192" t="s">
        <v>3</v>
      </c>
      <c r="C7" s="192" t="s">
        <v>4</v>
      </c>
      <c r="D7" s="192" t="s">
        <v>5</v>
      </c>
      <c r="E7" s="192" t="s">
        <v>6</v>
      </c>
      <c r="F7" s="192" t="s">
        <v>7</v>
      </c>
      <c r="G7" s="192" t="s">
        <v>8</v>
      </c>
      <c r="H7" s="192" t="s">
        <v>9</v>
      </c>
      <c r="I7" s="192" t="s">
        <v>10</v>
      </c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</row>
    <row r="8" spans="1:29" s="203" customFormat="1" ht="15.6" customHeight="1">
      <c r="A8" s="202"/>
      <c r="B8" s="290" t="s">
        <v>11</v>
      </c>
      <c r="C8" s="290" t="s">
        <v>12</v>
      </c>
      <c r="D8" s="194" t="s">
        <v>13</v>
      </c>
      <c r="E8" s="196">
        <f>'APA Bacalao Norte 47°LS'!F10</f>
        <v>2524</v>
      </c>
      <c r="F8" s="196">
        <f>'APA Bacalao Norte 47°LS'!G10</f>
        <v>2524</v>
      </c>
      <c r="G8" s="196">
        <f>'APA Bacalao Norte 47°LS'!H10</f>
        <v>1262.9369999999999</v>
      </c>
      <c r="H8" s="196">
        <f>'APA Bacalao Norte 47°LS'!I10</f>
        <v>1261.0630000000001</v>
      </c>
      <c r="I8" s="204">
        <f>'APA Bacalao Norte 47°LS'!J10</f>
        <v>0.50037123613312195</v>
      </c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</row>
    <row r="9" spans="1:29" s="203" customFormat="1" ht="15.75">
      <c r="A9" s="202"/>
      <c r="B9" s="290"/>
      <c r="C9" s="290"/>
      <c r="D9" s="194" t="s">
        <v>14</v>
      </c>
      <c r="E9" s="196">
        <f>'APA Bacalao Norte 47°LS'!F11</f>
        <v>0</v>
      </c>
      <c r="F9" s="196">
        <f>'APA Bacalao Norte 47°LS'!G11</f>
        <v>1261.0630000000001</v>
      </c>
      <c r="G9" s="196">
        <f>'APA Bacalao Norte 47°LS'!H11</f>
        <v>0</v>
      </c>
      <c r="H9" s="196">
        <f>'APA Bacalao Norte 47°LS'!I11</f>
        <v>1261.0630000000001</v>
      </c>
      <c r="I9" s="204">
        <f>'APA Bacalao Norte 47°LS'!J11</f>
        <v>0</v>
      </c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</row>
    <row r="10" spans="1:29" s="203" customFormat="1" ht="15.75">
      <c r="A10" s="202"/>
      <c r="B10" s="290"/>
      <c r="C10" s="194" t="s">
        <v>15</v>
      </c>
      <c r="D10" s="194" t="s">
        <v>16</v>
      </c>
      <c r="E10" s="196">
        <f>'APA Bacalao Norte 47°LS'!F12</f>
        <v>3</v>
      </c>
      <c r="F10" s="196">
        <f>'APA Bacalao Norte 47°LS'!G12</f>
        <v>3</v>
      </c>
      <c r="G10" s="196">
        <f>+'APA Bacalao Norte 47°LS'!H12</f>
        <v>0</v>
      </c>
      <c r="H10" s="196">
        <f>'APA Bacalao Norte 47°LS'!I12</f>
        <v>3</v>
      </c>
      <c r="I10" s="204">
        <f>'APA Bacalao Norte 47°LS'!J12</f>
        <v>0</v>
      </c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</row>
    <row r="11" spans="1:29" s="150" customFormat="1" ht="15.75">
      <c r="A11" s="149"/>
      <c r="B11" s="290"/>
      <c r="C11" s="291" t="s">
        <v>17</v>
      </c>
      <c r="D11" s="292"/>
      <c r="E11" s="199">
        <f>SUM(E8:E10)</f>
        <v>2527</v>
      </c>
      <c r="F11" s="199">
        <f>+E11</f>
        <v>2527</v>
      </c>
      <c r="G11" s="199">
        <f>SUM(G8:G10)</f>
        <v>1262.9369999999999</v>
      </c>
      <c r="H11" s="199">
        <f>+F11-G11</f>
        <v>1264.0630000000001</v>
      </c>
      <c r="I11" s="201">
        <f>+G11/F11</f>
        <v>0.49977720617332799</v>
      </c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</row>
    <row r="12" spans="1:29">
      <c r="A12" s="1"/>
      <c r="B12" s="1"/>
      <c r="C12" s="1"/>
      <c r="D12" s="1"/>
      <c r="E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>
      <c r="A14" s="1"/>
      <c r="B14" s="293" t="s">
        <v>3</v>
      </c>
      <c r="C14" s="293" t="s">
        <v>4</v>
      </c>
      <c r="D14" s="293" t="s">
        <v>5</v>
      </c>
      <c r="E14" s="293" t="s">
        <v>6</v>
      </c>
      <c r="F14" s="290" t="s">
        <v>7</v>
      </c>
      <c r="G14" s="290" t="s">
        <v>8</v>
      </c>
      <c r="H14" s="290"/>
      <c r="I14" s="290" t="s">
        <v>18</v>
      </c>
      <c r="J14" s="290" t="s">
        <v>9</v>
      </c>
      <c r="K14" s="290" t="s">
        <v>10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ht="15.75">
      <c r="A15" s="1"/>
      <c r="B15" s="294"/>
      <c r="C15" s="294"/>
      <c r="D15" s="294"/>
      <c r="E15" s="294"/>
      <c r="F15" s="290"/>
      <c r="G15" s="193" t="s">
        <v>19</v>
      </c>
      <c r="H15" s="193" t="s">
        <v>20</v>
      </c>
      <c r="I15" s="290"/>
      <c r="J15" s="290"/>
      <c r="K15" s="29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s="145" customFormat="1" ht="31.5">
      <c r="A16" s="132"/>
      <c r="B16" s="290" t="s">
        <v>21</v>
      </c>
      <c r="C16" s="192" t="s">
        <v>22</v>
      </c>
      <c r="D16" s="194" t="s">
        <v>23</v>
      </c>
      <c r="E16" s="195">
        <f>+'UPL Bacalao Sur 47° '!F12</f>
        <v>2808</v>
      </c>
      <c r="F16" s="195">
        <f>SUM('UPL Bacalao Sur 47° '!H18:H43)</f>
        <v>2808.2808</v>
      </c>
      <c r="G16" s="196">
        <f>'UPL Bacalao Sur 47° '!G12</f>
        <v>245.36599999999996</v>
      </c>
      <c r="H16" s="196">
        <f>'UPL Bacalao Sur 47° '!H12</f>
        <v>1086.9970000000001</v>
      </c>
      <c r="I16" s="196">
        <f>'UPL Bacalao Sur 47° '!I44</f>
        <v>1418.816</v>
      </c>
      <c r="J16" s="196">
        <f>'UPL Bacalao Sur 47° '!J12</f>
        <v>1475.6369999999999</v>
      </c>
      <c r="K16" s="197">
        <f>I16/F16</f>
        <v>0.50522583069328397</v>
      </c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</row>
    <row r="17" spans="2:11" s="1" customFormat="1" ht="15.75">
      <c r="B17" s="290"/>
      <c r="C17" s="291" t="s">
        <v>17</v>
      </c>
      <c r="D17" s="292"/>
      <c r="E17" s="198">
        <f>SUM(E16:E16)</f>
        <v>2808</v>
      </c>
      <c r="F17" s="198">
        <f>SUM(F16:F16)</f>
        <v>2808.2808</v>
      </c>
      <c r="G17" s="199">
        <f>SUM(G16:G16)</f>
        <v>245.36599999999996</v>
      </c>
      <c r="H17" s="199">
        <f>SUM(H16:H16)</f>
        <v>1086.9970000000001</v>
      </c>
      <c r="I17" s="200">
        <f>SUM(I16:I16)</f>
        <v>1418.816</v>
      </c>
      <c r="J17" s="199">
        <f>+F17-I17</f>
        <v>1389.4648</v>
      </c>
      <c r="K17" s="201">
        <f>+I17/F17</f>
        <v>0.50522583069328397</v>
      </c>
    </row>
    <row r="18" spans="2:11" s="1" customFormat="1"/>
    <row r="19" spans="2:11" s="1" customFormat="1"/>
    <row r="20" spans="2:11" s="1" customFormat="1">
      <c r="B20" s="298"/>
      <c r="C20" s="298"/>
    </row>
    <row r="21" spans="2:11" s="190" customFormat="1" ht="15">
      <c r="B21" s="299" t="s">
        <v>24</v>
      </c>
      <c r="C21" s="188" t="s">
        <v>4</v>
      </c>
      <c r="D21" s="188" t="s">
        <v>5</v>
      </c>
      <c r="E21" s="188" t="s">
        <v>6</v>
      </c>
      <c r="F21" s="188" t="s">
        <v>7</v>
      </c>
      <c r="G21" s="188" t="s">
        <v>8</v>
      </c>
      <c r="H21" s="188" t="s">
        <v>9</v>
      </c>
      <c r="I21" s="188" t="s">
        <v>10</v>
      </c>
    </row>
    <row r="22" spans="2:11" s="190" customFormat="1" ht="15">
      <c r="B22" s="300"/>
      <c r="C22" s="189" t="s">
        <v>25</v>
      </c>
      <c r="D22" s="189" t="s">
        <v>26</v>
      </c>
      <c r="E22" s="93">
        <v>10</v>
      </c>
      <c r="F22" s="93">
        <f>E22</f>
        <v>10</v>
      </c>
      <c r="G22" s="93"/>
      <c r="H22" s="93"/>
      <c r="I22" s="191"/>
    </row>
    <row r="23" spans="2:11" s="1" customFormat="1" ht="12" customHeight="1"/>
    <row r="24" spans="2:11" s="1" customFormat="1" ht="12" customHeight="1"/>
    <row r="25" spans="2:11" s="1" customFormat="1" ht="12" customHeight="1"/>
    <row r="26" spans="2:11" s="1" customFormat="1" ht="12" customHeight="1"/>
    <row r="27" spans="2:11" s="1" customFormat="1" ht="12" customHeight="1">
      <c r="C27" s="1" t="s">
        <v>27</v>
      </c>
    </row>
    <row r="28" spans="2:11" s="1" customFormat="1" ht="12" customHeight="1"/>
    <row r="29" spans="2:11" s="1" customFormat="1" ht="12" customHeight="1"/>
    <row r="30" spans="2:11" s="1" customFormat="1" ht="12" customHeight="1"/>
    <row r="31" spans="2:11" s="1" customFormat="1" ht="12" customHeight="1"/>
    <row r="32" spans="2:11" s="1" customFormat="1" ht="12" customHeight="1"/>
    <row r="33" s="1" customFormat="1" ht="12" customHeight="1"/>
    <row r="34" s="1" customFormat="1" ht="12" customHeight="1"/>
    <row r="35" s="1" customFormat="1" ht="12" customHeight="1"/>
    <row r="36" s="1" customFormat="1" ht="12" customHeight="1"/>
    <row r="37" s="1" customFormat="1" ht="12" customHeight="1"/>
    <row r="38" s="1" customFormat="1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</sheetData>
  <mergeCells count="20">
    <mergeCell ref="B20:C20"/>
    <mergeCell ref="C17:D17"/>
    <mergeCell ref="B16:B17"/>
    <mergeCell ref="B21:B22"/>
    <mergeCell ref="B5:K5"/>
    <mergeCell ref="B2:K2"/>
    <mergeCell ref="B4:K4"/>
    <mergeCell ref="C8:C9"/>
    <mergeCell ref="J14:J15"/>
    <mergeCell ref="K14:K15"/>
    <mergeCell ref="G14:H14"/>
    <mergeCell ref="I14:I15"/>
    <mergeCell ref="C11:D11"/>
    <mergeCell ref="B8:B11"/>
    <mergeCell ref="C14:C15"/>
    <mergeCell ref="D14:D15"/>
    <mergeCell ref="B3:K3"/>
    <mergeCell ref="E14:E15"/>
    <mergeCell ref="F14:F15"/>
    <mergeCell ref="B14:B15"/>
  </mergeCells>
  <pageMargins left="0.70866141732283472" right="0.70866141732283472" top="0.74803149606299213" bottom="0.74803149606299213" header="0.31496062992125984" footer="0.31496062992125984"/>
  <pageSetup paperSize="162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L40"/>
  <sheetViews>
    <sheetView showGridLines="0" workbookViewId="0">
      <selection activeCell="C33" sqref="C33"/>
    </sheetView>
  </sheetViews>
  <sheetFormatPr baseColWidth="10" defaultColWidth="11.5703125" defaultRowHeight="12.75"/>
  <cols>
    <col min="1" max="1" width="4.85546875" style="1" customWidth="1"/>
    <col min="2" max="2" width="40.28515625" style="2" customWidth="1"/>
    <col min="3" max="3" width="15" style="2" customWidth="1"/>
    <col min="4" max="4" width="16.28515625" style="2" customWidth="1"/>
    <col min="5" max="5" width="15.140625" style="2" customWidth="1"/>
    <col min="6" max="6" width="17.85546875" style="2" customWidth="1"/>
    <col min="7" max="7" width="8.5703125" style="2" customWidth="1"/>
    <col min="8" max="8" width="9.5703125" style="2" customWidth="1"/>
    <col min="9" max="9" width="11.7109375" style="2" customWidth="1"/>
    <col min="10" max="10" width="10.5703125" style="2" customWidth="1"/>
    <col min="11" max="11" width="11.5703125" style="2"/>
    <col min="12" max="12" width="28.5703125" style="2" customWidth="1"/>
    <col min="13" max="16384" width="11.5703125" style="2"/>
  </cols>
  <sheetData>
    <row r="1" spans="1:5">
      <c r="C1" s="16"/>
      <c r="D1" s="16"/>
      <c r="E1" s="16"/>
    </row>
    <row r="2" spans="1:5">
      <c r="B2" s="17" t="s">
        <v>2192</v>
      </c>
      <c r="C2" s="61"/>
    </row>
    <row r="3" spans="1:5">
      <c r="B3" s="64" t="s">
        <v>2193</v>
      </c>
      <c r="C3" s="65"/>
    </row>
    <row r="4" spans="1:5">
      <c r="B4" s="86" t="s">
        <v>2194</v>
      </c>
      <c r="C4" s="87"/>
    </row>
    <row r="5" spans="1:5">
      <c r="A5" s="92"/>
      <c r="B5" s="81" t="s">
        <v>2195</v>
      </c>
      <c r="C5" s="85"/>
      <c r="D5" s="91"/>
    </row>
    <row r="6" spans="1:5">
      <c r="A6" s="92"/>
      <c r="B6" s="84" t="s">
        <v>2196</v>
      </c>
      <c r="C6" s="82"/>
      <c r="D6" s="1"/>
    </row>
    <row r="7" spans="1:5">
      <c r="A7" s="92"/>
      <c r="B7" s="81" t="s">
        <v>2197</v>
      </c>
      <c r="C7" s="82"/>
      <c r="D7" s="1"/>
      <c r="E7" s="21">
        <f>C4+C5+C6+C7+C8+C9+C10+C11+C12+C13+C14+C15+C16+C18+C19+C20</f>
        <v>0</v>
      </c>
    </row>
    <row r="8" spans="1:5">
      <c r="A8" s="92"/>
      <c r="B8" s="81" t="s">
        <v>2198</v>
      </c>
      <c r="C8" s="82"/>
      <c r="D8" s="1"/>
    </row>
    <row r="9" spans="1:5">
      <c r="A9" s="92"/>
      <c r="B9" s="81" t="s">
        <v>2199</v>
      </c>
      <c r="C9" s="82"/>
      <c r="D9" s="1"/>
    </row>
    <row r="10" spans="1:5">
      <c r="A10" s="92"/>
      <c r="B10" s="81" t="s">
        <v>2200</v>
      </c>
      <c r="C10" s="83"/>
      <c r="D10" s="1"/>
    </row>
    <row r="11" spans="1:5">
      <c r="A11" s="92"/>
      <c r="B11" s="81" t="s">
        <v>2201</v>
      </c>
      <c r="C11" s="82"/>
      <c r="D11" s="1"/>
    </row>
    <row r="12" spans="1:5">
      <c r="A12" s="92"/>
      <c r="B12" s="81" t="s">
        <v>2202</v>
      </c>
      <c r="C12" s="82"/>
      <c r="D12" s="1"/>
    </row>
    <row r="13" spans="1:5">
      <c r="A13" s="92"/>
      <c r="B13" s="81" t="s">
        <v>107</v>
      </c>
      <c r="C13" s="82"/>
      <c r="D13" s="1"/>
    </row>
    <row r="14" spans="1:5">
      <c r="A14" s="92"/>
      <c r="B14" s="81" t="s">
        <v>105</v>
      </c>
      <c r="C14" s="82"/>
      <c r="D14" s="1"/>
    </row>
    <row r="15" spans="1:5">
      <c r="A15" s="92"/>
      <c r="B15" s="81" t="s">
        <v>2203</v>
      </c>
      <c r="C15" s="82"/>
      <c r="D15" s="1"/>
    </row>
    <row r="16" spans="1:5">
      <c r="A16" s="92"/>
      <c r="B16" s="81" t="s">
        <v>2204</v>
      </c>
      <c r="C16" s="82"/>
      <c r="D16" s="1"/>
    </row>
    <row r="17" spans="1:8">
      <c r="A17" s="92"/>
      <c r="B17" s="86" t="s">
        <v>2205</v>
      </c>
      <c r="C17" s="88"/>
      <c r="D17" s="68"/>
      <c r="E17" s="68"/>
      <c r="F17" s="68"/>
      <c r="G17" s="68"/>
      <c r="H17" s="68"/>
    </row>
    <row r="18" spans="1:8">
      <c r="A18" s="92"/>
      <c r="B18" s="81" t="s">
        <v>2206</v>
      </c>
      <c r="C18" s="82"/>
      <c r="D18" s="1"/>
    </row>
    <row r="19" spans="1:8">
      <c r="A19" s="92"/>
      <c r="B19" s="81" t="s">
        <v>2207</v>
      </c>
      <c r="C19" s="82"/>
      <c r="D19" s="1"/>
    </row>
    <row r="20" spans="1:8">
      <c r="A20" s="92"/>
      <c r="B20" s="81" t="s">
        <v>2208</v>
      </c>
      <c r="C20" s="82"/>
      <c r="D20" s="1"/>
    </row>
    <row r="21" spans="1:8">
      <c r="A21" s="92"/>
      <c r="B21" s="81" t="s">
        <v>2209</v>
      </c>
      <c r="C21" s="82"/>
      <c r="D21" s="1"/>
    </row>
    <row r="22" spans="1:8">
      <c r="A22" s="92"/>
      <c r="B22" s="89" t="s">
        <v>17</v>
      </c>
      <c r="C22" s="90"/>
    </row>
    <row r="23" spans="1:8">
      <c r="A23" s="92"/>
      <c r="B23" s="62" t="s">
        <v>2210</v>
      </c>
      <c r="C23" s="62"/>
    </row>
    <row r="24" spans="1:8">
      <c r="A24" s="92"/>
      <c r="B24" s="66" t="s">
        <v>2211</v>
      </c>
      <c r="C24" s="67"/>
    </row>
    <row r="25" spans="1:8">
      <c r="A25" s="92"/>
      <c r="B25" s="66" t="s">
        <v>120</v>
      </c>
      <c r="C25" s="67"/>
    </row>
    <row r="26" spans="1:8">
      <c r="A26" s="92"/>
      <c r="B26" s="66" t="s">
        <v>118</v>
      </c>
      <c r="C26" s="67"/>
    </row>
    <row r="27" spans="1:8" ht="16.899999999999999" customHeight="1">
      <c r="A27" s="92"/>
      <c r="B27" s="69" t="s">
        <v>2212</v>
      </c>
      <c r="C27" s="70"/>
    </row>
    <row r="28" spans="1:8" ht="16.899999999999999" customHeight="1">
      <c r="A28" s="92"/>
      <c r="B28" s="69" t="s">
        <v>2213</v>
      </c>
      <c r="C28" s="70"/>
    </row>
    <row r="29" spans="1:8">
      <c r="A29" s="92"/>
      <c r="B29" s="22" t="s">
        <v>17</v>
      </c>
      <c r="C29" s="23">
        <f>SUM(C24:C28)</f>
        <v>0</v>
      </c>
    </row>
    <row r="30" spans="1:8">
      <c r="A30" s="92"/>
      <c r="B30" s="24"/>
      <c r="C30" s="25"/>
    </row>
    <row r="31" spans="1:8">
      <c r="A31" s="92"/>
    </row>
    <row r="32" spans="1:8" ht="25.5">
      <c r="B32" s="17" t="s">
        <v>3</v>
      </c>
      <c r="C32" s="17" t="s">
        <v>2214</v>
      </c>
      <c r="D32" s="17" t="s">
        <v>2215</v>
      </c>
    </row>
    <row r="33" spans="2:12">
      <c r="B33" s="26" t="s">
        <v>2216</v>
      </c>
      <c r="C33" s="26">
        <v>2167</v>
      </c>
      <c r="D33" s="26"/>
    </row>
    <row r="35" spans="2:12" ht="12" customHeight="1">
      <c r="B35" s="17" t="s">
        <v>2217</v>
      </c>
      <c r="C35" s="17" t="s">
        <v>2218</v>
      </c>
      <c r="D35" s="17" t="s">
        <v>2219</v>
      </c>
      <c r="E35" s="17" t="s">
        <v>2220</v>
      </c>
      <c r="F35" s="17" t="s">
        <v>2221</v>
      </c>
      <c r="G35" s="17" t="s">
        <v>2222</v>
      </c>
      <c r="H35" s="17" t="s">
        <v>2223</v>
      </c>
      <c r="I35" s="17" t="s">
        <v>2224</v>
      </c>
      <c r="J35" s="17" t="s">
        <v>2218</v>
      </c>
      <c r="K35" s="375" t="s">
        <v>2225</v>
      </c>
      <c r="L35" s="376"/>
    </row>
    <row r="36" spans="2:12" ht="12" customHeight="1">
      <c r="B36" s="18"/>
      <c r="C36" s="27"/>
      <c r="D36" s="13"/>
      <c r="E36" s="13"/>
      <c r="F36" s="13"/>
      <c r="G36" s="14"/>
      <c r="H36" s="15"/>
      <c r="I36" s="11"/>
      <c r="J36" s="19"/>
      <c r="K36" s="374"/>
      <c r="L36" s="374"/>
    </row>
    <row r="37" spans="2:12" ht="12" customHeight="1">
      <c r="B37" s="28"/>
      <c r="C37" s="27"/>
      <c r="D37" s="13"/>
      <c r="E37" s="13"/>
      <c r="F37" s="13"/>
      <c r="G37" s="14"/>
      <c r="H37" s="15"/>
      <c r="I37" s="13"/>
      <c r="J37" s="12"/>
      <c r="K37" s="374"/>
      <c r="L37" s="374"/>
    </row>
    <row r="38" spans="2:12" ht="12" customHeight="1">
      <c r="B38" s="28"/>
      <c r="C38" s="27"/>
      <c r="D38" s="13"/>
      <c r="E38" s="29"/>
      <c r="F38" s="30"/>
      <c r="G38" s="14"/>
      <c r="H38" s="15"/>
      <c r="I38" s="13"/>
      <c r="J38" s="12"/>
      <c r="K38" s="374"/>
      <c r="L38" s="374"/>
    </row>
    <row r="39" spans="2:12" ht="12" customHeight="1">
      <c r="B39" s="28"/>
      <c r="C39" s="27"/>
      <c r="D39" s="13"/>
      <c r="E39" s="31"/>
      <c r="F39" s="30"/>
      <c r="G39" s="14"/>
      <c r="H39" s="15"/>
      <c r="I39" s="13"/>
      <c r="J39" s="12"/>
      <c r="K39" s="374"/>
      <c r="L39" s="374"/>
    </row>
    <row r="40" spans="2:12">
      <c r="C40" s="20"/>
    </row>
  </sheetData>
  <mergeCells count="5">
    <mergeCell ref="K36:L36"/>
    <mergeCell ref="K37:L37"/>
    <mergeCell ref="K38:L38"/>
    <mergeCell ref="K39:L39"/>
    <mergeCell ref="K35:L3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O67"/>
  <sheetViews>
    <sheetView workbookViewId="0"/>
  </sheetViews>
  <sheetFormatPr baseColWidth="10" defaultColWidth="11.42578125" defaultRowHeight="15"/>
  <cols>
    <col min="3" max="3" width="19.5703125" customWidth="1"/>
    <col min="5" max="5" width="14.85546875" customWidth="1"/>
  </cols>
  <sheetData>
    <row r="1" spans="1:15" ht="12" customHeight="1" thickBot="1">
      <c r="A1" s="32" t="s">
        <v>3</v>
      </c>
      <c r="B1" s="32" t="s">
        <v>2226</v>
      </c>
      <c r="C1" s="33" t="s">
        <v>2227</v>
      </c>
      <c r="D1" s="32" t="s">
        <v>2228</v>
      </c>
      <c r="E1" s="34" t="s">
        <v>2229</v>
      </c>
      <c r="F1" s="35" t="s">
        <v>2230</v>
      </c>
      <c r="G1" s="32" t="s">
        <v>2231</v>
      </c>
      <c r="H1" s="32" t="s">
        <v>2232</v>
      </c>
      <c r="I1" s="34" t="s">
        <v>2233</v>
      </c>
      <c r="J1" s="36" t="s">
        <v>2234</v>
      </c>
      <c r="K1" s="36" t="s">
        <v>2235</v>
      </c>
      <c r="L1" s="37" t="s">
        <v>2236</v>
      </c>
      <c r="M1" s="38" t="s">
        <v>2237</v>
      </c>
      <c r="N1" s="39" t="s">
        <v>2238</v>
      </c>
      <c r="O1" s="39" t="s">
        <v>2239</v>
      </c>
    </row>
    <row r="2" spans="1:15" ht="12" customHeight="1">
      <c r="A2" s="40" t="s">
        <v>2240</v>
      </c>
      <c r="B2" s="41" t="s">
        <v>2241</v>
      </c>
      <c r="C2" s="42" t="s">
        <v>2242</v>
      </c>
      <c r="D2" s="43" t="s">
        <v>2243</v>
      </c>
      <c r="E2" s="44" t="s">
        <v>2244</v>
      </c>
      <c r="F2" s="41" t="s">
        <v>89</v>
      </c>
      <c r="G2" s="41" t="s">
        <v>735</v>
      </c>
      <c r="H2" s="41">
        <v>2531</v>
      </c>
      <c r="I2" s="44" t="s">
        <v>2240</v>
      </c>
      <c r="J2" s="45">
        <v>40704</v>
      </c>
      <c r="K2" s="45"/>
      <c r="L2" s="46" t="s">
        <v>767</v>
      </c>
      <c r="M2" s="44" t="s">
        <v>2242</v>
      </c>
      <c r="N2" s="41">
        <v>63</v>
      </c>
      <c r="O2" s="45">
        <v>40183</v>
      </c>
    </row>
    <row r="3" spans="1:15" ht="12" customHeight="1">
      <c r="A3" s="40" t="s">
        <v>2240</v>
      </c>
      <c r="B3" s="41" t="s">
        <v>2241</v>
      </c>
      <c r="C3" s="42" t="s">
        <v>2245</v>
      </c>
      <c r="D3" s="41" t="s">
        <v>2246</v>
      </c>
      <c r="E3" s="44" t="s">
        <v>2247</v>
      </c>
      <c r="F3" s="41" t="s">
        <v>88</v>
      </c>
      <c r="G3" s="41" t="s">
        <v>2248</v>
      </c>
      <c r="H3" s="41">
        <v>951030</v>
      </c>
      <c r="I3" s="44" t="s">
        <v>2240</v>
      </c>
      <c r="J3" s="45">
        <v>41292</v>
      </c>
      <c r="K3" s="45"/>
      <c r="L3" s="46" t="s">
        <v>767</v>
      </c>
      <c r="M3" s="44" t="s">
        <v>2245</v>
      </c>
      <c r="N3" s="41">
        <v>122</v>
      </c>
      <c r="O3" s="45">
        <v>41288</v>
      </c>
    </row>
    <row r="4" spans="1:15" ht="12" customHeight="1">
      <c r="A4" s="40" t="s">
        <v>2240</v>
      </c>
      <c r="B4" s="41" t="s">
        <v>2241</v>
      </c>
      <c r="C4" s="42" t="s">
        <v>2245</v>
      </c>
      <c r="D4" s="41" t="s">
        <v>2246</v>
      </c>
      <c r="E4" s="44" t="s">
        <v>399</v>
      </c>
      <c r="F4" s="41" t="s">
        <v>88</v>
      </c>
      <c r="G4" s="41" t="s">
        <v>2248</v>
      </c>
      <c r="H4" s="41">
        <v>950573</v>
      </c>
      <c r="I4" s="44" t="s">
        <v>2240</v>
      </c>
      <c r="J4" s="45">
        <v>41292</v>
      </c>
      <c r="K4" s="45"/>
      <c r="L4" s="46" t="s">
        <v>767</v>
      </c>
      <c r="M4" s="44" t="s">
        <v>2245</v>
      </c>
      <c r="N4" s="41">
        <v>122</v>
      </c>
      <c r="O4" s="45">
        <v>41288</v>
      </c>
    </row>
    <row r="5" spans="1:15" ht="12" customHeight="1">
      <c r="A5" s="40" t="s">
        <v>2240</v>
      </c>
      <c r="B5" s="41" t="s">
        <v>2241</v>
      </c>
      <c r="C5" s="42" t="s">
        <v>2245</v>
      </c>
      <c r="D5" s="41" t="s">
        <v>2246</v>
      </c>
      <c r="E5" s="44" t="s">
        <v>465</v>
      </c>
      <c r="F5" s="41" t="s">
        <v>88</v>
      </c>
      <c r="G5" s="41" t="s">
        <v>2248</v>
      </c>
      <c r="H5" s="41">
        <v>950913</v>
      </c>
      <c r="I5" s="44" t="s">
        <v>2240</v>
      </c>
      <c r="J5" s="45">
        <v>41292</v>
      </c>
      <c r="K5" s="47"/>
      <c r="L5" s="46" t="s">
        <v>767</v>
      </c>
      <c r="M5" s="44" t="s">
        <v>2245</v>
      </c>
      <c r="N5" s="41">
        <v>122</v>
      </c>
      <c r="O5" s="45">
        <v>41288</v>
      </c>
    </row>
    <row r="6" spans="1:15" ht="12" customHeight="1">
      <c r="A6" s="40" t="s">
        <v>2240</v>
      </c>
      <c r="B6" s="41" t="s">
        <v>2241</v>
      </c>
      <c r="C6" s="42" t="s">
        <v>2249</v>
      </c>
      <c r="D6" s="41" t="s">
        <v>2243</v>
      </c>
      <c r="E6" s="44" t="s">
        <v>416</v>
      </c>
      <c r="F6" s="41" t="s">
        <v>88</v>
      </c>
      <c r="G6" s="41" t="s">
        <v>2248</v>
      </c>
      <c r="H6" s="41">
        <v>913818</v>
      </c>
      <c r="I6" s="44" t="s">
        <v>2240</v>
      </c>
      <c r="J6" s="45">
        <v>41297</v>
      </c>
      <c r="K6" s="41"/>
      <c r="L6" s="46" t="s">
        <v>767</v>
      </c>
      <c r="M6" s="44" t="s">
        <v>2249</v>
      </c>
      <c r="N6" s="41">
        <v>129</v>
      </c>
      <c r="O6" s="45">
        <v>41288</v>
      </c>
    </row>
    <row r="7" spans="1:15" ht="12" customHeight="1">
      <c r="A7" s="40" t="s">
        <v>2240</v>
      </c>
      <c r="B7" s="41" t="s">
        <v>2241</v>
      </c>
      <c r="C7" s="42" t="s">
        <v>2249</v>
      </c>
      <c r="D7" s="41" t="s">
        <v>2243</v>
      </c>
      <c r="E7" s="44" t="s">
        <v>368</v>
      </c>
      <c r="F7" s="41" t="s">
        <v>88</v>
      </c>
      <c r="G7" s="41" t="s">
        <v>2248</v>
      </c>
      <c r="H7" s="41">
        <v>913819</v>
      </c>
      <c r="I7" s="44" t="s">
        <v>2240</v>
      </c>
      <c r="J7" s="45">
        <v>41297</v>
      </c>
      <c r="K7" s="41"/>
      <c r="L7" s="46" t="s">
        <v>767</v>
      </c>
      <c r="M7" s="44" t="s">
        <v>2249</v>
      </c>
      <c r="N7" s="41">
        <v>129</v>
      </c>
      <c r="O7" s="45">
        <v>41288</v>
      </c>
    </row>
    <row r="8" spans="1:15" ht="12" customHeight="1">
      <c r="A8" s="48" t="s">
        <v>2240</v>
      </c>
      <c r="B8" s="43" t="s">
        <v>2241</v>
      </c>
      <c r="C8" s="49" t="s">
        <v>2250</v>
      </c>
      <c r="D8" s="41" t="s">
        <v>2246</v>
      </c>
      <c r="E8" s="46" t="s">
        <v>821</v>
      </c>
      <c r="F8" s="41" t="s">
        <v>88</v>
      </c>
      <c r="G8" s="43" t="s">
        <v>2251</v>
      </c>
      <c r="H8" s="43">
        <v>32026</v>
      </c>
      <c r="I8" s="46" t="s">
        <v>2240</v>
      </c>
      <c r="J8" s="50">
        <v>43173</v>
      </c>
      <c r="K8" s="50">
        <v>43481</v>
      </c>
      <c r="L8" s="46" t="s">
        <v>767</v>
      </c>
      <c r="M8" s="46" t="s">
        <v>2250</v>
      </c>
      <c r="N8" s="43">
        <v>4411</v>
      </c>
      <c r="O8" s="45">
        <v>43096</v>
      </c>
    </row>
    <row r="9" spans="1:15" ht="12" customHeight="1">
      <c r="A9" s="48" t="s">
        <v>2240</v>
      </c>
      <c r="B9" s="43" t="s">
        <v>2241</v>
      </c>
      <c r="C9" s="49" t="s">
        <v>2250</v>
      </c>
      <c r="D9" s="41" t="s">
        <v>2246</v>
      </c>
      <c r="E9" s="46" t="s">
        <v>821</v>
      </c>
      <c r="F9" s="41" t="s">
        <v>88</v>
      </c>
      <c r="G9" s="43" t="s">
        <v>2251</v>
      </c>
      <c r="H9" s="43">
        <v>32026</v>
      </c>
      <c r="I9" s="46" t="s">
        <v>2240</v>
      </c>
      <c r="J9" s="50">
        <v>43441</v>
      </c>
      <c r="K9" s="50">
        <v>43481</v>
      </c>
      <c r="L9" s="46" t="s">
        <v>767</v>
      </c>
      <c r="M9" s="46" t="s">
        <v>2252</v>
      </c>
      <c r="N9" s="41">
        <v>2941</v>
      </c>
      <c r="O9" s="47">
        <v>41948</v>
      </c>
    </row>
    <row r="10" spans="1:15" ht="12" customHeight="1">
      <c r="A10" s="48" t="s">
        <v>2240</v>
      </c>
      <c r="B10" s="43" t="s">
        <v>2241</v>
      </c>
      <c r="C10" s="49" t="s">
        <v>2250</v>
      </c>
      <c r="D10" s="41" t="s">
        <v>2246</v>
      </c>
      <c r="E10" s="46" t="s">
        <v>821</v>
      </c>
      <c r="F10" s="41" t="s">
        <v>88</v>
      </c>
      <c r="G10" s="43" t="s">
        <v>2251</v>
      </c>
      <c r="H10" s="43">
        <v>32026</v>
      </c>
      <c r="I10" s="46" t="s">
        <v>2240</v>
      </c>
      <c r="J10" s="50">
        <v>43441</v>
      </c>
      <c r="K10" s="50">
        <v>43481</v>
      </c>
      <c r="L10" s="46" t="s">
        <v>767</v>
      </c>
      <c r="M10" s="46" t="s">
        <v>110</v>
      </c>
      <c r="N10" s="41">
        <v>2940</v>
      </c>
      <c r="O10" s="47">
        <v>41948</v>
      </c>
    </row>
    <row r="11" spans="1:15" ht="12" customHeight="1">
      <c r="A11" s="48" t="s">
        <v>2240</v>
      </c>
      <c r="B11" s="43" t="s">
        <v>2241</v>
      </c>
      <c r="C11" s="46" t="s">
        <v>110</v>
      </c>
      <c r="D11" s="41" t="s">
        <v>2246</v>
      </c>
      <c r="E11" s="46" t="s">
        <v>821</v>
      </c>
      <c r="F11" s="41" t="s">
        <v>88</v>
      </c>
      <c r="G11" s="43" t="s">
        <v>2251</v>
      </c>
      <c r="H11" s="43">
        <v>32026</v>
      </c>
      <c r="I11" s="46" t="s">
        <v>2240</v>
      </c>
      <c r="J11" s="50">
        <v>43481</v>
      </c>
      <c r="K11" s="50">
        <v>43599</v>
      </c>
      <c r="L11" s="46" t="s">
        <v>767</v>
      </c>
      <c r="M11" s="46" t="s">
        <v>110</v>
      </c>
      <c r="N11" s="41">
        <v>1110</v>
      </c>
      <c r="O11" s="47">
        <v>41752</v>
      </c>
    </row>
    <row r="12" spans="1:15" ht="12" customHeight="1">
      <c r="A12" s="40" t="s">
        <v>2240</v>
      </c>
      <c r="B12" s="41" t="s">
        <v>2241</v>
      </c>
      <c r="C12" s="42" t="s">
        <v>2242</v>
      </c>
      <c r="D12" s="41" t="s">
        <v>2243</v>
      </c>
      <c r="E12" s="44" t="s">
        <v>770</v>
      </c>
      <c r="F12" s="41" t="s">
        <v>89</v>
      </c>
      <c r="G12" s="41" t="s">
        <v>735</v>
      </c>
      <c r="H12" s="41">
        <v>2511</v>
      </c>
      <c r="I12" s="44" t="s">
        <v>2240</v>
      </c>
      <c r="J12" s="45">
        <v>41880</v>
      </c>
      <c r="K12" s="45"/>
      <c r="L12" s="46" t="s">
        <v>767</v>
      </c>
      <c r="M12" s="44" t="s">
        <v>2242</v>
      </c>
      <c r="N12" s="41">
        <v>10</v>
      </c>
      <c r="O12" s="45">
        <v>40183</v>
      </c>
    </row>
    <row r="13" spans="1:15" ht="12" customHeight="1">
      <c r="A13" s="40" t="s">
        <v>2240</v>
      </c>
      <c r="B13" s="41" t="s">
        <v>2241</v>
      </c>
      <c r="C13" s="42" t="s">
        <v>2242</v>
      </c>
      <c r="D13" s="41" t="s">
        <v>2243</v>
      </c>
      <c r="E13" s="44" t="s">
        <v>776</v>
      </c>
      <c r="F13" s="41" t="s">
        <v>89</v>
      </c>
      <c r="G13" s="41" t="s">
        <v>735</v>
      </c>
      <c r="H13" s="41">
        <v>2515</v>
      </c>
      <c r="I13" s="44" t="s">
        <v>2240</v>
      </c>
      <c r="J13" s="45">
        <v>41880</v>
      </c>
      <c r="K13" s="45"/>
      <c r="L13" s="46" t="s">
        <v>767</v>
      </c>
      <c r="M13" s="44" t="s">
        <v>2242</v>
      </c>
      <c r="N13" s="41">
        <v>51</v>
      </c>
      <c r="O13" s="45">
        <v>40183</v>
      </c>
    </row>
    <row r="14" spans="1:15" ht="12" customHeight="1">
      <c r="A14" s="40" t="s">
        <v>2240</v>
      </c>
      <c r="B14" s="41" t="s">
        <v>2241</v>
      </c>
      <c r="C14" s="42" t="s">
        <v>2211</v>
      </c>
      <c r="D14" s="41" t="s">
        <v>2243</v>
      </c>
      <c r="E14" s="44" t="s">
        <v>774</v>
      </c>
      <c r="F14" s="41" t="s">
        <v>89</v>
      </c>
      <c r="G14" s="41" t="s">
        <v>735</v>
      </c>
      <c r="H14" s="41">
        <v>2533</v>
      </c>
      <c r="I14" s="44" t="s">
        <v>2240</v>
      </c>
      <c r="J14" s="45">
        <v>42005</v>
      </c>
      <c r="K14" s="43"/>
      <c r="L14" s="46" t="s">
        <v>759</v>
      </c>
      <c r="M14" s="44" t="s">
        <v>2211</v>
      </c>
      <c r="N14" s="41">
        <v>3706</v>
      </c>
      <c r="O14" s="45">
        <v>42003</v>
      </c>
    </row>
    <row r="15" spans="1:15" ht="12" customHeight="1">
      <c r="A15" s="48" t="s">
        <v>2240</v>
      </c>
      <c r="B15" s="43" t="s">
        <v>2241</v>
      </c>
      <c r="C15" s="49" t="s">
        <v>2253</v>
      </c>
      <c r="D15" s="41" t="s">
        <v>2246</v>
      </c>
      <c r="E15" s="46" t="s">
        <v>2254</v>
      </c>
      <c r="F15" s="41" t="s">
        <v>88</v>
      </c>
      <c r="G15" s="43" t="s">
        <v>2248</v>
      </c>
      <c r="H15" s="41">
        <v>960348</v>
      </c>
      <c r="I15" s="44" t="s">
        <v>2240</v>
      </c>
      <c r="J15" s="47">
        <v>42072</v>
      </c>
      <c r="K15" s="43"/>
      <c r="L15" s="46" t="s">
        <v>767</v>
      </c>
      <c r="M15" s="46" t="s">
        <v>2253</v>
      </c>
      <c r="N15" s="43">
        <v>3720</v>
      </c>
      <c r="O15" s="47">
        <v>42003</v>
      </c>
    </row>
    <row r="16" spans="1:15" ht="12" customHeight="1">
      <c r="A16" s="48" t="s">
        <v>2240</v>
      </c>
      <c r="B16" s="43" t="s">
        <v>2241</v>
      </c>
      <c r="C16" s="49" t="s">
        <v>2255</v>
      </c>
      <c r="D16" s="41" t="s">
        <v>2246</v>
      </c>
      <c r="E16" s="46" t="s">
        <v>333</v>
      </c>
      <c r="F16" s="41" t="s">
        <v>88</v>
      </c>
      <c r="G16" s="43" t="s">
        <v>2248</v>
      </c>
      <c r="H16" s="43">
        <v>925411</v>
      </c>
      <c r="I16" s="46" t="s">
        <v>2240</v>
      </c>
      <c r="J16" s="47">
        <v>42233</v>
      </c>
      <c r="K16" s="45"/>
      <c r="L16" s="46" t="s">
        <v>767</v>
      </c>
      <c r="M16" s="49" t="s">
        <v>2255</v>
      </c>
      <c r="N16" s="43">
        <v>3724</v>
      </c>
      <c r="O16" s="47">
        <v>42003</v>
      </c>
    </row>
    <row r="17" spans="1:15" ht="12" customHeight="1">
      <c r="A17" s="40" t="s">
        <v>2240</v>
      </c>
      <c r="B17" s="41" t="s">
        <v>2241</v>
      </c>
      <c r="C17" s="42" t="s">
        <v>2211</v>
      </c>
      <c r="D17" s="41" t="s">
        <v>2243</v>
      </c>
      <c r="E17" s="44" t="s">
        <v>2256</v>
      </c>
      <c r="F17" s="41" t="s">
        <v>89</v>
      </c>
      <c r="G17" s="41" t="s">
        <v>735</v>
      </c>
      <c r="H17" s="41">
        <v>2032</v>
      </c>
      <c r="I17" s="44" t="s">
        <v>2240</v>
      </c>
      <c r="J17" s="45">
        <v>42320</v>
      </c>
      <c r="K17" s="43"/>
      <c r="L17" s="46" t="s">
        <v>759</v>
      </c>
      <c r="M17" s="44" t="s">
        <v>2211</v>
      </c>
      <c r="N17" s="41">
        <v>3707</v>
      </c>
      <c r="O17" s="45">
        <v>42003</v>
      </c>
    </row>
    <row r="18" spans="1:15" ht="12" customHeight="1">
      <c r="A18" s="40" t="s">
        <v>2240</v>
      </c>
      <c r="B18" s="41" t="s">
        <v>2241</v>
      </c>
      <c r="C18" s="42" t="s">
        <v>2257</v>
      </c>
      <c r="D18" s="41" t="s">
        <v>2246</v>
      </c>
      <c r="E18" s="44" t="s">
        <v>607</v>
      </c>
      <c r="F18" s="41" t="s">
        <v>88</v>
      </c>
      <c r="G18" s="41" t="s">
        <v>2248</v>
      </c>
      <c r="H18" s="41">
        <v>900428</v>
      </c>
      <c r="I18" s="44" t="s">
        <v>2240</v>
      </c>
      <c r="J18" s="45">
        <v>42335</v>
      </c>
      <c r="K18" s="45">
        <v>43487</v>
      </c>
      <c r="L18" s="46" t="s">
        <v>767</v>
      </c>
      <c r="M18" s="44" t="s">
        <v>2258</v>
      </c>
      <c r="N18" s="41">
        <v>135</v>
      </c>
      <c r="O18" s="45">
        <v>41655</v>
      </c>
    </row>
    <row r="19" spans="1:15" ht="12" customHeight="1">
      <c r="A19" s="48" t="s">
        <v>2240</v>
      </c>
      <c r="B19" s="43" t="s">
        <v>2241</v>
      </c>
      <c r="C19" s="48" t="s">
        <v>762</v>
      </c>
      <c r="D19" s="41" t="s">
        <v>2243</v>
      </c>
      <c r="E19" s="46" t="s">
        <v>758</v>
      </c>
      <c r="F19" s="41" t="s">
        <v>89</v>
      </c>
      <c r="G19" s="43" t="s">
        <v>735</v>
      </c>
      <c r="H19" s="43">
        <v>2023</v>
      </c>
      <c r="I19" s="44" t="s">
        <v>2240</v>
      </c>
      <c r="J19" s="47">
        <v>42370</v>
      </c>
      <c r="K19" s="47"/>
      <c r="L19" s="46" t="s">
        <v>767</v>
      </c>
      <c r="M19" s="46" t="s">
        <v>762</v>
      </c>
      <c r="N19" s="43">
        <v>3609</v>
      </c>
      <c r="O19" s="47">
        <v>42368</v>
      </c>
    </row>
    <row r="20" spans="1:15" ht="12" customHeight="1">
      <c r="A20" s="40" t="s">
        <v>2240</v>
      </c>
      <c r="B20" s="41" t="s">
        <v>2241</v>
      </c>
      <c r="C20" s="42" t="s">
        <v>2211</v>
      </c>
      <c r="D20" s="41" t="s">
        <v>2243</v>
      </c>
      <c r="E20" s="44" t="s">
        <v>772</v>
      </c>
      <c r="F20" s="41" t="s">
        <v>89</v>
      </c>
      <c r="G20" s="41" t="s">
        <v>735</v>
      </c>
      <c r="H20" s="41">
        <v>2011</v>
      </c>
      <c r="I20" s="44" t="s">
        <v>2240</v>
      </c>
      <c r="J20" s="45">
        <v>42466</v>
      </c>
      <c r="K20" s="45"/>
      <c r="L20" s="46" t="s">
        <v>759</v>
      </c>
      <c r="M20" s="44" t="s">
        <v>2211</v>
      </c>
      <c r="N20" s="41">
        <v>3612</v>
      </c>
      <c r="O20" s="45">
        <v>42368</v>
      </c>
    </row>
    <row r="21" spans="1:15" ht="12" customHeight="1">
      <c r="A21" s="48" t="s">
        <v>2240</v>
      </c>
      <c r="B21" s="43" t="s">
        <v>2241</v>
      </c>
      <c r="C21" s="49" t="s">
        <v>2259</v>
      </c>
      <c r="D21" s="41" t="s">
        <v>2246</v>
      </c>
      <c r="E21" s="46" t="s">
        <v>1501</v>
      </c>
      <c r="F21" s="41" t="s">
        <v>88</v>
      </c>
      <c r="G21" s="43" t="s">
        <v>2248</v>
      </c>
      <c r="H21" s="41">
        <v>923236</v>
      </c>
      <c r="I21" s="44" t="s">
        <v>2240</v>
      </c>
      <c r="J21" s="47">
        <v>42482</v>
      </c>
      <c r="K21" s="45"/>
      <c r="L21" s="46" t="s">
        <v>767</v>
      </c>
      <c r="M21" s="46" t="s">
        <v>2259</v>
      </c>
      <c r="N21" s="43">
        <v>3608</v>
      </c>
      <c r="O21" s="45">
        <v>42368</v>
      </c>
    </row>
    <row r="22" spans="1:15" ht="12" customHeight="1">
      <c r="A22" s="48" t="s">
        <v>2240</v>
      </c>
      <c r="B22" s="43" t="s">
        <v>2241</v>
      </c>
      <c r="C22" s="49" t="s">
        <v>2255</v>
      </c>
      <c r="D22" s="41" t="s">
        <v>2246</v>
      </c>
      <c r="E22" s="46" t="s">
        <v>329</v>
      </c>
      <c r="F22" s="41" t="s">
        <v>88</v>
      </c>
      <c r="G22" s="43" t="s">
        <v>2248</v>
      </c>
      <c r="H22" s="43">
        <v>963357</v>
      </c>
      <c r="I22" s="46" t="s">
        <v>2240</v>
      </c>
      <c r="J22" s="47">
        <v>42872</v>
      </c>
      <c r="K22" s="45"/>
      <c r="L22" s="46" t="s">
        <v>767</v>
      </c>
      <c r="M22" s="49" t="s">
        <v>2255</v>
      </c>
      <c r="N22" s="43">
        <v>4220</v>
      </c>
      <c r="O22" s="45">
        <v>42734</v>
      </c>
    </row>
    <row r="23" spans="1:15" ht="12" customHeight="1">
      <c r="A23" s="48" t="s">
        <v>2240</v>
      </c>
      <c r="B23" s="43" t="s">
        <v>2241</v>
      </c>
      <c r="C23" s="49" t="s">
        <v>2260</v>
      </c>
      <c r="D23" s="41" t="s">
        <v>2246</v>
      </c>
      <c r="E23" s="46" t="s">
        <v>1241</v>
      </c>
      <c r="F23" s="41" t="s">
        <v>88</v>
      </c>
      <c r="G23" s="43" t="s">
        <v>2248</v>
      </c>
      <c r="H23" s="41">
        <v>962048</v>
      </c>
      <c r="I23" s="44" t="s">
        <v>2240</v>
      </c>
      <c r="J23" s="47">
        <v>42751</v>
      </c>
      <c r="K23" s="45"/>
      <c r="L23" s="46" t="s">
        <v>767</v>
      </c>
      <c r="M23" s="46" t="s">
        <v>2260</v>
      </c>
      <c r="N23" s="41">
        <v>3607</v>
      </c>
      <c r="O23" s="45">
        <v>42368</v>
      </c>
    </row>
    <row r="24" spans="1:15" ht="12" customHeight="1">
      <c r="A24" s="48" t="s">
        <v>2240</v>
      </c>
      <c r="B24" s="43" t="s">
        <v>2241</v>
      </c>
      <c r="C24" s="49" t="s">
        <v>110</v>
      </c>
      <c r="D24" s="41" t="s">
        <v>2246</v>
      </c>
      <c r="E24" s="46" t="s">
        <v>2261</v>
      </c>
      <c r="F24" s="41" t="s">
        <v>88</v>
      </c>
      <c r="G24" s="43" t="s">
        <v>2248</v>
      </c>
      <c r="H24" s="43">
        <v>915616</v>
      </c>
      <c r="I24" s="44" t="s">
        <v>2240</v>
      </c>
      <c r="J24" s="47">
        <v>42762</v>
      </c>
      <c r="K24" s="45"/>
      <c r="L24" s="46" t="s">
        <v>767</v>
      </c>
      <c r="M24" s="46" t="s">
        <v>110</v>
      </c>
      <c r="N24" s="41">
        <v>1110</v>
      </c>
      <c r="O24" s="45">
        <v>41752</v>
      </c>
    </row>
    <row r="25" spans="1:15" ht="12" customHeight="1">
      <c r="A25" s="48" t="s">
        <v>2240</v>
      </c>
      <c r="B25" s="43" t="s">
        <v>2241</v>
      </c>
      <c r="C25" s="49" t="s">
        <v>2252</v>
      </c>
      <c r="D25" s="41" t="s">
        <v>2246</v>
      </c>
      <c r="E25" s="44" t="s">
        <v>839</v>
      </c>
      <c r="F25" s="41" t="s">
        <v>88</v>
      </c>
      <c r="G25" s="41" t="s">
        <v>2248</v>
      </c>
      <c r="H25" s="41">
        <v>960037</v>
      </c>
      <c r="I25" s="44" t="s">
        <v>2240</v>
      </c>
      <c r="J25" s="47">
        <v>42762</v>
      </c>
      <c r="K25" s="45"/>
      <c r="L25" s="46" t="s">
        <v>767</v>
      </c>
      <c r="M25" s="46" t="s">
        <v>2252</v>
      </c>
      <c r="N25" s="41">
        <v>2941</v>
      </c>
      <c r="O25" s="47">
        <v>41948</v>
      </c>
    </row>
    <row r="26" spans="1:15" ht="12" customHeight="1">
      <c r="A26" s="40" t="s">
        <v>2240</v>
      </c>
      <c r="B26" s="41" t="s">
        <v>2241</v>
      </c>
      <c r="C26" s="42" t="s">
        <v>2262</v>
      </c>
      <c r="D26" s="41" t="s">
        <v>2246</v>
      </c>
      <c r="E26" s="44" t="s">
        <v>2263</v>
      </c>
      <c r="F26" s="41" t="s">
        <v>88</v>
      </c>
      <c r="G26" s="41" t="s">
        <v>2248</v>
      </c>
      <c r="H26" s="41">
        <v>964053</v>
      </c>
      <c r="I26" s="44" t="s">
        <v>2240</v>
      </c>
      <c r="J26" s="47">
        <v>42783</v>
      </c>
      <c r="K26" s="45"/>
      <c r="L26" s="46" t="s">
        <v>767</v>
      </c>
      <c r="M26" s="44" t="s">
        <v>2262</v>
      </c>
      <c r="N26" s="41">
        <v>3614</v>
      </c>
      <c r="O26" s="45">
        <v>42368</v>
      </c>
    </row>
    <row r="27" spans="1:15" ht="12" customHeight="1">
      <c r="A27" s="40" t="s">
        <v>2240</v>
      </c>
      <c r="B27" s="41" t="s">
        <v>2241</v>
      </c>
      <c r="C27" s="42" t="s">
        <v>2257</v>
      </c>
      <c r="D27" s="41" t="s">
        <v>2246</v>
      </c>
      <c r="E27" s="44" t="s">
        <v>295</v>
      </c>
      <c r="F27" s="41" t="s">
        <v>88</v>
      </c>
      <c r="G27" s="41" t="s">
        <v>2248</v>
      </c>
      <c r="H27" s="41">
        <v>966309</v>
      </c>
      <c r="I27" s="44" t="s">
        <v>2240</v>
      </c>
      <c r="J27" s="45">
        <v>42828</v>
      </c>
      <c r="K27" s="45"/>
      <c r="L27" s="46" t="s">
        <v>767</v>
      </c>
      <c r="M27" s="44" t="s">
        <v>2258</v>
      </c>
      <c r="N27" s="41">
        <v>136</v>
      </c>
      <c r="O27" s="45">
        <v>41655</v>
      </c>
    </row>
    <row r="28" spans="1:15" ht="12" customHeight="1">
      <c r="A28" s="40" t="s">
        <v>2240</v>
      </c>
      <c r="B28" s="41" t="s">
        <v>2241</v>
      </c>
      <c r="C28" s="42" t="s">
        <v>2264</v>
      </c>
      <c r="D28" s="41" t="s">
        <v>2246</v>
      </c>
      <c r="E28" s="40" t="s">
        <v>1095</v>
      </c>
      <c r="F28" s="51" t="s">
        <v>88</v>
      </c>
      <c r="G28" s="51" t="s">
        <v>2248</v>
      </c>
      <c r="H28" s="51">
        <v>951620</v>
      </c>
      <c r="I28" s="44" t="s">
        <v>2240</v>
      </c>
      <c r="J28" s="45">
        <v>42851</v>
      </c>
      <c r="K28" s="41"/>
      <c r="L28" s="46" t="s">
        <v>767</v>
      </c>
      <c r="M28" s="52" t="s">
        <v>2264</v>
      </c>
      <c r="N28" s="41">
        <v>133</v>
      </c>
      <c r="O28" s="45">
        <v>41655</v>
      </c>
    </row>
    <row r="29" spans="1:15" ht="12" customHeight="1">
      <c r="A29" s="40" t="s">
        <v>2240</v>
      </c>
      <c r="B29" s="41" t="s">
        <v>2241</v>
      </c>
      <c r="C29" s="48" t="s">
        <v>2265</v>
      </c>
      <c r="D29" s="41" t="s">
        <v>2246</v>
      </c>
      <c r="E29" s="44" t="s">
        <v>930</v>
      </c>
      <c r="F29" s="41" t="s">
        <v>88</v>
      </c>
      <c r="G29" s="41" t="s">
        <v>2248</v>
      </c>
      <c r="H29" s="41">
        <v>951473</v>
      </c>
      <c r="I29" s="44" t="s">
        <v>2240</v>
      </c>
      <c r="J29" s="45">
        <v>41710</v>
      </c>
      <c r="K29" s="45"/>
      <c r="L29" s="46" t="s">
        <v>767</v>
      </c>
      <c r="M29" s="46" t="s">
        <v>2265</v>
      </c>
      <c r="N29" s="41">
        <v>139</v>
      </c>
      <c r="O29" s="45">
        <v>41655</v>
      </c>
    </row>
    <row r="30" spans="1:15" ht="12" customHeight="1">
      <c r="A30" s="40" t="s">
        <v>2240</v>
      </c>
      <c r="B30" s="41" t="s">
        <v>2241</v>
      </c>
      <c r="C30" s="48" t="s">
        <v>2265</v>
      </c>
      <c r="D30" s="41" t="s">
        <v>2246</v>
      </c>
      <c r="E30" s="53" t="s">
        <v>925</v>
      </c>
      <c r="F30" s="54" t="s">
        <v>2266</v>
      </c>
      <c r="G30" s="54" t="s">
        <v>2251</v>
      </c>
      <c r="H30" s="54">
        <v>32019</v>
      </c>
      <c r="I30" s="53" t="s">
        <v>2240</v>
      </c>
      <c r="J30" s="55">
        <v>42809</v>
      </c>
      <c r="K30" s="55"/>
      <c r="L30" s="56" t="s">
        <v>767</v>
      </c>
      <c r="M30" s="56" t="s">
        <v>2265</v>
      </c>
      <c r="N30" s="41">
        <v>4221</v>
      </c>
      <c r="O30" s="50">
        <v>42734</v>
      </c>
    </row>
    <row r="31" spans="1:15" ht="12" customHeight="1">
      <c r="A31" s="40" t="s">
        <v>2240</v>
      </c>
      <c r="B31" s="41" t="s">
        <v>2241</v>
      </c>
      <c r="C31" s="48" t="s">
        <v>2265</v>
      </c>
      <c r="D31" s="41" t="s">
        <v>2246</v>
      </c>
      <c r="E31" s="44" t="s">
        <v>2267</v>
      </c>
      <c r="F31" s="41" t="s">
        <v>88</v>
      </c>
      <c r="G31" s="41" t="s">
        <v>2248</v>
      </c>
      <c r="H31" s="41">
        <v>964934</v>
      </c>
      <c r="I31" s="44" t="s">
        <v>2240</v>
      </c>
      <c r="J31" s="57">
        <v>42857</v>
      </c>
      <c r="K31" s="45"/>
      <c r="L31" s="46" t="s">
        <v>767</v>
      </c>
      <c r="M31" s="46" t="s">
        <v>2265</v>
      </c>
      <c r="N31" s="41">
        <v>139</v>
      </c>
      <c r="O31" s="45">
        <v>41655</v>
      </c>
    </row>
    <row r="32" spans="1:15" ht="12" customHeight="1">
      <c r="A32" s="40" t="s">
        <v>2240</v>
      </c>
      <c r="B32" s="41" t="s">
        <v>2241</v>
      </c>
      <c r="C32" s="48" t="s">
        <v>2265</v>
      </c>
      <c r="D32" s="41" t="s">
        <v>2246</v>
      </c>
      <c r="E32" s="46" t="s">
        <v>588</v>
      </c>
      <c r="F32" s="41" t="s">
        <v>88</v>
      </c>
      <c r="G32" s="43" t="s">
        <v>2248</v>
      </c>
      <c r="H32" s="41">
        <v>40073</v>
      </c>
      <c r="I32" s="44" t="s">
        <v>2240</v>
      </c>
      <c r="J32" s="47">
        <v>42873</v>
      </c>
      <c r="K32" s="45"/>
      <c r="L32" s="46" t="s">
        <v>767</v>
      </c>
      <c r="M32" s="46" t="s">
        <v>2265</v>
      </c>
      <c r="N32" s="41">
        <v>4213</v>
      </c>
      <c r="O32" s="50">
        <v>42734</v>
      </c>
    </row>
    <row r="33" spans="1:15" ht="12" customHeight="1">
      <c r="A33" s="40" t="s">
        <v>2240</v>
      </c>
      <c r="B33" s="41" t="s">
        <v>2241</v>
      </c>
      <c r="C33" s="48" t="s">
        <v>2265</v>
      </c>
      <c r="D33" s="41" t="s">
        <v>2246</v>
      </c>
      <c r="E33" s="46" t="s">
        <v>349</v>
      </c>
      <c r="F33" s="41" t="s">
        <v>88</v>
      </c>
      <c r="G33" s="43" t="s">
        <v>2248</v>
      </c>
      <c r="H33" s="41">
        <v>910616</v>
      </c>
      <c r="I33" s="44" t="s">
        <v>2240</v>
      </c>
      <c r="J33" s="47">
        <v>43130</v>
      </c>
      <c r="K33" s="45">
        <v>43476</v>
      </c>
      <c r="L33" s="46" t="s">
        <v>767</v>
      </c>
      <c r="M33" s="46" t="s">
        <v>2265</v>
      </c>
      <c r="N33" s="41">
        <v>4213</v>
      </c>
      <c r="O33" s="45">
        <v>42734</v>
      </c>
    </row>
    <row r="34" spans="1:15" ht="12" customHeight="1">
      <c r="A34" s="40" t="s">
        <v>2240</v>
      </c>
      <c r="B34" s="41" t="s">
        <v>2241</v>
      </c>
      <c r="C34" s="42" t="s">
        <v>2245</v>
      </c>
      <c r="D34" s="41" t="s">
        <v>2246</v>
      </c>
      <c r="E34" s="44" t="s">
        <v>300</v>
      </c>
      <c r="F34" s="41" t="s">
        <v>88</v>
      </c>
      <c r="G34" s="41" t="s">
        <v>2248</v>
      </c>
      <c r="H34" s="41">
        <v>25103</v>
      </c>
      <c r="I34" s="44" t="s">
        <v>2240</v>
      </c>
      <c r="J34" s="45">
        <v>43108</v>
      </c>
      <c r="K34" s="45"/>
      <c r="L34" s="46" t="s">
        <v>767</v>
      </c>
      <c r="M34" s="44" t="s">
        <v>2245</v>
      </c>
      <c r="N34" s="41">
        <v>122</v>
      </c>
      <c r="O34" s="45">
        <v>41288</v>
      </c>
    </row>
    <row r="35" spans="1:15" ht="12" customHeight="1">
      <c r="A35" s="48" t="s">
        <v>2240</v>
      </c>
      <c r="B35" s="43" t="s">
        <v>2241</v>
      </c>
      <c r="C35" s="49" t="s">
        <v>2260</v>
      </c>
      <c r="D35" s="43" t="s">
        <v>2246</v>
      </c>
      <c r="E35" s="46" t="s">
        <v>1081</v>
      </c>
      <c r="F35" s="41" t="s">
        <v>89</v>
      </c>
      <c r="G35" s="43" t="s">
        <v>735</v>
      </c>
      <c r="H35" s="41">
        <v>21138</v>
      </c>
      <c r="I35" s="44" t="s">
        <v>2240</v>
      </c>
      <c r="J35" s="45">
        <v>43109</v>
      </c>
      <c r="K35" s="45"/>
      <c r="L35" s="46" t="s">
        <v>767</v>
      </c>
      <c r="M35" s="46" t="s">
        <v>2260</v>
      </c>
      <c r="N35" s="41">
        <v>3606</v>
      </c>
      <c r="O35" s="45">
        <v>42368</v>
      </c>
    </row>
    <row r="36" spans="1:15" ht="12" customHeight="1">
      <c r="A36" s="40" t="s">
        <v>2240</v>
      </c>
      <c r="B36" s="41" t="s">
        <v>2241</v>
      </c>
      <c r="C36" s="42" t="s">
        <v>117</v>
      </c>
      <c r="D36" s="41" t="s">
        <v>2246</v>
      </c>
      <c r="E36" s="44" t="s">
        <v>602</v>
      </c>
      <c r="F36" s="41" t="s">
        <v>88</v>
      </c>
      <c r="G36" s="41" t="s">
        <v>2248</v>
      </c>
      <c r="H36" s="41">
        <v>915628</v>
      </c>
      <c r="I36" s="44" t="s">
        <v>2240</v>
      </c>
      <c r="J36" s="45">
        <v>42380</v>
      </c>
      <c r="K36" s="45"/>
      <c r="L36" s="46" t="s">
        <v>767</v>
      </c>
      <c r="M36" s="44" t="s">
        <v>117</v>
      </c>
      <c r="N36" s="41">
        <v>1111</v>
      </c>
      <c r="O36" s="45">
        <v>41752</v>
      </c>
    </row>
    <row r="37" spans="1:15" ht="12" customHeight="1">
      <c r="A37" s="40" t="s">
        <v>2240</v>
      </c>
      <c r="B37" s="41" t="s">
        <v>2241</v>
      </c>
      <c r="C37" s="42" t="s">
        <v>117</v>
      </c>
      <c r="D37" s="41" t="s">
        <v>2246</v>
      </c>
      <c r="E37" s="44" t="s">
        <v>2268</v>
      </c>
      <c r="F37" s="41" t="s">
        <v>88</v>
      </c>
      <c r="G37" s="41" t="s">
        <v>2248</v>
      </c>
      <c r="H37" s="41">
        <v>11854</v>
      </c>
      <c r="I37" s="44" t="s">
        <v>2240</v>
      </c>
      <c r="J37" s="45">
        <v>42381</v>
      </c>
      <c r="K37" s="45"/>
      <c r="L37" s="46" t="s">
        <v>767</v>
      </c>
      <c r="M37" s="44" t="s">
        <v>117</v>
      </c>
      <c r="N37" s="41">
        <v>1111</v>
      </c>
      <c r="O37" s="45">
        <v>41752</v>
      </c>
    </row>
    <row r="38" spans="1:15" ht="12" customHeight="1">
      <c r="A38" s="48" t="s">
        <v>2240</v>
      </c>
      <c r="B38" s="43" t="s">
        <v>2241</v>
      </c>
      <c r="C38" s="44" t="s">
        <v>2269</v>
      </c>
      <c r="D38" s="41" t="s">
        <v>2246</v>
      </c>
      <c r="E38" s="46" t="s">
        <v>1462</v>
      </c>
      <c r="F38" s="41" t="s">
        <v>2266</v>
      </c>
      <c r="G38" s="43" t="s">
        <v>2251</v>
      </c>
      <c r="H38" s="43">
        <v>32029</v>
      </c>
      <c r="I38" s="46" t="s">
        <v>2240</v>
      </c>
      <c r="J38" s="47">
        <v>43453</v>
      </c>
      <c r="K38" s="45"/>
      <c r="L38" s="46" t="s">
        <v>767</v>
      </c>
      <c r="M38" s="44" t="s">
        <v>2269</v>
      </c>
      <c r="N38" s="41">
        <v>3617</v>
      </c>
      <c r="O38" s="47">
        <v>42368</v>
      </c>
    </row>
    <row r="39" spans="1:15" ht="12" customHeight="1">
      <c r="A39" s="40" t="s">
        <v>2240</v>
      </c>
      <c r="B39" s="41" t="s">
        <v>2241</v>
      </c>
      <c r="C39" s="42" t="s">
        <v>2270</v>
      </c>
      <c r="D39" s="41" t="s">
        <v>2246</v>
      </c>
      <c r="E39" s="44" t="s">
        <v>2271</v>
      </c>
      <c r="F39" s="41" t="s">
        <v>88</v>
      </c>
      <c r="G39" s="41" t="s">
        <v>2248</v>
      </c>
      <c r="H39" s="41">
        <v>963036</v>
      </c>
      <c r="I39" s="44" t="s">
        <v>2240</v>
      </c>
      <c r="J39" s="47">
        <v>43202</v>
      </c>
      <c r="K39" s="45"/>
      <c r="L39" s="46" t="s">
        <v>767</v>
      </c>
      <c r="M39" s="44" t="s">
        <v>2270</v>
      </c>
      <c r="N39" s="41">
        <v>1318</v>
      </c>
      <c r="O39" s="45">
        <v>43202</v>
      </c>
    </row>
    <row r="40" spans="1:15" ht="12" customHeight="1">
      <c r="A40" s="40" t="s">
        <v>2240</v>
      </c>
      <c r="B40" s="41" t="s">
        <v>2241</v>
      </c>
      <c r="C40" s="42" t="s">
        <v>2270</v>
      </c>
      <c r="D40" s="41" t="s">
        <v>2246</v>
      </c>
      <c r="E40" s="40" t="s">
        <v>2272</v>
      </c>
      <c r="F40" s="51" t="s">
        <v>88</v>
      </c>
      <c r="G40" s="51" t="s">
        <v>2248</v>
      </c>
      <c r="H40" s="51">
        <v>962728</v>
      </c>
      <c r="I40" s="44" t="s">
        <v>2240</v>
      </c>
      <c r="J40" s="47">
        <v>43202</v>
      </c>
      <c r="K40" s="45"/>
      <c r="L40" s="46" t="s">
        <v>767</v>
      </c>
      <c r="M40" s="44" t="s">
        <v>2270</v>
      </c>
      <c r="N40" s="41">
        <v>1318</v>
      </c>
      <c r="O40" s="45">
        <v>43202</v>
      </c>
    </row>
    <row r="41" spans="1:15" ht="12" customHeight="1">
      <c r="A41" s="40" t="s">
        <v>2240</v>
      </c>
      <c r="B41" s="41" t="s">
        <v>2241</v>
      </c>
      <c r="C41" s="42" t="s">
        <v>2270</v>
      </c>
      <c r="D41" s="41" t="s">
        <v>2246</v>
      </c>
      <c r="E41" s="44" t="s">
        <v>2273</v>
      </c>
      <c r="F41" s="51" t="s">
        <v>88</v>
      </c>
      <c r="G41" s="41" t="s">
        <v>2248</v>
      </c>
      <c r="H41" s="41">
        <v>902330</v>
      </c>
      <c r="I41" s="44" t="s">
        <v>2240</v>
      </c>
      <c r="J41" s="47">
        <v>43202</v>
      </c>
      <c r="K41" s="45"/>
      <c r="L41" s="46" t="s">
        <v>767</v>
      </c>
      <c r="M41" s="44" t="s">
        <v>2270</v>
      </c>
      <c r="N41" s="41">
        <v>1318</v>
      </c>
      <c r="O41" s="45">
        <v>43202</v>
      </c>
    </row>
    <row r="42" spans="1:15" ht="12" customHeight="1">
      <c r="A42" s="48" t="s">
        <v>2240</v>
      </c>
      <c r="B42" s="43" t="s">
        <v>2241</v>
      </c>
      <c r="C42" s="49" t="s">
        <v>2255</v>
      </c>
      <c r="D42" s="41" t="s">
        <v>2246</v>
      </c>
      <c r="E42" s="46" t="s">
        <v>333</v>
      </c>
      <c r="F42" s="41" t="s">
        <v>88</v>
      </c>
      <c r="G42" s="43" t="s">
        <v>2248</v>
      </c>
      <c r="H42" s="43">
        <v>925411</v>
      </c>
      <c r="I42" s="46" t="s">
        <v>2240</v>
      </c>
      <c r="J42" s="47">
        <v>43466</v>
      </c>
      <c r="K42" s="45"/>
      <c r="L42" s="46" t="s">
        <v>767</v>
      </c>
      <c r="M42" s="49" t="s">
        <v>2255</v>
      </c>
      <c r="N42" s="43">
        <v>3719</v>
      </c>
      <c r="O42" s="47">
        <v>42003</v>
      </c>
    </row>
    <row r="43" spans="1:15" ht="12" customHeight="1">
      <c r="A43" s="48" t="s">
        <v>2240</v>
      </c>
      <c r="B43" s="43" t="s">
        <v>2241</v>
      </c>
      <c r="C43" s="49" t="s">
        <v>2255</v>
      </c>
      <c r="D43" s="41" t="s">
        <v>2246</v>
      </c>
      <c r="E43" s="46" t="s">
        <v>333</v>
      </c>
      <c r="F43" s="41" t="s">
        <v>88</v>
      </c>
      <c r="G43" s="43" t="s">
        <v>2248</v>
      </c>
      <c r="H43" s="43">
        <v>925411</v>
      </c>
      <c r="I43" s="46" t="s">
        <v>2240</v>
      </c>
      <c r="J43" s="47">
        <v>43466</v>
      </c>
      <c r="K43" s="45"/>
      <c r="L43" s="46" t="s">
        <v>767</v>
      </c>
      <c r="M43" s="49" t="s">
        <v>2255</v>
      </c>
      <c r="N43" s="43">
        <v>3724</v>
      </c>
      <c r="O43" s="47">
        <v>42003</v>
      </c>
    </row>
    <row r="44" spans="1:15" ht="12" customHeight="1">
      <c r="A44" s="48" t="s">
        <v>2240</v>
      </c>
      <c r="B44" s="43" t="s">
        <v>2241</v>
      </c>
      <c r="C44" s="49" t="s">
        <v>2255</v>
      </c>
      <c r="D44" s="41" t="s">
        <v>2246</v>
      </c>
      <c r="E44" s="46" t="s">
        <v>329</v>
      </c>
      <c r="F44" s="41" t="s">
        <v>88</v>
      </c>
      <c r="G44" s="43" t="s">
        <v>2248</v>
      </c>
      <c r="H44" s="43">
        <v>963357</v>
      </c>
      <c r="I44" s="46" t="s">
        <v>2240</v>
      </c>
      <c r="J44" s="47">
        <v>43466</v>
      </c>
      <c r="K44" s="45"/>
      <c r="L44" s="46" t="s">
        <v>767</v>
      </c>
      <c r="M44" s="49" t="s">
        <v>2255</v>
      </c>
      <c r="N44" s="43">
        <v>3719</v>
      </c>
      <c r="O44" s="47">
        <v>42003</v>
      </c>
    </row>
    <row r="45" spans="1:15" ht="12" customHeight="1">
      <c r="A45" s="48" t="s">
        <v>2240</v>
      </c>
      <c r="B45" s="43" t="s">
        <v>2241</v>
      </c>
      <c r="C45" s="49" t="s">
        <v>2255</v>
      </c>
      <c r="D45" s="41" t="s">
        <v>2246</v>
      </c>
      <c r="E45" s="46" t="s">
        <v>329</v>
      </c>
      <c r="F45" s="41" t="s">
        <v>88</v>
      </c>
      <c r="G45" s="43" t="s">
        <v>2248</v>
      </c>
      <c r="H45" s="43">
        <v>963357</v>
      </c>
      <c r="I45" s="46" t="s">
        <v>2240</v>
      </c>
      <c r="J45" s="47">
        <v>43466</v>
      </c>
      <c r="K45" s="45"/>
      <c r="L45" s="46" t="s">
        <v>767</v>
      </c>
      <c r="M45" s="49" t="s">
        <v>2255</v>
      </c>
      <c r="N45" s="43">
        <v>3724</v>
      </c>
      <c r="O45" s="47">
        <v>42003</v>
      </c>
    </row>
    <row r="46" spans="1:15" ht="12" customHeight="1">
      <c r="A46" s="48" t="s">
        <v>2240</v>
      </c>
      <c r="B46" s="43" t="s">
        <v>2241</v>
      </c>
      <c r="C46" s="49" t="s">
        <v>2255</v>
      </c>
      <c r="D46" s="41" t="s">
        <v>2246</v>
      </c>
      <c r="E46" s="46" t="s">
        <v>862</v>
      </c>
      <c r="F46" s="41" t="s">
        <v>88</v>
      </c>
      <c r="G46" s="43" t="s">
        <v>2251</v>
      </c>
      <c r="H46" s="43">
        <v>967032</v>
      </c>
      <c r="I46" s="46" t="s">
        <v>2240</v>
      </c>
      <c r="J46" s="47">
        <v>43466</v>
      </c>
      <c r="K46" s="45"/>
      <c r="L46" s="46" t="s">
        <v>767</v>
      </c>
      <c r="M46" s="49" t="s">
        <v>2255</v>
      </c>
      <c r="N46" s="43">
        <v>3719</v>
      </c>
      <c r="O46" s="47">
        <v>42003</v>
      </c>
    </row>
    <row r="47" spans="1:15" ht="12" customHeight="1">
      <c r="A47" s="48" t="s">
        <v>2240</v>
      </c>
      <c r="B47" s="43" t="s">
        <v>2241</v>
      </c>
      <c r="C47" s="49" t="s">
        <v>2255</v>
      </c>
      <c r="D47" s="41" t="s">
        <v>2246</v>
      </c>
      <c r="E47" s="46" t="s">
        <v>862</v>
      </c>
      <c r="F47" s="41" t="s">
        <v>88</v>
      </c>
      <c r="G47" s="43" t="s">
        <v>2251</v>
      </c>
      <c r="H47" s="43">
        <v>967032</v>
      </c>
      <c r="I47" s="46" t="s">
        <v>2240</v>
      </c>
      <c r="J47" s="47">
        <v>43466</v>
      </c>
      <c r="K47" s="45"/>
      <c r="L47" s="46" t="s">
        <v>767</v>
      </c>
      <c r="M47" s="49" t="s">
        <v>2255</v>
      </c>
      <c r="N47" s="43">
        <v>3724</v>
      </c>
      <c r="O47" s="47">
        <v>42003</v>
      </c>
    </row>
    <row r="48" spans="1:15" ht="12" customHeight="1">
      <c r="A48" s="48" t="s">
        <v>2240</v>
      </c>
      <c r="B48" s="43" t="s">
        <v>2241</v>
      </c>
      <c r="C48" s="49" t="s">
        <v>2255</v>
      </c>
      <c r="D48" s="41" t="s">
        <v>2246</v>
      </c>
      <c r="E48" s="46" t="s">
        <v>2274</v>
      </c>
      <c r="F48" s="41" t="s">
        <v>88</v>
      </c>
      <c r="G48" s="43" t="s">
        <v>2248</v>
      </c>
      <c r="H48" s="43">
        <v>967276</v>
      </c>
      <c r="I48" s="46" t="s">
        <v>2240</v>
      </c>
      <c r="J48" s="47">
        <v>43466</v>
      </c>
      <c r="K48" s="45"/>
      <c r="L48" s="46" t="s">
        <v>767</v>
      </c>
      <c r="M48" s="49" t="s">
        <v>2255</v>
      </c>
      <c r="N48" s="43">
        <v>3719</v>
      </c>
      <c r="O48" s="47">
        <v>42003</v>
      </c>
    </row>
    <row r="49" spans="1:15" ht="12" customHeight="1">
      <c r="A49" s="48" t="s">
        <v>2240</v>
      </c>
      <c r="B49" s="43" t="s">
        <v>2241</v>
      </c>
      <c r="C49" s="49" t="s">
        <v>2255</v>
      </c>
      <c r="D49" s="41" t="s">
        <v>2246</v>
      </c>
      <c r="E49" s="46" t="s">
        <v>2274</v>
      </c>
      <c r="F49" s="41" t="s">
        <v>88</v>
      </c>
      <c r="G49" s="43" t="s">
        <v>2248</v>
      </c>
      <c r="H49" s="43">
        <v>967276</v>
      </c>
      <c r="I49" s="46" t="s">
        <v>2240</v>
      </c>
      <c r="J49" s="47">
        <v>43466</v>
      </c>
      <c r="K49" s="45"/>
      <c r="L49" s="46" t="s">
        <v>767</v>
      </c>
      <c r="M49" s="49" t="s">
        <v>2255</v>
      </c>
      <c r="N49" s="43">
        <v>3724</v>
      </c>
      <c r="O49" s="47">
        <v>42003</v>
      </c>
    </row>
    <row r="50" spans="1:15" ht="12" customHeight="1">
      <c r="A50" s="40" t="s">
        <v>2240</v>
      </c>
      <c r="B50" s="41" t="s">
        <v>2241</v>
      </c>
      <c r="C50" s="42" t="s">
        <v>2249</v>
      </c>
      <c r="D50" s="41" t="s">
        <v>2243</v>
      </c>
      <c r="E50" s="44" t="s">
        <v>416</v>
      </c>
      <c r="F50" s="41" t="s">
        <v>88</v>
      </c>
      <c r="G50" s="41" t="s">
        <v>2248</v>
      </c>
      <c r="H50" s="41">
        <v>913818</v>
      </c>
      <c r="I50" s="44" t="s">
        <v>2240</v>
      </c>
      <c r="J50" s="45">
        <v>43466</v>
      </c>
      <c r="K50" s="41"/>
      <c r="L50" s="46" t="s">
        <v>767</v>
      </c>
      <c r="M50" s="48" t="s">
        <v>2275</v>
      </c>
      <c r="N50" s="58">
        <v>3613</v>
      </c>
      <c r="O50" s="47">
        <v>42368</v>
      </c>
    </row>
    <row r="51" spans="1:15" ht="12" customHeight="1">
      <c r="A51" s="40" t="s">
        <v>2240</v>
      </c>
      <c r="B51" s="41" t="s">
        <v>2241</v>
      </c>
      <c r="C51" s="42" t="s">
        <v>2249</v>
      </c>
      <c r="D51" s="41" t="s">
        <v>2243</v>
      </c>
      <c r="E51" s="44" t="s">
        <v>368</v>
      </c>
      <c r="F51" s="41" t="s">
        <v>88</v>
      </c>
      <c r="G51" s="41" t="s">
        <v>2248</v>
      </c>
      <c r="H51" s="41">
        <v>913819</v>
      </c>
      <c r="I51" s="44" t="s">
        <v>2240</v>
      </c>
      <c r="J51" s="45">
        <v>43466</v>
      </c>
      <c r="K51" s="41"/>
      <c r="L51" s="46" t="s">
        <v>767</v>
      </c>
      <c r="M51" s="48" t="s">
        <v>2275</v>
      </c>
      <c r="N51" s="58">
        <v>3613</v>
      </c>
      <c r="O51" s="47">
        <v>42368</v>
      </c>
    </row>
    <row r="52" spans="1:15" ht="12" customHeight="1">
      <c r="A52" s="40" t="s">
        <v>2240</v>
      </c>
      <c r="B52" s="41" t="s">
        <v>2241</v>
      </c>
      <c r="C52" s="59" t="s">
        <v>2276</v>
      </c>
      <c r="D52" s="41" t="s">
        <v>2246</v>
      </c>
      <c r="E52" s="44" t="s">
        <v>349</v>
      </c>
      <c r="F52" s="41" t="s">
        <v>88</v>
      </c>
      <c r="G52" s="41" t="s">
        <v>2248</v>
      </c>
      <c r="H52" s="41">
        <v>910616</v>
      </c>
      <c r="I52" s="44" t="s">
        <v>2240</v>
      </c>
      <c r="J52" s="45">
        <v>43476</v>
      </c>
      <c r="K52" s="45"/>
      <c r="L52" s="46" t="s">
        <v>767</v>
      </c>
      <c r="M52" s="44" t="s">
        <v>2276</v>
      </c>
      <c r="N52" s="41">
        <v>134</v>
      </c>
      <c r="O52" s="45">
        <v>41655</v>
      </c>
    </row>
    <row r="53" spans="1:15" ht="12" customHeight="1">
      <c r="A53" s="40" t="s">
        <v>2240</v>
      </c>
      <c r="B53" s="41" t="s">
        <v>2241</v>
      </c>
      <c r="C53" s="42" t="s">
        <v>2276</v>
      </c>
      <c r="D53" s="41" t="s">
        <v>2246</v>
      </c>
      <c r="E53" s="44" t="s">
        <v>766</v>
      </c>
      <c r="F53" s="41" t="s">
        <v>2266</v>
      </c>
      <c r="G53" s="41" t="s">
        <v>2251</v>
      </c>
      <c r="H53" s="41">
        <v>32011</v>
      </c>
      <c r="I53" s="44" t="s">
        <v>2240</v>
      </c>
      <c r="J53" s="45">
        <v>43490</v>
      </c>
      <c r="K53" s="45"/>
      <c r="L53" s="46" t="s">
        <v>767</v>
      </c>
      <c r="M53" s="44" t="s">
        <v>2276</v>
      </c>
      <c r="N53" s="41">
        <v>137</v>
      </c>
      <c r="O53" s="45">
        <v>41655</v>
      </c>
    </row>
    <row r="54" spans="1:15" ht="12" customHeight="1">
      <c r="A54" s="48" t="s">
        <v>2240</v>
      </c>
      <c r="B54" s="43" t="s">
        <v>2241</v>
      </c>
      <c r="C54" s="49" t="s">
        <v>110</v>
      </c>
      <c r="D54" s="41" t="s">
        <v>2246</v>
      </c>
      <c r="E54" s="46" t="s">
        <v>2277</v>
      </c>
      <c r="F54" s="41" t="s">
        <v>88</v>
      </c>
      <c r="G54" s="43" t="s">
        <v>2251</v>
      </c>
      <c r="H54" s="43">
        <v>32030</v>
      </c>
      <c r="I54" s="44" t="s">
        <v>2240</v>
      </c>
      <c r="J54" s="47">
        <v>43479</v>
      </c>
      <c r="K54" s="45">
        <v>43504</v>
      </c>
      <c r="L54" s="46" t="s">
        <v>767</v>
      </c>
      <c r="M54" s="46" t="s">
        <v>110</v>
      </c>
      <c r="N54" s="41">
        <v>1110</v>
      </c>
      <c r="O54" s="45">
        <v>41752</v>
      </c>
    </row>
    <row r="55" spans="1:15" ht="12" customHeight="1">
      <c r="A55" s="48" t="s">
        <v>2240</v>
      </c>
      <c r="B55" s="43" t="s">
        <v>2241</v>
      </c>
      <c r="C55" s="49" t="s">
        <v>2253</v>
      </c>
      <c r="D55" s="41" t="s">
        <v>2246</v>
      </c>
      <c r="E55" s="46" t="s">
        <v>2278</v>
      </c>
      <c r="F55" s="41" t="s">
        <v>88</v>
      </c>
      <c r="G55" s="43" t="s">
        <v>2248</v>
      </c>
      <c r="H55" s="41">
        <v>963988</v>
      </c>
      <c r="I55" s="44" t="s">
        <v>2240</v>
      </c>
      <c r="J55" s="50">
        <v>43481</v>
      </c>
      <c r="K55" s="45"/>
      <c r="L55" s="46" t="s">
        <v>767</v>
      </c>
      <c r="M55" s="46" t="s">
        <v>2253</v>
      </c>
      <c r="N55" s="43">
        <v>3720</v>
      </c>
      <c r="O55" s="47">
        <v>42003</v>
      </c>
    </row>
    <row r="56" spans="1:15" ht="12" customHeight="1">
      <c r="A56" s="48" t="s">
        <v>2240</v>
      </c>
      <c r="B56" s="43" t="s">
        <v>2241</v>
      </c>
      <c r="C56" s="49" t="s">
        <v>2253</v>
      </c>
      <c r="D56" s="41" t="s">
        <v>2246</v>
      </c>
      <c r="E56" s="46" t="s">
        <v>2279</v>
      </c>
      <c r="F56" s="41" t="s">
        <v>88</v>
      </c>
      <c r="G56" s="43" t="s">
        <v>2248</v>
      </c>
      <c r="H56" s="41">
        <v>965874</v>
      </c>
      <c r="I56" s="44" t="s">
        <v>2240</v>
      </c>
      <c r="J56" s="50">
        <v>43481</v>
      </c>
      <c r="K56" s="45"/>
      <c r="L56" s="46" t="s">
        <v>767</v>
      </c>
      <c r="M56" s="46" t="s">
        <v>2253</v>
      </c>
      <c r="N56" s="43">
        <v>3720</v>
      </c>
      <c r="O56" s="47">
        <v>42003</v>
      </c>
    </row>
    <row r="57" spans="1:15" ht="12" customHeight="1">
      <c r="A57" s="40" t="s">
        <v>2240</v>
      </c>
      <c r="B57" s="41" t="s">
        <v>2241</v>
      </c>
      <c r="C57" s="44" t="s">
        <v>2258</v>
      </c>
      <c r="D57" s="41" t="s">
        <v>2246</v>
      </c>
      <c r="E57" s="44" t="s">
        <v>607</v>
      </c>
      <c r="F57" s="41" t="s">
        <v>88</v>
      </c>
      <c r="G57" s="41" t="s">
        <v>2248</v>
      </c>
      <c r="H57" s="41">
        <v>900428</v>
      </c>
      <c r="I57" s="44" t="s">
        <v>2240</v>
      </c>
      <c r="J57" s="45">
        <v>43487</v>
      </c>
      <c r="K57" s="45"/>
      <c r="L57" s="46" t="s">
        <v>767</v>
      </c>
      <c r="M57" s="44" t="s">
        <v>2258</v>
      </c>
      <c r="N57" s="41">
        <v>135</v>
      </c>
      <c r="O57" s="45">
        <v>41655</v>
      </c>
    </row>
    <row r="58" spans="1:15" ht="12" customHeight="1">
      <c r="A58" s="48" t="s">
        <v>2240</v>
      </c>
      <c r="B58" s="43" t="s">
        <v>2241</v>
      </c>
      <c r="C58" s="49" t="s">
        <v>110</v>
      </c>
      <c r="D58" s="41" t="s">
        <v>2246</v>
      </c>
      <c r="E58" s="46" t="s">
        <v>2277</v>
      </c>
      <c r="F58" s="41" t="s">
        <v>88</v>
      </c>
      <c r="G58" s="43" t="s">
        <v>2248</v>
      </c>
      <c r="H58" s="43">
        <v>696767</v>
      </c>
      <c r="I58" s="44" t="s">
        <v>2240</v>
      </c>
      <c r="J58" s="45">
        <v>43504</v>
      </c>
      <c r="K58" s="45">
        <v>43533</v>
      </c>
      <c r="L58" s="46" t="s">
        <v>767</v>
      </c>
      <c r="M58" s="46" t="s">
        <v>110</v>
      </c>
      <c r="N58" s="41">
        <v>1110</v>
      </c>
      <c r="O58" s="45">
        <v>41752</v>
      </c>
    </row>
    <row r="59" spans="1:15" ht="12" customHeight="1">
      <c r="A59" s="40" t="s">
        <v>2240</v>
      </c>
      <c r="B59" s="41" t="s">
        <v>2241</v>
      </c>
      <c r="C59" s="42" t="s">
        <v>2257</v>
      </c>
      <c r="D59" s="41" t="s">
        <v>2246</v>
      </c>
      <c r="E59" s="44" t="s">
        <v>295</v>
      </c>
      <c r="F59" s="41" t="s">
        <v>88</v>
      </c>
      <c r="G59" s="41" t="s">
        <v>2248</v>
      </c>
      <c r="H59" s="41">
        <v>966309</v>
      </c>
      <c r="I59" s="44" t="s">
        <v>2240</v>
      </c>
      <c r="J59" s="47">
        <v>43522</v>
      </c>
      <c r="K59" s="45"/>
      <c r="L59" s="46" t="s">
        <v>767</v>
      </c>
      <c r="M59" s="42" t="s">
        <v>2280</v>
      </c>
      <c r="N59" s="41">
        <v>255</v>
      </c>
      <c r="O59" s="45">
        <v>43495</v>
      </c>
    </row>
    <row r="60" spans="1:15" ht="12" customHeight="1">
      <c r="A60" s="48" t="s">
        <v>2240</v>
      </c>
      <c r="B60" s="43" t="s">
        <v>2241</v>
      </c>
      <c r="C60" s="49" t="s">
        <v>110</v>
      </c>
      <c r="D60" s="41" t="s">
        <v>2246</v>
      </c>
      <c r="E60" s="46" t="s">
        <v>2277</v>
      </c>
      <c r="F60" s="41" t="s">
        <v>88</v>
      </c>
      <c r="G60" s="43" t="s">
        <v>2248</v>
      </c>
      <c r="H60" s="43">
        <v>967599</v>
      </c>
      <c r="I60" s="44" t="s">
        <v>2240</v>
      </c>
      <c r="J60" s="45">
        <v>43533</v>
      </c>
      <c r="K60" s="45"/>
      <c r="L60" s="46" t="s">
        <v>767</v>
      </c>
      <c r="M60" s="46" t="s">
        <v>110</v>
      </c>
      <c r="N60" s="41">
        <v>1110</v>
      </c>
      <c r="O60" s="45">
        <v>41752</v>
      </c>
    </row>
    <row r="61" spans="1:15" ht="12" customHeight="1">
      <c r="A61" s="48" t="s">
        <v>2240</v>
      </c>
      <c r="B61" s="43" t="s">
        <v>2241</v>
      </c>
      <c r="C61" s="49" t="s">
        <v>2255</v>
      </c>
      <c r="D61" s="41" t="s">
        <v>2246</v>
      </c>
      <c r="E61" s="46" t="s">
        <v>333</v>
      </c>
      <c r="F61" s="41" t="s">
        <v>88</v>
      </c>
      <c r="G61" s="43" t="s">
        <v>2248</v>
      </c>
      <c r="H61" s="43">
        <v>925411</v>
      </c>
      <c r="I61" s="46" t="s">
        <v>2240</v>
      </c>
      <c r="J61" s="47">
        <v>43557</v>
      </c>
      <c r="K61" s="45"/>
      <c r="L61" s="46" t="s">
        <v>767</v>
      </c>
      <c r="M61" s="42" t="s">
        <v>2276</v>
      </c>
      <c r="N61" s="43">
        <v>148395</v>
      </c>
      <c r="O61" s="47">
        <v>43557</v>
      </c>
    </row>
    <row r="62" spans="1:15" ht="12" customHeight="1">
      <c r="A62" s="48" t="s">
        <v>2240</v>
      </c>
      <c r="B62" s="43" t="s">
        <v>2241</v>
      </c>
      <c r="C62" s="49" t="s">
        <v>2255</v>
      </c>
      <c r="D62" s="41" t="s">
        <v>2246</v>
      </c>
      <c r="E62" s="46" t="s">
        <v>329</v>
      </c>
      <c r="F62" s="41" t="s">
        <v>88</v>
      </c>
      <c r="G62" s="43" t="s">
        <v>2248</v>
      </c>
      <c r="H62" s="43">
        <v>963357</v>
      </c>
      <c r="I62" s="46" t="s">
        <v>2240</v>
      </c>
      <c r="J62" s="47">
        <v>43557</v>
      </c>
      <c r="K62" s="57"/>
      <c r="L62" s="46" t="s">
        <v>767</v>
      </c>
      <c r="M62" s="42" t="s">
        <v>2276</v>
      </c>
      <c r="N62" s="43">
        <v>148395</v>
      </c>
      <c r="O62" s="47">
        <v>43557</v>
      </c>
    </row>
    <row r="63" spans="1:15" ht="12" customHeight="1">
      <c r="A63" s="48" t="s">
        <v>2240</v>
      </c>
      <c r="B63" s="43" t="s">
        <v>2241</v>
      </c>
      <c r="C63" s="49" t="s">
        <v>2255</v>
      </c>
      <c r="D63" s="41" t="s">
        <v>2246</v>
      </c>
      <c r="E63" s="46" t="s">
        <v>862</v>
      </c>
      <c r="F63" s="41" t="s">
        <v>88</v>
      </c>
      <c r="G63" s="43" t="s">
        <v>2251</v>
      </c>
      <c r="H63" s="43">
        <v>967032</v>
      </c>
      <c r="I63" s="46" t="s">
        <v>2240</v>
      </c>
      <c r="J63" s="47">
        <v>43557</v>
      </c>
      <c r="K63" s="45"/>
      <c r="L63" s="46" t="s">
        <v>767</v>
      </c>
      <c r="M63" s="42" t="s">
        <v>2276</v>
      </c>
      <c r="N63" s="43">
        <v>148395</v>
      </c>
      <c r="O63" s="47">
        <v>43557</v>
      </c>
    </row>
    <row r="64" spans="1:15" ht="12" customHeight="1">
      <c r="A64" s="48" t="s">
        <v>2240</v>
      </c>
      <c r="B64" s="43" t="s">
        <v>2241</v>
      </c>
      <c r="C64" s="46" t="s">
        <v>110</v>
      </c>
      <c r="D64" s="41" t="s">
        <v>2246</v>
      </c>
      <c r="E64" s="46" t="s">
        <v>821</v>
      </c>
      <c r="F64" s="41" t="s">
        <v>88</v>
      </c>
      <c r="G64" s="43" t="s">
        <v>2248</v>
      </c>
      <c r="H64" s="43">
        <v>696925</v>
      </c>
      <c r="I64" s="46" t="s">
        <v>2240</v>
      </c>
      <c r="J64" s="50">
        <v>43599</v>
      </c>
      <c r="K64" s="60"/>
      <c r="L64" s="46" t="s">
        <v>767</v>
      </c>
      <c r="M64" s="46" t="s">
        <v>110</v>
      </c>
      <c r="N64" s="41">
        <v>1110</v>
      </c>
      <c r="O64" s="47">
        <v>41752</v>
      </c>
    </row>
    <row r="65" spans="1:15" ht="12" customHeight="1">
      <c r="A65" s="48" t="s">
        <v>2240</v>
      </c>
      <c r="B65" s="43" t="s">
        <v>2241</v>
      </c>
      <c r="C65" s="49" t="s">
        <v>2255</v>
      </c>
      <c r="D65" s="41" t="s">
        <v>2246</v>
      </c>
      <c r="E65" s="46" t="s">
        <v>333</v>
      </c>
      <c r="F65" s="41" t="s">
        <v>88</v>
      </c>
      <c r="G65" s="43" t="s">
        <v>2248</v>
      </c>
      <c r="H65" s="43">
        <v>925411</v>
      </c>
      <c r="I65" s="46" t="s">
        <v>2240</v>
      </c>
      <c r="J65" s="47">
        <v>43635</v>
      </c>
      <c r="K65" s="45"/>
      <c r="L65" s="46" t="s">
        <v>767</v>
      </c>
      <c r="M65" s="44" t="s">
        <v>117</v>
      </c>
      <c r="N65" s="43"/>
      <c r="O65" s="47">
        <v>43635</v>
      </c>
    </row>
    <row r="66" spans="1:15" ht="12" customHeight="1">
      <c r="A66" s="48" t="s">
        <v>2240</v>
      </c>
      <c r="B66" s="43" t="s">
        <v>2241</v>
      </c>
      <c r="C66" s="49" t="s">
        <v>2255</v>
      </c>
      <c r="D66" s="41" t="s">
        <v>2246</v>
      </c>
      <c r="E66" s="46" t="s">
        <v>329</v>
      </c>
      <c r="F66" s="41" t="s">
        <v>88</v>
      </c>
      <c r="G66" s="43" t="s">
        <v>2248</v>
      </c>
      <c r="H66" s="43">
        <v>963357</v>
      </c>
      <c r="I66" s="46" t="s">
        <v>2240</v>
      </c>
      <c r="J66" s="47">
        <v>43635</v>
      </c>
      <c r="K66" s="57"/>
      <c r="L66" s="46" t="s">
        <v>767</v>
      </c>
      <c r="M66" s="44" t="s">
        <v>117</v>
      </c>
      <c r="N66" s="43"/>
      <c r="O66" s="47">
        <v>43635</v>
      </c>
    </row>
    <row r="67" spans="1:15" ht="12" customHeight="1">
      <c r="A67" s="48" t="s">
        <v>2240</v>
      </c>
      <c r="B67" s="43" t="s">
        <v>2241</v>
      </c>
      <c r="C67" s="49" t="s">
        <v>2255</v>
      </c>
      <c r="D67" s="41" t="s">
        <v>2246</v>
      </c>
      <c r="E67" s="46" t="s">
        <v>862</v>
      </c>
      <c r="F67" s="41" t="s">
        <v>88</v>
      </c>
      <c r="G67" s="43" t="s">
        <v>2251</v>
      </c>
      <c r="H67" s="43">
        <v>967032</v>
      </c>
      <c r="I67" s="46" t="s">
        <v>2240</v>
      </c>
      <c r="J67" s="47">
        <v>43635</v>
      </c>
      <c r="K67" s="45"/>
      <c r="L67" s="46" t="s">
        <v>767</v>
      </c>
      <c r="M67" s="44" t="s">
        <v>117</v>
      </c>
      <c r="N67" s="43"/>
      <c r="O67" s="47">
        <v>43635</v>
      </c>
    </row>
  </sheetData>
  <autoFilter ref="A1:O1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B4:F29"/>
  <sheetViews>
    <sheetView workbookViewId="0">
      <selection activeCell="J19" sqref="J19"/>
    </sheetView>
  </sheetViews>
  <sheetFormatPr baseColWidth="10" defaultColWidth="11.42578125" defaultRowHeight="15"/>
  <cols>
    <col min="2" max="2" width="19.85546875" customWidth="1"/>
    <col min="3" max="3" width="33.5703125" customWidth="1"/>
  </cols>
  <sheetData>
    <row r="4" spans="2:6">
      <c r="B4" s="75" t="s">
        <v>2281</v>
      </c>
      <c r="C4" s="75" t="s">
        <v>2282</v>
      </c>
      <c r="D4" s="75" t="s">
        <v>2283</v>
      </c>
      <c r="E4" s="75" t="s">
        <v>2284</v>
      </c>
      <c r="F4" s="75" t="s">
        <v>2285</v>
      </c>
    </row>
    <row r="5" spans="2:6">
      <c r="B5" s="5" t="s">
        <v>2286</v>
      </c>
      <c r="C5" s="5" t="s">
        <v>2287</v>
      </c>
      <c r="D5" s="50">
        <v>42736</v>
      </c>
      <c r="E5" s="45">
        <v>46387</v>
      </c>
      <c r="F5" s="78">
        <v>5.6132679999999997</v>
      </c>
    </row>
    <row r="6" spans="2:6">
      <c r="B6" s="5" t="s">
        <v>2288</v>
      </c>
      <c r="C6" s="5" t="s">
        <v>2289</v>
      </c>
      <c r="D6" s="45">
        <v>41655</v>
      </c>
      <c r="E6" s="73">
        <v>45291</v>
      </c>
      <c r="F6" s="78">
        <v>21.579124</v>
      </c>
    </row>
    <row r="7" spans="2:6">
      <c r="B7" s="5" t="s">
        <v>2290</v>
      </c>
      <c r="C7" s="5" t="s">
        <v>2291</v>
      </c>
      <c r="D7" s="74">
        <v>43481</v>
      </c>
      <c r="E7" s="5"/>
      <c r="F7" s="5">
        <v>14.238613000000001</v>
      </c>
    </row>
    <row r="8" spans="2:6">
      <c r="B8" s="76" t="s">
        <v>602</v>
      </c>
      <c r="C8" s="5" t="s">
        <v>923</v>
      </c>
      <c r="D8" s="5"/>
      <c r="E8" s="5"/>
      <c r="F8" s="5">
        <v>2.15</v>
      </c>
    </row>
    <row r="9" spans="2:6">
      <c r="B9" s="76" t="s">
        <v>2292</v>
      </c>
      <c r="C9" s="42" t="s">
        <v>2245</v>
      </c>
      <c r="D9" s="5"/>
      <c r="E9" s="5"/>
      <c r="F9" s="5">
        <v>9.4740000000000002</v>
      </c>
    </row>
    <row r="10" spans="2:6">
      <c r="B10" s="76" t="s">
        <v>399</v>
      </c>
      <c r="C10" s="42" t="s">
        <v>2245</v>
      </c>
      <c r="D10" s="5"/>
      <c r="E10" s="5"/>
      <c r="F10" s="5">
        <v>6.734</v>
      </c>
    </row>
    <row r="11" spans="2:6">
      <c r="B11" s="76" t="s">
        <v>2279</v>
      </c>
      <c r="C11" s="49" t="s">
        <v>2253</v>
      </c>
      <c r="D11" s="5"/>
      <c r="E11" s="5"/>
      <c r="F11" s="5">
        <v>2.5859999999999999</v>
      </c>
    </row>
    <row r="12" spans="2:6">
      <c r="B12" s="76" t="s">
        <v>333</v>
      </c>
      <c r="C12" s="49" t="s">
        <v>2255</v>
      </c>
      <c r="D12" s="5"/>
      <c r="E12" s="5"/>
      <c r="F12" s="5">
        <v>16.5</v>
      </c>
    </row>
    <row r="13" spans="2:6">
      <c r="B13" s="76" t="s">
        <v>329</v>
      </c>
      <c r="C13" s="49" t="s">
        <v>2255</v>
      </c>
      <c r="D13" s="5"/>
      <c r="E13" s="5"/>
      <c r="F13" s="5">
        <v>9.4939999999999998</v>
      </c>
    </row>
    <row r="14" spans="2:6">
      <c r="B14" s="76" t="s">
        <v>862</v>
      </c>
      <c r="C14" s="49" t="s">
        <v>2255</v>
      </c>
      <c r="D14" s="5"/>
      <c r="E14" s="5"/>
      <c r="F14" s="5">
        <v>19.515000000000001</v>
      </c>
    </row>
    <row r="15" spans="2:6">
      <c r="B15" s="76" t="s">
        <v>465</v>
      </c>
      <c r="C15" s="42" t="s">
        <v>2245</v>
      </c>
      <c r="D15" s="5"/>
      <c r="E15" s="5"/>
      <c r="F15" s="5">
        <v>12.625</v>
      </c>
    </row>
    <row r="16" spans="2:6">
      <c r="B16" s="76" t="s">
        <v>930</v>
      </c>
      <c r="C16" s="72" t="s">
        <v>2265</v>
      </c>
      <c r="D16" s="5"/>
      <c r="E16" s="5"/>
      <c r="F16" s="5">
        <v>16.125</v>
      </c>
    </row>
    <row r="17" spans="2:6">
      <c r="B17" s="76" t="s">
        <v>2274</v>
      </c>
      <c r="C17" s="72" t="s">
        <v>2255</v>
      </c>
      <c r="D17" s="5"/>
      <c r="E17" s="5"/>
      <c r="F17" s="5">
        <v>2.5670000000000002</v>
      </c>
    </row>
    <row r="18" spans="2:6">
      <c r="B18" s="76" t="s">
        <v>2263</v>
      </c>
      <c r="C18" s="42" t="s">
        <v>2262</v>
      </c>
      <c r="D18" s="5"/>
      <c r="E18" s="5"/>
      <c r="F18" s="5">
        <v>10.746</v>
      </c>
    </row>
    <row r="19" spans="2:6">
      <c r="B19" s="76" t="s">
        <v>416</v>
      </c>
      <c r="C19" s="77" t="s">
        <v>2249</v>
      </c>
      <c r="D19" s="5"/>
      <c r="E19" s="5"/>
      <c r="F19" s="5">
        <v>14.226000000000001</v>
      </c>
    </row>
    <row r="20" spans="2:6">
      <c r="B20" s="76" t="s">
        <v>368</v>
      </c>
      <c r="C20" s="77" t="s">
        <v>2249</v>
      </c>
      <c r="D20" s="5"/>
      <c r="E20" s="5"/>
      <c r="F20" s="5">
        <v>9.8030000000000008</v>
      </c>
    </row>
    <row r="21" spans="2:6">
      <c r="B21" s="76" t="s">
        <v>588</v>
      </c>
      <c r="C21" s="72" t="s">
        <v>2265</v>
      </c>
      <c r="D21" s="5"/>
      <c r="E21" s="5"/>
      <c r="F21" s="5">
        <v>2.8879999999999999</v>
      </c>
    </row>
    <row r="22" spans="2:6">
      <c r="B22" s="76" t="s">
        <v>300</v>
      </c>
      <c r="C22" s="77" t="s">
        <v>2245</v>
      </c>
      <c r="D22" s="5"/>
      <c r="E22" s="5"/>
      <c r="F22" s="5">
        <v>5.9989999999999997</v>
      </c>
    </row>
    <row r="23" spans="2:6">
      <c r="B23" s="76" t="s">
        <v>607</v>
      </c>
      <c r="C23" s="77" t="s">
        <v>2258</v>
      </c>
      <c r="D23" s="5"/>
      <c r="E23" s="5"/>
      <c r="F23" s="5">
        <v>4.37</v>
      </c>
    </row>
    <row r="24" spans="2:6">
      <c r="B24" s="76" t="s">
        <v>349</v>
      </c>
      <c r="C24" s="5" t="s">
        <v>2293</v>
      </c>
      <c r="D24" s="5"/>
      <c r="E24" s="5"/>
      <c r="F24" s="5">
        <v>5.827</v>
      </c>
    </row>
    <row r="25" spans="2:6">
      <c r="B25" s="76" t="s">
        <v>2268</v>
      </c>
      <c r="C25" s="5" t="s">
        <v>923</v>
      </c>
      <c r="D25" s="5"/>
      <c r="E25" s="5"/>
      <c r="F25" s="5">
        <v>12.760999999999999</v>
      </c>
    </row>
    <row r="26" spans="2:6">
      <c r="B26" s="76" t="s">
        <v>295</v>
      </c>
      <c r="C26" s="5" t="s">
        <v>2294</v>
      </c>
      <c r="D26" s="5"/>
      <c r="E26" s="5"/>
      <c r="F26" s="5">
        <v>27.335000000000001</v>
      </c>
    </row>
    <row r="27" spans="2:6">
      <c r="B27" s="76" t="s">
        <v>839</v>
      </c>
      <c r="C27" s="77" t="s">
        <v>2252</v>
      </c>
      <c r="D27" s="5"/>
      <c r="E27" s="5"/>
      <c r="F27" s="5">
        <v>22.222999999999999</v>
      </c>
    </row>
    <row r="28" spans="2:6">
      <c r="B28" s="76" t="s">
        <v>249</v>
      </c>
      <c r="C28" s="5" t="s">
        <v>2295</v>
      </c>
      <c r="D28" s="5"/>
      <c r="E28" s="5"/>
      <c r="F28" s="5">
        <v>24.936</v>
      </c>
    </row>
    <row r="29" spans="2:6">
      <c r="B29" s="76" t="s">
        <v>821</v>
      </c>
      <c r="C29" s="5" t="s">
        <v>2295</v>
      </c>
      <c r="D29" s="5"/>
      <c r="E29" s="5"/>
      <c r="F29" s="5">
        <v>5.806</v>
      </c>
    </row>
  </sheetData>
  <autoFilter ref="B4:F29" xr:uid="{00000000-0009-0000-0000-00000B000000}"/>
  <pageMargins left="0.7" right="0.7" top="0.75" bottom="0.75" header="0.3" footer="0.3"/>
  <pageSetup paperSize="1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7" tint="0.59999389629810485"/>
    <pageSetUpPr fitToPage="1"/>
  </sheetPr>
  <dimension ref="A4:T115"/>
  <sheetViews>
    <sheetView showGridLines="0" view="pageBreakPreview" zoomScale="85" zoomScaleNormal="115" zoomScaleSheetLayoutView="85" workbookViewId="0">
      <selection activeCell="E90" sqref="E90"/>
    </sheetView>
  </sheetViews>
  <sheetFormatPr baseColWidth="10" defaultColWidth="11.42578125" defaultRowHeight="12.75"/>
  <cols>
    <col min="1" max="1" width="7.5703125" style="2" customWidth="1"/>
    <col min="2" max="2" width="5" style="2" customWidth="1"/>
    <col min="3" max="3" width="19.5703125" style="2" customWidth="1"/>
    <col min="4" max="4" width="28.5703125" style="2" customWidth="1"/>
    <col min="5" max="5" width="18.7109375" style="2" customWidth="1"/>
    <col min="6" max="6" width="17.42578125" style="2" customWidth="1"/>
    <col min="7" max="7" width="15.42578125" style="2" customWidth="1"/>
    <col min="8" max="8" width="11.42578125" style="2" customWidth="1"/>
    <col min="9" max="9" width="12.5703125" style="2" customWidth="1"/>
    <col min="10" max="10" width="12.7109375" style="20" customWidth="1"/>
    <col min="11" max="11" width="13.140625" style="2" customWidth="1"/>
    <col min="12" max="12" width="16.28515625" style="2" customWidth="1"/>
    <col min="13" max="13" width="15.42578125" style="2" customWidth="1"/>
    <col min="14" max="14" width="10.85546875" style="2" customWidth="1"/>
    <col min="15" max="15" width="9.28515625" style="2" customWidth="1"/>
    <col min="16" max="16" width="10.140625" style="2" customWidth="1"/>
    <col min="17" max="17" width="7.42578125" style="2" customWidth="1"/>
    <col min="18" max="18" width="8.42578125" style="2" customWidth="1"/>
    <col min="19" max="19" width="11.42578125" style="2" customWidth="1"/>
    <col min="20" max="16384" width="11.42578125" style="2"/>
  </cols>
  <sheetData>
    <row r="4" spans="1:20" ht="13.5" thickBot="1"/>
    <row r="5" spans="1:20" ht="34.9" customHeight="1">
      <c r="C5" s="316" t="s">
        <v>28</v>
      </c>
      <c r="D5" s="317"/>
      <c r="E5" s="317"/>
      <c r="F5" s="317"/>
      <c r="G5" s="317"/>
      <c r="H5" s="317"/>
      <c r="I5" s="317"/>
      <c r="J5" s="317"/>
      <c r="K5" s="318"/>
      <c r="L5" s="162"/>
    </row>
    <row r="6" spans="1:20" ht="27" customHeight="1" thickBot="1">
      <c r="C6" s="319">
        <f>'Resumen '!B4</f>
        <v>46234</v>
      </c>
      <c r="D6" s="320"/>
      <c r="E6" s="320"/>
      <c r="F6" s="320"/>
      <c r="G6" s="320"/>
      <c r="H6" s="320"/>
      <c r="I6" s="320"/>
      <c r="J6" s="320"/>
      <c r="K6" s="321"/>
      <c r="L6" s="163"/>
    </row>
    <row r="7" spans="1:20">
      <c r="C7" s="322" t="s">
        <v>2</v>
      </c>
      <c r="D7" s="322"/>
      <c r="E7" s="322"/>
      <c r="F7" s="322"/>
      <c r="G7" s="322"/>
      <c r="H7" s="322"/>
      <c r="I7" s="322"/>
      <c r="J7" s="322"/>
      <c r="K7" s="322"/>
    </row>
    <row r="8" spans="1:20" ht="13.5" thickBot="1"/>
    <row r="9" spans="1:20" ht="30">
      <c r="C9" s="324" t="s">
        <v>29</v>
      </c>
      <c r="D9" s="325"/>
      <c r="E9" s="164" t="s">
        <v>5</v>
      </c>
      <c r="F9" s="164" t="s">
        <v>6</v>
      </c>
      <c r="G9" s="164" t="s">
        <v>7</v>
      </c>
      <c r="H9" s="164" t="s">
        <v>8</v>
      </c>
      <c r="I9" s="164" t="s">
        <v>9</v>
      </c>
      <c r="J9" s="164" t="s">
        <v>10</v>
      </c>
      <c r="K9" s="165" t="s">
        <v>30</v>
      </c>
    </row>
    <row r="10" spans="1:20" ht="28.9" customHeight="1">
      <c r="C10" s="307" t="s">
        <v>12</v>
      </c>
      <c r="D10" s="323"/>
      <c r="E10" s="127" t="s">
        <v>31</v>
      </c>
      <c r="F10" s="331">
        <f>F34</f>
        <v>2524</v>
      </c>
      <c r="G10" s="234">
        <f>+F10</f>
        <v>2524</v>
      </c>
      <c r="H10" s="234">
        <f>R90</f>
        <v>1262.9369999999999</v>
      </c>
      <c r="I10" s="234">
        <f>+G10-H10</f>
        <v>1261.0630000000001</v>
      </c>
      <c r="J10" s="174">
        <f>+H10/G10</f>
        <v>0.50037123613312195</v>
      </c>
      <c r="K10" s="230" t="s">
        <v>32</v>
      </c>
    </row>
    <row r="11" spans="1:20" ht="28.15" customHeight="1">
      <c r="C11" s="307"/>
      <c r="D11" s="323"/>
      <c r="E11" s="211" t="s">
        <v>33</v>
      </c>
      <c r="F11" s="332"/>
      <c r="G11" s="161">
        <f>I10+F11</f>
        <v>1261.0630000000001</v>
      </c>
      <c r="H11" s="161">
        <v>0</v>
      </c>
      <c r="I11" s="161">
        <f>+G11-H11</f>
        <v>1261.0630000000001</v>
      </c>
      <c r="J11" s="217">
        <f>+H11/G11</f>
        <v>0</v>
      </c>
      <c r="K11" s="230" t="s">
        <v>32</v>
      </c>
    </row>
    <row r="12" spans="1:20" ht="24" customHeight="1" thickBot="1">
      <c r="C12" s="329" t="s">
        <v>34</v>
      </c>
      <c r="D12" s="330"/>
      <c r="E12" s="166" t="s">
        <v>35</v>
      </c>
      <c r="F12" s="167">
        <v>3</v>
      </c>
      <c r="G12" s="167">
        <f>+F12</f>
        <v>3</v>
      </c>
      <c r="H12" s="167">
        <v>0</v>
      </c>
      <c r="I12" s="167">
        <f>+G12-H12</f>
        <v>3</v>
      </c>
      <c r="J12" s="208">
        <f>+H12/G12</f>
        <v>0</v>
      </c>
      <c r="K12" s="168" t="s">
        <v>32</v>
      </c>
      <c r="N12" s="169"/>
      <c r="O12" s="169"/>
      <c r="P12" s="169"/>
      <c r="Q12" s="169"/>
    </row>
    <row r="13" spans="1:20" ht="31.15" customHeight="1" thickBot="1">
      <c r="C13" s="326" t="s">
        <v>36</v>
      </c>
      <c r="D13" s="327"/>
      <c r="E13" s="328"/>
      <c r="F13" s="170">
        <f>SUM(F10:F12)</f>
        <v>2527</v>
      </c>
      <c r="G13" s="170">
        <f>+F13</f>
        <v>2527</v>
      </c>
      <c r="H13" s="170">
        <f>SUM(H10:H12)</f>
        <v>1262.9369999999999</v>
      </c>
      <c r="I13" s="170">
        <f>F13-H13</f>
        <v>1264.0630000000001</v>
      </c>
      <c r="J13" s="209">
        <f>H13/F13</f>
        <v>0.49977720617332799</v>
      </c>
      <c r="K13" s="171"/>
    </row>
    <row r="14" spans="1:20" ht="43.9" customHeight="1" thickBot="1">
      <c r="M14" s="172"/>
    </row>
    <row r="15" spans="1:20" ht="43.9" customHeight="1">
      <c r="C15" s="231" t="s">
        <v>37</v>
      </c>
      <c r="D15" s="232" t="s">
        <v>38</v>
      </c>
      <c r="E15" s="232" t="s">
        <v>39</v>
      </c>
      <c r="F15" s="232" t="s">
        <v>40</v>
      </c>
      <c r="G15" s="232" t="s">
        <v>41</v>
      </c>
      <c r="H15" s="232" t="s">
        <v>42</v>
      </c>
      <c r="I15" s="232" t="s">
        <v>43</v>
      </c>
      <c r="J15" s="232" t="s">
        <v>44</v>
      </c>
      <c r="K15" s="233" t="s">
        <v>45</v>
      </c>
      <c r="M15" s="172"/>
    </row>
    <row r="16" spans="1:20" ht="30.6" customHeight="1">
      <c r="A16" s="2" t="s">
        <v>46</v>
      </c>
      <c r="C16" s="307" t="s">
        <v>12</v>
      </c>
      <c r="D16" s="310" t="s">
        <v>47</v>
      </c>
      <c r="E16" s="244" t="s">
        <v>31</v>
      </c>
      <c r="F16" s="245">
        <v>145.13</v>
      </c>
      <c r="G16" s="246">
        <f>+F16</f>
        <v>145.13</v>
      </c>
      <c r="H16" s="245">
        <f>E90+F90+G90+H90+I90</f>
        <v>142.93</v>
      </c>
      <c r="I16" s="247">
        <f>+G16-H16</f>
        <v>2.1999999999999886</v>
      </c>
      <c r="J16" s="214">
        <f>+H16/G16</f>
        <v>0.98484117687590444</v>
      </c>
      <c r="K16" s="252">
        <v>46173</v>
      </c>
      <c r="L16" s="251"/>
      <c r="M16" s="173"/>
      <c r="N16" s="173"/>
      <c r="T16" s="173"/>
    </row>
    <row r="17" spans="3:16" ht="36.75" customHeight="1">
      <c r="C17" s="307"/>
      <c r="D17" s="310"/>
      <c r="E17" s="211" t="s">
        <v>33</v>
      </c>
      <c r="F17" s="161">
        <v>145.13</v>
      </c>
      <c r="G17" s="160">
        <f>I16+F17</f>
        <v>147.32999999999998</v>
      </c>
      <c r="H17" s="161">
        <v>0</v>
      </c>
      <c r="I17" s="216">
        <f>+G17-H17</f>
        <v>147.32999999999998</v>
      </c>
      <c r="J17" s="217">
        <f>+H17/G17</f>
        <v>0</v>
      </c>
      <c r="K17" s="215"/>
    </row>
    <row r="18" spans="3:16" ht="30.6" customHeight="1">
      <c r="C18" s="307"/>
      <c r="D18" s="309" t="s">
        <v>48</v>
      </c>
      <c r="E18" s="244" t="s">
        <v>31</v>
      </c>
      <c r="F18" s="245">
        <v>165.56</v>
      </c>
      <c r="G18" s="246">
        <f>+F18</f>
        <v>165.56</v>
      </c>
      <c r="H18" s="245">
        <f>J90</f>
        <v>171.23900000000003</v>
      </c>
      <c r="I18" s="247">
        <f t="shared" ref="I18:I33" si="0">+G18-H18</f>
        <v>-5.6790000000000305</v>
      </c>
      <c r="J18" s="214">
        <f t="shared" ref="J18:J33" si="1">+H18/G18</f>
        <v>1.0343017637110414</v>
      </c>
      <c r="K18" s="252">
        <v>46140</v>
      </c>
      <c r="L18" s="251"/>
      <c r="M18" s="173"/>
      <c r="P18" s="173"/>
    </row>
    <row r="19" spans="3:16" ht="30.6" customHeight="1">
      <c r="C19" s="307"/>
      <c r="D19" s="309"/>
      <c r="E19" s="211" t="s">
        <v>33</v>
      </c>
      <c r="F19" s="161">
        <v>165.56</v>
      </c>
      <c r="G19" s="160">
        <f>I18+F19</f>
        <v>159.88099999999997</v>
      </c>
      <c r="H19" s="161">
        <v>0</v>
      </c>
      <c r="I19" s="213">
        <f t="shared" si="0"/>
        <v>159.88099999999997</v>
      </c>
      <c r="J19" s="214">
        <f t="shared" si="1"/>
        <v>0</v>
      </c>
      <c r="K19" s="215"/>
      <c r="N19" s="173"/>
    </row>
    <row r="20" spans="3:16" ht="30.6" customHeight="1">
      <c r="C20" s="307"/>
      <c r="D20" s="310" t="s">
        <v>49</v>
      </c>
      <c r="E20" s="212" t="s">
        <v>31</v>
      </c>
      <c r="F20" s="219">
        <v>0.15</v>
      </c>
      <c r="G20" s="160">
        <f>+F20</f>
        <v>0.15</v>
      </c>
      <c r="H20" s="161">
        <v>0</v>
      </c>
      <c r="I20" s="213">
        <f t="shared" si="0"/>
        <v>0.15</v>
      </c>
      <c r="J20" s="214">
        <f t="shared" si="1"/>
        <v>0</v>
      </c>
      <c r="K20" s="220"/>
      <c r="N20" s="173"/>
      <c r="O20" s="173"/>
    </row>
    <row r="21" spans="3:16" ht="30.6" customHeight="1">
      <c r="C21" s="307"/>
      <c r="D21" s="310"/>
      <c r="E21" s="211" t="s">
        <v>33</v>
      </c>
      <c r="F21" s="219">
        <v>0.15</v>
      </c>
      <c r="G21" s="219">
        <f>I20+F21</f>
        <v>0.3</v>
      </c>
      <c r="H21" s="161">
        <v>0</v>
      </c>
      <c r="I21" s="219">
        <f t="shared" si="0"/>
        <v>0.3</v>
      </c>
      <c r="J21" s="217">
        <f t="shared" si="1"/>
        <v>0</v>
      </c>
      <c r="K21" s="221"/>
    </row>
    <row r="22" spans="3:16" ht="30.6" customHeight="1">
      <c r="C22" s="307"/>
      <c r="D22" s="310" t="s">
        <v>50</v>
      </c>
      <c r="E22" s="244" t="s">
        <v>31</v>
      </c>
      <c r="F22" s="245">
        <v>139.65</v>
      </c>
      <c r="G22" s="246">
        <f t="shared" ref="G22:G32" si="2">+F22</f>
        <v>139.65</v>
      </c>
      <c r="H22" s="245">
        <f>L90</f>
        <v>156.43699999999998</v>
      </c>
      <c r="I22" s="247">
        <f t="shared" si="0"/>
        <v>-16.786999999999978</v>
      </c>
      <c r="J22" s="214">
        <f>+H22/G22</f>
        <v>1.120207662012173</v>
      </c>
      <c r="K22" s="252">
        <v>46132</v>
      </c>
      <c r="L22" s="251"/>
      <c r="M22" s="173"/>
    </row>
    <row r="23" spans="3:16" ht="30.6" customHeight="1">
      <c r="C23" s="307"/>
      <c r="D23" s="310"/>
      <c r="E23" s="211" t="s">
        <v>33</v>
      </c>
      <c r="F23" s="161">
        <v>139.65</v>
      </c>
      <c r="G23" s="219">
        <f>I22+F23</f>
        <v>122.86300000000003</v>
      </c>
      <c r="H23" s="161">
        <v>0</v>
      </c>
      <c r="I23" s="161">
        <f t="shared" si="0"/>
        <v>122.86300000000003</v>
      </c>
      <c r="J23" s="217">
        <f t="shared" si="1"/>
        <v>0</v>
      </c>
      <c r="K23" s="221"/>
      <c r="M23" s="173"/>
    </row>
    <row r="24" spans="3:16" ht="30.6" customHeight="1">
      <c r="C24" s="307"/>
      <c r="D24" s="310" t="s">
        <v>51</v>
      </c>
      <c r="E24" s="244" t="s">
        <v>31</v>
      </c>
      <c r="F24" s="245">
        <v>518.70000000000005</v>
      </c>
      <c r="G24" s="246">
        <f>+F24</f>
        <v>518.70000000000005</v>
      </c>
      <c r="H24" s="245">
        <f>M90</f>
        <v>504.35900000000004</v>
      </c>
      <c r="I24" s="247">
        <f>+G24-H24</f>
        <v>14.341000000000008</v>
      </c>
      <c r="J24" s="214">
        <f t="shared" si="1"/>
        <v>0.97235203393098124</v>
      </c>
      <c r="K24" s="252">
        <v>46089</v>
      </c>
    </row>
    <row r="25" spans="3:16" ht="30.6" customHeight="1">
      <c r="C25" s="307"/>
      <c r="D25" s="310"/>
      <c r="E25" s="211" t="s">
        <v>33</v>
      </c>
      <c r="F25" s="161">
        <v>518.70000000000005</v>
      </c>
      <c r="G25" s="160">
        <f>I24+F25</f>
        <v>533.04100000000005</v>
      </c>
      <c r="H25" s="161">
        <v>0</v>
      </c>
      <c r="I25" s="213">
        <f>+G25-H25</f>
        <v>533.04100000000005</v>
      </c>
      <c r="J25" s="214">
        <f>+H25/G25</f>
        <v>0</v>
      </c>
      <c r="K25" s="215"/>
      <c r="M25" s="173"/>
    </row>
    <row r="26" spans="3:16" ht="30.6" customHeight="1">
      <c r="C26" s="307"/>
      <c r="D26" s="310" t="s">
        <v>52</v>
      </c>
      <c r="E26" s="212" t="s">
        <v>31</v>
      </c>
      <c r="F26" s="161">
        <v>7.05</v>
      </c>
      <c r="G26" s="160">
        <f t="shared" si="2"/>
        <v>7.05</v>
      </c>
      <c r="H26" s="161">
        <v>0</v>
      </c>
      <c r="I26" s="213">
        <f t="shared" si="0"/>
        <v>7.05</v>
      </c>
      <c r="J26" s="214">
        <f t="shared" si="1"/>
        <v>0</v>
      </c>
      <c r="K26" s="220"/>
    </row>
    <row r="27" spans="3:16" ht="30.6" customHeight="1">
      <c r="C27" s="307"/>
      <c r="D27" s="310"/>
      <c r="E27" s="211" t="s">
        <v>33</v>
      </c>
      <c r="F27" s="212">
        <v>7.05</v>
      </c>
      <c r="G27" s="212">
        <f>I26+F27</f>
        <v>14.1</v>
      </c>
      <c r="H27" s="161">
        <v>0</v>
      </c>
      <c r="I27" s="212">
        <f t="shared" si="0"/>
        <v>14.1</v>
      </c>
      <c r="J27" s="248">
        <f t="shared" si="1"/>
        <v>0</v>
      </c>
      <c r="K27" s="222"/>
      <c r="N27" s="173"/>
    </row>
    <row r="28" spans="3:16" ht="30.6" customHeight="1">
      <c r="C28" s="307"/>
      <c r="D28" s="309" t="s">
        <v>53</v>
      </c>
      <c r="E28" s="244" t="s">
        <v>31</v>
      </c>
      <c r="F28" s="245">
        <v>223.5</v>
      </c>
      <c r="G28" s="246">
        <f t="shared" si="2"/>
        <v>223.5</v>
      </c>
      <c r="H28" s="245">
        <f>O90</f>
        <v>231.11599999999999</v>
      </c>
      <c r="I28" s="247">
        <f t="shared" si="0"/>
        <v>-7.6159999999999854</v>
      </c>
      <c r="J28" s="214">
        <f t="shared" si="1"/>
        <v>1.0340760626398209</v>
      </c>
      <c r="K28" s="252">
        <v>46152</v>
      </c>
      <c r="L28" s="253"/>
      <c r="M28" s="173"/>
    </row>
    <row r="29" spans="3:16" ht="30.6" customHeight="1">
      <c r="C29" s="307"/>
      <c r="D29" s="309"/>
      <c r="E29" s="211" t="s">
        <v>33</v>
      </c>
      <c r="F29" s="161">
        <v>223.5</v>
      </c>
      <c r="G29" s="160">
        <f>I28+F29</f>
        <v>215.88400000000001</v>
      </c>
      <c r="H29" s="161">
        <v>0</v>
      </c>
      <c r="I29" s="213">
        <f t="shared" si="0"/>
        <v>215.88400000000001</v>
      </c>
      <c r="J29" s="214">
        <f t="shared" si="1"/>
        <v>0</v>
      </c>
      <c r="K29" s="215"/>
      <c r="M29" s="173"/>
    </row>
    <row r="30" spans="3:16" ht="30.6" customHeight="1">
      <c r="C30" s="307"/>
      <c r="D30" s="310" t="s">
        <v>54</v>
      </c>
      <c r="E30" s="244" t="s">
        <v>31</v>
      </c>
      <c r="F30" s="245">
        <v>62.11</v>
      </c>
      <c r="G30" s="246">
        <f t="shared" si="2"/>
        <v>62.11</v>
      </c>
      <c r="H30" s="245">
        <f>P90</f>
        <v>56.855999999999995</v>
      </c>
      <c r="I30" s="247">
        <f t="shared" si="0"/>
        <v>5.2540000000000049</v>
      </c>
      <c r="J30" s="214">
        <f t="shared" si="1"/>
        <v>0.91540814683625815</v>
      </c>
      <c r="K30" s="252">
        <v>46121</v>
      </c>
      <c r="L30" s="251"/>
      <c r="M30" s="173"/>
    </row>
    <row r="31" spans="3:16" ht="30.6" customHeight="1">
      <c r="C31" s="307"/>
      <c r="D31" s="310"/>
      <c r="E31" s="211" t="s">
        <v>33</v>
      </c>
      <c r="F31" s="161">
        <v>62.11</v>
      </c>
      <c r="G31" s="160">
        <f>I30+F31</f>
        <v>67.364000000000004</v>
      </c>
      <c r="H31" s="161">
        <v>0</v>
      </c>
      <c r="I31" s="213">
        <f t="shared" si="0"/>
        <v>67.364000000000004</v>
      </c>
      <c r="J31" s="214">
        <f t="shared" si="1"/>
        <v>0</v>
      </c>
      <c r="K31" s="215"/>
      <c r="N31" s="173"/>
    </row>
    <row r="32" spans="3:16" ht="30.6" customHeight="1">
      <c r="C32" s="307"/>
      <c r="D32" s="310" t="s">
        <v>55</v>
      </c>
      <c r="E32" s="212" t="s">
        <v>31</v>
      </c>
      <c r="F32" s="161">
        <v>0.15</v>
      </c>
      <c r="G32" s="160">
        <f t="shared" si="2"/>
        <v>0.15</v>
      </c>
      <c r="H32" s="161">
        <v>0</v>
      </c>
      <c r="I32" s="213">
        <f t="shared" si="0"/>
        <v>0.15</v>
      </c>
      <c r="J32" s="214">
        <f t="shared" si="1"/>
        <v>0</v>
      </c>
      <c r="K32" s="220"/>
      <c r="L32" s="2" t="s">
        <v>27</v>
      </c>
    </row>
    <row r="33" spans="3:18" ht="30.6" customHeight="1" thickBot="1">
      <c r="C33" s="308"/>
      <c r="D33" s="341"/>
      <c r="E33" s="223" t="s">
        <v>33</v>
      </c>
      <c r="F33" s="224">
        <v>0.15</v>
      </c>
      <c r="G33" s="224">
        <f>I32+F33</f>
        <v>0.3</v>
      </c>
      <c r="H33" s="225">
        <v>0</v>
      </c>
      <c r="I33" s="224">
        <f t="shared" si="0"/>
        <v>0.3</v>
      </c>
      <c r="J33" s="226">
        <f t="shared" si="1"/>
        <v>0</v>
      </c>
      <c r="K33" s="227"/>
    </row>
    <row r="34" spans="3:18" ht="19.5" customHeight="1" thickBot="1">
      <c r="C34" s="305" t="s">
        <v>17</v>
      </c>
      <c r="D34" s="306"/>
      <c r="E34" s="306"/>
      <c r="F34" s="228">
        <f>SUM(F16:F33)</f>
        <v>2524</v>
      </c>
      <c r="G34" s="228">
        <f>SUM(G16:G33)</f>
        <v>2523.0630000000006</v>
      </c>
      <c r="H34" s="228">
        <f>H16+H17+H18+H19+H20+H21+H22+H23+H24+H25+H26+H27+H28+H29+H30+H31+H32+H33</f>
        <v>1262.9370000000001</v>
      </c>
      <c r="I34" s="228">
        <f>F34-H34</f>
        <v>1261.0629999999999</v>
      </c>
      <c r="J34" s="249">
        <f>H34/F34</f>
        <v>0.50037123613312207</v>
      </c>
      <c r="K34" s="229" t="s">
        <v>32</v>
      </c>
    </row>
    <row r="35" spans="3:18">
      <c r="E35" s="21"/>
      <c r="F35" s="21"/>
      <c r="J35" s="175"/>
    </row>
    <row r="36" spans="3:18">
      <c r="C36" s="311"/>
      <c r="D36" s="311"/>
      <c r="E36" s="21"/>
      <c r="F36" s="21"/>
      <c r="J36" s="176"/>
    </row>
    <row r="38" spans="3:18" ht="13.5" thickBot="1"/>
    <row r="39" spans="3:18">
      <c r="C39" s="333" t="s">
        <v>56</v>
      </c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5"/>
    </row>
    <row r="40" spans="3:18" ht="13.5" thickBot="1">
      <c r="C40" s="336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7"/>
      <c r="O40" s="337"/>
      <c r="P40" s="337"/>
      <c r="Q40" s="337"/>
      <c r="R40" s="338"/>
    </row>
    <row r="41" spans="3:18" ht="22.9" customHeight="1" thickBot="1"/>
    <row r="42" spans="3:18" ht="22.9" customHeight="1">
      <c r="C42" s="339" t="s">
        <v>57</v>
      </c>
      <c r="D42" s="314" t="s">
        <v>58</v>
      </c>
      <c r="E42" s="304" t="s">
        <v>59</v>
      </c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2" t="s">
        <v>60</v>
      </c>
    </row>
    <row r="43" spans="3:18" ht="30.6" customHeight="1">
      <c r="C43" s="340"/>
      <c r="D43" s="315"/>
      <c r="E43" s="177" t="s">
        <v>61</v>
      </c>
      <c r="F43" s="178" t="s">
        <v>62</v>
      </c>
      <c r="G43" s="178" t="s">
        <v>63</v>
      </c>
      <c r="H43" s="178" t="s">
        <v>64</v>
      </c>
      <c r="I43" s="178" t="s">
        <v>65</v>
      </c>
      <c r="J43" s="178" t="s">
        <v>66</v>
      </c>
      <c r="K43" s="178" t="s">
        <v>67</v>
      </c>
      <c r="L43" s="178" t="s">
        <v>68</v>
      </c>
      <c r="M43" s="177" t="s">
        <v>69</v>
      </c>
      <c r="N43" s="177" t="s">
        <v>70</v>
      </c>
      <c r="O43" s="178" t="s">
        <v>71</v>
      </c>
      <c r="P43" s="178" t="s">
        <v>72</v>
      </c>
      <c r="Q43" s="178" t="s">
        <v>73</v>
      </c>
      <c r="R43" s="303"/>
    </row>
    <row r="44" spans="3:18" ht="15.75">
      <c r="C44" s="179">
        <v>140</v>
      </c>
      <c r="D44" s="180" t="s">
        <v>61</v>
      </c>
      <c r="E44" s="181">
        <v>11.367000000000001</v>
      </c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2">
        <f>SUM(E44:Q44)</f>
        <v>11.367000000000001</v>
      </c>
    </row>
    <row r="45" spans="3:18" ht="15.75">
      <c r="C45" s="179">
        <v>101</v>
      </c>
      <c r="D45" s="180" t="s">
        <v>61</v>
      </c>
      <c r="E45" s="181">
        <v>6.1989999999999998</v>
      </c>
      <c r="F45" s="181"/>
      <c r="G45" s="181"/>
      <c r="H45" s="181"/>
      <c r="I45" s="181"/>
      <c r="J45" s="181">
        <v>0.66</v>
      </c>
      <c r="K45" s="181"/>
      <c r="L45" s="181"/>
      <c r="M45" s="181"/>
      <c r="N45" s="181"/>
      <c r="O45" s="181"/>
      <c r="P45" s="181"/>
      <c r="Q45" s="181"/>
      <c r="R45" s="182">
        <f t="shared" ref="R45:R89" si="3">SUM(E45:Q45)</f>
        <v>6.859</v>
      </c>
    </row>
    <row r="46" spans="3:18" ht="15.75">
      <c r="C46" s="179">
        <v>141</v>
      </c>
      <c r="D46" s="180" t="s">
        <v>62</v>
      </c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2">
        <f t="shared" si="3"/>
        <v>0</v>
      </c>
    </row>
    <row r="47" spans="3:18" ht="15.75">
      <c r="C47" s="179">
        <v>102</v>
      </c>
      <c r="D47" s="180" t="s">
        <v>62</v>
      </c>
      <c r="E47" s="181">
        <v>0.749</v>
      </c>
      <c r="F47" s="181">
        <v>12.826000000000001</v>
      </c>
      <c r="G47" s="181"/>
      <c r="H47" s="181"/>
      <c r="I47" s="181"/>
      <c r="J47" s="181">
        <v>3.0510000000000002</v>
      </c>
      <c r="K47" s="181"/>
      <c r="L47" s="181"/>
      <c r="M47" s="181">
        <v>0.47699999999999998</v>
      </c>
      <c r="N47" s="181"/>
      <c r="O47" s="181"/>
      <c r="P47" s="181"/>
      <c r="Q47" s="181"/>
      <c r="R47" s="182">
        <f t="shared" si="3"/>
        <v>17.103000000000002</v>
      </c>
    </row>
    <row r="48" spans="3:18" ht="15.75">
      <c r="C48" s="179">
        <v>142</v>
      </c>
      <c r="D48" s="180" t="s">
        <v>62</v>
      </c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2">
        <f t="shared" si="3"/>
        <v>0</v>
      </c>
    </row>
    <row r="49" spans="3:18" ht="15.75">
      <c r="C49" s="179">
        <v>103</v>
      </c>
      <c r="D49" s="180" t="s">
        <v>62</v>
      </c>
      <c r="E49" s="181">
        <v>0.72699999999999998</v>
      </c>
      <c r="F49" s="181">
        <v>7.4279999999999999</v>
      </c>
      <c r="G49" s="181"/>
      <c r="H49" s="181"/>
      <c r="I49" s="181"/>
      <c r="J49" s="181">
        <v>0.77300000000000002</v>
      </c>
      <c r="K49" s="181"/>
      <c r="L49" s="181"/>
      <c r="M49" s="181">
        <v>0.46600000000000003</v>
      </c>
      <c r="N49" s="181"/>
      <c r="O49" s="181"/>
      <c r="P49" s="181"/>
      <c r="Q49" s="181"/>
      <c r="R49" s="182">
        <f t="shared" si="3"/>
        <v>9.3939999999999984</v>
      </c>
    </row>
    <row r="50" spans="3:18" ht="15.75">
      <c r="C50" s="179">
        <v>143</v>
      </c>
      <c r="D50" s="180" t="s">
        <v>74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2">
        <f t="shared" si="3"/>
        <v>0</v>
      </c>
    </row>
    <row r="51" spans="3:18" ht="15.75">
      <c r="C51" s="179">
        <v>104</v>
      </c>
      <c r="D51" s="180" t="s">
        <v>74</v>
      </c>
      <c r="E51" s="181">
        <v>1.024</v>
      </c>
      <c r="F51" s="181">
        <v>14.833</v>
      </c>
      <c r="G51" s="181"/>
      <c r="H51" s="181"/>
      <c r="I51" s="181"/>
      <c r="J51" s="181">
        <v>0.67200000000000004</v>
      </c>
      <c r="K51" s="181"/>
      <c r="L51" s="181"/>
      <c r="M51" s="181">
        <v>0.26100000000000001</v>
      </c>
      <c r="N51" s="181"/>
      <c r="O51" s="181"/>
      <c r="P51" s="181"/>
      <c r="Q51" s="181"/>
      <c r="R51" s="182">
        <f t="shared" si="3"/>
        <v>16.79</v>
      </c>
    </row>
    <row r="52" spans="3:18" ht="15.75">
      <c r="C52" s="179">
        <v>144</v>
      </c>
      <c r="D52" s="180" t="s">
        <v>74</v>
      </c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2">
        <f t="shared" si="3"/>
        <v>0</v>
      </c>
    </row>
    <row r="53" spans="3:18" ht="15.75">
      <c r="C53" s="179">
        <v>105</v>
      </c>
      <c r="D53" s="180" t="s">
        <v>74</v>
      </c>
      <c r="E53" s="181">
        <v>0.61599999999999999</v>
      </c>
      <c r="F53" s="181">
        <v>3.6040000000000001</v>
      </c>
      <c r="G53" s="181"/>
      <c r="H53" s="181">
        <v>4.0369999999999999</v>
      </c>
      <c r="I53" s="181"/>
      <c r="J53" s="181"/>
      <c r="K53" s="181"/>
      <c r="L53" s="181"/>
      <c r="M53" s="181"/>
      <c r="N53" s="181"/>
      <c r="O53" s="181"/>
      <c r="P53" s="181"/>
      <c r="Q53" s="181"/>
      <c r="R53" s="182">
        <f t="shared" si="3"/>
        <v>8.2569999999999997</v>
      </c>
    </row>
    <row r="54" spans="3:18" ht="15.75">
      <c r="C54" s="179">
        <v>145</v>
      </c>
      <c r="D54" s="180" t="s">
        <v>74</v>
      </c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2">
        <f t="shared" si="3"/>
        <v>0</v>
      </c>
    </row>
    <row r="55" spans="3:18" ht="15.75">
      <c r="C55" s="179">
        <v>106</v>
      </c>
      <c r="D55" s="180" t="s">
        <v>74</v>
      </c>
      <c r="E55" s="181"/>
      <c r="F55" s="181"/>
      <c r="G55" s="181">
        <v>2.4390000000000001</v>
      </c>
      <c r="H55" s="181">
        <v>9.2189999999999994</v>
      </c>
      <c r="I55" s="181"/>
      <c r="J55" s="181">
        <v>3.99</v>
      </c>
      <c r="K55" s="181"/>
      <c r="L55" s="181"/>
      <c r="M55" s="181"/>
      <c r="N55" s="181"/>
      <c r="O55" s="181"/>
      <c r="P55" s="181"/>
      <c r="Q55" s="181"/>
      <c r="R55" s="182">
        <f t="shared" si="3"/>
        <v>15.648</v>
      </c>
    </row>
    <row r="56" spans="3:18" ht="15.75">
      <c r="C56" s="179">
        <v>146</v>
      </c>
      <c r="D56" s="180" t="s">
        <v>64</v>
      </c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2">
        <f t="shared" si="3"/>
        <v>0</v>
      </c>
    </row>
    <row r="57" spans="3:18" ht="15.75">
      <c r="C57" s="179">
        <v>107</v>
      </c>
      <c r="D57" s="180" t="s">
        <v>64</v>
      </c>
      <c r="E57" s="181"/>
      <c r="F57" s="181"/>
      <c r="G57" s="181"/>
      <c r="H57" s="181">
        <v>7.63</v>
      </c>
      <c r="I57" s="181"/>
      <c r="J57" s="181">
        <v>0.75800000000000001</v>
      </c>
      <c r="K57" s="181"/>
      <c r="L57" s="181"/>
      <c r="M57" s="181"/>
      <c r="N57" s="181"/>
      <c r="O57" s="181"/>
      <c r="P57" s="181"/>
      <c r="Q57" s="181"/>
      <c r="R57" s="182">
        <f t="shared" si="3"/>
        <v>8.3879999999999999</v>
      </c>
    </row>
    <row r="58" spans="3:18" ht="15.75">
      <c r="C58" s="179">
        <v>147</v>
      </c>
      <c r="D58" s="180" t="s">
        <v>64</v>
      </c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2">
        <f t="shared" si="3"/>
        <v>0</v>
      </c>
    </row>
    <row r="59" spans="3:18" ht="15.75">
      <c r="C59" s="179">
        <v>108</v>
      </c>
      <c r="D59" s="180" t="s">
        <v>64</v>
      </c>
      <c r="E59" s="181"/>
      <c r="F59" s="181"/>
      <c r="G59" s="181"/>
      <c r="H59" s="181">
        <v>29.564</v>
      </c>
      <c r="I59" s="181"/>
      <c r="J59" s="181">
        <v>5.7530000000000001</v>
      </c>
      <c r="K59" s="181"/>
      <c r="L59" s="181"/>
      <c r="M59" s="181"/>
      <c r="N59" s="181"/>
      <c r="O59" s="181"/>
      <c r="P59" s="181"/>
      <c r="Q59" s="181"/>
      <c r="R59" s="182">
        <f t="shared" si="3"/>
        <v>35.317</v>
      </c>
    </row>
    <row r="60" spans="3:18" ht="15.75">
      <c r="C60" s="179">
        <v>148</v>
      </c>
      <c r="D60" s="180" t="s">
        <v>65</v>
      </c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2">
        <f t="shared" si="3"/>
        <v>0</v>
      </c>
    </row>
    <row r="61" spans="3:18" ht="15.75">
      <c r="C61" s="179">
        <v>109</v>
      </c>
      <c r="D61" s="180" t="s">
        <v>65</v>
      </c>
      <c r="E61" s="181"/>
      <c r="F61" s="181"/>
      <c r="G61" s="181"/>
      <c r="H61" s="181">
        <v>9.6180000000000003</v>
      </c>
      <c r="I61" s="181"/>
      <c r="J61" s="183">
        <v>2.9580000000000002</v>
      </c>
      <c r="K61" s="181"/>
      <c r="L61" s="181"/>
      <c r="M61" s="181">
        <v>5.9889999999999999</v>
      </c>
      <c r="N61" s="181"/>
      <c r="O61" s="181"/>
      <c r="P61" s="181"/>
      <c r="Q61" s="181"/>
      <c r="R61" s="182">
        <f t="shared" si="3"/>
        <v>18.565000000000001</v>
      </c>
    </row>
    <row r="62" spans="3:18" ht="15.75">
      <c r="C62" s="179">
        <v>149</v>
      </c>
      <c r="D62" s="180" t="s">
        <v>65</v>
      </c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2">
        <f t="shared" si="3"/>
        <v>0</v>
      </c>
    </row>
    <row r="63" spans="3:18" ht="15.75">
      <c r="C63" s="179">
        <v>110</v>
      </c>
      <c r="D63" s="180" t="s">
        <v>65</v>
      </c>
      <c r="E63" s="181"/>
      <c r="F63" s="181"/>
      <c r="G63" s="181"/>
      <c r="H63" s="181">
        <v>19.216000000000001</v>
      </c>
      <c r="I63" s="181">
        <v>1.8340000000000001</v>
      </c>
      <c r="J63" s="181">
        <v>12.76</v>
      </c>
      <c r="K63" s="181"/>
      <c r="L63" s="181">
        <v>4.1189999999999998</v>
      </c>
      <c r="M63" s="181">
        <v>4.8920000000000003</v>
      </c>
      <c r="N63" s="181"/>
      <c r="O63" s="181"/>
      <c r="P63" s="181"/>
      <c r="Q63" s="181"/>
      <c r="R63" s="182">
        <f t="shared" si="3"/>
        <v>42.821000000000005</v>
      </c>
    </row>
    <row r="64" spans="3:18" ht="15.75">
      <c r="C64" s="179">
        <v>150</v>
      </c>
      <c r="D64" s="180" t="s">
        <v>66</v>
      </c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2">
        <f t="shared" si="3"/>
        <v>0</v>
      </c>
    </row>
    <row r="65" spans="3:18" ht="15.75">
      <c r="C65" s="179">
        <v>111</v>
      </c>
      <c r="D65" s="180" t="s">
        <v>66</v>
      </c>
      <c r="E65" s="181"/>
      <c r="F65" s="181"/>
      <c r="G65" s="181"/>
      <c r="H65" s="181"/>
      <c r="I65" s="181"/>
      <c r="J65" s="206">
        <v>34.210999999999999</v>
      </c>
      <c r="K65" s="181"/>
      <c r="L65" s="206">
        <v>42.127000000000002</v>
      </c>
      <c r="M65" s="181">
        <v>8.1180000000000003</v>
      </c>
      <c r="N65" s="181"/>
      <c r="O65" s="181"/>
      <c r="P65" s="181"/>
      <c r="Q65" s="181"/>
      <c r="R65" s="182">
        <f t="shared" si="3"/>
        <v>84.455999999999989</v>
      </c>
    </row>
    <row r="66" spans="3:18" ht="15.75">
      <c r="C66" s="179">
        <v>130</v>
      </c>
      <c r="D66" s="180" t="s">
        <v>66</v>
      </c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2">
        <f t="shared" si="3"/>
        <v>0</v>
      </c>
    </row>
    <row r="67" spans="3:18" ht="15.75">
      <c r="C67" s="179">
        <v>131</v>
      </c>
      <c r="D67" s="180" t="s">
        <v>66</v>
      </c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2">
        <f t="shared" si="3"/>
        <v>0</v>
      </c>
    </row>
    <row r="68" spans="3:18" ht="15.75">
      <c r="C68" s="179">
        <v>132</v>
      </c>
      <c r="D68" s="180" t="s">
        <v>66</v>
      </c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2">
        <f t="shared" si="3"/>
        <v>0</v>
      </c>
    </row>
    <row r="69" spans="3:18" ht="15.75">
      <c r="C69" s="179">
        <v>133</v>
      </c>
      <c r="D69" s="180" t="s">
        <v>66</v>
      </c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2">
        <f t="shared" si="3"/>
        <v>0</v>
      </c>
    </row>
    <row r="70" spans="3:18" ht="15.75">
      <c r="C70" s="179">
        <v>151</v>
      </c>
      <c r="D70" s="180" t="s">
        <v>67</v>
      </c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2">
        <f t="shared" si="3"/>
        <v>0</v>
      </c>
    </row>
    <row r="71" spans="3:18" ht="15.75">
      <c r="C71" s="179">
        <v>112</v>
      </c>
      <c r="D71" s="180" t="s">
        <v>67</v>
      </c>
      <c r="E71" s="181"/>
      <c r="F71" s="181"/>
      <c r="G71" s="181"/>
      <c r="H71" s="181"/>
      <c r="I71" s="181"/>
      <c r="J71" s="206">
        <v>3.302</v>
      </c>
      <c r="K71" s="181"/>
      <c r="L71" s="206">
        <v>25.526</v>
      </c>
      <c r="M71" s="181"/>
      <c r="N71" s="181"/>
      <c r="O71" s="181"/>
      <c r="P71" s="181"/>
      <c r="Q71" s="181"/>
      <c r="R71" s="182">
        <f t="shared" si="3"/>
        <v>28.827999999999999</v>
      </c>
    </row>
    <row r="72" spans="3:18" ht="15.75">
      <c r="C72" s="179">
        <v>152</v>
      </c>
      <c r="D72" s="180" t="s">
        <v>68</v>
      </c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2">
        <f t="shared" si="3"/>
        <v>0</v>
      </c>
    </row>
    <row r="73" spans="3:18" ht="15.75">
      <c r="C73" s="179">
        <v>113</v>
      </c>
      <c r="D73" s="180" t="s">
        <v>68</v>
      </c>
      <c r="E73" s="181"/>
      <c r="F73" s="181"/>
      <c r="G73" s="181"/>
      <c r="H73" s="181"/>
      <c r="I73" s="181"/>
      <c r="J73" s="206">
        <v>6.2069999999999999</v>
      </c>
      <c r="K73" s="181"/>
      <c r="L73" s="206">
        <v>60.758000000000003</v>
      </c>
      <c r="M73" s="181"/>
      <c r="N73" s="181"/>
      <c r="O73" s="181"/>
      <c r="P73" s="181"/>
      <c r="Q73" s="181"/>
      <c r="R73" s="182">
        <f t="shared" si="3"/>
        <v>66.965000000000003</v>
      </c>
    </row>
    <row r="74" spans="3:18" ht="15.75">
      <c r="C74" s="179">
        <v>166</v>
      </c>
      <c r="D74" s="180" t="s">
        <v>75</v>
      </c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2">
        <f t="shared" si="3"/>
        <v>0</v>
      </c>
    </row>
    <row r="75" spans="3:18" ht="15.75">
      <c r="C75" s="179">
        <v>165</v>
      </c>
      <c r="D75" s="180" t="s">
        <v>75</v>
      </c>
      <c r="E75" s="181"/>
      <c r="F75" s="181"/>
      <c r="G75" s="181"/>
      <c r="H75" s="181"/>
      <c r="I75" s="181"/>
      <c r="J75" s="206">
        <v>11.085000000000001</v>
      </c>
      <c r="K75" s="181"/>
      <c r="L75" s="207">
        <v>9.4149999999999991</v>
      </c>
      <c r="M75" s="181">
        <v>1.508</v>
      </c>
      <c r="N75" s="181"/>
      <c r="O75" s="181"/>
      <c r="P75" s="181"/>
      <c r="Q75" s="181"/>
      <c r="R75" s="182">
        <f t="shared" si="3"/>
        <v>22.007999999999999</v>
      </c>
    </row>
    <row r="76" spans="3:18" ht="15.75">
      <c r="C76" s="179">
        <v>153</v>
      </c>
      <c r="D76" s="180" t="s">
        <v>76</v>
      </c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2">
        <f t="shared" si="3"/>
        <v>0</v>
      </c>
    </row>
    <row r="77" spans="3:18" ht="15.75">
      <c r="C77" s="179">
        <v>114</v>
      </c>
      <c r="D77" s="180" t="s">
        <v>76</v>
      </c>
      <c r="E77" s="181"/>
      <c r="F77" s="181"/>
      <c r="G77" s="181"/>
      <c r="H77" s="181"/>
      <c r="I77" s="181"/>
      <c r="J77" s="206">
        <v>21.885999999999999</v>
      </c>
      <c r="K77" s="181"/>
      <c r="L77" s="181">
        <v>2.5169999999999999</v>
      </c>
      <c r="M77" s="181">
        <v>87.037999999999997</v>
      </c>
      <c r="N77" s="181"/>
      <c r="O77" s="206">
        <v>25.149000000000001</v>
      </c>
      <c r="P77" s="181">
        <v>5.8680000000000003</v>
      </c>
      <c r="Q77" s="181"/>
      <c r="R77" s="182">
        <f t="shared" si="3"/>
        <v>142.458</v>
      </c>
    </row>
    <row r="78" spans="3:18" ht="15.75">
      <c r="C78" s="179">
        <v>154</v>
      </c>
      <c r="D78" s="180" t="s">
        <v>77</v>
      </c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2">
        <f t="shared" si="3"/>
        <v>0</v>
      </c>
    </row>
    <row r="79" spans="3:18" ht="15.75">
      <c r="C79" s="179">
        <v>115</v>
      </c>
      <c r="D79" s="180" t="s">
        <v>77</v>
      </c>
      <c r="E79" s="181"/>
      <c r="F79" s="181"/>
      <c r="G79" s="181"/>
      <c r="H79" s="181"/>
      <c r="I79" s="181"/>
      <c r="J79" s="181"/>
      <c r="K79" s="181"/>
      <c r="L79" s="181">
        <v>0.434</v>
      </c>
      <c r="M79" s="181">
        <v>36.807000000000002</v>
      </c>
      <c r="N79" s="181"/>
      <c r="O79" s="206">
        <v>25.152999999999999</v>
      </c>
      <c r="P79" s="181"/>
      <c r="Q79" s="181"/>
      <c r="R79" s="182">
        <f t="shared" si="3"/>
        <v>62.393999999999998</v>
      </c>
    </row>
    <row r="80" spans="3:18" ht="15.75">
      <c r="C80" s="179">
        <v>163</v>
      </c>
      <c r="D80" s="180" t="s">
        <v>71</v>
      </c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2">
        <f t="shared" si="3"/>
        <v>0</v>
      </c>
    </row>
    <row r="81" spans="3:18" ht="15.75">
      <c r="C81" s="179">
        <v>161</v>
      </c>
      <c r="D81" s="180" t="s">
        <v>71</v>
      </c>
      <c r="E81" s="181"/>
      <c r="F81" s="181"/>
      <c r="G81" s="181"/>
      <c r="H81" s="181"/>
      <c r="I81" s="181"/>
      <c r="J81" s="181">
        <v>5.9089999999999998</v>
      </c>
      <c r="K81" s="181"/>
      <c r="L81" s="181">
        <v>0.434</v>
      </c>
      <c r="M81" s="181">
        <v>64.531999999999996</v>
      </c>
      <c r="N81" s="181"/>
      <c r="O81" s="206">
        <v>65.930000000000007</v>
      </c>
      <c r="P81" s="206">
        <v>0.47399999999999998</v>
      </c>
      <c r="Q81" s="181"/>
      <c r="R81" s="182">
        <f t="shared" si="3"/>
        <v>137.279</v>
      </c>
    </row>
    <row r="82" spans="3:18" ht="15.75">
      <c r="C82" s="179">
        <v>164</v>
      </c>
      <c r="D82" s="180" t="s">
        <v>72</v>
      </c>
      <c r="E82" s="181"/>
      <c r="F82" s="181"/>
      <c r="G82" s="181"/>
      <c r="H82" s="181"/>
      <c r="I82" s="181"/>
      <c r="J82" s="181"/>
      <c r="K82" s="181"/>
      <c r="L82" s="206"/>
      <c r="M82" s="181"/>
      <c r="N82" s="181"/>
      <c r="O82" s="181"/>
      <c r="P82" s="181"/>
      <c r="Q82" s="181"/>
      <c r="R82" s="182">
        <f t="shared" si="3"/>
        <v>0</v>
      </c>
    </row>
    <row r="83" spans="3:18" ht="15.75">
      <c r="C83" s="179">
        <v>162</v>
      </c>
      <c r="D83" s="180" t="s">
        <v>72</v>
      </c>
      <c r="E83" s="181"/>
      <c r="F83" s="181"/>
      <c r="G83" s="181"/>
      <c r="H83" s="181"/>
      <c r="I83" s="181"/>
      <c r="J83" s="206">
        <v>7.9589999999999996</v>
      </c>
      <c r="K83" s="181"/>
      <c r="L83" s="206">
        <v>5.3170000000000002</v>
      </c>
      <c r="M83" s="181">
        <v>72.23</v>
      </c>
      <c r="N83" s="181"/>
      <c r="O83" s="206">
        <v>37.643999999999998</v>
      </c>
      <c r="P83" s="206">
        <v>24.619</v>
      </c>
      <c r="Q83" s="181"/>
      <c r="R83" s="182">
        <f t="shared" si="3"/>
        <v>147.76900000000001</v>
      </c>
    </row>
    <row r="84" spans="3:18" ht="15.75">
      <c r="C84" s="179">
        <v>156</v>
      </c>
      <c r="D84" s="180" t="s">
        <v>72</v>
      </c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2">
        <f t="shared" si="3"/>
        <v>0</v>
      </c>
    </row>
    <row r="85" spans="3:18" ht="15.75">
      <c r="C85" s="179">
        <v>117</v>
      </c>
      <c r="D85" s="180" t="s">
        <v>72</v>
      </c>
      <c r="E85" s="181"/>
      <c r="F85" s="181"/>
      <c r="G85" s="181"/>
      <c r="H85" s="181"/>
      <c r="I85" s="181"/>
      <c r="J85" s="250">
        <v>26.85</v>
      </c>
      <c r="K85" s="181"/>
      <c r="L85" s="181">
        <v>1.3580000000000001</v>
      </c>
      <c r="M85" s="181">
        <v>107.441</v>
      </c>
      <c r="N85" s="181"/>
      <c r="O85" s="206">
        <v>41.290999999999997</v>
      </c>
      <c r="P85" s="206">
        <v>9.391</v>
      </c>
      <c r="Q85" s="181"/>
      <c r="R85" s="182">
        <f t="shared" si="3"/>
        <v>186.33099999999999</v>
      </c>
    </row>
    <row r="86" spans="3:18" ht="15.75">
      <c r="C86" s="179">
        <v>121</v>
      </c>
      <c r="D86" s="180" t="s">
        <v>72</v>
      </c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2">
        <f t="shared" si="3"/>
        <v>0</v>
      </c>
    </row>
    <row r="87" spans="3:18" ht="15.75">
      <c r="C87" s="179">
        <v>157</v>
      </c>
      <c r="D87" s="180" t="s">
        <v>73</v>
      </c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2">
        <f t="shared" si="3"/>
        <v>0</v>
      </c>
    </row>
    <row r="88" spans="3:18" ht="15.75">
      <c r="C88" s="184">
        <v>118</v>
      </c>
      <c r="D88" s="185" t="s">
        <v>73</v>
      </c>
      <c r="E88" s="181"/>
      <c r="F88" s="181"/>
      <c r="G88" s="181"/>
      <c r="H88" s="181"/>
      <c r="I88" s="181"/>
      <c r="J88" s="206">
        <v>21.18</v>
      </c>
      <c r="K88" s="181"/>
      <c r="L88" s="181">
        <v>4.4320000000000004</v>
      </c>
      <c r="M88" s="181">
        <v>114.6</v>
      </c>
      <c r="N88" s="181"/>
      <c r="O88" s="206">
        <v>35.948999999999998</v>
      </c>
      <c r="P88" s="206">
        <v>16.504000000000001</v>
      </c>
      <c r="Q88" s="181"/>
      <c r="R88" s="182">
        <f t="shared" si="3"/>
        <v>192.66499999999999</v>
      </c>
    </row>
    <row r="89" spans="3:18" ht="16.5" thickBot="1">
      <c r="C89" s="184">
        <v>122</v>
      </c>
      <c r="D89" s="185" t="s">
        <v>73</v>
      </c>
      <c r="E89" s="181"/>
      <c r="F89" s="181"/>
      <c r="G89" s="181"/>
      <c r="H89" s="181"/>
      <c r="I89" s="181"/>
      <c r="J89" s="206">
        <v>1.2749999999999999</v>
      </c>
      <c r="K89" s="181"/>
      <c r="L89" s="181"/>
      <c r="M89" s="181"/>
      <c r="N89" s="181"/>
      <c r="O89" s="181"/>
      <c r="P89" s="181"/>
      <c r="Q89" s="181"/>
      <c r="R89" s="182">
        <f t="shared" si="3"/>
        <v>1.2749999999999999</v>
      </c>
    </row>
    <row r="90" spans="3:18" ht="27.75" customHeight="1" thickBot="1">
      <c r="C90" s="312" t="s">
        <v>78</v>
      </c>
      <c r="D90" s="313"/>
      <c r="E90" s="205">
        <f>SUM(E44:E89)</f>
        <v>20.682000000000002</v>
      </c>
      <c r="F90" s="205">
        <f>SUM(F44:F89)</f>
        <v>38.691000000000003</v>
      </c>
      <c r="G90" s="205">
        <f t="shared" ref="G90:P90" si="4">SUM(G44:G89)</f>
        <v>2.4390000000000001</v>
      </c>
      <c r="H90" s="205">
        <f t="shared" si="4"/>
        <v>79.284000000000006</v>
      </c>
      <c r="I90" s="210">
        <f t="shared" si="4"/>
        <v>1.8340000000000001</v>
      </c>
      <c r="J90" s="205">
        <f>SUM(J44:J89)</f>
        <v>171.23900000000003</v>
      </c>
      <c r="K90" s="205">
        <f t="shared" si="4"/>
        <v>0</v>
      </c>
      <c r="L90" s="205">
        <f t="shared" si="4"/>
        <v>156.43699999999998</v>
      </c>
      <c r="M90" s="205">
        <f t="shared" si="4"/>
        <v>504.35900000000004</v>
      </c>
      <c r="N90" s="205">
        <f>SUM(N44:N89)</f>
        <v>0</v>
      </c>
      <c r="O90" s="205">
        <f>SUM(O44:O89)</f>
        <v>231.11599999999999</v>
      </c>
      <c r="P90" s="205">
        <f t="shared" si="4"/>
        <v>56.855999999999995</v>
      </c>
      <c r="Q90" s="205">
        <f>SUM(Q44:Q89)</f>
        <v>0</v>
      </c>
      <c r="R90" s="186">
        <f>SUM(R44:R89)</f>
        <v>1262.9369999999999</v>
      </c>
    </row>
    <row r="115" spans="18:18" ht="15">
      <c r="R115" s="187"/>
    </row>
  </sheetData>
  <mergeCells count="26">
    <mergeCell ref="C90:D90"/>
    <mergeCell ref="D42:D43"/>
    <mergeCell ref="C5:K5"/>
    <mergeCell ref="C6:K6"/>
    <mergeCell ref="C7:K7"/>
    <mergeCell ref="D16:D17"/>
    <mergeCell ref="C10:D11"/>
    <mergeCell ref="C9:D9"/>
    <mergeCell ref="C13:E13"/>
    <mergeCell ref="C12:D12"/>
    <mergeCell ref="F10:F11"/>
    <mergeCell ref="C39:R40"/>
    <mergeCell ref="C42:C43"/>
    <mergeCell ref="D28:D29"/>
    <mergeCell ref="D30:D31"/>
    <mergeCell ref="D32:D33"/>
    <mergeCell ref="R42:R43"/>
    <mergeCell ref="E42:Q42"/>
    <mergeCell ref="C34:E34"/>
    <mergeCell ref="C16:C33"/>
    <mergeCell ref="D18:D19"/>
    <mergeCell ref="D20:D21"/>
    <mergeCell ref="D22:D23"/>
    <mergeCell ref="D24:D25"/>
    <mergeCell ref="D26:D27"/>
    <mergeCell ref="C36:D36"/>
  </mergeCells>
  <phoneticPr fontId="30" type="noConversion"/>
  <conditionalFormatting sqref="J10:J12">
    <cfRule type="colorScale" priority="22">
      <colorScale>
        <cfvo type="min"/>
        <cfvo type="max"/>
        <color rgb="FFFCFCFF"/>
        <color rgb="FFF8696B"/>
      </colorScale>
    </cfRule>
  </conditionalFormatting>
  <conditionalFormatting sqref="J24:J26 J22 J18:J20 J16 J28:J3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{297F5DAB-5A8F-4B80-AFE8-F33E8ED0AB70}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119" scale="23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7F5DAB-5A8F-4B80-AFE8-F33E8ED0AB7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J24:J26 J22 J18:J20 J16 J28:J35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C3:K22"/>
  <sheetViews>
    <sheetView workbookViewId="0">
      <selection activeCell="C4" sqref="C4:K6"/>
    </sheetView>
  </sheetViews>
  <sheetFormatPr baseColWidth="10" defaultColWidth="11.42578125" defaultRowHeight="15"/>
  <cols>
    <col min="3" max="3" width="19.28515625" bestFit="1" customWidth="1"/>
  </cols>
  <sheetData>
    <row r="3" spans="3:11" ht="15.75" thickBot="1"/>
    <row r="4" spans="3:11" ht="25.5">
      <c r="C4" s="134" t="s">
        <v>37</v>
      </c>
      <c r="D4" s="135" t="s">
        <v>38</v>
      </c>
      <c r="E4" s="135" t="s">
        <v>39</v>
      </c>
      <c r="F4" s="135" t="s">
        <v>40</v>
      </c>
      <c r="G4" s="135" t="s">
        <v>41</v>
      </c>
      <c r="H4" s="135" t="s">
        <v>42</v>
      </c>
      <c r="I4" s="135" t="s">
        <v>43</v>
      </c>
      <c r="J4" s="135" t="s">
        <v>44</v>
      </c>
      <c r="K4" s="136" t="s">
        <v>45</v>
      </c>
    </row>
    <row r="5" spans="3:11" ht="25.5" customHeight="1">
      <c r="C5" s="342" t="s">
        <v>12</v>
      </c>
      <c r="D5" s="323" t="s">
        <v>54</v>
      </c>
      <c r="E5" s="127" t="s">
        <v>79</v>
      </c>
      <c r="F5" s="128">
        <v>42</v>
      </c>
      <c r="G5" s="128">
        <v>42</v>
      </c>
      <c r="H5" s="126">
        <v>44.562154</v>
      </c>
      <c r="I5" s="129">
        <v>-2.5621539999999996</v>
      </c>
      <c r="J5" s="133">
        <v>1.0610036666666667</v>
      </c>
      <c r="K5" s="137" t="s">
        <v>32</v>
      </c>
    </row>
    <row r="6" spans="3:11" ht="25.5">
      <c r="C6" s="343"/>
      <c r="D6" s="323"/>
      <c r="E6" s="138" t="s">
        <v>80</v>
      </c>
      <c r="F6" s="128">
        <v>42</v>
      </c>
      <c r="G6" s="128">
        <v>39.437846</v>
      </c>
      <c r="H6" s="126">
        <v>30.345498000000013</v>
      </c>
      <c r="I6" s="129">
        <v>9.092347999999987</v>
      </c>
      <c r="J6" s="133">
        <v>0.76945120177202408</v>
      </c>
      <c r="K6" s="137" t="s">
        <v>32</v>
      </c>
    </row>
    <row r="7" spans="3:11">
      <c r="C7" s="139"/>
    </row>
    <row r="8" spans="3:11">
      <c r="C8" s="139"/>
    </row>
    <row r="9" spans="3:11">
      <c r="C9" s="139"/>
    </row>
    <row r="10" spans="3:11">
      <c r="C10" s="139"/>
    </row>
    <row r="11" spans="3:11">
      <c r="C11" s="139"/>
    </row>
    <row r="12" spans="3:11">
      <c r="C12" s="139"/>
    </row>
    <row r="13" spans="3:11">
      <c r="C13" s="139"/>
    </row>
    <row r="14" spans="3:11">
      <c r="C14" s="139"/>
    </row>
    <row r="15" spans="3:11">
      <c r="C15" s="139"/>
    </row>
    <row r="16" spans="3:11">
      <c r="C16" s="139"/>
    </row>
    <row r="17" spans="3:3">
      <c r="C17" s="139"/>
    </row>
    <row r="18" spans="3:3">
      <c r="C18" s="139"/>
    </row>
    <row r="19" spans="3:3">
      <c r="C19" s="139"/>
    </row>
    <row r="20" spans="3:3">
      <c r="C20" s="139"/>
    </row>
    <row r="21" spans="3:3">
      <c r="C21" s="139"/>
    </row>
    <row r="22" spans="3:3">
      <c r="C22" s="140"/>
    </row>
  </sheetData>
  <mergeCells count="2">
    <mergeCell ref="C5:C6"/>
    <mergeCell ref="D5:D6"/>
  </mergeCells>
  <conditionalFormatting sqref="J5:J6">
    <cfRule type="colorScale" priority="7">
      <colorScale>
        <cfvo type="min"/>
        <cfvo type="max"/>
        <color rgb="FFFCFCFF"/>
        <color rgb="FFF8696B"/>
      </colorScale>
    </cfRule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A70"/>
  <sheetViews>
    <sheetView showGridLines="0" tabSelected="1" zoomScale="115" zoomScaleNormal="115" workbookViewId="0">
      <selection activeCell="C6" sqref="C6:K6"/>
    </sheetView>
  </sheetViews>
  <sheetFormatPr baseColWidth="10" defaultColWidth="11.5703125" defaultRowHeight="12.75"/>
  <cols>
    <col min="1" max="1" width="3.140625" style="2" customWidth="1"/>
    <col min="2" max="2" width="2.28515625" style="2" customWidth="1"/>
    <col min="3" max="3" width="10.28515625" style="2" bestFit="1" customWidth="1"/>
    <col min="4" max="4" width="37.42578125" style="2" customWidth="1"/>
    <col min="5" max="5" width="10.7109375" style="2" customWidth="1"/>
    <col min="6" max="6" width="24" style="2" customWidth="1"/>
    <col min="7" max="7" width="13" style="2" customWidth="1"/>
    <col min="8" max="8" width="15" style="2" customWidth="1"/>
    <col min="9" max="9" width="14.140625" style="2" bestFit="1" customWidth="1"/>
    <col min="10" max="10" width="11.85546875" style="2" bestFit="1" customWidth="1"/>
    <col min="11" max="11" width="28" style="2" customWidth="1"/>
    <col min="12" max="12" width="15.42578125" style="2" customWidth="1"/>
    <col min="13" max="19" width="11.5703125" style="2"/>
    <col min="20" max="20" width="31.42578125" style="2" bestFit="1" customWidth="1"/>
    <col min="21" max="21" width="9.85546875" style="2" bestFit="1" customWidth="1"/>
    <col min="22" max="22" width="20.5703125" style="2" bestFit="1" customWidth="1"/>
    <col min="23" max="23" width="11.42578125" style="2" bestFit="1" customWidth="1"/>
    <col min="24" max="24" width="13.140625" style="2" bestFit="1" customWidth="1"/>
    <col min="25" max="25" width="12.28515625" style="2" bestFit="1" customWidth="1"/>
    <col min="26" max="26" width="10.140625" style="2" bestFit="1" customWidth="1"/>
    <col min="27" max="27" width="24.85546875" style="2" bestFit="1" customWidth="1"/>
    <col min="28" max="16384" width="11.5703125" style="2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ht="14.4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7" ht="23.25" customHeight="1">
      <c r="A5" s="1"/>
      <c r="B5" s="1"/>
      <c r="C5" s="352" t="s">
        <v>81</v>
      </c>
      <c r="D5" s="353"/>
      <c r="E5" s="353"/>
      <c r="F5" s="353"/>
      <c r="G5" s="353"/>
      <c r="H5" s="353"/>
      <c r="I5" s="353"/>
      <c r="J5" s="353"/>
      <c r="K5" s="354"/>
    </row>
    <row r="6" spans="1:27" ht="20.45" customHeight="1">
      <c r="A6" s="1"/>
      <c r="B6" s="1"/>
      <c r="C6" s="355">
        <v>46234</v>
      </c>
      <c r="D6" s="356"/>
      <c r="E6" s="356"/>
      <c r="F6" s="356"/>
      <c r="G6" s="356"/>
      <c r="H6" s="356"/>
      <c r="I6" s="356"/>
      <c r="J6" s="356"/>
      <c r="K6" s="357"/>
    </row>
    <row r="7" spans="1:27" ht="19.5" customHeight="1">
      <c r="A7" s="1"/>
      <c r="B7" s="1"/>
      <c r="C7" s="301" t="s">
        <v>82</v>
      </c>
      <c r="D7" s="301"/>
      <c r="E7" s="301"/>
      <c r="F7" s="301"/>
      <c r="G7" s="301"/>
      <c r="H7" s="301"/>
      <c r="I7" s="301"/>
      <c r="J7" s="301"/>
      <c r="K7" s="301"/>
      <c r="T7" s="155"/>
      <c r="U7" s="143"/>
      <c r="V7" s="143"/>
      <c r="W7" s="143"/>
      <c r="X7" s="143"/>
      <c r="Y7" s="143"/>
      <c r="Z7" s="143"/>
      <c r="AA7" s="142"/>
    </row>
    <row r="8" spans="1:27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T8" s="155"/>
      <c r="U8" s="156"/>
      <c r="V8" s="143"/>
      <c r="W8" s="143"/>
      <c r="X8" s="143"/>
      <c r="Y8" s="143"/>
      <c r="Z8" s="143"/>
      <c r="AA8" s="144"/>
    </row>
    <row r="9" spans="1:27" ht="19.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T9" s="131"/>
    </row>
    <row r="10" spans="1:27" s="145" customFormat="1" ht="26.45" customHeight="1">
      <c r="A10" s="132"/>
      <c r="B10" s="132"/>
      <c r="C10" s="368" t="s">
        <v>83</v>
      </c>
      <c r="D10" s="358"/>
      <c r="E10" s="358" t="s">
        <v>39</v>
      </c>
      <c r="F10" s="358" t="s">
        <v>84</v>
      </c>
      <c r="G10" s="362" t="s">
        <v>85</v>
      </c>
      <c r="H10" s="363"/>
      <c r="I10" s="366" t="s">
        <v>86</v>
      </c>
      <c r="J10" s="358" t="s">
        <v>43</v>
      </c>
      <c r="K10" s="364" t="s">
        <v>87</v>
      </c>
      <c r="L10" s="145" t="s">
        <v>82</v>
      </c>
    </row>
    <row r="11" spans="1:27" s="145" customFormat="1" ht="29.45" customHeight="1">
      <c r="A11" s="132"/>
      <c r="B11" s="132"/>
      <c r="C11" s="369"/>
      <c r="D11" s="309"/>
      <c r="E11" s="309"/>
      <c r="F11" s="309"/>
      <c r="G11" s="218" t="s">
        <v>88</v>
      </c>
      <c r="H11" s="218" t="s">
        <v>89</v>
      </c>
      <c r="I11" s="367"/>
      <c r="J11" s="309"/>
      <c r="K11" s="365"/>
    </row>
    <row r="12" spans="1:27" s="145" customFormat="1" ht="37.15" customHeight="1">
      <c r="A12" s="132"/>
      <c r="B12" s="132"/>
      <c r="C12" s="370" t="s">
        <v>90</v>
      </c>
      <c r="D12" s="371"/>
      <c r="E12" s="242" t="s">
        <v>23</v>
      </c>
      <c r="F12" s="237">
        <v>2808</v>
      </c>
      <c r="G12" s="238">
        <f>SUM(I18:I27)</f>
        <v>245.36599999999996</v>
      </c>
      <c r="H12" s="236">
        <f>SUM(I34:I43)</f>
        <v>1086.9970000000001</v>
      </c>
      <c r="I12" s="241">
        <f>+G12+H12</f>
        <v>1332.3630000000001</v>
      </c>
      <c r="J12" s="238">
        <f>+F12-I12</f>
        <v>1475.6369999999999</v>
      </c>
      <c r="K12" s="243">
        <f>+I12/F12</f>
        <v>0.47448824786324789</v>
      </c>
    </row>
    <row r="13" spans="1:27" s="132" customFormat="1" ht="13.5" thickBot="1">
      <c r="C13" s="359" t="s">
        <v>91</v>
      </c>
      <c r="D13" s="360"/>
      <c r="E13" s="361"/>
      <c r="F13" s="239">
        <f>SUM(F12:F12)</f>
        <v>2808</v>
      </c>
      <c r="G13" s="239">
        <f>SUM(G12:G12)</f>
        <v>245.36599999999996</v>
      </c>
      <c r="H13" s="239">
        <f>SUM(H12:H12)</f>
        <v>1086.9970000000001</v>
      </c>
      <c r="I13" s="239">
        <f>SUM(I12:I12)</f>
        <v>1332.3630000000001</v>
      </c>
      <c r="J13" s="239">
        <f>F13-I13</f>
        <v>1475.6369999999999</v>
      </c>
      <c r="K13" s="240">
        <f>+I13/F13</f>
        <v>0.47448824786324789</v>
      </c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7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27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27" s="150" customFormat="1" ht="37.15" customHeight="1">
      <c r="A16" s="149"/>
      <c r="B16" s="149"/>
      <c r="C16" s="348" t="s">
        <v>92</v>
      </c>
      <c r="D16" s="348"/>
      <c r="E16" s="348"/>
      <c r="F16" s="348"/>
      <c r="G16" s="348"/>
      <c r="H16" s="348"/>
      <c r="I16" s="348"/>
      <c r="J16" s="348"/>
      <c r="K16" s="348"/>
    </row>
    <row r="17" spans="1:26" s="150" customFormat="1" ht="29.45" customHeight="1">
      <c r="A17" s="149"/>
      <c r="B17" s="149"/>
      <c r="C17" s="235" t="s">
        <v>93</v>
      </c>
      <c r="D17" s="235" t="s">
        <v>94</v>
      </c>
      <c r="E17" s="235" t="s">
        <v>95</v>
      </c>
      <c r="F17" s="235" t="s">
        <v>96</v>
      </c>
      <c r="G17" s="235" t="s">
        <v>97</v>
      </c>
      <c r="H17" s="235" t="s">
        <v>98</v>
      </c>
      <c r="I17" s="235" t="s">
        <v>99</v>
      </c>
      <c r="J17" s="235" t="s">
        <v>100</v>
      </c>
      <c r="K17" s="235" t="s">
        <v>101</v>
      </c>
    </row>
    <row r="18" spans="1:26" s="150" customFormat="1" ht="15" customHeight="1">
      <c r="C18" s="344" t="s">
        <v>88</v>
      </c>
      <c r="D18" s="256" t="s">
        <v>102</v>
      </c>
      <c r="E18" s="257">
        <v>3</v>
      </c>
      <c r="F18" s="258">
        <f t="shared" ref="F18:F28" si="0">($F$12*E18)/100</f>
        <v>84.24</v>
      </c>
      <c r="G18" s="258">
        <v>14.04</v>
      </c>
      <c r="H18" s="258">
        <f>+F18+G18</f>
        <v>98.28</v>
      </c>
      <c r="I18" s="259">
        <f>3.707+4.855+7.351+10.209+2.573+4.341+4.771+8.401+4.967+6.342+3.72+5.243+2.048+5.261+4.237</f>
        <v>78.025999999999982</v>
      </c>
      <c r="J18" s="260">
        <f>+H18-I18</f>
        <v>20.254000000000019</v>
      </c>
      <c r="K18" s="261">
        <f>I18/H18</f>
        <v>0.79391534391534369</v>
      </c>
    </row>
    <row r="19" spans="1:26" s="150" customFormat="1" ht="15" customHeight="1">
      <c r="A19" s="149"/>
      <c r="B19" s="149"/>
      <c r="C19" s="345"/>
      <c r="D19" s="256" t="s">
        <v>103</v>
      </c>
      <c r="E19" s="257">
        <v>2.5</v>
      </c>
      <c r="F19" s="258">
        <f t="shared" si="0"/>
        <v>70.2</v>
      </c>
      <c r="G19" s="258">
        <f>-20-20</f>
        <v>-40</v>
      </c>
      <c r="H19" s="258">
        <f t="shared" ref="H19:H28" si="1">+F19+G19</f>
        <v>30.200000000000003</v>
      </c>
      <c r="I19" s="259">
        <f>4.423+4.449</f>
        <v>8.8719999999999999</v>
      </c>
      <c r="J19" s="260">
        <f t="shared" ref="J19:J31" si="2">+H19-I19</f>
        <v>21.328000000000003</v>
      </c>
      <c r="K19" s="261">
        <f>I19/H19</f>
        <v>0.29377483443708607</v>
      </c>
    </row>
    <row r="20" spans="1:26" s="152" customFormat="1" ht="15" customHeight="1">
      <c r="C20" s="345"/>
      <c r="D20" s="256" t="s">
        <v>104</v>
      </c>
      <c r="E20" s="257">
        <v>1</v>
      </c>
      <c r="F20" s="258">
        <f t="shared" si="0"/>
        <v>28.08</v>
      </c>
      <c r="G20" s="258"/>
      <c r="H20" s="258">
        <f t="shared" si="1"/>
        <v>28.08</v>
      </c>
      <c r="I20" s="259">
        <f>3.922+4.471+4.338+7.486</f>
        <v>20.217000000000002</v>
      </c>
      <c r="J20" s="260">
        <f t="shared" si="2"/>
        <v>7.862999999999996</v>
      </c>
      <c r="K20" s="261">
        <f>I20/H20</f>
        <v>0.71997863247863259</v>
      </c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</row>
    <row r="21" spans="1:26" s="150" customFormat="1" ht="15" customHeight="1">
      <c r="A21" s="149"/>
      <c r="B21" s="149"/>
      <c r="C21" s="345"/>
      <c r="D21" s="256" t="s">
        <v>105</v>
      </c>
      <c r="E21" s="257">
        <v>1</v>
      </c>
      <c r="F21" s="258">
        <f t="shared" si="0"/>
        <v>28.08</v>
      </c>
      <c r="G21" s="258">
        <v>-28.08</v>
      </c>
      <c r="H21" s="258">
        <f>+F21+G21</f>
        <v>0</v>
      </c>
      <c r="I21" s="259"/>
      <c r="J21" s="260">
        <f>+H21-I21</f>
        <v>0</v>
      </c>
      <c r="K21" s="261">
        <v>0</v>
      </c>
      <c r="L21" s="149"/>
    </row>
    <row r="22" spans="1:26" s="150" customFormat="1" ht="15" customHeight="1">
      <c r="A22" s="149"/>
      <c r="B22" s="149"/>
      <c r="C22" s="345"/>
      <c r="D22" s="256" t="s">
        <v>106</v>
      </c>
      <c r="E22" s="257">
        <v>0.5</v>
      </c>
      <c r="F22" s="258">
        <f t="shared" si="0"/>
        <v>14.04</v>
      </c>
      <c r="G22" s="258"/>
      <c r="H22" s="258">
        <f t="shared" si="1"/>
        <v>14.04</v>
      </c>
      <c r="I22" s="259">
        <f>4.443+5.252</f>
        <v>9.6950000000000003</v>
      </c>
      <c r="J22" s="260">
        <f t="shared" si="2"/>
        <v>4.3449999999999989</v>
      </c>
      <c r="K22" s="261">
        <f t="shared" ref="K22:K23" si="3">I22/H22</f>
        <v>0.69052706552706555</v>
      </c>
    </row>
    <row r="23" spans="1:26" s="150" customFormat="1" ht="15" customHeight="1">
      <c r="A23" s="149"/>
      <c r="B23" s="149"/>
      <c r="C23" s="345"/>
      <c r="D23" s="256" t="s">
        <v>107</v>
      </c>
      <c r="E23" s="257">
        <v>0.5</v>
      </c>
      <c r="F23" s="258">
        <f t="shared" si="0"/>
        <v>14.04</v>
      </c>
      <c r="G23" s="258">
        <v>64.584000000000003</v>
      </c>
      <c r="H23" s="258">
        <f t="shared" si="1"/>
        <v>78.623999999999995</v>
      </c>
      <c r="I23" s="259">
        <f>6.597+7.063+9.665+3.486+5.108+6.489+4.663</f>
        <v>43.070999999999998</v>
      </c>
      <c r="J23" s="260">
        <f t="shared" si="2"/>
        <v>35.552999999999997</v>
      </c>
      <c r="K23" s="261">
        <f t="shared" si="3"/>
        <v>0.54780982905982911</v>
      </c>
    </row>
    <row r="24" spans="1:26" s="150" customFormat="1" ht="15" customHeight="1">
      <c r="A24" s="149"/>
      <c r="B24" s="149"/>
      <c r="C24" s="345"/>
      <c r="D24" s="256" t="s">
        <v>108</v>
      </c>
      <c r="E24" s="257">
        <v>0.5</v>
      </c>
      <c r="F24" s="258">
        <f t="shared" si="0"/>
        <v>14.04</v>
      </c>
      <c r="G24" s="258"/>
      <c r="H24" s="258">
        <f>+F24+G24</f>
        <v>14.04</v>
      </c>
      <c r="I24" s="259">
        <f>4.041+3.022+6.621</f>
        <v>13.684000000000001</v>
      </c>
      <c r="J24" s="260">
        <f>+H24-I24</f>
        <v>0.3559999999999981</v>
      </c>
      <c r="K24" s="261">
        <f>I24/H24</f>
        <v>0.97464387464387481</v>
      </c>
    </row>
    <row r="25" spans="1:26" s="154" customFormat="1" ht="15" customHeight="1">
      <c r="A25" s="153"/>
      <c r="B25" s="153"/>
      <c r="C25" s="345"/>
      <c r="D25" s="262" t="s">
        <v>109</v>
      </c>
      <c r="E25" s="263">
        <v>0.5</v>
      </c>
      <c r="F25" s="264">
        <f t="shared" si="0"/>
        <v>14.04</v>
      </c>
      <c r="G25" s="264">
        <v>-14.04</v>
      </c>
      <c r="H25" s="264">
        <f t="shared" si="1"/>
        <v>0</v>
      </c>
      <c r="I25" s="265"/>
      <c r="J25" s="266">
        <f>+H25-I25</f>
        <v>0</v>
      </c>
      <c r="K25" s="267">
        <v>0</v>
      </c>
    </row>
    <row r="26" spans="1:26" s="154" customFormat="1" ht="15" customHeight="1">
      <c r="A26" s="153"/>
      <c r="B26" s="153"/>
      <c r="C26" s="345"/>
      <c r="D26" s="256" t="s">
        <v>110</v>
      </c>
      <c r="E26" s="257">
        <v>0</v>
      </c>
      <c r="F26" s="258">
        <f t="shared" si="0"/>
        <v>0</v>
      </c>
      <c r="G26" s="258">
        <f>36.504</f>
        <v>36.503999999999998</v>
      </c>
      <c r="H26" s="258">
        <f t="shared" si="1"/>
        <v>36.503999999999998</v>
      </c>
      <c r="I26" s="259">
        <f>3.811+7.909+4.05+5.793+5.072</f>
        <v>26.634999999999998</v>
      </c>
      <c r="J26" s="260">
        <f t="shared" si="2"/>
        <v>9.8689999999999998</v>
      </c>
      <c r="K26" s="261">
        <f t="shared" ref="K26:K28" si="4">I26/H26</f>
        <v>0.72964606618452776</v>
      </c>
    </row>
    <row r="27" spans="1:26" s="154" customFormat="1" ht="15" customHeight="1">
      <c r="A27" s="153"/>
      <c r="B27" s="153"/>
      <c r="C27" s="345"/>
      <c r="D27" s="256" t="s">
        <v>111</v>
      </c>
      <c r="E27" s="258">
        <v>0</v>
      </c>
      <c r="F27" s="257">
        <f t="shared" si="0"/>
        <v>0</v>
      </c>
      <c r="G27" s="258">
        <f>28.08+42.12</f>
        <v>70.199999999999989</v>
      </c>
      <c r="H27" s="257">
        <f t="shared" si="1"/>
        <v>70.199999999999989</v>
      </c>
      <c r="I27" s="258">
        <f>16.015+6.964+6.18+10.948+5.059</f>
        <v>45.165999999999997</v>
      </c>
      <c r="J27" s="257">
        <f t="shared" si="2"/>
        <v>25.033999999999992</v>
      </c>
      <c r="K27" s="268">
        <f t="shared" si="4"/>
        <v>0.6433903133903135</v>
      </c>
    </row>
    <row r="28" spans="1:26" s="154" customFormat="1" ht="15" customHeight="1">
      <c r="A28" s="153"/>
      <c r="B28" s="153"/>
      <c r="C28" s="345"/>
      <c r="D28" s="256" t="s">
        <v>112</v>
      </c>
      <c r="E28" s="257">
        <v>0</v>
      </c>
      <c r="F28" s="258">
        <f t="shared" si="0"/>
        <v>0</v>
      </c>
      <c r="G28" s="258">
        <v>28.08</v>
      </c>
      <c r="H28" s="258">
        <f t="shared" si="1"/>
        <v>28.08</v>
      </c>
      <c r="I28" s="259">
        <f>4.295+11.067</f>
        <v>15.362</v>
      </c>
      <c r="J28" s="260">
        <f t="shared" si="2"/>
        <v>12.717999999999998</v>
      </c>
      <c r="K28" s="261">
        <f t="shared" si="4"/>
        <v>0.5470797720797721</v>
      </c>
    </row>
    <row r="29" spans="1:26" s="154" customFormat="1" ht="15" customHeight="1">
      <c r="A29" s="153"/>
      <c r="B29" s="153"/>
      <c r="C29" s="345"/>
      <c r="D29" s="256" t="s">
        <v>113</v>
      </c>
      <c r="E29" s="257">
        <v>0</v>
      </c>
      <c r="F29" s="258">
        <v>0</v>
      </c>
      <c r="G29" s="258">
        <f>20+20</f>
        <v>40</v>
      </c>
      <c r="H29" s="258">
        <f t="shared" ref="H29" si="5">+F29+G29</f>
        <v>40</v>
      </c>
      <c r="I29" s="259">
        <f>8.138+4.18+6.574+5.76</f>
        <v>24.652000000000001</v>
      </c>
      <c r="J29" s="260">
        <f t="shared" ref="J29" si="6">+H29-I29</f>
        <v>15.347999999999999</v>
      </c>
      <c r="K29" s="261">
        <f>I29/H29</f>
        <v>0.61630000000000007</v>
      </c>
    </row>
    <row r="30" spans="1:26" s="150" customFormat="1" ht="15" customHeight="1">
      <c r="A30" s="149"/>
      <c r="B30" s="149"/>
      <c r="C30" s="345"/>
      <c r="D30" s="256" t="s">
        <v>114</v>
      </c>
      <c r="E30" s="257">
        <v>0.5</v>
      </c>
      <c r="F30" s="258">
        <f t="shared" ref="F30:F31" si="7">($F$12*E30)/100</f>
        <v>14.04</v>
      </c>
      <c r="G30" s="258"/>
      <c r="H30" s="258">
        <f>+F30+G30</f>
        <v>14.04</v>
      </c>
      <c r="I30" s="259"/>
      <c r="J30" s="260">
        <f t="shared" si="2"/>
        <v>14.04</v>
      </c>
      <c r="K30" s="261">
        <f>I30/H30</f>
        <v>0</v>
      </c>
    </row>
    <row r="31" spans="1:26" s="150" customFormat="1" ht="15" customHeight="1">
      <c r="C31" s="345"/>
      <c r="D31" s="269" t="s">
        <v>115</v>
      </c>
      <c r="E31" s="128">
        <v>0</v>
      </c>
      <c r="F31" s="126">
        <f t="shared" si="7"/>
        <v>0</v>
      </c>
      <c r="G31" s="126">
        <f>10+10</f>
        <v>20</v>
      </c>
      <c r="H31" s="126">
        <f>+F31+G31</f>
        <v>20</v>
      </c>
      <c r="I31" s="255">
        <f>5.14+7.242</f>
        <v>12.382</v>
      </c>
      <c r="J31" s="270">
        <f t="shared" si="2"/>
        <v>7.6180000000000003</v>
      </c>
      <c r="K31" s="254">
        <f>I31/H31</f>
        <v>0.61909999999999998</v>
      </c>
      <c r="L31" s="271"/>
    </row>
    <row r="32" spans="1:26" s="150" customFormat="1" ht="15" customHeight="1">
      <c r="A32" s="149"/>
      <c r="B32" s="149"/>
      <c r="C32" s="345"/>
      <c r="D32" s="256" t="s">
        <v>116</v>
      </c>
      <c r="E32" s="257">
        <v>0</v>
      </c>
      <c r="F32" s="258">
        <v>28.08</v>
      </c>
      <c r="G32" s="258">
        <f>28.08</f>
        <v>28.08</v>
      </c>
      <c r="H32" s="258">
        <f>+F32+G32</f>
        <v>56.16</v>
      </c>
      <c r="I32" s="259">
        <v>28.939</v>
      </c>
      <c r="J32" s="260">
        <f t="shared" ref="J32" si="8">+H32-I32</f>
        <v>27.220999999999997</v>
      </c>
      <c r="K32" s="261">
        <f>I32/H32</f>
        <v>0.51529558404558407</v>
      </c>
    </row>
    <row r="33" spans="1:11" s="150" customFormat="1" ht="15" customHeight="1">
      <c r="A33" s="149"/>
      <c r="B33" s="149"/>
      <c r="C33" s="346"/>
      <c r="D33" s="256" t="s">
        <v>117</v>
      </c>
      <c r="E33" s="257">
        <v>0</v>
      </c>
      <c r="F33" s="258">
        <v>0</v>
      </c>
      <c r="G33" s="258">
        <v>18</v>
      </c>
      <c r="H33" s="258">
        <f>+F33+G33</f>
        <v>18</v>
      </c>
      <c r="I33" s="259">
        <v>5.1180000000000003</v>
      </c>
      <c r="J33" s="260">
        <f t="shared" ref="J33" si="9">+H33-I33</f>
        <v>12.882</v>
      </c>
      <c r="K33" s="261">
        <f>I33/H33</f>
        <v>0.28433333333333333</v>
      </c>
    </row>
    <row r="34" spans="1:11" s="150" customFormat="1" ht="15" customHeight="1">
      <c r="A34" s="151"/>
      <c r="B34" s="149"/>
      <c r="C34" s="349" t="s">
        <v>89</v>
      </c>
      <c r="D34" s="272" t="s">
        <v>118</v>
      </c>
      <c r="E34" s="273">
        <v>37.770000000000003</v>
      </c>
      <c r="F34" s="274">
        <f>($F$12*E34)/100</f>
        <v>1060.5816</v>
      </c>
      <c r="G34" s="274"/>
      <c r="H34" s="274">
        <f t="shared" ref="H34:H39" si="10">+F34+G34</f>
        <v>1060.5816</v>
      </c>
      <c r="I34" s="275">
        <v>401.45</v>
      </c>
      <c r="J34" s="276">
        <f t="shared" ref="J34:J39" si="11">+H34-I34</f>
        <v>659.13159999999993</v>
      </c>
      <c r="K34" s="277">
        <f t="shared" ref="K34:K36" si="12">I34/H34</f>
        <v>0.37851872972338951</v>
      </c>
    </row>
    <row r="35" spans="1:11" s="150" customFormat="1" ht="15" customHeight="1">
      <c r="C35" s="350"/>
      <c r="D35" s="272" t="s">
        <v>119</v>
      </c>
      <c r="E35" s="278">
        <v>18.920000000000002</v>
      </c>
      <c r="F35" s="274">
        <f t="shared" ref="F35:F43" si="13">($F$12*E35)/100</f>
        <v>531.2736000000001</v>
      </c>
      <c r="G35" s="274"/>
      <c r="H35" s="274">
        <f t="shared" si="10"/>
        <v>531.2736000000001</v>
      </c>
      <c r="I35" s="275">
        <v>515.64099999999996</v>
      </c>
      <c r="J35" s="276">
        <f>H35-I35</f>
        <v>15.632600000000139</v>
      </c>
      <c r="K35" s="277">
        <f t="shared" si="12"/>
        <v>0.97057523656360845</v>
      </c>
    </row>
    <row r="36" spans="1:11" s="150" customFormat="1" ht="15" customHeight="1">
      <c r="C36" s="350"/>
      <c r="D36" s="272" t="s">
        <v>120</v>
      </c>
      <c r="E36" s="273">
        <v>16.920000000000002</v>
      </c>
      <c r="F36" s="274">
        <f>($F$12*E36)/100</f>
        <v>475.11360000000008</v>
      </c>
      <c r="G36" s="274"/>
      <c r="H36" s="274">
        <f t="shared" si="10"/>
        <v>475.11360000000008</v>
      </c>
      <c r="I36" s="275">
        <v>95.68</v>
      </c>
      <c r="J36" s="276">
        <f>+H36-I36</f>
        <v>379.43360000000007</v>
      </c>
      <c r="K36" s="277">
        <f t="shared" si="12"/>
        <v>0.20138341651344013</v>
      </c>
    </row>
    <row r="37" spans="1:11" s="150" customFormat="1" ht="15" customHeight="1">
      <c r="C37" s="350"/>
      <c r="D37" s="272" t="s">
        <v>121</v>
      </c>
      <c r="E37" s="278">
        <v>7</v>
      </c>
      <c r="F37" s="279">
        <f t="shared" si="13"/>
        <v>196.56</v>
      </c>
      <c r="G37" s="279">
        <f>-28.08-42.12-28.08</f>
        <v>-98.279999999999987</v>
      </c>
      <c r="H37" s="279">
        <f t="shared" si="10"/>
        <v>98.280000000000015</v>
      </c>
      <c r="I37" s="280">
        <f>13.153+7.199+9.287+7.513</f>
        <v>37.152000000000001</v>
      </c>
      <c r="J37" s="281">
        <f>+H37-I37</f>
        <v>61.128000000000014</v>
      </c>
      <c r="K37" s="282">
        <f>I37/H37</f>
        <v>0.37802197802197796</v>
      </c>
    </row>
    <row r="38" spans="1:11" s="150" customFormat="1" ht="15" customHeight="1">
      <c r="C38" s="350"/>
      <c r="D38" s="272" t="s">
        <v>122</v>
      </c>
      <c r="E38" s="278">
        <v>3.6</v>
      </c>
      <c r="F38" s="279">
        <f t="shared" si="13"/>
        <v>101.08800000000001</v>
      </c>
      <c r="G38" s="279">
        <f>-36.504-64.584</f>
        <v>-101.08799999999999</v>
      </c>
      <c r="H38" s="279">
        <f t="shared" si="10"/>
        <v>0</v>
      </c>
      <c r="I38" s="280"/>
      <c r="J38" s="281">
        <f t="shared" si="11"/>
        <v>0</v>
      </c>
      <c r="K38" s="282">
        <v>0</v>
      </c>
    </row>
    <row r="39" spans="1:11" s="150" customFormat="1" ht="15" customHeight="1">
      <c r="C39" s="350"/>
      <c r="D39" s="272" t="s">
        <v>123</v>
      </c>
      <c r="E39" s="278">
        <v>0</v>
      </c>
      <c r="F39" s="279">
        <f t="shared" si="13"/>
        <v>0</v>
      </c>
      <c r="G39" s="279"/>
      <c r="H39" s="279">
        <f t="shared" si="10"/>
        <v>0</v>
      </c>
      <c r="I39" s="280"/>
      <c r="J39" s="281">
        <f t="shared" si="11"/>
        <v>0</v>
      </c>
      <c r="K39" s="282">
        <v>0</v>
      </c>
    </row>
    <row r="40" spans="1:11" s="150" customFormat="1" ht="15.75">
      <c r="A40" s="149"/>
      <c r="B40" s="149"/>
      <c r="C40" s="350"/>
      <c r="D40" s="272" t="s">
        <v>124</v>
      </c>
      <c r="E40" s="278">
        <v>2</v>
      </c>
      <c r="F40" s="279">
        <f t="shared" si="13"/>
        <v>56.16</v>
      </c>
      <c r="G40" s="279"/>
      <c r="H40" s="279">
        <f>+F40+G40</f>
        <v>56.16</v>
      </c>
      <c r="I40" s="280">
        <f>3.384+8.289+7.125</f>
        <v>18.798000000000002</v>
      </c>
      <c r="J40" s="281">
        <f>+H40-I40</f>
        <v>37.361999999999995</v>
      </c>
      <c r="K40" s="282">
        <f t="shared" ref="K40:K43" si="14">I40/H40</f>
        <v>0.33472222222222225</v>
      </c>
    </row>
    <row r="41" spans="1:11" s="150" customFormat="1" ht="15.75">
      <c r="A41" s="149"/>
      <c r="B41" s="149"/>
      <c r="C41" s="350"/>
      <c r="D41" s="272" t="s">
        <v>125</v>
      </c>
      <c r="E41" s="278">
        <v>2</v>
      </c>
      <c r="F41" s="279">
        <f t="shared" si="13"/>
        <v>56.16</v>
      </c>
      <c r="G41" s="279">
        <f>-18-10-10</f>
        <v>-38</v>
      </c>
      <c r="H41" s="279">
        <f>+F41+G41</f>
        <v>18.159999999999997</v>
      </c>
      <c r="I41" s="280">
        <v>4.6989999999999998</v>
      </c>
      <c r="J41" s="281">
        <f>+H41-I41</f>
        <v>13.460999999999997</v>
      </c>
      <c r="K41" s="282">
        <f t="shared" si="14"/>
        <v>0.25875550660792956</v>
      </c>
    </row>
    <row r="42" spans="1:11" s="150" customFormat="1" ht="15.75">
      <c r="A42" s="149"/>
      <c r="B42" s="149"/>
      <c r="C42" s="350"/>
      <c r="D42" s="272" t="s">
        <v>126</v>
      </c>
      <c r="E42" s="278">
        <v>0</v>
      </c>
      <c r="F42" s="279">
        <f t="shared" si="13"/>
        <v>0</v>
      </c>
      <c r="G42" s="279"/>
      <c r="H42" s="279">
        <f>+F42+G42</f>
        <v>0</v>
      </c>
      <c r="I42" s="280"/>
      <c r="J42" s="281">
        <f>+H42-I42</f>
        <v>0</v>
      </c>
      <c r="K42" s="282">
        <v>0</v>
      </c>
    </row>
    <row r="43" spans="1:11" s="150" customFormat="1" ht="15.75">
      <c r="A43" s="149"/>
      <c r="B43" s="149"/>
      <c r="C43" s="351"/>
      <c r="D43" s="272" t="s">
        <v>127</v>
      </c>
      <c r="E43" s="278">
        <v>0.8</v>
      </c>
      <c r="F43" s="279">
        <f t="shared" si="13"/>
        <v>22.464000000000002</v>
      </c>
      <c r="G43" s="279"/>
      <c r="H43" s="279">
        <f>+F43+G43</f>
        <v>22.464000000000002</v>
      </c>
      <c r="I43" s="280">
        <f>7.184+6.393</f>
        <v>13.577</v>
      </c>
      <c r="J43" s="281">
        <f>+H43-I43</f>
        <v>8.8870000000000022</v>
      </c>
      <c r="K43" s="282">
        <f t="shared" si="14"/>
        <v>0.60438924501424496</v>
      </c>
    </row>
    <row r="44" spans="1:11" s="150" customFormat="1" ht="32.25" customHeight="1">
      <c r="A44" s="149"/>
      <c r="B44" s="149"/>
      <c r="C44" s="347" t="s">
        <v>128</v>
      </c>
      <c r="D44" s="347"/>
      <c r="E44" s="157">
        <f>SUM(E18:E40)%</f>
        <v>0.96209999999999996</v>
      </c>
      <c r="F44" s="158">
        <f>SUM(F18:F43)</f>
        <v>2808.2808</v>
      </c>
      <c r="G44" s="159">
        <f>SUM(G18:G43)</f>
        <v>0</v>
      </c>
      <c r="H44" s="158">
        <f>+F44+G44</f>
        <v>2808.2808</v>
      </c>
      <c r="I44" s="159">
        <f>SUM(I18:I43)</f>
        <v>1418.816</v>
      </c>
      <c r="J44" s="158">
        <f>+H44-I44</f>
        <v>1389.4648</v>
      </c>
      <c r="K44" s="157">
        <f>+I44/H44</f>
        <v>0.50522583069328397</v>
      </c>
    </row>
    <row r="45" spans="1:11" ht="3" customHeight="1">
      <c r="A45" s="1"/>
      <c r="B45" s="1"/>
      <c r="C45" s="1"/>
      <c r="D45" s="92"/>
      <c r="E45" s="1"/>
      <c r="F45" s="1"/>
      <c r="G45" s="1"/>
      <c r="H45" s="1"/>
      <c r="I45" s="3"/>
      <c r="J45" s="1"/>
      <c r="K45" s="146">
        <v>1</v>
      </c>
    </row>
    <row r="46" spans="1:11" ht="19.899999999999999" customHeight="1">
      <c r="A46" s="3"/>
      <c r="B46" s="1"/>
      <c r="C46" s="1"/>
      <c r="D46" s="130"/>
      <c r="E46" s="1"/>
      <c r="F46" s="1"/>
    </row>
    <row r="47" spans="1:11" ht="12" customHeight="1"/>
    <row r="48" spans="1:11" ht="12" customHeight="1"/>
    <row r="49" spans="3:3" ht="12" customHeight="1"/>
    <row r="50" spans="3:3" ht="12" customHeight="1"/>
    <row r="51" spans="3:3" ht="12" customHeight="1"/>
    <row r="52" spans="3:3" ht="12" customHeight="1"/>
    <row r="53" spans="3:3" ht="12" customHeight="1"/>
    <row r="54" spans="3:3" ht="12" customHeight="1"/>
    <row r="55" spans="3:3" ht="12" customHeight="1"/>
    <row r="56" spans="3:3" ht="12" customHeight="1">
      <c r="C56" s="131"/>
    </row>
    <row r="57" spans="3:3" ht="12" customHeight="1">
      <c r="C57" s="131"/>
    </row>
    <row r="58" spans="3:3" ht="12" customHeight="1">
      <c r="C58" s="131"/>
    </row>
    <row r="59" spans="3:3" ht="12" customHeight="1">
      <c r="C59" s="131"/>
    </row>
    <row r="60" spans="3:3" ht="12" customHeight="1">
      <c r="C60" s="131"/>
    </row>
    <row r="61" spans="3:3" ht="12" customHeight="1">
      <c r="C61" s="131"/>
    </row>
    <row r="62" spans="3:3" ht="12" customHeight="1">
      <c r="C62" s="131"/>
    </row>
    <row r="63" spans="3:3" ht="12" customHeight="1">
      <c r="C63" s="131"/>
    </row>
    <row r="64" spans="3:3" ht="12" customHeight="1">
      <c r="C64" s="131"/>
    </row>
    <row r="65" spans="3:3" ht="12" customHeight="1">
      <c r="C65" s="131"/>
    </row>
    <row r="66" spans="3:3" ht="12" customHeight="1">
      <c r="C66" s="131"/>
    </row>
    <row r="67" spans="3:3" ht="12" customHeight="1">
      <c r="C67" s="131"/>
    </row>
    <row r="68" spans="3:3" ht="12" customHeight="1">
      <c r="C68" s="131"/>
    </row>
    <row r="69" spans="3:3" ht="12" customHeight="1">
      <c r="C69" s="131"/>
    </row>
    <row r="70" spans="3:3">
      <c r="C70" s="131"/>
    </row>
  </sheetData>
  <mergeCells count="16">
    <mergeCell ref="C18:C33"/>
    <mergeCell ref="C44:D44"/>
    <mergeCell ref="C16:K16"/>
    <mergeCell ref="C34:C43"/>
    <mergeCell ref="C5:K5"/>
    <mergeCell ref="C6:K6"/>
    <mergeCell ref="F10:F11"/>
    <mergeCell ref="J10:J11"/>
    <mergeCell ref="C13:E13"/>
    <mergeCell ref="G10:H10"/>
    <mergeCell ref="K10:K11"/>
    <mergeCell ref="I10:I11"/>
    <mergeCell ref="E10:E11"/>
    <mergeCell ref="C10:D11"/>
    <mergeCell ref="C12:D12"/>
    <mergeCell ref="C7:K7"/>
  </mergeCells>
  <conditionalFormatting sqref="K18:K26 K28:K45"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{A854EFF2-DC88-4474-8A88-015750EA1E7C}</x14:id>
        </ext>
      </extLst>
    </cfRule>
  </conditionalFormatting>
  <conditionalFormatting sqref="M22">
    <cfRule type="colorScale" priority="10">
      <colorScale>
        <cfvo type="min"/>
        <cfvo type="max"/>
        <color rgb="FFFF7128"/>
        <color rgb="FFFFEF9C"/>
      </colorScale>
    </cfRule>
  </conditionalFormatting>
  <pageMargins left="0.70866141732283472" right="0.70866141732283472" top="0.74803149606299213" bottom="0.74803149606299213" header="0.31496062992125984" footer="0.31496062992125984"/>
  <pageSetup paperSize="173" scale="62" orientation="landscape" r:id="rId1"/>
  <ignoredErrors>
    <ignoredError sqref="K40" evalError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54EFF2-DC88-4474-8A88-015750EA1E7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K18:K26 K28:K45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39997558519241921"/>
  </sheetPr>
  <dimension ref="A1:BD350"/>
  <sheetViews>
    <sheetView zoomScale="90" zoomScaleNormal="90" workbookViewId="0">
      <selection sqref="A1:BD350"/>
    </sheetView>
  </sheetViews>
  <sheetFormatPr baseColWidth="10" defaultColWidth="11.42578125" defaultRowHeight="15"/>
  <cols>
    <col min="1" max="12" width="11.42578125" style="4"/>
    <col min="13" max="15" width="17" style="4" bestFit="1" customWidth="1"/>
    <col min="16" max="16384" width="11.42578125" style="4"/>
  </cols>
  <sheetData>
    <row r="1" spans="1:56">
      <c r="A1" s="109" t="s">
        <v>129</v>
      </c>
      <c r="B1" t="s">
        <v>130</v>
      </c>
      <c r="C1" s="109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140</v>
      </c>
      <c r="M1" s="110" t="s">
        <v>141</v>
      </c>
      <c r="N1" s="110" t="s">
        <v>142</v>
      </c>
      <c r="O1" s="110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  <c r="U1" t="s">
        <v>149</v>
      </c>
      <c r="V1" t="s">
        <v>150</v>
      </c>
      <c r="W1" t="s">
        <v>151</v>
      </c>
      <c r="X1" t="s">
        <v>152</v>
      </c>
      <c r="Y1" t="s">
        <v>153</v>
      </c>
      <c r="Z1" t="s">
        <v>154</v>
      </c>
      <c r="AA1" t="s">
        <v>155</v>
      </c>
      <c r="AB1" t="s">
        <v>156</v>
      </c>
      <c r="AC1" t="s">
        <v>157</v>
      </c>
      <c r="AD1" t="s">
        <v>158</v>
      </c>
      <c r="AE1" t="s">
        <v>159</v>
      </c>
      <c r="AF1" t="s">
        <v>160</v>
      </c>
      <c r="AG1" t="s">
        <v>161</v>
      </c>
      <c r="AH1" t="s">
        <v>162</v>
      </c>
      <c r="AI1" t="s">
        <v>163</v>
      </c>
      <c r="AJ1" t="s">
        <v>164</v>
      </c>
      <c r="AK1" t="s">
        <v>165</v>
      </c>
      <c r="AL1" t="s">
        <v>166</v>
      </c>
      <c r="AM1" t="s">
        <v>42</v>
      </c>
      <c r="AN1" t="s">
        <v>167</v>
      </c>
      <c r="AO1" t="s">
        <v>168</v>
      </c>
      <c r="AP1" t="s">
        <v>169</v>
      </c>
      <c r="AQ1" t="s">
        <v>170</v>
      </c>
      <c r="AR1" t="s">
        <v>171</v>
      </c>
      <c r="AS1" t="s">
        <v>172</v>
      </c>
      <c r="AT1" t="s">
        <v>173</v>
      </c>
      <c r="AU1" t="s">
        <v>174</v>
      </c>
      <c r="AV1" t="s">
        <v>175</v>
      </c>
      <c r="AW1" t="s">
        <v>176</v>
      </c>
      <c r="AX1" t="s">
        <v>177</v>
      </c>
      <c r="AY1" t="s">
        <v>178</v>
      </c>
      <c r="AZ1" t="s">
        <v>179</v>
      </c>
      <c r="BA1" t="s">
        <v>180</v>
      </c>
      <c r="BB1" t="s">
        <v>181</v>
      </c>
      <c r="BC1" t="s">
        <v>182</v>
      </c>
      <c r="BD1" t="s">
        <v>183</v>
      </c>
    </row>
    <row r="2" spans="1:56">
      <c r="A2" s="109">
        <v>2021</v>
      </c>
      <c r="B2" t="s">
        <v>184</v>
      </c>
      <c r="C2" s="109">
        <v>28</v>
      </c>
      <c r="D2" t="s">
        <v>185</v>
      </c>
      <c r="E2">
        <v>1</v>
      </c>
      <c r="F2" t="s">
        <v>32</v>
      </c>
      <c r="G2" t="s">
        <v>32</v>
      </c>
      <c r="H2">
        <v>966508</v>
      </c>
      <c r="I2" t="s">
        <v>186</v>
      </c>
      <c r="J2">
        <v>17.22</v>
      </c>
      <c r="K2">
        <v>31.9</v>
      </c>
      <c r="L2">
        <v>30</v>
      </c>
      <c r="M2" s="110">
        <v>44457</v>
      </c>
      <c r="N2" s="110">
        <v>44467</v>
      </c>
      <c r="O2" s="110">
        <v>44467.441672337962</v>
      </c>
      <c r="P2" t="s">
        <v>187</v>
      </c>
      <c r="Q2" t="s">
        <v>32</v>
      </c>
      <c r="R2" t="s">
        <v>32</v>
      </c>
      <c r="S2" t="s">
        <v>188</v>
      </c>
      <c r="T2" t="s">
        <v>188</v>
      </c>
      <c r="U2" t="s">
        <v>189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A2" t="s">
        <v>32</v>
      </c>
      <c r="AB2" t="s">
        <v>190</v>
      </c>
      <c r="AC2">
        <v>217</v>
      </c>
      <c r="AD2" t="s">
        <v>191</v>
      </c>
      <c r="AE2" t="s">
        <v>192</v>
      </c>
      <c r="AF2">
        <v>4</v>
      </c>
      <c r="AG2">
        <v>4</v>
      </c>
      <c r="AH2" t="s">
        <v>193</v>
      </c>
      <c r="AI2">
        <v>10</v>
      </c>
      <c r="AJ2" t="s">
        <v>194</v>
      </c>
      <c r="AK2">
        <v>1.823</v>
      </c>
      <c r="AL2">
        <v>1.0840000000000001</v>
      </c>
      <c r="AM2">
        <v>1.976</v>
      </c>
      <c r="AN2">
        <v>117</v>
      </c>
      <c r="AO2" t="s">
        <v>188</v>
      </c>
      <c r="AP2" t="s">
        <v>32</v>
      </c>
      <c r="AQ2" t="s">
        <v>32</v>
      </c>
      <c r="AR2">
        <v>14</v>
      </c>
      <c r="AS2" t="s">
        <v>195</v>
      </c>
      <c r="AT2">
        <v>5183</v>
      </c>
      <c r="AU2" t="s">
        <v>196</v>
      </c>
      <c r="AV2">
        <v>81642</v>
      </c>
      <c r="AW2" t="s">
        <v>197</v>
      </c>
      <c r="AX2">
        <v>7533433</v>
      </c>
      <c r="AY2" t="s">
        <v>32</v>
      </c>
      <c r="AZ2" t="s">
        <v>198</v>
      </c>
      <c r="BA2" t="s">
        <v>32</v>
      </c>
      <c r="BB2" t="s">
        <v>199</v>
      </c>
      <c r="BC2">
        <v>269236</v>
      </c>
      <c r="BD2" t="s">
        <v>200</v>
      </c>
    </row>
    <row r="3" spans="1:56">
      <c r="A3" s="109">
        <v>2021</v>
      </c>
      <c r="B3" t="s">
        <v>184</v>
      </c>
      <c r="C3" s="109">
        <v>28</v>
      </c>
      <c r="D3" t="s">
        <v>201</v>
      </c>
      <c r="E3">
        <v>1</v>
      </c>
      <c r="F3" t="s">
        <v>32</v>
      </c>
      <c r="G3" t="s">
        <v>32</v>
      </c>
      <c r="H3">
        <v>698099</v>
      </c>
      <c r="I3" t="s">
        <v>202</v>
      </c>
      <c r="J3">
        <v>18</v>
      </c>
      <c r="K3">
        <v>48.8</v>
      </c>
      <c r="L3">
        <v>47.3</v>
      </c>
      <c r="M3" s="110">
        <v>44453</v>
      </c>
      <c r="N3" s="110">
        <v>44467</v>
      </c>
      <c r="O3" s="110">
        <v>44467.232014664347</v>
      </c>
      <c r="P3" t="s">
        <v>187</v>
      </c>
      <c r="Q3" t="s">
        <v>32</v>
      </c>
      <c r="R3" t="s">
        <v>32</v>
      </c>
      <c r="S3" t="s">
        <v>203</v>
      </c>
      <c r="T3" t="s">
        <v>203</v>
      </c>
      <c r="U3" t="s">
        <v>204</v>
      </c>
      <c r="V3" t="s">
        <v>32</v>
      </c>
      <c r="W3" t="s">
        <v>32</v>
      </c>
      <c r="X3" t="s">
        <v>32</v>
      </c>
      <c r="Y3" t="s">
        <v>32</v>
      </c>
      <c r="Z3" t="s">
        <v>32</v>
      </c>
      <c r="AA3" t="s">
        <v>32</v>
      </c>
      <c r="AB3" t="s">
        <v>190</v>
      </c>
      <c r="AC3">
        <v>217</v>
      </c>
      <c r="AD3" t="s">
        <v>191</v>
      </c>
      <c r="AE3" t="s">
        <v>192</v>
      </c>
      <c r="AF3">
        <v>4</v>
      </c>
      <c r="AG3">
        <v>4</v>
      </c>
      <c r="AH3" t="s">
        <v>193</v>
      </c>
      <c r="AI3">
        <v>10</v>
      </c>
      <c r="AJ3" t="s">
        <v>194</v>
      </c>
      <c r="AK3">
        <v>2</v>
      </c>
      <c r="AL3">
        <v>1.0840000000000001</v>
      </c>
      <c r="AM3">
        <v>2.1680000000000001</v>
      </c>
      <c r="AN3">
        <v>117</v>
      </c>
      <c r="AO3" t="s">
        <v>205</v>
      </c>
      <c r="AP3" t="s">
        <v>32</v>
      </c>
      <c r="AQ3" t="s">
        <v>32</v>
      </c>
      <c r="AR3">
        <v>8</v>
      </c>
      <c r="AS3" t="s">
        <v>195</v>
      </c>
      <c r="AT3">
        <v>8674</v>
      </c>
      <c r="AU3" t="s">
        <v>206</v>
      </c>
      <c r="AV3">
        <v>19441</v>
      </c>
      <c r="AW3" t="s">
        <v>207</v>
      </c>
      <c r="AX3">
        <v>9520473</v>
      </c>
      <c r="AY3" t="s">
        <v>32</v>
      </c>
      <c r="AZ3" t="s">
        <v>198</v>
      </c>
      <c r="BA3" t="s">
        <v>32</v>
      </c>
      <c r="BB3" t="s">
        <v>199</v>
      </c>
      <c r="BC3">
        <v>269204</v>
      </c>
      <c r="BD3" t="s">
        <v>208</v>
      </c>
    </row>
    <row r="4" spans="1:56">
      <c r="A4" s="109">
        <v>2021</v>
      </c>
      <c r="B4" t="s">
        <v>184</v>
      </c>
      <c r="C4" s="109">
        <v>28</v>
      </c>
      <c r="D4" t="s">
        <v>201</v>
      </c>
      <c r="E4">
        <v>2</v>
      </c>
      <c r="F4" t="s">
        <v>32</v>
      </c>
      <c r="G4" t="s">
        <v>32</v>
      </c>
      <c r="H4">
        <v>698099</v>
      </c>
      <c r="I4" t="s">
        <v>202</v>
      </c>
      <c r="J4">
        <v>18</v>
      </c>
      <c r="K4">
        <v>48.8</v>
      </c>
      <c r="L4">
        <v>47.3</v>
      </c>
      <c r="M4" s="110">
        <v>44453</v>
      </c>
      <c r="N4" s="110">
        <v>44467</v>
      </c>
      <c r="O4" s="110">
        <v>44467.232014664347</v>
      </c>
      <c r="P4" t="s">
        <v>187</v>
      </c>
      <c r="Q4" t="s">
        <v>32</v>
      </c>
      <c r="R4" t="s">
        <v>32</v>
      </c>
      <c r="S4" t="s">
        <v>203</v>
      </c>
      <c r="T4" t="s">
        <v>203</v>
      </c>
      <c r="U4" t="s">
        <v>204</v>
      </c>
      <c r="V4" t="s">
        <v>32</v>
      </c>
      <c r="W4" t="s">
        <v>32</v>
      </c>
      <c r="X4" t="s">
        <v>32</v>
      </c>
      <c r="Y4" t="s">
        <v>32</v>
      </c>
      <c r="Z4" t="s">
        <v>32</v>
      </c>
      <c r="AA4" t="s">
        <v>32</v>
      </c>
      <c r="AB4" t="s">
        <v>190</v>
      </c>
      <c r="AC4">
        <v>217</v>
      </c>
      <c r="AD4" t="s">
        <v>191</v>
      </c>
      <c r="AE4" t="s">
        <v>192</v>
      </c>
      <c r="AF4">
        <v>4</v>
      </c>
      <c r="AG4">
        <v>4</v>
      </c>
      <c r="AH4" t="s">
        <v>193</v>
      </c>
      <c r="AI4">
        <v>14</v>
      </c>
      <c r="AJ4" t="s">
        <v>194</v>
      </c>
      <c r="AK4">
        <v>0.82</v>
      </c>
      <c r="AL4">
        <v>1.0840000000000001</v>
      </c>
      <c r="AM4">
        <v>0.88900000000000001</v>
      </c>
      <c r="AN4">
        <v>161</v>
      </c>
      <c r="AO4" t="s">
        <v>205</v>
      </c>
      <c r="AP4" t="s">
        <v>32</v>
      </c>
      <c r="AQ4" t="s">
        <v>32</v>
      </c>
      <c r="AR4">
        <v>8</v>
      </c>
      <c r="AS4" t="s">
        <v>195</v>
      </c>
      <c r="AT4">
        <v>8674</v>
      </c>
      <c r="AU4" t="s">
        <v>206</v>
      </c>
      <c r="AV4">
        <v>19441</v>
      </c>
      <c r="AW4" t="s">
        <v>207</v>
      </c>
      <c r="AX4">
        <v>9520473</v>
      </c>
      <c r="AY4" t="s">
        <v>32</v>
      </c>
      <c r="AZ4" t="s">
        <v>198</v>
      </c>
      <c r="BA4" t="s">
        <v>32</v>
      </c>
      <c r="BB4" t="s">
        <v>199</v>
      </c>
      <c r="BC4">
        <v>269204</v>
      </c>
      <c r="BD4" t="s">
        <v>208</v>
      </c>
    </row>
    <row r="5" spans="1:56">
      <c r="A5" s="109">
        <v>2021</v>
      </c>
      <c r="B5" t="s">
        <v>184</v>
      </c>
      <c r="C5" s="109">
        <v>27</v>
      </c>
      <c r="D5" t="s">
        <v>209</v>
      </c>
      <c r="E5">
        <v>1</v>
      </c>
      <c r="F5" t="s">
        <v>32</v>
      </c>
      <c r="G5" t="s">
        <v>32</v>
      </c>
      <c r="H5">
        <v>965149</v>
      </c>
      <c r="I5" t="s">
        <v>210</v>
      </c>
      <c r="J5">
        <v>14.95</v>
      </c>
      <c r="K5">
        <v>24.5</v>
      </c>
      <c r="L5">
        <v>19.899999999999999</v>
      </c>
      <c r="M5" s="110">
        <v>44462</v>
      </c>
      <c r="N5" s="110">
        <v>44466</v>
      </c>
      <c r="O5" s="110">
        <v>44466.671595219908</v>
      </c>
      <c r="P5" t="s">
        <v>187</v>
      </c>
      <c r="Q5" t="s">
        <v>32</v>
      </c>
      <c r="R5" t="s">
        <v>32</v>
      </c>
      <c r="S5" t="s">
        <v>203</v>
      </c>
      <c r="T5" t="s">
        <v>203</v>
      </c>
      <c r="U5" t="s">
        <v>204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190</v>
      </c>
      <c r="AC5">
        <v>217</v>
      </c>
      <c r="AD5" t="s">
        <v>191</v>
      </c>
      <c r="AE5" t="s">
        <v>192</v>
      </c>
      <c r="AF5">
        <v>4</v>
      </c>
      <c r="AG5">
        <v>4</v>
      </c>
      <c r="AH5" t="s">
        <v>193</v>
      </c>
      <c r="AI5">
        <v>8</v>
      </c>
      <c r="AJ5" t="s">
        <v>194</v>
      </c>
      <c r="AK5">
        <v>2.214</v>
      </c>
      <c r="AL5">
        <v>1.0840000000000001</v>
      </c>
      <c r="AM5">
        <v>2.4</v>
      </c>
      <c r="AN5">
        <v>114</v>
      </c>
      <c r="AO5" t="s">
        <v>205</v>
      </c>
      <c r="AP5" t="s">
        <v>32</v>
      </c>
      <c r="AQ5" t="s">
        <v>32</v>
      </c>
      <c r="AR5">
        <v>8</v>
      </c>
      <c r="AS5" t="s">
        <v>195</v>
      </c>
      <c r="AT5">
        <v>6996</v>
      </c>
      <c r="AU5" t="s">
        <v>211</v>
      </c>
      <c r="AV5">
        <v>20764</v>
      </c>
      <c r="AW5" t="s">
        <v>212</v>
      </c>
      <c r="AX5">
        <v>12384902</v>
      </c>
      <c r="AY5" t="s">
        <v>32</v>
      </c>
      <c r="AZ5" t="s">
        <v>198</v>
      </c>
      <c r="BA5" t="s">
        <v>32</v>
      </c>
      <c r="BB5" t="s">
        <v>199</v>
      </c>
      <c r="BC5">
        <v>269194</v>
      </c>
      <c r="BD5" t="s">
        <v>208</v>
      </c>
    </row>
    <row r="6" spans="1:56">
      <c r="A6" s="109">
        <v>2021</v>
      </c>
      <c r="B6" t="s">
        <v>184</v>
      </c>
      <c r="C6" s="109">
        <v>27</v>
      </c>
      <c r="D6" t="s">
        <v>213</v>
      </c>
      <c r="E6">
        <v>1</v>
      </c>
      <c r="F6" t="s">
        <v>32</v>
      </c>
      <c r="G6" t="s">
        <v>32</v>
      </c>
      <c r="H6">
        <v>34126</v>
      </c>
      <c r="I6" t="s">
        <v>214</v>
      </c>
      <c r="J6">
        <v>13.7</v>
      </c>
      <c r="K6">
        <v>25</v>
      </c>
      <c r="L6">
        <v>45</v>
      </c>
      <c r="M6" s="110">
        <v>44455</v>
      </c>
      <c r="N6" s="110">
        <v>44466</v>
      </c>
      <c r="O6" s="110">
        <v>44466.769386377317</v>
      </c>
      <c r="P6" t="s">
        <v>187</v>
      </c>
      <c r="Q6" t="s">
        <v>32</v>
      </c>
      <c r="R6" t="s">
        <v>32</v>
      </c>
      <c r="S6" t="s">
        <v>215</v>
      </c>
      <c r="T6" t="s">
        <v>216</v>
      </c>
      <c r="U6" t="s">
        <v>217</v>
      </c>
      <c r="V6" t="s">
        <v>32</v>
      </c>
      <c r="W6" t="s">
        <v>32</v>
      </c>
      <c r="X6" t="s">
        <v>32</v>
      </c>
      <c r="Y6" t="s">
        <v>32</v>
      </c>
      <c r="Z6" t="s">
        <v>32</v>
      </c>
      <c r="AA6" t="s">
        <v>32</v>
      </c>
      <c r="AB6" t="s">
        <v>190</v>
      </c>
      <c r="AC6">
        <v>217</v>
      </c>
      <c r="AD6" t="s">
        <v>191</v>
      </c>
      <c r="AE6" t="s">
        <v>192</v>
      </c>
      <c r="AF6">
        <v>4</v>
      </c>
      <c r="AG6">
        <v>4</v>
      </c>
      <c r="AH6" t="s">
        <v>193</v>
      </c>
      <c r="AI6">
        <v>1</v>
      </c>
      <c r="AJ6" t="s">
        <v>194</v>
      </c>
      <c r="AK6">
        <v>2E-3</v>
      </c>
      <c r="AL6">
        <v>1.0840000000000001</v>
      </c>
      <c r="AM6">
        <v>2E-3</v>
      </c>
      <c r="AN6">
        <v>102</v>
      </c>
      <c r="AO6" t="s">
        <v>216</v>
      </c>
      <c r="AP6" t="s">
        <v>32</v>
      </c>
      <c r="AQ6" t="s">
        <v>32</v>
      </c>
      <c r="AR6">
        <v>5</v>
      </c>
      <c r="AS6" t="s">
        <v>195</v>
      </c>
      <c r="AT6">
        <v>1981</v>
      </c>
      <c r="AU6" t="s">
        <v>218</v>
      </c>
      <c r="AV6">
        <v>11788</v>
      </c>
      <c r="AW6" t="s">
        <v>219</v>
      </c>
      <c r="AX6">
        <v>4679790</v>
      </c>
      <c r="AY6" t="s">
        <v>32</v>
      </c>
      <c r="AZ6" t="s">
        <v>198</v>
      </c>
      <c r="BA6" t="s">
        <v>32</v>
      </c>
      <c r="BB6" t="s">
        <v>199</v>
      </c>
      <c r="BC6">
        <v>269191</v>
      </c>
      <c r="BD6" t="s">
        <v>220</v>
      </c>
    </row>
    <row r="7" spans="1:56">
      <c r="A7" s="109">
        <v>2021</v>
      </c>
      <c r="B7" t="s">
        <v>184</v>
      </c>
      <c r="C7" s="109">
        <v>27</v>
      </c>
      <c r="D7" t="s">
        <v>213</v>
      </c>
      <c r="E7">
        <v>2</v>
      </c>
      <c r="F7" t="s">
        <v>32</v>
      </c>
      <c r="G7" t="s">
        <v>32</v>
      </c>
      <c r="H7">
        <v>34126</v>
      </c>
      <c r="I7" t="s">
        <v>214</v>
      </c>
      <c r="J7">
        <v>13.7</v>
      </c>
      <c r="K7">
        <v>25</v>
      </c>
      <c r="L7">
        <v>45</v>
      </c>
      <c r="M7" s="110">
        <v>44455</v>
      </c>
      <c r="N7" s="110">
        <v>44466</v>
      </c>
      <c r="O7" s="110">
        <v>44466.769386377317</v>
      </c>
      <c r="P7" t="s">
        <v>187</v>
      </c>
      <c r="Q7" t="s">
        <v>32</v>
      </c>
      <c r="R7" t="s">
        <v>32</v>
      </c>
      <c r="S7" t="s">
        <v>215</v>
      </c>
      <c r="T7" t="s">
        <v>216</v>
      </c>
      <c r="U7" t="s">
        <v>217</v>
      </c>
      <c r="V7" t="s">
        <v>32</v>
      </c>
      <c r="W7" t="s">
        <v>32</v>
      </c>
      <c r="X7" t="s">
        <v>32</v>
      </c>
      <c r="Y7" t="s">
        <v>32</v>
      </c>
      <c r="Z7" t="s">
        <v>32</v>
      </c>
      <c r="AA7" t="s">
        <v>32</v>
      </c>
      <c r="AB7" t="s">
        <v>190</v>
      </c>
      <c r="AC7">
        <v>217</v>
      </c>
      <c r="AD7" t="s">
        <v>191</v>
      </c>
      <c r="AE7" t="s">
        <v>192</v>
      </c>
      <c r="AF7">
        <v>4</v>
      </c>
      <c r="AG7">
        <v>4</v>
      </c>
      <c r="AH7" t="s">
        <v>193</v>
      </c>
      <c r="AI7">
        <v>1</v>
      </c>
      <c r="AJ7" t="s">
        <v>194</v>
      </c>
      <c r="AK7">
        <v>0.496</v>
      </c>
      <c r="AL7">
        <v>1.0840000000000001</v>
      </c>
      <c r="AM7">
        <v>0.53800000000000003</v>
      </c>
      <c r="AN7">
        <v>102</v>
      </c>
      <c r="AO7" t="s">
        <v>216</v>
      </c>
      <c r="AP7" t="s">
        <v>32</v>
      </c>
      <c r="AQ7" t="s">
        <v>32</v>
      </c>
      <c r="AR7">
        <v>5</v>
      </c>
      <c r="AS7" t="s">
        <v>195</v>
      </c>
      <c r="AT7">
        <v>8547</v>
      </c>
      <c r="AU7" t="s">
        <v>221</v>
      </c>
      <c r="AV7">
        <v>11788</v>
      </c>
      <c r="AW7" t="s">
        <v>219</v>
      </c>
      <c r="AX7">
        <v>4679790</v>
      </c>
      <c r="AY7" t="s">
        <v>32</v>
      </c>
      <c r="AZ7" t="s">
        <v>198</v>
      </c>
      <c r="BA7" t="s">
        <v>32</v>
      </c>
      <c r="BB7" t="s">
        <v>199</v>
      </c>
      <c r="BC7">
        <v>269191</v>
      </c>
      <c r="BD7" t="s">
        <v>220</v>
      </c>
    </row>
    <row r="8" spans="1:56">
      <c r="A8" s="109">
        <v>2021</v>
      </c>
      <c r="B8" t="s">
        <v>184</v>
      </c>
      <c r="C8" s="109">
        <v>27</v>
      </c>
      <c r="D8" t="s">
        <v>222</v>
      </c>
      <c r="E8">
        <v>1</v>
      </c>
      <c r="F8" t="s">
        <v>32</v>
      </c>
      <c r="G8" t="s">
        <v>32</v>
      </c>
      <c r="H8">
        <v>954554</v>
      </c>
      <c r="I8" t="s">
        <v>223</v>
      </c>
      <c r="J8">
        <v>17.899999999999999</v>
      </c>
      <c r="K8">
        <v>49</v>
      </c>
      <c r="L8">
        <v>53.4</v>
      </c>
      <c r="M8" s="110">
        <v>44461</v>
      </c>
      <c r="N8" s="110">
        <v>44466</v>
      </c>
      <c r="O8" s="110">
        <v>44466.532771956023</v>
      </c>
      <c r="P8" t="s">
        <v>187</v>
      </c>
      <c r="Q8" t="s">
        <v>32</v>
      </c>
      <c r="R8" t="s">
        <v>32</v>
      </c>
      <c r="S8" t="s">
        <v>203</v>
      </c>
      <c r="T8" t="s">
        <v>203</v>
      </c>
      <c r="U8" t="s">
        <v>204</v>
      </c>
      <c r="V8" t="s">
        <v>32</v>
      </c>
      <c r="W8" t="s">
        <v>32</v>
      </c>
      <c r="X8" t="s">
        <v>32</v>
      </c>
      <c r="Y8" t="s">
        <v>32</v>
      </c>
      <c r="Z8" t="s">
        <v>32</v>
      </c>
      <c r="AA8" t="s">
        <v>32</v>
      </c>
      <c r="AB8" t="s">
        <v>190</v>
      </c>
      <c r="AC8">
        <v>217</v>
      </c>
      <c r="AD8" t="s">
        <v>191</v>
      </c>
      <c r="AE8" t="s">
        <v>192</v>
      </c>
      <c r="AF8">
        <v>4</v>
      </c>
      <c r="AG8">
        <v>4</v>
      </c>
      <c r="AH8" t="s">
        <v>193</v>
      </c>
      <c r="AI8">
        <v>8</v>
      </c>
      <c r="AJ8" t="s">
        <v>194</v>
      </c>
      <c r="AK8">
        <v>1.5569999999999999</v>
      </c>
      <c r="AL8">
        <v>1.0840000000000001</v>
      </c>
      <c r="AM8">
        <v>1.6879999999999999</v>
      </c>
      <c r="AN8">
        <v>114</v>
      </c>
      <c r="AO8" t="s">
        <v>205</v>
      </c>
      <c r="AP8" t="s">
        <v>32</v>
      </c>
      <c r="AQ8" t="s">
        <v>32</v>
      </c>
      <c r="AR8">
        <v>8</v>
      </c>
      <c r="AS8" t="s">
        <v>195</v>
      </c>
      <c r="AT8">
        <v>6648</v>
      </c>
      <c r="AU8" t="s">
        <v>224</v>
      </c>
      <c r="AV8">
        <v>910533</v>
      </c>
      <c r="AW8" t="s">
        <v>225</v>
      </c>
      <c r="AX8">
        <v>11698654</v>
      </c>
      <c r="AY8" t="s">
        <v>32</v>
      </c>
      <c r="AZ8" t="s">
        <v>198</v>
      </c>
      <c r="BA8" t="s">
        <v>32</v>
      </c>
      <c r="BB8" t="s">
        <v>199</v>
      </c>
      <c r="BC8">
        <v>269190</v>
      </c>
      <c r="BD8" t="s">
        <v>208</v>
      </c>
    </row>
    <row r="9" spans="1:56">
      <c r="A9" s="109">
        <v>2021</v>
      </c>
      <c r="B9" t="s">
        <v>184</v>
      </c>
      <c r="C9" s="109">
        <v>27</v>
      </c>
      <c r="D9" t="s">
        <v>226</v>
      </c>
      <c r="E9">
        <v>1</v>
      </c>
      <c r="F9" t="s">
        <v>32</v>
      </c>
      <c r="G9"/>
      <c r="H9">
        <v>925406</v>
      </c>
      <c r="I9" t="s">
        <v>227</v>
      </c>
      <c r="J9">
        <v>18</v>
      </c>
      <c r="K9">
        <v>46</v>
      </c>
      <c r="L9">
        <v>56.9</v>
      </c>
      <c r="M9" s="110">
        <v>44446</v>
      </c>
      <c r="N9" s="110">
        <v>44466</v>
      </c>
      <c r="O9" s="110" t="s">
        <v>32</v>
      </c>
      <c r="P9" t="s">
        <v>187</v>
      </c>
      <c r="Q9" t="s">
        <v>32</v>
      </c>
      <c r="R9" t="s">
        <v>32</v>
      </c>
      <c r="S9" t="s">
        <v>188</v>
      </c>
      <c r="T9" t="s">
        <v>188</v>
      </c>
      <c r="U9" t="s">
        <v>189</v>
      </c>
      <c r="V9" t="s">
        <v>32</v>
      </c>
      <c r="W9" t="s">
        <v>32</v>
      </c>
      <c r="X9" t="s">
        <v>32</v>
      </c>
      <c r="Y9" t="s">
        <v>32</v>
      </c>
      <c r="Z9" t="s">
        <v>32</v>
      </c>
      <c r="AA9" t="s">
        <v>32</v>
      </c>
      <c r="AB9" t="s">
        <v>190</v>
      </c>
      <c r="AC9">
        <v>217</v>
      </c>
      <c r="AD9" t="s">
        <v>191</v>
      </c>
      <c r="AE9" t="s">
        <v>192</v>
      </c>
      <c r="AF9">
        <v>4</v>
      </c>
      <c r="AG9">
        <v>4</v>
      </c>
      <c r="AH9" t="s">
        <v>193</v>
      </c>
      <c r="AI9">
        <v>14</v>
      </c>
      <c r="AJ9" t="s">
        <v>194</v>
      </c>
      <c r="AK9">
        <v>4.1820000000000004</v>
      </c>
      <c r="AL9">
        <v>1.1100000000000001</v>
      </c>
      <c r="AM9">
        <v>4.6420000000000003</v>
      </c>
      <c r="AN9">
        <v>116</v>
      </c>
      <c r="AO9" t="s">
        <v>188</v>
      </c>
      <c r="AP9" t="s">
        <v>32</v>
      </c>
      <c r="AQ9" t="s">
        <v>32</v>
      </c>
      <c r="AR9">
        <v>14</v>
      </c>
      <c r="AS9" t="s">
        <v>195</v>
      </c>
      <c r="AT9">
        <v>723</v>
      </c>
      <c r="AU9" t="s">
        <v>228</v>
      </c>
      <c r="AV9">
        <v>81729</v>
      </c>
      <c r="AW9" t="s">
        <v>229</v>
      </c>
      <c r="AX9">
        <v>13107478</v>
      </c>
      <c r="AY9" t="s">
        <v>32</v>
      </c>
      <c r="AZ9" t="s">
        <v>198</v>
      </c>
      <c r="BA9" t="s">
        <v>32</v>
      </c>
      <c r="BB9" t="s">
        <v>199</v>
      </c>
      <c r="BC9">
        <v>269188</v>
      </c>
      <c r="BD9" t="s">
        <v>200</v>
      </c>
    </row>
    <row r="10" spans="1:56">
      <c r="A10" s="109">
        <v>2021</v>
      </c>
      <c r="B10" t="s">
        <v>184</v>
      </c>
      <c r="C10" s="109">
        <v>27</v>
      </c>
      <c r="D10" t="s">
        <v>230</v>
      </c>
      <c r="E10">
        <v>1</v>
      </c>
      <c r="F10" t="s">
        <v>32</v>
      </c>
      <c r="G10" t="s">
        <v>32</v>
      </c>
      <c r="H10">
        <v>28584</v>
      </c>
      <c r="I10" t="s">
        <v>231</v>
      </c>
      <c r="J10">
        <v>15</v>
      </c>
      <c r="K10">
        <v>24</v>
      </c>
      <c r="L10">
        <v>38.799999999999997</v>
      </c>
      <c r="M10" s="110">
        <v>44460</v>
      </c>
      <c r="N10" s="110">
        <v>44466</v>
      </c>
      <c r="O10" s="110">
        <v>44466.499319328701</v>
      </c>
      <c r="P10" t="s">
        <v>187</v>
      </c>
      <c r="Q10" t="s">
        <v>32</v>
      </c>
      <c r="R10" t="s">
        <v>32</v>
      </c>
      <c r="S10" t="s">
        <v>232</v>
      </c>
      <c r="T10" t="s">
        <v>233</v>
      </c>
      <c r="U10" t="s">
        <v>234</v>
      </c>
      <c r="V10" t="s">
        <v>32</v>
      </c>
      <c r="W10" t="s">
        <v>32</v>
      </c>
      <c r="X10" t="s">
        <v>32</v>
      </c>
      <c r="Y10" t="s">
        <v>32</v>
      </c>
      <c r="Z10" t="s">
        <v>32</v>
      </c>
      <c r="AA10" t="s">
        <v>32</v>
      </c>
      <c r="AB10" t="s">
        <v>190</v>
      </c>
      <c r="AC10">
        <v>217</v>
      </c>
      <c r="AD10" t="s">
        <v>191</v>
      </c>
      <c r="AE10" t="s">
        <v>192</v>
      </c>
      <c r="AF10">
        <v>4</v>
      </c>
      <c r="AG10">
        <v>4</v>
      </c>
      <c r="AH10" t="s">
        <v>193</v>
      </c>
      <c r="AI10">
        <v>7</v>
      </c>
      <c r="AJ10" t="s">
        <v>194</v>
      </c>
      <c r="AK10">
        <v>0.88200000000000001</v>
      </c>
      <c r="AL10">
        <v>1.0840000000000001</v>
      </c>
      <c r="AM10">
        <v>0.95599999999999996</v>
      </c>
      <c r="AN10">
        <v>113</v>
      </c>
      <c r="AO10" t="s">
        <v>235</v>
      </c>
      <c r="AP10" t="s">
        <v>32</v>
      </c>
      <c r="AQ10" t="s">
        <v>32</v>
      </c>
      <c r="AR10">
        <v>7</v>
      </c>
      <c r="AS10" t="s">
        <v>195</v>
      </c>
      <c r="AT10">
        <v>5204</v>
      </c>
      <c r="AU10" t="s">
        <v>236</v>
      </c>
      <c r="AV10">
        <v>79818820</v>
      </c>
      <c r="AW10" t="s">
        <v>237</v>
      </c>
      <c r="AX10">
        <v>79818820</v>
      </c>
      <c r="AY10" t="s">
        <v>32</v>
      </c>
      <c r="AZ10" t="s">
        <v>198</v>
      </c>
      <c r="BA10" t="s">
        <v>32</v>
      </c>
      <c r="BB10" t="s">
        <v>199</v>
      </c>
      <c r="BC10">
        <v>269187</v>
      </c>
      <c r="BD10" t="s">
        <v>238</v>
      </c>
    </row>
    <row r="11" spans="1:56">
      <c r="A11" s="109">
        <v>2021</v>
      </c>
      <c r="B11" t="s">
        <v>184</v>
      </c>
      <c r="C11" s="109">
        <v>27</v>
      </c>
      <c r="D11" t="s">
        <v>230</v>
      </c>
      <c r="E11">
        <v>2</v>
      </c>
      <c r="F11" t="s">
        <v>32</v>
      </c>
      <c r="G11" t="s">
        <v>32</v>
      </c>
      <c r="H11">
        <v>28584</v>
      </c>
      <c r="I11" t="s">
        <v>231</v>
      </c>
      <c r="J11">
        <v>15</v>
      </c>
      <c r="K11">
        <v>24</v>
      </c>
      <c r="L11">
        <v>38.799999999999997</v>
      </c>
      <c r="M11" s="110">
        <v>44460</v>
      </c>
      <c r="N11" s="110">
        <v>44466</v>
      </c>
      <c r="O11" s="110">
        <v>44466.499319328701</v>
      </c>
      <c r="P11" t="s">
        <v>187</v>
      </c>
      <c r="Q11" t="s">
        <v>32</v>
      </c>
      <c r="R11" t="s">
        <v>32</v>
      </c>
      <c r="S11" t="s">
        <v>232</v>
      </c>
      <c r="T11" t="s">
        <v>233</v>
      </c>
      <c r="U11" t="s">
        <v>234</v>
      </c>
      <c r="V11" t="s">
        <v>32</v>
      </c>
      <c r="W11" t="s">
        <v>32</v>
      </c>
      <c r="X11" t="s">
        <v>32</v>
      </c>
      <c r="Y11" t="s">
        <v>32</v>
      </c>
      <c r="Z11" t="s">
        <v>32</v>
      </c>
      <c r="AA11" t="s">
        <v>32</v>
      </c>
      <c r="AB11" t="s">
        <v>190</v>
      </c>
      <c r="AC11">
        <v>217</v>
      </c>
      <c r="AD11" t="s">
        <v>191</v>
      </c>
      <c r="AE11" t="s">
        <v>192</v>
      </c>
      <c r="AF11">
        <v>4</v>
      </c>
      <c r="AG11">
        <v>4</v>
      </c>
      <c r="AH11" t="s">
        <v>193</v>
      </c>
      <c r="AI11">
        <v>7</v>
      </c>
      <c r="AJ11" t="s">
        <v>194</v>
      </c>
      <c r="AK11">
        <v>3.4000000000000002E-2</v>
      </c>
      <c r="AL11">
        <v>1.0840000000000001</v>
      </c>
      <c r="AM11">
        <v>3.6999999999999998E-2</v>
      </c>
      <c r="AN11">
        <v>113</v>
      </c>
      <c r="AO11" t="s">
        <v>235</v>
      </c>
      <c r="AP11" t="s">
        <v>32</v>
      </c>
      <c r="AQ11" t="s">
        <v>32</v>
      </c>
      <c r="AR11">
        <v>7</v>
      </c>
      <c r="AS11" t="s">
        <v>239</v>
      </c>
      <c r="AT11">
        <v>55555555</v>
      </c>
      <c r="AU11" t="s">
        <v>240</v>
      </c>
      <c r="AV11">
        <v>79818820</v>
      </c>
      <c r="AW11" t="s">
        <v>237</v>
      </c>
      <c r="AX11">
        <v>79818820</v>
      </c>
      <c r="AY11" t="s">
        <v>32</v>
      </c>
      <c r="AZ11" t="s">
        <v>198</v>
      </c>
      <c r="BA11" t="s">
        <v>32</v>
      </c>
      <c r="BB11" t="s">
        <v>199</v>
      </c>
      <c r="BC11">
        <v>269187</v>
      </c>
      <c r="BD11" t="s">
        <v>238</v>
      </c>
    </row>
    <row r="12" spans="1:56">
      <c r="A12" s="109">
        <v>2021</v>
      </c>
      <c r="B12" t="s">
        <v>184</v>
      </c>
      <c r="C12" s="109">
        <v>27</v>
      </c>
      <c r="D12" t="s">
        <v>241</v>
      </c>
      <c r="E12">
        <v>1</v>
      </c>
      <c r="F12" t="s">
        <v>32</v>
      </c>
      <c r="G12" t="s">
        <v>32</v>
      </c>
      <c r="H12">
        <v>902118</v>
      </c>
      <c r="I12" t="s">
        <v>242</v>
      </c>
      <c r="J12">
        <v>15.43</v>
      </c>
      <c r="K12">
        <v>19</v>
      </c>
      <c r="L12">
        <v>21.8</v>
      </c>
      <c r="M12" s="110">
        <v>44454</v>
      </c>
      <c r="N12" s="110">
        <v>44466</v>
      </c>
      <c r="O12" s="110">
        <v>44466.564688854167</v>
      </c>
      <c r="P12" t="s">
        <v>187</v>
      </c>
      <c r="Q12" t="s">
        <v>32</v>
      </c>
      <c r="R12" t="s">
        <v>32</v>
      </c>
      <c r="S12" t="s">
        <v>232</v>
      </c>
      <c r="T12" t="s">
        <v>233</v>
      </c>
      <c r="U12" t="s">
        <v>234</v>
      </c>
      <c r="V12" t="s">
        <v>32</v>
      </c>
      <c r="W12" t="s">
        <v>32</v>
      </c>
      <c r="X12" t="s">
        <v>32</v>
      </c>
      <c r="Y12" t="s">
        <v>32</v>
      </c>
      <c r="Z12" t="s">
        <v>32</v>
      </c>
      <c r="AA12" t="s">
        <v>32</v>
      </c>
      <c r="AB12" t="s">
        <v>190</v>
      </c>
      <c r="AC12">
        <v>217</v>
      </c>
      <c r="AD12" t="s">
        <v>191</v>
      </c>
      <c r="AE12" t="s">
        <v>192</v>
      </c>
      <c r="AF12">
        <v>4</v>
      </c>
      <c r="AG12">
        <v>4</v>
      </c>
      <c r="AH12" t="s">
        <v>193</v>
      </c>
      <c r="AI12">
        <v>7</v>
      </c>
      <c r="AJ12" t="s">
        <v>194</v>
      </c>
      <c r="AK12">
        <v>1E-3</v>
      </c>
      <c r="AL12">
        <v>1.0840000000000001</v>
      </c>
      <c r="AM12">
        <v>1E-3</v>
      </c>
      <c r="AN12">
        <v>113</v>
      </c>
      <c r="AO12" t="s">
        <v>235</v>
      </c>
      <c r="AP12" t="s">
        <v>32</v>
      </c>
      <c r="AQ12" t="s">
        <v>32</v>
      </c>
      <c r="AR12">
        <v>7</v>
      </c>
      <c r="AS12" t="s">
        <v>195</v>
      </c>
      <c r="AT12">
        <v>7458</v>
      </c>
      <c r="AU12" t="s">
        <v>243</v>
      </c>
      <c r="AV12">
        <v>77544490</v>
      </c>
      <c r="AW12" t="s">
        <v>244</v>
      </c>
      <c r="AX12">
        <v>77544490</v>
      </c>
      <c r="AY12" t="s">
        <v>32</v>
      </c>
      <c r="AZ12" t="s">
        <v>198</v>
      </c>
      <c r="BA12" t="s">
        <v>245</v>
      </c>
      <c r="BB12" t="s">
        <v>199</v>
      </c>
      <c r="BC12">
        <v>269181</v>
      </c>
      <c r="BD12" t="s">
        <v>238</v>
      </c>
    </row>
    <row r="13" spans="1:56">
      <c r="A13" s="109">
        <v>2021</v>
      </c>
      <c r="B13" t="s">
        <v>184</v>
      </c>
      <c r="C13" s="109">
        <v>27</v>
      </c>
      <c r="D13" t="s">
        <v>246</v>
      </c>
      <c r="E13">
        <v>1</v>
      </c>
      <c r="F13" t="s">
        <v>32</v>
      </c>
      <c r="G13" t="s">
        <v>32</v>
      </c>
      <c r="H13">
        <v>902118</v>
      </c>
      <c r="I13" t="s">
        <v>242</v>
      </c>
      <c r="J13">
        <v>15.43</v>
      </c>
      <c r="K13">
        <v>19</v>
      </c>
      <c r="L13">
        <v>21.8</v>
      </c>
      <c r="M13" s="110">
        <v>44454</v>
      </c>
      <c r="N13" s="110">
        <v>44466</v>
      </c>
      <c r="O13" s="110">
        <v>44466.564688854167</v>
      </c>
      <c r="P13" t="s">
        <v>187</v>
      </c>
      <c r="Q13" t="s">
        <v>32</v>
      </c>
      <c r="R13" t="s">
        <v>32</v>
      </c>
      <c r="S13" t="s">
        <v>232</v>
      </c>
      <c r="T13" t="s">
        <v>233</v>
      </c>
      <c r="U13" t="s">
        <v>234</v>
      </c>
      <c r="V13" t="s">
        <v>32</v>
      </c>
      <c r="W13" t="s">
        <v>32</v>
      </c>
      <c r="X13" t="s">
        <v>32</v>
      </c>
      <c r="Y13" t="s">
        <v>32</v>
      </c>
      <c r="Z13" t="s">
        <v>32</v>
      </c>
      <c r="AA13" t="s">
        <v>32</v>
      </c>
      <c r="AB13" t="s">
        <v>190</v>
      </c>
      <c r="AC13">
        <v>217</v>
      </c>
      <c r="AD13" t="s">
        <v>191</v>
      </c>
      <c r="AE13" t="s">
        <v>192</v>
      </c>
      <c r="AF13">
        <v>4</v>
      </c>
      <c r="AG13">
        <v>4</v>
      </c>
      <c r="AH13" t="s">
        <v>193</v>
      </c>
      <c r="AI13">
        <v>7</v>
      </c>
      <c r="AJ13" t="s">
        <v>194</v>
      </c>
      <c r="AK13">
        <v>1.034</v>
      </c>
      <c r="AL13">
        <v>1.0840000000000001</v>
      </c>
      <c r="AM13">
        <v>1.121</v>
      </c>
      <c r="AN13">
        <v>113</v>
      </c>
      <c r="AO13" t="s">
        <v>235</v>
      </c>
      <c r="AP13" t="s">
        <v>32</v>
      </c>
      <c r="AQ13" t="s">
        <v>32</v>
      </c>
      <c r="AR13">
        <v>7</v>
      </c>
      <c r="AS13" t="s">
        <v>195</v>
      </c>
      <c r="AT13">
        <v>7458</v>
      </c>
      <c r="AU13" t="s">
        <v>243</v>
      </c>
      <c r="AV13">
        <v>77544490</v>
      </c>
      <c r="AW13" t="s">
        <v>244</v>
      </c>
      <c r="AX13">
        <v>77544490</v>
      </c>
      <c r="AY13" t="s">
        <v>32</v>
      </c>
      <c r="AZ13" t="s">
        <v>198</v>
      </c>
      <c r="BA13" t="s">
        <v>247</v>
      </c>
      <c r="BB13" t="s">
        <v>199</v>
      </c>
      <c r="BC13">
        <v>269181</v>
      </c>
      <c r="BD13" t="s">
        <v>238</v>
      </c>
    </row>
    <row r="14" spans="1:56">
      <c r="A14" s="109">
        <v>2021</v>
      </c>
      <c r="B14" t="s">
        <v>184</v>
      </c>
      <c r="C14" s="109">
        <v>27</v>
      </c>
      <c r="D14" t="s">
        <v>248</v>
      </c>
      <c r="E14">
        <v>1</v>
      </c>
      <c r="F14" t="s">
        <v>32</v>
      </c>
      <c r="G14" t="s">
        <v>32</v>
      </c>
      <c r="H14">
        <v>967599</v>
      </c>
      <c r="I14" t="s">
        <v>249</v>
      </c>
      <c r="J14">
        <v>15</v>
      </c>
      <c r="K14">
        <v>33</v>
      </c>
      <c r="L14">
        <v>40.700000000000003</v>
      </c>
      <c r="M14" s="110">
        <v>44437</v>
      </c>
      <c r="N14" s="110">
        <v>44466</v>
      </c>
      <c r="O14" s="110">
        <v>44466.519646493063</v>
      </c>
      <c r="P14" t="s">
        <v>187</v>
      </c>
      <c r="Q14" t="s">
        <v>32</v>
      </c>
      <c r="R14" t="s">
        <v>32</v>
      </c>
      <c r="S14" t="s">
        <v>250</v>
      </c>
      <c r="T14" t="s">
        <v>251</v>
      </c>
      <c r="U14" t="s">
        <v>252</v>
      </c>
      <c r="V14" t="s">
        <v>32</v>
      </c>
      <c r="W14" t="s">
        <v>32</v>
      </c>
      <c r="X14" t="s">
        <v>32</v>
      </c>
      <c r="Y14" t="s">
        <v>32</v>
      </c>
      <c r="Z14" t="s">
        <v>32</v>
      </c>
      <c r="AA14" t="s">
        <v>32</v>
      </c>
      <c r="AB14" t="s">
        <v>190</v>
      </c>
      <c r="AC14">
        <v>217</v>
      </c>
      <c r="AD14" t="s">
        <v>191</v>
      </c>
      <c r="AE14" t="s">
        <v>192</v>
      </c>
      <c r="AF14">
        <v>4</v>
      </c>
      <c r="AG14" t="s">
        <v>32</v>
      </c>
      <c r="AH14" t="s">
        <v>198</v>
      </c>
      <c r="AI14">
        <v>12</v>
      </c>
      <c r="AJ14" t="s">
        <v>194</v>
      </c>
      <c r="AK14">
        <v>3.6360000000000001</v>
      </c>
      <c r="AL14">
        <v>1.087</v>
      </c>
      <c r="AM14">
        <v>3.952</v>
      </c>
      <c r="AN14">
        <v>120</v>
      </c>
      <c r="AO14" t="s">
        <v>253</v>
      </c>
      <c r="AP14" t="s">
        <v>32</v>
      </c>
      <c r="AQ14" t="s">
        <v>32</v>
      </c>
      <c r="AR14">
        <v>11</v>
      </c>
      <c r="AS14" t="s">
        <v>195</v>
      </c>
      <c r="AT14">
        <v>5119</v>
      </c>
      <c r="AU14" t="s">
        <v>254</v>
      </c>
      <c r="AV14">
        <v>203208</v>
      </c>
      <c r="AW14" t="s">
        <v>255</v>
      </c>
      <c r="AX14">
        <v>10264222</v>
      </c>
      <c r="AY14">
        <v>7021895</v>
      </c>
      <c r="AZ14" t="s">
        <v>198</v>
      </c>
      <c r="BA14" t="s">
        <v>32</v>
      </c>
      <c r="BB14" t="s">
        <v>199</v>
      </c>
      <c r="BC14">
        <v>269170</v>
      </c>
      <c r="BD14" t="s">
        <v>256</v>
      </c>
    </row>
    <row r="15" spans="1:56">
      <c r="A15" s="109">
        <v>2021</v>
      </c>
      <c r="B15" t="s">
        <v>184</v>
      </c>
      <c r="C15" s="109">
        <v>26</v>
      </c>
      <c r="D15" t="s">
        <v>257</v>
      </c>
      <c r="E15">
        <v>1</v>
      </c>
      <c r="F15" t="s">
        <v>32</v>
      </c>
      <c r="G15" t="s">
        <v>32</v>
      </c>
      <c r="H15">
        <v>952851</v>
      </c>
      <c r="I15" t="s">
        <v>258</v>
      </c>
      <c r="J15">
        <v>15.6</v>
      </c>
      <c r="K15">
        <v>18</v>
      </c>
      <c r="L15">
        <v>20.2</v>
      </c>
      <c r="M15" s="110">
        <v>44454</v>
      </c>
      <c r="N15" s="110">
        <v>44465</v>
      </c>
      <c r="O15" s="110">
        <v>44465.881199502313</v>
      </c>
      <c r="P15" t="s">
        <v>187</v>
      </c>
      <c r="Q15" t="s">
        <v>32</v>
      </c>
      <c r="R15" t="s">
        <v>32</v>
      </c>
      <c r="S15" t="s">
        <v>259</v>
      </c>
      <c r="T15" t="s">
        <v>259</v>
      </c>
      <c r="U15" t="s">
        <v>260</v>
      </c>
      <c r="V15" t="s">
        <v>32</v>
      </c>
      <c r="W15" t="s">
        <v>32</v>
      </c>
      <c r="X15" t="s">
        <v>32</v>
      </c>
      <c r="Y15" t="s">
        <v>32</v>
      </c>
      <c r="Z15" t="s">
        <v>32</v>
      </c>
      <c r="AA15" t="s">
        <v>32</v>
      </c>
      <c r="AB15" t="s">
        <v>190</v>
      </c>
      <c r="AC15">
        <v>217</v>
      </c>
      <c r="AD15" t="s">
        <v>191</v>
      </c>
      <c r="AE15" t="s">
        <v>192</v>
      </c>
      <c r="AF15">
        <v>4</v>
      </c>
      <c r="AG15">
        <v>4</v>
      </c>
      <c r="AH15" t="s">
        <v>193</v>
      </c>
      <c r="AI15">
        <v>10</v>
      </c>
      <c r="AJ15" t="s">
        <v>194</v>
      </c>
      <c r="AK15">
        <v>3.456</v>
      </c>
      <c r="AL15">
        <v>1.0840000000000001</v>
      </c>
      <c r="AM15">
        <v>3.746</v>
      </c>
      <c r="AN15">
        <v>117</v>
      </c>
      <c r="AO15" t="s">
        <v>261</v>
      </c>
      <c r="AP15" t="s">
        <v>32</v>
      </c>
      <c r="AQ15" t="s">
        <v>32</v>
      </c>
      <c r="AR15">
        <v>5</v>
      </c>
      <c r="AS15" t="s">
        <v>195</v>
      </c>
      <c r="AT15">
        <v>6629</v>
      </c>
      <c r="AU15" t="s">
        <v>262</v>
      </c>
      <c r="AV15">
        <v>900264</v>
      </c>
      <c r="AW15" t="s">
        <v>263</v>
      </c>
      <c r="AX15">
        <v>9035274</v>
      </c>
      <c r="AY15" t="s">
        <v>32</v>
      </c>
      <c r="AZ15" t="s">
        <v>198</v>
      </c>
      <c r="BA15" t="s">
        <v>32</v>
      </c>
      <c r="BB15" t="s">
        <v>199</v>
      </c>
      <c r="BC15">
        <v>269147</v>
      </c>
      <c r="BD15" t="s">
        <v>264</v>
      </c>
    </row>
    <row r="16" spans="1:56">
      <c r="A16" s="109">
        <v>2021</v>
      </c>
      <c r="B16" t="s">
        <v>184</v>
      </c>
      <c r="C16" s="109">
        <v>25</v>
      </c>
      <c r="D16" t="s">
        <v>265</v>
      </c>
      <c r="E16">
        <v>1</v>
      </c>
      <c r="F16" t="s">
        <v>32</v>
      </c>
      <c r="G16" t="s">
        <v>32</v>
      </c>
      <c r="H16">
        <v>960940</v>
      </c>
      <c r="I16" t="s">
        <v>266</v>
      </c>
      <c r="J16">
        <v>17.48</v>
      </c>
      <c r="K16">
        <v>40</v>
      </c>
      <c r="L16">
        <v>35.9</v>
      </c>
      <c r="M16" s="110">
        <v>44446</v>
      </c>
      <c r="N16" s="110">
        <v>44464</v>
      </c>
      <c r="O16" s="110">
        <v>44464.782494942127</v>
      </c>
      <c r="P16" t="s">
        <v>187</v>
      </c>
      <c r="Q16" t="s">
        <v>32</v>
      </c>
      <c r="R16" t="s">
        <v>32</v>
      </c>
      <c r="S16" t="s">
        <v>267</v>
      </c>
      <c r="T16" t="s">
        <v>268</v>
      </c>
      <c r="U16" t="s">
        <v>260</v>
      </c>
      <c r="V16" t="s">
        <v>32</v>
      </c>
      <c r="W16" t="s">
        <v>32</v>
      </c>
      <c r="X16" t="s">
        <v>32</v>
      </c>
      <c r="Y16" t="s">
        <v>32</v>
      </c>
      <c r="Z16" t="s">
        <v>32</v>
      </c>
      <c r="AA16" t="s">
        <v>32</v>
      </c>
      <c r="AB16" t="s">
        <v>190</v>
      </c>
      <c r="AC16">
        <v>217</v>
      </c>
      <c r="AD16" t="s">
        <v>191</v>
      </c>
      <c r="AE16" t="s">
        <v>192</v>
      </c>
      <c r="AF16">
        <v>4</v>
      </c>
      <c r="AG16">
        <v>4</v>
      </c>
      <c r="AH16" t="s">
        <v>193</v>
      </c>
      <c r="AI16">
        <v>10</v>
      </c>
      <c r="AJ16" t="s">
        <v>194</v>
      </c>
      <c r="AK16">
        <v>6.7690000000000001</v>
      </c>
      <c r="AL16">
        <v>1.0840000000000001</v>
      </c>
      <c r="AM16">
        <v>7.3380000000000001</v>
      </c>
      <c r="AN16">
        <v>162</v>
      </c>
      <c r="AO16" t="s">
        <v>269</v>
      </c>
      <c r="AP16" t="s">
        <v>32</v>
      </c>
      <c r="AQ16" t="s">
        <v>32</v>
      </c>
      <c r="AR16">
        <v>8</v>
      </c>
      <c r="AS16" t="s">
        <v>195</v>
      </c>
      <c r="AT16">
        <v>4386</v>
      </c>
      <c r="AU16" t="s">
        <v>270</v>
      </c>
      <c r="AV16">
        <v>68460</v>
      </c>
      <c r="AW16" t="s">
        <v>271</v>
      </c>
      <c r="AX16">
        <v>13801014</v>
      </c>
      <c r="AY16" t="s">
        <v>32</v>
      </c>
      <c r="AZ16" t="s">
        <v>198</v>
      </c>
      <c r="BA16" t="s">
        <v>32</v>
      </c>
      <c r="BB16" t="s">
        <v>199</v>
      </c>
      <c r="BC16">
        <v>269102</v>
      </c>
      <c r="BD16" t="s">
        <v>272</v>
      </c>
    </row>
    <row r="17" spans="1:56">
      <c r="A17" s="109">
        <v>2021</v>
      </c>
      <c r="B17" t="s">
        <v>184</v>
      </c>
      <c r="C17" s="109">
        <v>25</v>
      </c>
      <c r="D17" t="s">
        <v>265</v>
      </c>
      <c r="E17">
        <v>2</v>
      </c>
      <c r="F17" t="s">
        <v>32</v>
      </c>
      <c r="G17" t="s">
        <v>32</v>
      </c>
      <c r="H17">
        <v>960940</v>
      </c>
      <c r="I17" t="s">
        <v>266</v>
      </c>
      <c r="J17">
        <v>17.48</v>
      </c>
      <c r="K17">
        <v>40</v>
      </c>
      <c r="L17">
        <v>35.9</v>
      </c>
      <c r="M17" s="110">
        <v>44446</v>
      </c>
      <c r="N17" s="110">
        <v>44464</v>
      </c>
      <c r="O17" s="110">
        <v>44464.782494942127</v>
      </c>
      <c r="P17" t="s">
        <v>187</v>
      </c>
      <c r="Q17" t="s">
        <v>32</v>
      </c>
      <c r="R17" t="s">
        <v>32</v>
      </c>
      <c r="S17" t="s">
        <v>267</v>
      </c>
      <c r="T17" t="s">
        <v>268</v>
      </c>
      <c r="U17" t="s">
        <v>260</v>
      </c>
      <c r="V17" t="s">
        <v>32</v>
      </c>
      <c r="W17" t="s">
        <v>32</v>
      </c>
      <c r="X17" t="s">
        <v>32</v>
      </c>
      <c r="Y17" t="s">
        <v>32</v>
      </c>
      <c r="Z17" t="s">
        <v>32</v>
      </c>
      <c r="AA17" t="s">
        <v>32</v>
      </c>
      <c r="AB17" t="s">
        <v>190</v>
      </c>
      <c r="AC17">
        <v>217</v>
      </c>
      <c r="AD17" t="s">
        <v>191</v>
      </c>
      <c r="AE17" t="s">
        <v>192</v>
      </c>
      <c r="AF17">
        <v>4</v>
      </c>
      <c r="AG17">
        <v>4</v>
      </c>
      <c r="AH17" t="s">
        <v>193</v>
      </c>
      <c r="AI17">
        <v>10</v>
      </c>
      <c r="AJ17" t="s">
        <v>194</v>
      </c>
      <c r="AK17">
        <v>3.12</v>
      </c>
      <c r="AL17">
        <v>1.0840000000000001</v>
      </c>
      <c r="AM17">
        <v>3.3820000000000001</v>
      </c>
      <c r="AN17">
        <v>162</v>
      </c>
      <c r="AO17" t="s">
        <v>269</v>
      </c>
      <c r="AP17" t="s">
        <v>32</v>
      </c>
      <c r="AQ17" t="s">
        <v>32</v>
      </c>
      <c r="AR17">
        <v>8</v>
      </c>
      <c r="AS17" t="s">
        <v>195</v>
      </c>
      <c r="AT17">
        <v>1742</v>
      </c>
      <c r="AU17" t="s">
        <v>273</v>
      </c>
      <c r="AV17">
        <v>68460</v>
      </c>
      <c r="AW17" t="s">
        <v>271</v>
      </c>
      <c r="AX17">
        <v>13801014</v>
      </c>
      <c r="AY17" t="s">
        <v>32</v>
      </c>
      <c r="AZ17" t="s">
        <v>198</v>
      </c>
      <c r="BA17" t="s">
        <v>32</v>
      </c>
      <c r="BB17" t="s">
        <v>199</v>
      </c>
      <c r="BC17">
        <v>269102</v>
      </c>
      <c r="BD17" t="s">
        <v>272</v>
      </c>
    </row>
    <row r="18" spans="1:56">
      <c r="A18" s="109">
        <v>2021</v>
      </c>
      <c r="B18" t="s">
        <v>184</v>
      </c>
      <c r="C18" s="109">
        <v>25</v>
      </c>
      <c r="D18" t="s">
        <v>265</v>
      </c>
      <c r="E18">
        <v>3</v>
      </c>
      <c r="F18" t="s">
        <v>32</v>
      </c>
      <c r="G18" t="s">
        <v>32</v>
      </c>
      <c r="H18">
        <v>960940</v>
      </c>
      <c r="I18" t="s">
        <v>266</v>
      </c>
      <c r="J18">
        <v>17.48</v>
      </c>
      <c r="K18">
        <v>40</v>
      </c>
      <c r="L18">
        <v>35.9</v>
      </c>
      <c r="M18" s="110">
        <v>44446</v>
      </c>
      <c r="N18" s="110">
        <v>44464</v>
      </c>
      <c r="O18" s="110">
        <v>44464.782494942127</v>
      </c>
      <c r="P18" t="s">
        <v>187</v>
      </c>
      <c r="Q18" t="s">
        <v>32</v>
      </c>
      <c r="R18" t="s">
        <v>32</v>
      </c>
      <c r="S18" t="s">
        <v>267</v>
      </c>
      <c r="T18" t="s">
        <v>268</v>
      </c>
      <c r="U18" t="s">
        <v>260</v>
      </c>
      <c r="V18" t="s">
        <v>32</v>
      </c>
      <c r="W18" t="s">
        <v>32</v>
      </c>
      <c r="X18" t="s">
        <v>32</v>
      </c>
      <c r="Y18" t="s">
        <v>32</v>
      </c>
      <c r="Z18" t="s">
        <v>32</v>
      </c>
      <c r="AA18" t="s">
        <v>32</v>
      </c>
      <c r="AB18" t="s">
        <v>190</v>
      </c>
      <c r="AC18">
        <v>217</v>
      </c>
      <c r="AD18" t="s">
        <v>191</v>
      </c>
      <c r="AE18" t="s">
        <v>192</v>
      </c>
      <c r="AF18">
        <v>4</v>
      </c>
      <c r="AG18">
        <v>4</v>
      </c>
      <c r="AH18" t="s">
        <v>193</v>
      </c>
      <c r="AI18">
        <v>10</v>
      </c>
      <c r="AJ18" t="s">
        <v>194</v>
      </c>
      <c r="AK18">
        <v>4.4999999999999998E-2</v>
      </c>
      <c r="AL18">
        <v>1.0840000000000001</v>
      </c>
      <c r="AM18">
        <v>4.9000000000000002E-2</v>
      </c>
      <c r="AN18">
        <v>162</v>
      </c>
      <c r="AO18" t="s">
        <v>269</v>
      </c>
      <c r="AP18" t="s">
        <v>32</v>
      </c>
      <c r="AQ18" t="s">
        <v>32</v>
      </c>
      <c r="AR18">
        <v>8</v>
      </c>
      <c r="AS18" t="s">
        <v>239</v>
      </c>
      <c r="AT18">
        <v>1734622</v>
      </c>
      <c r="AU18" t="s">
        <v>274</v>
      </c>
      <c r="AV18">
        <v>68460</v>
      </c>
      <c r="AW18" t="s">
        <v>271</v>
      </c>
      <c r="AX18">
        <v>13801014</v>
      </c>
      <c r="AY18" t="s">
        <v>32</v>
      </c>
      <c r="AZ18" t="s">
        <v>198</v>
      </c>
      <c r="BA18" t="s">
        <v>32</v>
      </c>
      <c r="BB18" t="s">
        <v>199</v>
      </c>
      <c r="BC18">
        <v>269102</v>
      </c>
      <c r="BD18" t="s">
        <v>272</v>
      </c>
    </row>
    <row r="19" spans="1:56">
      <c r="A19" s="109">
        <v>2021</v>
      </c>
      <c r="B19" t="s">
        <v>184</v>
      </c>
      <c r="C19" s="109">
        <v>22</v>
      </c>
      <c r="D19" t="s">
        <v>275</v>
      </c>
      <c r="E19">
        <v>1</v>
      </c>
      <c r="F19" t="s">
        <v>32</v>
      </c>
      <c r="G19" t="s">
        <v>32</v>
      </c>
      <c r="H19">
        <v>18262</v>
      </c>
      <c r="I19" t="s">
        <v>276</v>
      </c>
      <c r="J19">
        <v>14.7</v>
      </c>
      <c r="K19">
        <v>17</v>
      </c>
      <c r="L19">
        <v>21</v>
      </c>
      <c r="M19" s="110">
        <v>44443</v>
      </c>
      <c r="N19" s="110">
        <v>44461</v>
      </c>
      <c r="O19" s="110">
        <v>44461.820593252312</v>
      </c>
      <c r="P19" t="s">
        <v>187</v>
      </c>
      <c r="Q19" t="s">
        <v>32</v>
      </c>
      <c r="R19" t="s">
        <v>32</v>
      </c>
      <c r="S19" t="s">
        <v>215</v>
      </c>
      <c r="T19" t="s">
        <v>216</v>
      </c>
      <c r="U19" t="s">
        <v>217</v>
      </c>
      <c r="V19" t="s">
        <v>32</v>
      </c>
      <c r="W19" t="s">
        <v>32</v>
      </c>
      <c r="X19" t="s">
        <v>32</v>
      </c>
      <c r="Y19" t="s">
        <v>32</v>
      </c>
      <c r="Z19" t="s">
        <v>32</v>
      </c>
      <c r="AA19" t="s">
        <v>32</v>
      </c>
      <c r="AB19" t="s">
        <v>190</v>
      </c>
      <c r="AC19">
        <v>217</v>
      </c>
      <c r="AD19" t="s">
        <v>191</v>
      </c>
      <c r="AE19" t="s">
        <v>192</v>
      </c>
      <c r="AF19">
        <v>4</v>
      </c>
      <c r="AG19">
        <v>4</v>
      </c>
      <c r="AH19" t="s">
        <v>193</v>
      </c>
      <c r="AI19">
        <v>1</v>
      </c>
      <c r="AJ19" t="s">
        <v>194</v>
      </c>
      <c r="AK19">
        <v>1.4570000000000001</v>
      </c>
      <c r="AL19">
        <v>1.0840000000000001</v>
      </c>
      <c r="AM19">
        <v>1.579</v>
      </c>
      <c r="AN19">
        <v>102</v>
      </c>
      <c r="AO19" t="s">
        <v>216</v>
      </c>
      <c r="AP19" t="s">
        <v>32</v>
      </c>
      <c r="AQ19" t="s">
        <v>32</v>
      </c>
      <c r="AR19">
        <v>5</v>
      </c>
      <c r="AS19" t="s">
        <v>195</v>
      </c>
      <c r="AT19">
        <v>6980</v>
      </c>
      <c r="AU19" t="s">
        <v>277</v>
      </c>
      <c r="AV19">
        <v>13188</v>
      </c>
      <c r="AW19" t="s">
        <v>278</v>
      </c>
      <c r="AX19">
        <v>4696392</v>
      </c>
      <c r="AY19" t="s">
        <v>32</v>
      </c>
      <c r="AZ19" t="s">
        <v>198</v>
      </c>
      <c r="BA19" t="s">
        <v>279</v>
      </c>
      <c r="BB19" t="s">
        <v>199</v>
      </c>
      <c r="BC19">
        <v>269021</v>
      </c>
      <c r="BD19" t="s">
        <v>220</v>
      </c>
    </row>
    <row r="20" spans="1:56">
      <c r="A20" s="109">
        <v>2021</v>
      </c>
      <c r="B20" t="s">
        <v>184</v>
      </c>
      <c r="C20" s="109">
        <v>22</v>
      </c>
      <c r="D20" t="s">
        <v>275</v>
      </c>
      <c r="E20">
        <v>2</v>
      </c>
      <c r="F20" t="s">
        <v>32</v>
      </c>
      <c r="G20" t="s">
        <v>32</v>
      </c>
      <c r="H20">
        <v>18262</v>
      </c>
      <c r="I20" t="s">
        <v>276</v>
      </c>
      <c r="J20">
        <v>14.7</v>
      </c>
      <c r="K20">
        <v>17</v>
      </c>
      <c r="L20">
        <v>21</v>
      </c>
      <c r="M20" s="110">
        <v>44443</v>
      </c>
      <c r="N20" s="110">
        <v>44461</v>
      </c>
      <c r="O20" s="110">
        <v>44461.820593252312</v>
      </c>
      <c r="P20" t="s">
        <v>187</v>
      </c>
      <c r="Q20" t="s">
        <v>32</v>
      </c>
      <c r="R20" t="s">
        <v>32</v>
      </c>
      <c r="S20" t="s">
        <v>215</v>
      </c>
      <c r="T20" t="s">
        <v>216</v>
      </c>
      <c r="U20" t="s">
        <v>217</v>
      </c>
      <c r="V20" t="s">
        <v>32</v>
      </c>
      <c r="W20" t="s">
        <v>32</v>
      </c>
      <c r="X20" t="s">
        <v>32</v>
      </c>
      <c r="Y20" t="s">
        <v>32</v>
      </c>
      <c r="Z20" t="s">
        <v>32</v>
      </c>
      <c r="AA20" t="s">
        <v>32</v>
      </c>
      <c r="AB20" t="s">
        <v>190</v>
      </c>
      <c r="AC20">
        <v>217</v>
      </c>
      <c r="AD20" t="s">
        <v>191</v>
      </c>
      <c r="AE20" t="s">
        <v>192</v>
      </c>
      <c r="AF20">
        <v>4</v>
      </c>
      <c r="AG20">
        <v>4</v>
      </c>
      <c r="AH20" t="s">
        <v>193</v>
      </c>
      <c r="AI20">
        <v>15</v>
      </c>
      <c r="AJ20" t="s">
        <v>194</v>
      </c>
      <c r="AK20">
        <v>7.0000000000000001E-3</v>
      </c>
      <c r="AL20">
        <v>1.0840000000000001</v>
      </c>
      <c r="AM20">
        <v>8.0000000000000002E-3</v>
      </c>
      <c r="AN20">
        <v>101</v>
      </c>
      <c r="AO20" t="s">
        <v>216</v>
      </c>
      <c r="AP20" t="s">
        <v>32</v>
      </c>
      <c r="AQ20" t="s">
        <v>32</v>
      </c>
      <c r="AR20">
        <v>5</v>
      </c>
      <c r="AS20" t="s">
        <v>239</v>
      </c>
      <c r="AT20">
        <v>8888888</v>
      </c>
      <c r="AU20" t="s">
        <v>280</v>
      </c>
      <c r="AV20">
        <v>13188</v>
      </c>
      <c r="AW20" t="s">
        <v>278</v>
      </c>
      <c r="AX20">
        <v>4696392</v>
      </c>
      <c r="AY20" t="s">
        <v>32</v>
      </c>
      <c r="AZ20" t="s">
        <v>198</v>
      </c>
      <c r="BA20" t="s">
        <v>279</v>
      </c>
      <c r="BB20" t="s">
        <v>199</v>
      </c>
      <c r="BC20">
        <v>269021</v>
      </c>
      <c r="BD20" t="s">
        <v>220</v>
      </c>
    </row>
    <row r="21" spans="1:56">
      <c r="A21" s="109">
        <v>2021</v>
      </c>
      <c r="B21" t="s">
        <v>184</v>
      </c>
      <c r="C21" s="109">
        <v>20</v>
      </c>
      <c r="D21" t="s">
        <v>281</v>
      </c>
      <c r="E21">
        <v>1</v>
      </c>
      <c r="F21" t="s">
        <v>32</v>
      </c>
      <c r="G21" t="s">
        <v>32</v>
      </c>
      <c r="H21">
        <v>955149</v>
      </c>
      <c r="I21" t="s">
        <v>282</v>
      </c>
      <c r="J21">
        <v>17.600000000000001</v>
      </c>
      <c r="K21">
        <v>45</v>
      </c>
      <c r="L21">
        <v>46.8</v>
      </c>
      <c r="M21" s="110">
        <v>44437</v>
      </c>
      <c r="N21" s="110">
        <v>44459</v>
      </c>
      <c r="O21" s="110">
        <v>44459.676444363417</v>
      </c>
      <c r="P21" t="s">
        <v>187</v>
      </c>
      <c r="Q21" t="s">
        <v>32</v>
      </c>
      <c r="R21" t="s">
        <v>32</v>
      </c>
      <c r="S21" t="s">
        <v>203</v>
      </c>
      <c r="T21" t="s">
        <v>203</v>
      </c>
      <c r="U21" t="s">
        <v>204</v>
      </c>
      <c r="V21" t="s">
        <v>32</v>
      </c>
      <c r="W21" t="s">
        <v>32</v>
      </c>
      <c r="X21" t="s">
        <v>32</v>
      </c>
      <c r="Y21" t="s">
        <v>32</v>
      </c>
      <c r="Z21" t="s">
        <v>32</v>
      </c>
      <c r="AA21" t="s">
        <v>32</v>
      </c>
      <c r="AB21" t="s">
        <v>190</v>
      </c>
      <c r="AC21">
        <v>217</v>
      </c>
      <c r="AD21" t="s">
        <v>191</v>
      </c>
      <c r="AE21" t="s">
        <v>192</v>
      </c>
      <c r="AF21">
        <v>4</v>
      </c>
      <c r="AG21">
        <v>4</v>
      </c>
      <c r="AH21" t="s">
        <v>193</v>
      </c>
      <c r="AI21">
        <v>8</v>
      </c>
      <c r="AJ21" t="s">
        <v>194</v>
      </c>
      <c r="AK21">
        <v>1</v>
      </c>
      <c r="AL21">
        <v>1.0840000000000001</v>
      </c>
      <c r="AM21">
        <v>1.0840000000000001</v>
      </c>
      <c r="AN21">
        <v>114</v>
      </c>
      <c r="AO21" t="s">
        <v>205</v>
      </c>
      <c r="AP21" t="s">
        <v>32</v>
      </c>
      <c r="AQ21" t="s">
        <v>32</v>
      </c>
      <c r="AR21">
        <v>8</v>
      </c>
      <c r="AS21" t="s">
        <v>195</v>
      </c>
      <c r="AT21">
        <v>6646</v>
      </c>
      <c r="AU21" t="s">
        <v>283</v>
      </c>
      <c r="AV21">
        <v>19438</v>
      </c>
      <c r="AW21" t="s">
        <v>284</v>
      </c>
      <c r="AX21">
        <v>8971705</v>
      </c>
      <c r="AY21" t="s">
        <v>32</v>
      </c>
      <c r="AZ21" t="s">
        <v>198</v>
      </c>
      <c r="BA21" t="s">
        <v>32</v>
      </c>
      <c r="BB21" t="s">
        <v>199</v>
      </c>
      <c r="BC21">
        <v>268971</v>
      </c>
      <c r="BD21" t="s">
        <v>208</v>
      </c>
    </row>
    <row r="22" spans="1:56">
      <c r="A22" s="109">
        <v>2021</v>
      </c>
      <c r="B22" t="s">
        <v>184</v>
      </c>
      <c r="C22" s="109">
        <v>20</v>
      </c>
      <c r="D22" t="s">
        <v>281</v>
      </c>
      <c r="E22">
        <v>2</v>
      </c>
      <c r="F22" t="s">
        <v>32</v>
      </c>
      <c r="G22" t="s">
        <v>32</v>
      </c>
      <c r="H22">
        <v>955149</v>
      </c>
      <c r="I22" t="s">
        <v>282</v>
      </c>
      <c r="J22">
        <v>17.600000000000001</v>
      </c>
      <c r="K22">
        <v>45</v>
      </c>
      <c r="L22">
        <v>46.8</v>
      </c>
      <c r="M22" s="110">
        <v>44437</v>
      </c>
      <c r="N22" s="110">
        <v>44459</v>
      </c>
      <c r="O22" s="110">
        <v>44459.676444363417</v>
      </c>
      <c r="P22" t="s">
        <v>187</v>
      </c>
      <c r="Q22" t="s">
        <v>32</v>
      </c>
      <c r="R22" t="s">
        <v>32</v>
      </c>
      <c r="S22" t="s">
        <v>203</v>
      </c>
      <c r="T22" t="s">
        <v>203</v>
      </c>
      <c r="U22" t="s">
        <v>204</v>
      </c>
      <c r="V22" t="s">
        <v>32</v>
      </c>
      <c r="W22" t="s">
        <v>32</v>
      </c>
      <c r="X22" t="s">
        <v>32</v>
      </c>
      <c r="Y22" t="s">
        <v>32</v>
      </c>
      <c r="Z22" t="s">
        <v>32</v>
      </c>
      <c r="AA22" t="s">
        <v>32</v>
      </c>
      <c r="AB22" t="s">
        <v>190</v>
      </c>
      <c r="AC22">
        <v>217</v>
      </c>
      <c r="AD22" t="s">
        <v>191</v>
      </c>
      <c r="AE22" t="s">
        <v>192</v>
      </c>
      <c r="AF22">
        <v>4</v>
      </c>
      <c r="AG22">
        <v>4</v>
      </c>
      <c r="AH22" t="s">
        <v>193</v>
      </c>
      <c r="AI22">
        <v>14</v>
      </c>
      <c r="AJ22" t="s">
        <v>194</v>
      </c>
      <c r="AK22">
        <v>2.0569999999999999</v>
      </c>
      <c r="AL22">
        <v>1.0840000000000001</v>
      </c>
      <c r="AM22">
        <v>2.23</v>
      </c>
      <c r="AN22">
        <v>161</v>
      </c>
      <c r="AO22" t="s">
        <v>205</v>
      </c>
      <c r="AP22" t="s">
        <v>32</v>
      </c>
      <c r="AQ22" t="s">
        <v>32</v>
      </c>
      <c r="AR22">
        <v>8</v>
      </c>
      <c r="AS22" t="s">
        <v>195</v>
      </c>
      <c r="AT22">
        <v>6646</v>
      </c>
      <c r="AU22" t="s">
        <v>283</v>
      </c>
      <c r="AV22">
        <v>19438</v>
      </c>
      <c r="AW22" t="s">
        <v>284</v>
      </c>
      <c r="AX22">
        <v>8971705</v>
      </c>
      <c r="AY22" t="s">
        <v>32</v>
      </c>
      <c r="AZ22" t="s">
        <v>198</v>
      </c>
      <c r="BA22" t="s">
        <v>32</v>
      </c>
      <c r="BB22" t="s">
        <v>199</v>
      </c>
      <c r="BC22">
        <v>268971</v>
      </c>
      <c r="BD22" t="s">
        <v>208</v>
      </c>
    </row>
    <row r="23" spans="1:56">
      <c r="A23" s="109">
        <v>2021</v>
      </c>
      <c r="B23" t="s">
        <v>184</v>
      </c>
      <c r="C23" s="109">
        <v>19</v>
      </c>
      <c r="D23" t="s">
        <v>285</v>
      </c>
      <c r="E23">
        <v>1</v>
      </c>
      <c r="F23" t="s">
        <v>32</v>
      </c>
      <c r="G23" t="s">
        <v>32</v>
      </c>
      <c r="H23">
        <v>965149</v>
      </c>
      <c r="I23" t="s">
        <v>210</v>
      </c>
      <c r="J23">
        <v>14.95</v>
      </c>
      <c r="K23">
        <v>24.5</v>
      </c>
      <c r="L23">
        <v>19.899999999999999</v>
      </c>
      <c r="M23" s="110">
        <v>44454</v>
      </c>
      <c r="N23" s="110">
        <v>44458</v>
      </c>
      <c r="O23" s="110">
        <v>44459.502521643517</v>
      </c>
      <c r="P23" t="s">
        <v>187</v>
      </c>
      <c r="Q23" t="s">
        <v>32</v>
      </c>
      <c r="R23" t="s">
        <v>32</v>
      </c>
      <c r="S23" t="s">
        <v>203</v>
      </c>
      <c r="T23" t="s">
        <v>203</v>
      </c>
      <c r="U23" t="s">
        <v>204</v>
      </c>
      <c r="V23" t="s">
        <v>32</v>
      </c>
      <c r="W23" t="s">
        <v>32</v>
      </c>
      <c r="X23" t="s">
        <v>32</v>
      </c>
      <c r="Y23" t="s">
        <v>32</v>
      </c>
      <c r="Z23" t="s">
        <v>32</v>
      </c>
      <c r="AA23" t="s">
        <v>32</v>
      </c>
      <c r="AB23" t="s">
        <v>190</v>
      </c>
      <c r="AC23">
        <v>217</v>
      </c>
      <c r="AD23" t="s">
        <v>191</v>
      </c>
      <c r="AE23" t="s">
        <v>192</v>
      </c>
      <c r="AF23">
        <v>4</v>
      </c>
      <c r="AG23">
        <v>4</v>
      </c>
      <c r="AH23" t="s">
        <v>193</v>
      </c>
      <c r="AI23">
        <v>8</v>
      </c>
      <c r="AJ23" t="s">
        <v>194</v>
      </c>
      <c r="AK23">
        <v>2.234</v>
      </c>
      <c r="AL23">
        <v>1.0840000000000001</v>
      </c>
      <c r="AM23">
        <v>2.4220000000000002</v>
      </c>
      <c r="AN23">
        <v>114</v>
      </c>
      <c r="AO23" t="s">
        <v>205</v>
      </c>
      <c r="AP23" t="s">
        <v>32</v>
      </c>
      <c r="AQ23" t="s">
        <v>32</v>
      </c>
      <c r="AR23">
        <v>8</v>
      </c>
      <c r="AS23" t="s">
        <v>195</v>
      </c>
      <c r="AT23">
        <v>6996</v>
      </c>
      <c r="AU23" t="s">
        <v>211</v>
      </c>
      <c r="AV23">
        <v>20764</v>
      </c>
      <c r="AW23" t="s">
        <v>212</v>
      </c>
      <c r="AX23">
        <v>12384902</v>
      </c>
      <c r="AY23" t="s">
        <v>32</v>
      </c>
      <c r="AZ23" t="s">
        <v>198</v>
      </c>
      <c r="BA23" t="s">
        <v>32</v>
      </c>
      <c r="BB23" t="s">
        <v>199</v>
      </c>
      <c r="BC23">
        <v>268967</v>
      </c>
      <c r="BD23" t="s">
        <v>208</v>
      </c>
    </row>
    <row r="24" spans="1:56">
      <c r="A24" s="109">
        <v>2021</v>
      </c>
      <c r="B24" t="s">
        <v>184</v>
      </c>
      <c r="C24" s="109">
        <v>20</v>
      </c>
      <c r="D24" t="s">
        <v>286</v>
      </c>
      <c r="E24">
        <v>1</v>
      </c>
      <c r="F24" t="s">
        <v>32</v>
      </c>
      <c r="G24" t="s">
        <v>32</v>
      </c>
      <c r="H24">
        <v>697431</v>
      </c>
      <c r="I24" t="s">
        <v>287</v>
      </c>
      <c r="J24">
        <v>14.57</v>
      </c>
      <c r="K24">
        <v>31</v>
      </c>
      <c r="L24">
        <v>32.1</v>
      </c>
      <c r="M24" s="110">
        <v>44446</v>
      </c>
      <c r="N24" s="110">
        <v>44459</v>
      </c>
      <c r="O24" s="110">
        <v>44459.726579363429</v>
      </c>
      <c r="P24" t="s">
        <v>187</v>
      </c>
      <c r="Q24" t="s">
        <v>32</v>
      </c>
      <c r="R24" t="s">
        <v>32</v>
      </c>
      <c r="S24" t="s">
        <v>267</v>
      </c>
      <c r="T24" t="s">
        <v>268</v>
      </c>
      <c r="U24" t="s">
        <v>260</v>
      </c>
      <c r="V24" t="s">
        <v>32</v>
      </c>
      <c r="W24" t="s">
        <v>32</v>
      </c>
      <c r="X24" t="s">
        <v>32</v>
      </c>
      <c r="Y24" t="s">
        <v>32</v>
      </c>
      <c r="Z24" t="s">
        <v>32</v>
      </c>
      <c r="AA24" t="s">
        <v>32</v>
      </c>
      <c r="AB24" t="s">
        <v>190</v>
      </c>
      <c r="AC24">
        <v>217</v>
      </c>
      <c r="AD24" t="s">
        <v>191</v>
      </c>
      <c r="AE24" t="s">
        <v>192</v>
      </c>
      <c r="AF24">
        <v>4</v>
      </c>
      <c r="AG24">
        <v>4</v>
      </c>
      <c r="AH24" t="s">
        <v>193</v>
      </c>
      <c r="AI24">
        <v>10</v>
      </c>
      <c r="AJ24" t="s">
        <v>194</v>
      </c>
      <c r="AK24">
        <v>5.548</v>
      </c>
      <c r="AL24">
        <v>1.0840000000000001</v>
      </c>
      <c r="AM24">
        <v>6.0140000000000002</v>
      </c>
      <c r="AN24">
        <v>162</v>
      </c>
      <c r="AO24" t="s">
        <v>269</v>
      </c>
      <c r="AP24" t="s">
        <v>32</v>
      </c>
      <c r="AQ24" t="s">
        <v>32</v>
      </c>
      <c r="AR24">
        <v>8</v>
      </c>
      <c r="AS24" t="s">
        <v>195</v>
      </c>
      <c r="AT24">
        <v>1742</v>
      </c>
      <c r="AU24" t="s">
        <v>273</v>
      </c>
      <c r="AV24">
        <v>201537</v>
      </c>
      <c r="AW24" t="s">
        <v>288</v>
      </c>
      <c r="AX24">
        <v>18229925</v>
      </c>
      <c r="AY24" t="s">
        <v>32</v>
      </c>
      <c r="AZ24" t="s">
        <v>198</v>
      </c>
      <c r="BA24" t="s">
        <v>289</v>
      </c>
      <c r="BB24" t="s">
        <v>199</v>
      </c>
      <c r="BC24">
        <v>268964</v>
      </c>
      <c r="BD24" t="s">
        <v>272</v>
      </c>
    </row>
    <row r="25" spans="1:56">
      <c r="A25" s="109">
        <v>2021</v>
      </c>
      <c r="B25" t="s">
        <v>184</v>
      </c>
      <c r="C25" s="109">
        <v>20</v>
      </c>
      <c r="D25" t="s">
        <v>286</v>
      </c>
      <c r="E25">
        <v>2</v>
      </c>
      <c r="F25" t="s">
        <v>32</v>
      </c>
      <c r="G25" t="s">
        <v>32</v>
      </c>
      <c r="H25">
        <v>697431</v>
      </c>
      <c r="I25" t="s">
        <v>287</v>
      </c>
      <c r="J25">
        <v>14.57</v>
      </c>
      <c r="K25">
        <v>31</v>
      </c>
      <c r="L25">
        <v>32.1</v>
      </c>
      <c r="M25" s="110">
        <v>44446</v>
      </c>
      <c r="N25" s="110">
        <v>44459</v>
      </c>
      <c r="O25" s="110">
        <v>44459.726579363429</v>
      </c>
      <c r="P25" t="s">
        <v>187</v>
      </c>
      <c r="Q25" t="s">
        <v>32</v>
      </c>
      <c r="R25" t="s">
        <v>32</v>
      </c>
      <c r="S25" t="s">
        <v>267</v>
      </c>
      <c r="T25" t="s">
        <v>268</v>
      </c>
      <c r="U25" t="s">
        <v>260</v>
      </c>
      <c r="V25" t="s">
        <v>32</v>
      </c>
      <c r="W25" t="s">
        <v>32</v>
      </c>
      <c r="X25" t="s">
        <v>32</v>
      </c>
      <c r="Y25" t="s">
        <v>32</v>
      </c>
      <c r="Z25" t="s">
        <v>32</v>
      </c>
      <c r="AA25" t="s">
        <v>32</v>
      </c>
      <c r="AB25" t="s">
        <v>190</v>
      </c>
      <c r="AC25">
        <v>217</v>
      </c>
      <c r="AD25" t="s">
        <v>191</v>
      </c>
      <c r="AE25" t="s">
        <v>192</v>
      </c>
      <c r="AF25">
        <v>4</v>
      </c>
      <c r="AG25">
        <v>4</v>
      </c>
      <c r="AH25" t="s">
        <v>193</v>
      </c>
      <c r="AI25">
        <v>10</v>
      </c>
      <c r="AJ25" t="s">
        <v>194</v>
      </c>
      <c r="AK25">
        <v>2.9129999999999998</v>
      </c>
      <c r="AL25">
        <v>1.0840000000000001</v>
      </c>
      <c r="AM25">
        <v>3.1579999999999999</v>
      </c>
      <c r="AN25">
        <v>162</v>
      </c>
      <c r="AO25" t="s">
        <v>269</v>
      </c>
      <c r="AP25" t="s">
        <v>32</v>
      </c>
      <c r="AQ25" t="s">
        <v>32</v>
      </c>
      <c r="AR25">
        <v>8</v>
      </c>
      <c r="AS25" t="s">
        <v>195</v>
      </c>
      <c r="AT25">
        <v>4386</v>
      </c>
      <c r="AU25" t="s">
        <v>270</v>
      </c>
      <c r="AV25">
        <v>201537</v>
      </c>
      <c r="AW25" t="s">
        <v>288</v>
      </c>
      <c r="AX25">
        <v>18229925</v>
      </c>
      <c r="AY25" t="s">
        <v>32</v>
      </c>
      <c r="AZ25" t="s">
        <v>198</v>
      </c>
      <c r="BA25" t="s">
        <v>289</v>
      </c>
      <c r="BB25" t="s">
        <v>199</v>
      </c>
      <c r="BC25">
        <v>268964</v>
      </c>
      <c r="BD25" t="s">
        <v>272</v>
      </c>
    </row>
    <row r="26" spans="1:56">
      <c r="A26" s="109">
        <v>2021</v>
      </c>
      <c r="B26" t="s">
        <v>184</v>
      </c>
      <c r="C26" s="109">
        <v>18</v>
      </c>
      <c r="D26" t="s">
        <v>290</v>
      </c>
      <c r="E26">
        <v>1</v>
      </c>
      <c r="F26" t="s">
        <v>32</v>
      </c>
      <c r="G26" t="s">
        <v>32</v>
      </c>
      <c r="H26">
        <v>966508</v>
      </c>
      <c r="I26" t="s">
        <v>186</v>
      </c>
      <c r="J26">
        <v>17.22</v>
      </c>
      <c r="K26">
        <v>31.9</v>
      </c>
      <c r="L26">
        <v>30</v>
      </c>
      <c r="M26" s="110">
        <v>44448</v>
      </c>
      <c r="N26" s="110">
        <v>44457</v>
      </c>
      <c r="O26" s="110">
        <v>44457.009410960651</v>
      </c>
      <c r="P26" t="s">
        <v>187</v>
      </c>
      <c r="Q26" t="s">
        <v>32</v>
      </c>
      <c r="R26" t="s">
        <v>32</v>
      </c>
      <c r="S26" t="s">
        <v>291</v>
      </c>
      <c r="T26" t="s">
        <v>292</v>
      </c>
      <c r="U26" t="s">
        <v>260</v>
      </c>
      <c r="V26" t="s">
        <v>32</v>
      </c>
      <c r="W26" t="s">
        <v>32</v>
      </c>
      <c r="X26" t="s">
        <v>32</v>
      </c>
      <c r="Y26" t="s">
        <v>32</v>
      </c>
      <c r="Z26" t="s">
        <v>32</v>
      </c>
      <c r="AA26" t="s">
        <v>32</v>
      </c>
      <c r="AB26" t="s">
        <v>190</v>
      </c>
      <c r="AC26">
        <v>217</v>
      </c>
      <c r="AD26" t="s">
        <v>191</v>
      </c>
      <c r="AE26" t="s">
        <v>192</v>
      </c>
      <c r="AF26">
        <v>4</v>
      </c>
      <c r="AG26">
        <v>4</v>
      </c>
      <c r="AH26" t="s">
        <v>193</v>
      </c>
      <c r="AI26">
        <v>14</v>
      </c>
      <c r="AJ26" t="s">
        <v>194</v>
      </c>
      <c r="AK26">
        <v>0.1</v>
      </c>
      <c r="AL26">
        <v>1.0840000000000001</v>
      </c>
      <c r="AM26">
        <v>0.108</v>
      </c>
      <c r="AN26">
        <v>161</v>
      </c>
      <c r="AO26" t="s">
        <v>269</v>
      </c>
      <c r="AP26" t="s">
        <v>32</v>
      </c>
      <c r="AQ26" t="s">
        <v>32</v>
      </c>
      <c r="AR26">
        <v>14</v>
      </c>
      <c r="AS26" t="s">
        <v>195</v>
      </c>
      <c r="AT26">
        <v>5183</v>
      </c>
      <c r="AU26" t="s">
        <v>196</v>
      </c>
      <c r="AV26">
        <v>81642</v>
      </c>
      <c r="AW26" t="s">
        <v>197</v>
      </c>
      <c r="AX26">
        <v>7533433</v>
      </c>
      <c r="AY26" t="s">
        <v>32</v>
      </c>
      <c r="AZ26" t="s">
        <v>198</v>
      </c>
      <c r="BA26" t="s">
        <v>32</v>
      </c>
      <c r="BB26" t="s">
        <v>199</v>
      </c>
      <c r="BC26">
        <v>268906</v>
      </c>
      <c r="BD26" t="s">
        <v>293</v>
      </c>
    </row>
    <row r="27" spans="1:56">
      <c r="A27" s="109">
        <v>2021</v>
      </c>
      <c r="B27" t="s">
        <v>184</v>
      </c>
      <c r="C27" s="109">
        <v>18</v>
      </c>
      <c r="D27" t="s">
        <v>290</v>
      </c>
      <c r="E27">
        <v>2</v>
      </c>
      <c r="F27" t="s">
        <v>32</v>
      </c>
      <c r="G27" t="s">
        <v>32</v>
      </c>
      <c r="H27">
        <v>966508</v>
      </c>
      <c r="I27" t="s">
        <v>186</v>
      </c>
      <c r="J27">
        <v>17.22</v>
      </c>
      <c r="K27">
        <v>31.9</v>
      </c>
      <c r="L27">
        <v>30</v>
      </c>
      <c r="M27" s="110">
        <v>44448</v>
      </c>
      <c r="N27" s="110">
        <v>44457</v>
      </c>
      <c r="O27" s="110">
        <v>44457.009410960651</v>
      </c>
      <c r="P27" t="s">
        <v>187</v>
      </c>
      <c r="Q27" t="s">
        <v>32</v>
      </c>
      <c r="R27" t="s">
        <v>32</v>
      </c>
      <c r="S27" t="s">
        <v>291</v>
      </c>
      <c r="T27" t="s">
        <v>292</v>
      </c>
      <c r="U27" t="s">
        <v>260</v>
      </c>
      <c r="V27" t="s">
        <v>32</v>
      </c>
      <c r="W27" t="s">
        <v>32</v>
      </c>
      <c r="X27" t="s">
        <v>32</v>
      </c>
      <c r="Y27" t="s">
        <v>32</v>
      </c>
      <c r="Z27" t="s">
        <v>32</v>
      </c>
      <c r="AA27" t="s">
        <v>32</v>
      </c>
      <c r="AB27" t="s">
        <v>190</v>
      </c>
      <c r="AC27">
        <v>217</v>
      </c>
      <c r="AD27" t="s">
        <v>191</v>
      </c>
      <c r="AE27" t="s">
        <v>192</v>
      </c>
      <c r="AF27">
        <v>4</v>
      </c>
      <c r="AG27">
        <v>4</v>
      </c>
      <c r="AH27" t="s">
        <v>193</v>
      </c>
      <c r="AI27">
        <v>10</v>
      </c>
      <c r="AJ27" t="s">
        <v>194</v>
      </c>
      <c r="AK27">
        <v>0.214</v>
      </c>
      <c r="AL27">
        <v>1.0840000000000001</v>
      </c>
      <c r="AM27">
        <v>0.23200000000000001</v>
      </c>
      <c r="AN27">
        <v>117</v>
      </c>
      <c r="AO27" t="s">
        <v>269</v>
      </c>
      <c r="AP27" t="s">
        <v>32</v>
      </c>
      <c r="AQ27" t="s">
        <v>32</v>
      </c>
      <c r="AR27">
        <v>14</v>
      </c>
      <c r="AS27" t="s">
        <v>195</v>
      </c>
      <c r="AT27">
        <v>5183</v>
      </c>
      <c r="AU27" t="s">
        <v>196</v>
      </c>
      <c r="AV27">
        <v>81642</v>
      </c>
      <c r="AW27" t="s">
        <v>197</v>
      </c>
      <c r="AX27">
        <v>7533433</v>
      </c>
      <c r="AY27" t="s">
        <v>32</v>
      </c>
      <c r="AZ27" t="s">
        <v>198</v>
      </c>
      <c r="BA27" t="s">
        <v>32</v>
      </c>
      <c r="BB27" t="s">
        <v>199</v>
      </c>
      <c r="BC27">
        <v>268906</v>
      </c>
      <c r="BD27" t="s">
        <v>293</v>
      </c>
    </row>
    <row r="28" spans="1:56">
      <c r="A28" s="109">
        <v>2021</v>
      </c>
      <c r="B28" t="s">
        <v>184</v>
      </c>
      <c r="C28" s="109">
        <v>19</v>
      </c>
      <c r="D28" t="s">
        <v>294</v>
      </c>
      <c r="E28">
        <v>1</v>
      </c>
      <c r="F28" t="s">
        <v>32</v>
      </c>
      <c r="G28" t="s">
        <v>32</v>
      </c>
      <c r="H28">
        <v>966309</v>
      </c>
      <c r="I28" t="s">
        <v>295</v>
      </c>
      <c r="J28">
        <v>14.95</v>
      </c>
      <c r="K28">
        <v>34.1</v>
      </c>
      <c r="L28">
        <v>31</v>
      </c>
      <c r="M28" s="110">
        <v>44427</v>
      </c>
      <c r="N28" s="110">
        <v>44458</v>
      </c>
      <c r="O28" s="110">
        <v>44458.602624733787</v>
      </c>
      <c r="P28" t="s">
        <v>187</v>
      </c>
      <c r="Q28" t="s">
        <v>32</v>
      </c>
      <c r="R28" t="s">
        <v>32</v>
      </c>
      <c r="S28" t="s">
        <v>188</v>
      </c>
      <c r="T28" t="s">
        <v>188</v>
      </c>
      <c r="U28" t="s">
        <v>189</v>
      </c>
      <c r="V28" t="s">
        <v>32</v>
      </c>
      <c r="W28" t="s">
        <v>32</v>
      </c>
      <c r="X28" t="s">
        <v>32</v>
      </c>
      <c r="Y28" t="s">
        <v>32</v>
      </c>
      <c r="Z28" t="s">
        <v>32</v>
      </c>
      <c r="AA28" t="s">
        <v>32</v>
      </c>
      <c r="AB28" t="s">
        <v>190</v>
      </c>
      <c r="AC28">
        <v>217</v>
      </c>
      <c r="AD28" t="s">
        <v>191</v>
      </c>
      <c r="AE28" t="s">
        <v>192</v>
      </c>
      <c r="AF28">
        <v>4</v>
      </c>
      <c r="AG28">
        <v>4</v>
      </c>
      <c r="AH28" t="s">
        <v>193</v>
      </c>
      <c r="AI28">
        <v>11</v>
      </c>
      <c r="AJ28" t="s">
        <v>194</v>
      </c>
      <c r="AK28">
        <v>5.76</v>
      </c>
      <c r="AL28">
        <v>1.087</v>
      </c>
      <c r="AM28">
        <v>6.2610000000000001</v>
      </c>
      <c r="AN28">
        <v>119</v>
      </c>
      <c r="AO28" t="s">
        <v>188</v>
      </c>
      <c r="AP28" t="s">
        <v>32</v>
      </c>
      <c r="AQ28" t="s">
        <v>32</v>
      </c>
      <c r="AR28">
        <v>8</v>
      </c>
      <c r="AS28" t="s">
        <v>195</v>
      </c>
      <c r="AT28">
        <v>7832</v>
      </c>
      <c r="AU28" t="s">
        <v>296</v>
      </c>
      <c r="AV28">
        <v>18100</v>
      </c>
      <c r="AW28" t="s">
        <v>297</v>
      </c>
      <c r="AX28">
        <v>6411534</v>
      </c>
      <c r="AY28" t="s">
        <v>32</v>
      </c>
      <c r="AZ28" t="s">
        <v>198</v>
      </c>
      <c r="BA28" t="s">
        <v>32</v>
      </c>
      <c r="BB28" t="s">
        <v>199</v>
      </c>
      <c r="BC28">
        <v>268894</v>
      </c>
      <c r="BD28" t="s">
        <v>298</v>
      </c>
    </row>
    <row r="29" spans="1:56">
      <c r="A29" s="109">
        <v>2021</v>
      </c>
      <c r="B29" t="s">
        <v>184</v>
      </c>
      <c r="C29" s="109">
        <v>17</v>
      </c>
      <c r="D29" t="s">
        <v>299</v>
      </c>
      <c r="E29">
        <v>1</v>
      </c>
      <c r="F29" t="s">
        <v>32</v>
      </c>
      <c r="G29" t="s">
        <v>32</v>
      </c>
      <c r="H29">
        <v>25103</v>
      </c>
      <c r="I29" t="s">
        <v>300</v>
      </c>
      <c r="J29">
        <v>17.2</v>
      </c>
      <c r="K29">
        <v>47</v>
      </c>
      <c r="L29">
        <v>67</v>
      </c>
      <c r="M29" s="110">
        <v>44438</v>
      </c>
      <c r="N29" s="110">
        <v>44456</v>
      </c>
      <c r="O29" s="110">
        <v>44456.625437847222</v>
      </c>
      <c r="P29" t="s">
        <v>187</v>
      </c>
      <c r="Q29" t="s">
        <v>32</v>
      </c>
      <c r="R29" t="s">
        <v>32</v>
      </c>
      <c r="S29" t="s">
        <v>301</v>
      </c>
      <c r="T29" t="s">
        <v>302</v>
      </c>
      <c r="U29" t="s">
        <v>260</v>
      </c>
      <c r="V29" t="s">
        <v>32</v>
      </c>
      <c r="W29" t="s">
        <v>32</v>
      </c>
      <c r="X29" t="s">
        <v>32</v>
      </c>
      <c r="Y29" t="s">
        <v>32</v>
      </c>
      <c r="Z29" t="s">
        <v>32</v>
      </c>
      <c r="AA29" t="s">
        <v>32</v>
      </c>
      <c r="AB29" t="s">
        <v>190</v>
      </c>
      <c r="AC29">
        <v>217</v>
      </c>
      <c r="AD29" t="s">
        <v>191</v>
      </c>
      <c r="AE29" t="s">
        <v>192</v>
      </c>
      <c r="AF29">
        <v>4</v>
      </c>
      <c r="AG29">
        <v>4</v>
      </c>
      <c r="AH29" t="s">
        <v>193</v>
      </c>
      <c r="AI29">
        <v>11</v>
      </c>
      <c r="AJ29" t="s">
        <v>194</v>
      </c>
      <c r="AK29">
        <v>3.2570000000000001</v>
      </c>
      <c r="AL29">
        <v>1.087</v>
      </c>
      <c r="AM29">
        <v>3.54</v>
      </c>
      <c r="AN29">
        <v>119</v>
      </c>
      <c r="AO29" t="s">
        <v>261</v>
      </c>
      <c r="AP29" t="s">
        <v>32</v>
      </c>
      <c r="AQ29" t="s">
        <v>32</v>
      </c>
      <c r="AR29">
        <v>10</v>
      </c>
      <c r="AS29" t="s">
        <v>195</v>
      </c>
      <c r="AT29">
        <v>7650</v>
      </c>
      <c r="AU29" t="s">
        <v>303</v>
      </c>
      <c r="AV29">
        <v>87619</v>
      </c>
      <c r="AW29" t="s">
        <v>304</v>
      </c>
      <c r="AX29">
        <v>10404754</v>
      </c>
      <c r="AY29" t="s">
        <v>32</v>
      </c>
      <c r="AZ29" t="s">
        <v>198</v>
      </c>
      <c r="BA29" t="s">
        <v>32</v>
      </c>
      <c r="BB29" t="s">
        <v>199</v>
      </c>
      <c r="BC29">
        <v>268890</v>
      </c>
      <c r="BD29" t="s">
        <v>305</v>
      </c>
    </row>
    <row r="30" spans="1:56">
      <c r="A30" s="109">
        <v>2021</v>
      </c>
      <c r="B30" t="s">
        <v>184</v>
      </c>
      <c r="C30" s="109">
        <v>16</v>
      </c>
      <c r="D30" t="s">
        <v>306</v>
      </c>
      <c r="E30">
        <v>1</v>
      </c>
      <c r="F30" t="s">
        <v>32</v>
      </c>
      <c r="G30" t="s">
        <v>32</v>
      </c>
      <c r="H30">
        <v>30430</v>
      </c>
      <c r="I30" t="s">
        <v>307</v>
      </c>
      <c r="J30">
        <v>17.5</v>
      </c>
      <c r="K30">
        <v>42</v>
      </c>
      <c r="L30">
        <v>21.9</v>
      </c>
      <c r="M30" s="110">
        <v>44442</v>
      </c>
      <c r="N30" s="110">
        <v>44455</v>
      </c>
      <c r="O30" s="110">
        <v>44455.91941732639</v>
      </c>
      <c r="P30" t="s">
        <v>187</v>
      </c>
      <c r="Q30" t="s">
        <v>32</v>
      </c>
      <c r="R30" t="s">
        <v>32</v>
      </c>
      <c r="S30" t="s">
        <v>232</v>
      </c>
      <c r="T30" t="s">
        <v>233</v>
      </c>
      <c r="U30" t="s">
        <v>234</v>
      </c>
      <c r="V30" t="s">
        <v>32</v>
      </c>
      <c r="W30" t="s">
        <v>32</v>
      </c>
      <c r="X30" t="s">
        <v>32</v>
      </c>
      <c r="Y30" t="s">
        <v>32</v>
      </c>
      <c r="Z30" t="s">
        <v>32</v>
      </c>
      <c r="AA30" t="s">
        <v>32</v>
      </c>
      <c r="AB30" t="s">
        <v>190</v>
      </c>
      <c r="AC30">
        <v>217</v>
      </c>
      <c r="AD30" t="s">
        <v>191</v>
      </c>
      <c r="AE30" t="s">
        <v>192</v>
      </c>
      <c r="AF30">
        <v>4</v>
      </c>
      <c r="AG30">
        <v>4</v>
      </c>
      <c r="AH30" t="s">
        <v>193</v>
      </c>
      <c r="AI30">
        <v>7</v>
      </c>
      <c r="AJ30" t="s">
        <v>194</v>
      </c>
      <c r="AK30">
        <v>3.92</v>
      </c>
      <c r="AL30">
        <v>1.0840000000000001</v>
      </c>
      <c r="AM30">
        <v>4.2489999999999997</v>
      </c>
      <c r="AN30">
        <v>113</v>
      </c>
      <c r="AO30" t="s">
        <v>235</v>
      </c>
      <c r="AP30" t="s">
        <v>32</v>
      </c>
      <c r="AQ30" t="s">
        <v>32</v>
      </c>
      <c r="AR30">
        <v>7</v>
      </c>
      <c r="AS30" t="s">
        <v>195</v>
      </c>
      <c r="AT30">
        <v>5204</v>
      </c>
      <c r="AU30" t="s">
        <v>236</v>
      </c>
      <c r="AV30">
        <v>16038</v>
      </c>
      <c r="AW30" t="s">
        <v>308</v>
      </c>
      <c r="AX30">
        <v>10429808</v>
      </c>
      <c r="AY30" t="s">
        <v>32</v>
      </c>
      <c r="AZ30" t="s">
        <v>198</v>
      </c>
      <c r="BA30" t="s">
        <v>32</v>
      </c>
      <c r="BB30" t="s">
        <v>199</v>
      </c>
      <c r="BC30">
        <v>268848</v>
      </c>
      <c r="BD30" t="s">
        <v>238</v>
      </c>
    </row>
    <row r="31" spans="1:56">
      <c r="A31" s="109">
        <v>2021</v>
      </c>
      <c r="B31" t="s">
        <v>184</v>
      </c>
      <c r="C31" s="109">
        <v>16</v>
      </c>
      <c r="D31" t="s">
        <v>306</v>
      </c>
      <c r="E31">
        <v>2</v>
      </c>
      <c r="F31" t="s">
        <v>32</v>
      </c>
      <c r="G31" t="s">
        <v>32</v>
      </c>
      <c r="H31">
        <v>30430</v>
      </c>
      <c r="I31" t="s">
        <v>307</v>
      </c>
      <c r="J31">
        <v>17.5</v>
      </c>
      <c r="K31">
        <v>42</v>
      </c>
      <c r="L31">
        <v>21.9</v>
      </c>
      <c r="M31" s="110">
        <v>44442</v>
      </c>
      <c r="N31" s="110">
        <v>44455</v>
      </c>
      <c r="O31" s="110">
        <v>44455.91941732639</v>
      </c>
      <c r="P31" t="s">
        <v>187</v>
      </c>
      <c r="Q31" t="s">
        <v>32</v>
      </c>
      <c r="R31" t="s">
        <v>32</v>
      </c>
      <c r="S31" t="s">
        <v>232</v>
      </c>
      <c r="T31" t="s">
        <v>233</v>
      </c>
      <c r="U31" t="s">
        <v>234</v>
      </c>
      <c r="V31" t="s">
        <v>32</v>
      </c>
      <c r="W31" t="s">
        <v>32</v>
      </c>
      <c r="X31" t="s">
        <v>32</v>
      </c>
      <c r="Y31" t="s">
        <v>32</v>
      </c>
      <c r="Z31" t="s">
        <v>32</v>
      </c>
      <c r="AA31" t="s">
        <v>32</v>
      </c>
      <c r="AB31" t="s">
        <v>190</v>
      </c>
      <c r="AC31">
        <v>217</v>
      </c>
      <c r="AD31" t="s">
        <v>191</v>
      </c>
      <c r="AE31" t="s">
        <v>192</v>
      </c>
      <c r="AF31">
        <v>4</v>
      </c>
      <c r="AG31">
        <v>4</v>
      </c>
      <c r="AH31" t="s">
        <v>193</v>
      </c>
      <c r="AI31">
        <v>7</v>
      </c>
      <c r="AJ31" t="s">
        <v>194</v>
      </c>
      <c r="AK31">
        <v>0.06</v>
      </c>
      <c r="AL31">
        <v>1.0840000000000001</v>
      </c>
      <c r="AM31">
        <v>6.5000000000000002E-2</v>
      </c>
      <c r="AN31">
        <v>113</v>
      </c>
      <c r="AO31" t="s">
        <v>235</v>
      </c>
      <c r="AP31" t="s">
        <v>32</v>
      </c>
      <c r="AQ31" t="s">
        <v>32</v>
      </c>
      <c r="AR31">
        <v>7</v>
      </c>
      <c r="AS31" t="s">
        <v>239</v>
      </c>
      <c r="AT31">
        <v>55555555</v>
      </c>
      <c r="AU31" t="s">
        <v>240</v>
      </c>
      <c r="AV31">
        <v>16038</v>
      </c>
      <c r="AW31" t="s">
        <v>308</v>
      </c>
      <c r="AX31">
        <v>10429808</v>
      </c>
      <c r="AY31" t="s">
        <v>32</v>
      </c>
      <c r="AZ31" t="s">
        <v>198</v>
      </c>
      <c r="BA31" t="s">
        <v>32</v>
      </c>
      <c r="BB31" t="s">
        <v>199</v>
      </c>
      <c r="BC31">
        <v>268848</v>
      </c>
      <c r="BD31" t="s">
        <v>238</v>
      </c>
    </row>
    <row r="32" spans="1:56">
      <c r="A32" s="109">
        <v>2021</v>
      </c>
      <c r="B32" t="s">
        <v>184</v>
      </c>
      <c r="C32" s="109">
        <v>16</v>
      </c>
      <c r="D32" t="s">
        <v>309</v>
      </c>
      <c r="E32">
        <v>1</v>
      </c>
      <c r="F32" t="s">
        <v>32</v>
      </c>
      <c r="G32" t="s">
        <v>32</v>
      </c>
      <c r="H32">
        <v>30440</v>
      </c>
      <c r="I32" t="s">
        <v>310</v>
      </c>
      <c r="J32">
        <v>15</v>
      </c>
      <c r="K32">
        <v>36</v>
      </c>
      <c r="L32">
        <v>35.700000000000003</v>
      </c>
      <c r="M32" s="110">
        <v>44440</v>
      </c>
      <c r="N32" s="110">
        <v>44455</v>
      </c>
      <c r="O32" s="110">
        <v>44455.973844131942</v>
      </c>
      <c r="P32" t="s">
        <v>187</v>
      </c>
      <c r="Q32" t="s">
        <v>32</v>
      </c>
      <c r="R32" t="s">
        <v>32</v>
      </c>
      <c r="S32" t="s">
        <v>232</v>
      </c>
      <c r="T32" t="s">
        <v>233</v>
      </c>
      <c r="U32" t="s">
        <v>234</v>
      </c>
      <c r="V32" t="s">
        <v>32</v>
      </c>
      <c r="W32" t="s">
        <v>32</v>
      </c>
      <c r="X32" t="s">
        <v>32</v>
      </c>
      <c r="Y32" t="s">
        <v>32</v>
      </c>
      <c r="Z32" t="s">
        <v>32</v>
      </c>
      <c r="AA32" t="s">
        <v>32</v>
      </c>
      <c r="AB32" t="s">
        <v>190</v>
      </c>
      <c r="AC32">
        <v>217</v>
      </c>
      <c r="AD32" t="s">
        <v>191</v>
      </c>
      <c r="AE32" t="s">
        <v>192</v>
      </c>
      <c r="AF32">
        <v>4</v>
      </c>
      <c r="AG32">
        <v>4</v>
      </c>
      <c r="AH32" t="s">
        <v>193</v>
      </c>
      <c r="AI32">
        <v>7</v>
      </c>
      <c r="AJ32" t="s">
        <v>194</v>
      </c>
      <c r="AK32">
        <v>2.5369999999999999</v>
      </c>
      <c r="AL32">
        <v>1.0840000000000001</v>
      </c>
      <c r="AM32">
        <v>2.75</v>
      </c>
      <c r="AN32">
        <v>113</v>
      </c>
      <c r="AO32" t="s">
        <v>235</v>
      </c>
      <c r="AP32" t="s">
        <v>32</v>
      </c>
      <c r="AQ32" t="s">
        <v>32</v>
      </c>
      <c r="AR32">
        <v>7</v>
      </c>
      <c r="AS32" t="s">
        <v>195</v>
      </c>
      <c r="AT32">
        <v>5204</v>
      </c>
      <c r="AU32" t="s">
        <v>236</v>
      </c>
      <c r="AV32">
        <v>77457870</v>
      </c>
      <c r="AW32" t="s">
        <v>311</v>
      </c>
      <c r="AX32">
        <v>77457870</v>
      </c>
      <c r="AY32" t="s">
        <v>32</v>
      </c>
      <c r="AZ32" t="s">
        <v>198</v>
      </c>
      <c r="BA32" t="s">
        <v>32</v>
      </c>
      <c r="BB32" t="s">
        <v>199</v>
      </c>
      <c r="BC32">
        <v>268847</v>
      </c>
      <c r="BD32" t="s">
        <v>238</v>
      </c>
    </row>
    <row r="33" spans="1:56">
      <c r="A33" s="109">
        <v>2021</v>
      </c>
      <c r="B33" t="s">
        <v>184</v>
      </c>
      <c r="C33" s="109">
        <v>16</v>
      </c>
      <c r="D33" t="s">
        <v>312</v>
      </c>
      <c r="E33">
        <v>1</v>
      </c>
      <c r="F33" t="s">
        <v>32</v>
      </c>
      <c r="G33" t="s">
        <v>32</v>
      </c>
      <c r="H33">
        <v>968368</v>
      </c>
      <c r="I33" t="s">
        <v>313</v>
      </c>
      <c r="J33">
        <v>17.399999999999999</v>
      </c>
      <c r="K33">
        <v>47.4</v>
      </c>
      <c r="L33">
        <v>31.5</v>
      </c>
      <c r="M33" s="110">
        <v>44446</v>
      </c>
      <c r="N33" s="110">
        <v>44455</v>
      </c>
      <c r="O33" s="110">
        <v>44455.578186574072</v>
      </c>
      <c r="P33" t="s">
        <v>187</v>
      </c>
      <c r="Q33" t="s">
        <v>32</v>
      </c>
      <c r="R33" t="s">
        <v>32</v>
      </c>
      <c r="S33" t="s">
        <v>188</v>
      </c>
      <c r="T33" t="s">
        <v>188</v>
      </c>
      <c r="U33" t="s">
        <v>189</v>
      </c>
      <c r="V33" t="s">
        <v>32</v>
      </c>
      <c r="W33" t="s">
        <v>32</v>
      </c>
      <c r="X33" t="s">
        <v>32</v>
      </c>
      <c r="Y33" t="s">
        <v>32</v>
      </c>
      <c r="Z33" t="s">
        <v>32</v>
      </c>
      <c r="AA33" t="s">
        <v>32</v>
      </c>
      <c r="AB33" t="s">
        <v>190</v>
      </c>
      <c r="AC33">
        <v>217</v>
      </c>
      <c r="AD33" t="s">
        <v>191</v>
      </c>
      <c r="AE33" t="s">
        <v>192</v>
      </c>
      <c r="AF33">
        <v>4</v>
      </c>
      <c r="AG33">
        <v>4</v>
      </c>
      <c r="AH33" t="s">
        <v>193</v>
      </c>
      <c r="AI33">
        <v>14</v>
      </c>
      <c r="AJ33" t="s">
        <v>194</v>
      </c>
      <c r="AK33">
        <v>3.0880000000000001</v>
      </c>
      <c r="AL33">
        <v>1.0840000000000001</v>
      </c>
      <c r="AM33">
        <v>3.347</v>
      </c>
      <c r="AN33">
        <v>161</v>
      </c>
      <c r="AO33" t="s">
        <v>188</v>
      </c>
      <c r="AP33" t="s">
        <v>32</v>
      </c>
      <c r="AQ33" t="s">
        <v>32</v>
      </c>
      <c r="AR33">
        <v>14</v>
      </c>
      <c r="AS33" t="s">
        <v>195</v>
      </c>
      <c r="AT33">
        <v>7861</v>
      </c>
      <c r="AU33" t="s">
        <v>314</v>
      </c>
      <c r="AV33">
        <v>37371</v>
      </c>
      <c r="AW33" t="s">
        <v>315</v>
      </c>
      <c r="AX33">
        <v>9375470</v>
      </c>
      <c r="AY33" t="s">
        <v>32</v>
      </c>
      <c r="AZ33" t="s">
        <v>198</v>
      </c>
      <c r="BA33" t="s">
        <v>32</v>
      </c>
      <c r="BB33" t="s">
        <v>199</v>
      </c>
      <c r="BC33">
        <v>268841</v>
      </c>
      <c r="BD33" t="s">
        <v>200</v>
      </c>
    </row>
    <row r="34" spans="1:56">
      <c r="A34" s="109">
        <v>2021</v>
      </c>
      <c r="B34" t="s">
        <v>184</v>
      </c>
      <c r="C34" s="109">
        <v>16</v>
      </c>
      <c r="D34" t="s">
        <v>316</v>
      </c>
      <c r="E34">
        <v>1</v>
      </c>
      <c r="F34" t="s">
        <v>32</v>
      </c>
      <c r="G34" t="s">
        <v>32</v>
      </c>
      <c r="H34">
        <v>912902</v>
      </c>
      <c r="I34" t="s">
        <v>317</v>
      </c>
      <c r="J34">
        <v>14</v>
      </c>
      <c r="K34">
        <v>16</v>
      </c>
      <c r="L34">
        <v>33</v>
      </c>
      <c r="M34" s="110">
        <v>44453</v>
      </c>
      <c r="N34" s="110">
        <v>44455</v>
      </c>
      <c r="O34" s="110">
        <v>44455.5785869213</v>
      </c>
      <c r="P34" t="s">
        <v>187</v>
      </c>
      <c r="Q34" t="s">
        <v>32</v>
      </c>
      <c r="R34" t="s">
        <v>32</v>
      </c>
      <c r="S34" t="s">
        <v>318</v>
      </c>
      <c r="T34" t="s">
        <v>318</v>
      </c>
      <c r="U34" t="s">
        <v>319</v>
      </c>
      <c r="V34" t="s">
        <v>32</v>
      </c>
      <c r="W34" t="s">
        <v>32</v>
      </c>
      <c r="X34" t="s">
        <v>32</v>
      </c>
      <c r="Y34" t="s">
        <v>32</v>
      </c>
      <c r="Z34" t="s">
        <v>32</v>
      </c>
      <c r="AA34" t="s">
        <v>32</v>
      </c>
      <c r="AB34" t="s">
        <v>190</v>
      </c>
      <c r="AC34">
        <v>217</v>
      </c>
      <c r="AD34" t="s">
        <v>191</v>
      </c>
      <c r="AE34" t="s">
        <v>192</v>
      </c>
      <c r="AF34">
        <v>4</v>
      </c>
      <c r="AG34">
        <v>4</v>
      </c>
      <c r="AH34" t="s">
        <v>193</v>
      </c>
      <c r="AI34">
        <v>3</v>
      </c>
      <c r="AJ34" t="s">
        <v>194</v>
      </c>
      <c r="AK34">
        <v>0.38500000000000001</v>
      </c>
      <c r="AL34">
        <v>1.0840000000000001</v>
      </c>
      <c r="AM34">
        <v>0.41699999999999998</v>
      </c>
      <c r="AN34">
        <v>107</v>
      </c>
      <c r="AO34" t="s">
        <v>320</v>
      </c>
      <c r="AP34" t="s">
        <v>32</v>
      </c>
      <c r="AQ34" t="s">
        <v>32</v>
      </c>
      <c r="AR34">
        <v>3</v>
      </c>
      <c r="AS34" t="s">
        <v>195</v>
      </c>
      <c r="AT34">
        <v>8568</v>
      </c>
      <c r="AU34" t="s">
        <v>321</v>
      </c>
      <c r="AV34">
        <v>912953</v>
      </c>
      <c r="AW34" t="s">
        <v>322</v>
      </c>
      <c r="AX34">
        <v>12349216</v>
      </c>
      <c r="AY34" t="s">
        <v>32</v>
      </c>
      <c r="AZ34" t="s">
        <v>198</v>
      </c>
      <c r="BA34" t="s">
        <v>32</v>
      </c>
      <c r="BB34" t="s">
        <v>199</v>
      </c>
      <c r="BC34">
        <v>268838</v>
      </c>
      <c r="BD34" t="s">
        <v>323</v>
      </c>
    </row>
    <row r="35" spans="1:56">
      <c r="A35" s="109">
        <v>2021</v>
      </c>
      <c r="B35" t="s">
        <v>184</v>
      </c>
      <c r="C35" s="109">
        <v>16</v>
      </c>
      <c r="D35" t="s">
        <v>324</v>
      </c>
      <c r="E35">
        <v>1</v>
      </c>
      <c r="F35" t="s">
        <v>32</v>
      </c>
      <c r="G35" t="s">
        <v>32</v>
      </c>
      <c r="H35">
        <v>30516</v>
      </c>
      <c r="I35" t="s">
        <v>325</v>
      </c>
      <c r="J35">
        <v>17.899999999999999</v>
      </c>
      <c r="K35">
        <v>44.5</v>
      </c>
      <c r="L35">
        <v>56.3</v>
      </c>
      <c r="M35" s="110">
        <v>44446</v>
      </c>
      <c r="N35" s="110">
        <v>44455</v>
      </c>
      <c r="O35" s="110">
        <v>44455.629600613429</v>
      </c>
      <c r="P35" t="s">
        <v>187</v>
      </c>
      <c r="Q35" t="s">
        <v>32</v>
      </c>
      <c r="R35" t="s">
        <v>32</v>
      </c>
      <c r="S35" t="s">
        <v>188</v>
      </c>
      <c r="T35" t="s">
        <v>188</v>
      </c>
      <c r="U35" t="s">
        <v>189</v>
      </c>
      <c r="V35" t="s">
        <v>32</v>
      </c>
      <c r="W35" t="s">
        <v>32</v>
      </c>
      <c r="X35" t="s">
        <v>32</v>
      </c>
      <c r="Y35" t="s">
        <v>32</v>
      </c>
      <c r="Z35" t="s">
        <v>32</v>
      </c>
      <c r="AA35" t="s">
        <v>32</v>
      </c>
      <c r="AB35" t="s">
        <v>190</v>
      </c>
      <c r="AC35">
        <v>217</v>
      </c>
      <c r="AD35" t="s">
        <v>191</v>
      </c>
      <c r="AE35" t="s">
        <v>192</v>
      </c>
      <c r="AF35">
        <v>4</v>
      </c>
      <c r="AG35">
        <v>4</v>
      </c>
      <c r="AH35" t="s">
        <v>193</v>
      </c>
      <c r="AI35">
        <v>9</v>
      </c>
      <c r="AJ35" t="s">
        <v>194</v>
      </c>
      <c r="AK35">
        <v>2.9670000000000001</v>
      </c>
      <c r="AL35">
        <v>1.0840000000000001</v>
      </c>
      <c r="AM35">
        <v>3.2160000000000002</v>
      </c>
      <c r="AN35">
        <v>115</v>
      </c>
      <c r="AO35" t="s">
        <v>188</v>
      </c>
      <c r="AP35" t="s">
        <v>32</v>
      </c>
      <c r="AQ35" t="s">
        <v>32</v>
      </c>
      <c r="AR35">
        <v>8</v>
      </c>
      <c r="AS35" t="s">
        <v>195</v>
      </c>
      <c r="AT35">
        <v>6675</v>
      </c>
      <c r="AU35" t="s">
        <v>326</v>
      </c>
      <c r="AV35">
        <v>69745</v>
      </c>
      <c r="AW35" t="s">
        <v>327</v>
      </c>
      <c r="AX35">
        <v>9379803</v>
      </c>
      <c r="AY35" t="s">
        <v>32</v>
      </c>
      <c r="AZ35" t="s">
        <v>198</v>
      </c>
      <c r="BA35" t="s">
        <v>32</v>
      </c>
      <c r="BB35" t="s">
        <v>199</v>
      </c>
      <c r="BC35">
        <v>268834</v>
      </c>
      <c r="BD35" t="s">
        <v>200</v>
      </c>
    </row>
    <row r="36" spans="1:56">
      <c r="A36" s="109">
        <v>2021</v>
      </c>
      <c r="B36" t="s">
        <v>184</v>
      </c>
      <c r="C36" s="109">
        <v>16</v>
      </c>
      <c r="D36" t="s">
        <v>328</v>
      </c>
      <c r="E36">
        <v>1</v>
      </c>
      <c r="F36" t="s">
        <v>32</v>
      </c>
      <c r="G36" t="s">
        <v>32</v>
      </c>
      <c r="H36">
        <v>963357</v>
      </c>
      <c r="I36" t="s">
        <v>329</v>
      </c>
      <c r="J36">
        <v>15</v>
      </c>
      <c r="K36">
        <v>45</v>
      </c>
      <c r="L36">
        <v>44.1</v>
      </c>
      <c r="M36" s="110">
        <v>44440</v>
      </c>
      <c r="N36" s="110">
        <v>44455</v>
      </c>
      <c r="O36" s="110">
        <v>44455.63443445602</v>
      </c>
      <c r="P36" t="s">
        <v>187</v>
      </c>
      <c r="Q36" t="s">
        <v>32</v>
      </c>
      <c r="R36" t="s">
        <v>32</v>
      </c>
      <c r="S36" t="s">
        <v>188</v>
      </c>
      <c r="T36" t="s">
        <v>188</v>
      </c>
      <c r="U36" t="s">
        <v>189</v>
      </c>
      <c r="V36" t="s">
        <v>32</v>
      </c>
      <c r="W36" t="s">
        <v>32</v>
      </c>
      <c r="X36" t="s">
        <v>32</v>
      </c>
      <c r="Y36" t="s">
        <v>32</v>
      </c>
      <c r="Z36" t="s">
        <v>32</v>
      </c>
      <c r="AA36" t="s">
        <v>32</v>
      </c>
      <c r="AB36" t="s">
        <v>190</v>
      </c>
      <c r="AC36">
        <v>217</v>
      </c>
      <c r="AD36" t="s">
        <v>191</v>
      </c>
      <c r="AE36" t="s">
        <v>192</v>
      </c>
      <c r="AF36">
        <v>4</v>
      </c>
      <c r="AG36">
        <v>4</v>
      </c>
      <c r="AH36" t="s">
        <v>193</v>
      </c>
      <c r="AI36">
        <v>14</v>
      </c>
      <c r="AJ36" t="s">
        <v>194</v>
      </c>
      <c r="AK36">
        <v>2.0950000000000002</v>
      </c>
      <c r="AL36">
        <v>1.0840000000000001</v>
      </c>
      <c r="AM36">
        <v>2.2709999999999999</v>
      </c>
      <c r="AN36">
        <v>161</v>
      </c>
      <c r="AO36" t="s">
        <v>188</v>
      </c>
      <c r="AP36" t="s">
        <v>32</v>
      </c>
      <c r="AQ36" t="s">
        <v>32</v>
      </c>
      <c r="AR36">
        <v>14</v>
      </c>
      <c r="AS36" t="s">
        <v>195</v>
      </c>
      <c r="AT36">
        <v>8486</v>
      </c>
      <c r="AU36" t="s">
        <v>330</v>
      </c>
      <c r="AV36">
        <v>942454</v>
      </c>
      <c r="AW36" t="s">
        <v>331</v>
      </c>
      <c r="AX36">
        <v>15518171</v>
      </c>
      <c r="AY36" t="s">
        <v>32</v>
      </c>
      <c r="AZ36" t="s">
        <v>198</v>
      </c>
      <c r="BA36" t="s">
        <v>32</v>
      </c>
      <c r="BB36" t="s">
        <v>199</v>
      </c>
      <c r="BC36">
        <v>268828</v>
      </c>
      <c r="BD36" t="s">
        <v>200</v>
      </c>
    </row>
    <row r="37" spans="1:56">
      <c r="A37" s="109">
        <v>2021</v>
      </c>
      <c r="B37" t="s">
        <v>184</v>
      </c>
      <c r="C37" s="109">
        <v>15</v>
      </c>
      <c r="D37" t="s">
        <v>332</v>
      </c>
      <c r="E37">
        <v>1</v>
      </c>
      <c r="F37" t="s">
        <v>32</v>
      </c>
      <c r="G37" t="s">
        <v>32</v>
      </c>
      <c r="H37">
        <v>925411</v>
      </c>
      <c r="I37" t="s">
        <v>333</v>
      </c>
      <c r="J37">
        <v>14.89</v>
      </c>
      <c r="K37">
        <v>31</v>
      </c>
      <c r="L37">
        <v>38.799999999999997</v>
      </c>
      <c r="M37" s="110">
        <v>44448</v>
      </c>
      <c r="N37" s="110">
        <v>44454</v>
      </c>
      <c r="O37" s="110">
        <v>44454.815014432868</v>
      </c>
      <c r="P37" t="s">
        <v>187</v>
      </c>
      <c r="Q37" t="s">
        <v>32</v>
      </c>
      <c r="R37" t="s">
        <v>32</v>
      </c>
      <c r="S37" t="s">
        <v>334</v>
      </c>
      <c r="T37" t="s">
        <v>188</v>
      </c>
      <c r="U37" t="s">
        <v>189</v>
      </c>
      <c r="V37" t="s">
        <v>32</v>
      </c>
      <c r="W37" t="s">
        <v>32</v>
      </c>
      <c r="X37" t="s">
        <v>32</v>
      </c>
      <c r="Y37" t="s">
        <v>32</v>
      </c>
      <c r="Z37" t="s">
        <v>32</v>
      </c>
      <c r="AA37" t="s">
        <v>32</v>
      </c>
      <c r="AB37" t="s">
        <v>190</v>
      </c>
      <c r="AC37">
        <v>217</v>
      </c>
      <c r="AD37" t="s">
        <v>191</v>
      </c>
      <c r="AE37" t="s">
        <v>192</v>
      </c>
      <c r="AF37">
        <v>4</v>
      </c>
      <c r="AG37">
        <v>4</v>
      </c>
      <c r="AH37" t="s">
        <v>193</v>
      </c>
      <c r="AI37">
        <v>14</v>
      </c>
      <c r="AJ37" t="s">
        <v>194</v>
      </c>
      <c r="AK37">
        <v>2.8370000000000002</v>
      </c>
      <c r="AL37">
        <v>1.0840000000000001</v>
      </c>
      <c r="AM37">
        <v>3.0750000000000002</v>
      </c>
      <c r="AN37">
        <v>161</v>
      </c>
      <c r="AO37" t="s">
        <v>188</v>
      </c>
      <c r="AP37" t="s">
        <v>32</v>
      </c>
      <c r="AQ37" t="s">
        <v>32</v>
      </c>
      <c r="AR37">
        <v>14</v>
      </c>
      <c r="AS37" t="s">
        <v>195</v>
      </c>
      <c r="AT37">
        <v>8486</v>
      </c>
      <c r="AU37" t="s">
        <v>330</v>
      </c>
      <c r="AV37">
        <v>88158</v>
      </c>
      <c r="AW37" t="s">
        <v>335</v>
      </c>
      <c r="AX37">
        <v>7468555</v>
      </c>
      <c r="AY37" t="s">
        <v>32</v>
      </c>
      <c r="AZ37" t="s">
        <v>198</v>
      </c>
      <c r="BA37" t="s">
        <v>32</v>
      </c>
      <c r="BB37" t="s">
        <v>199</v>
      </c>
      <c r="BC37">
        <v>268821</v>
      </c>
      <c r="BD37" t="s">
        <v>336</v>
      </c>
    </row>
    <row r="38" spans="1:56">
      <c r="A38" s="109">
        <v>2021</v>
      </c>
      <c r="B38" t="s">
        <v>184</v>
      </c>
      <c r="C38" s="109">
        <v>15</v>
      </c>
      <c r="D38" t="s">
        <v>337</v>
      </c>
      <c r="E38">
        <v>1</v>
      </c>
      <c r="F38" t="s">
        <v>32</v>
      </c>
      <c r="G38" t="s">
        <v>32</v>
      </c>
      <c r="H38">
        <v>963934</v>
      </c>
      <c r="I38" t="s">
        <v>338</v>
      </c>
      <c r="J38">
        <v>14.93</v>
      </c>
      <c r="K38">
        <v>29.3</v>
      </c>
      <c r="L38">
        <v>27.3</v>
      </c>
      <c r="M38" s="110">
        <v>44441</v>
      </c>
      <c r="N38" s="110">
        <v>44454</v>
      </c>
      <c r="O38" s="110">
        <v>44454.619385069447</v>
      </c>
      <c r="P38" t="s">
        <v>187</v>
      </c>
      <c r="Q38" t="s">
        <v>32</v>
      </c>
      <c r="R38" t="s">
        <v>32</v>
      </c>
      <c r="S38" t="s">
        <v>339</v>
      </c>
      <c r="T38" t="s">
        <v>340</v>
      </c>
      <c r="U38" t="s">
        <v>341</v>
      </c>
      <c r="V38" t="s">
        <v>32</v>
      </c>
      <c r="W38" t="s">
        <v>32</v>
      </c>
      <c r="X38" t="s">
        <v>32</v>
      </c>
      <c r="Y38" t="s">
        <v>32</v>
      </c>
      <c r="Z38" t="s">
        <v>32</v>
      </c>
      <c r="AA38" t="s">
        <v>32</v>
      </c>
      <c r="AB38" t="s">
        <v>190</v>
      </c>
      <c r="AC38">
        <v>217</v>
      </c>
      <c r="AD38" t="s">
        <v>191</v>
      </c>
      <c r="AE38" t="s">
        <v>192</v>
      </c>
      <c r="AF38">
        <v>4</v>
      </c>
      <c r="AG38">
        <v>4</v>
      </c>
      <c r="AH38" t="s">
        <v>193</v>
      </c>
      <c r="AI38">
        <v>5</v>
      </c>
      <c r="AJ38" t="s">
        <v>194</v>
      </c>
      <c r="AK38">
        <v>3.0209999999999999</v>
      </c>
      <c r="AL38">
        <v>1.0840000000000001</v>
      </c>
      <c r="AM38">
        <v>3.2749999999999999</v>
      </c>
      <c r="AN38">
        <v>111</v>
      </c>
      <c r="AO38" t="s">
        <v>340</v>
      </c>
      <c r="AP38" t="s">
        <v>32</v>
      </c>
      <c r="AQ38" t="s">
        <v>32</v>
      </c>
      <c r="AR38">
        <v>5</v>
      </c>
      <c r="AS38" t="s">
        <v>195</v>
      </c>
      <c r="AT38">
        <v>4444</v>
      </c>
      <c r="AU38" t="s">
        <v>342</v>
      </c>
      <c r="AV38">
        <v>902193</v>
      </c>
      <c r="AW38" t="s">
        <v>343</v>
      </c>
      <c r="AX38">
        <v>8584657</v>
      </c>
      <c r="AY38" t="s">
        <v>32</v>
      </c>
      <c r="AZ38" t="s">
        <v>198</v>
      </c>
      <c r="BA38" t="s">
        <v>32</v>
      </c>
      <c r="BB38" t="s">
        <v>199</v>
      </c>
      <c r="BC38">
        <v>268815</v>
      </c>
      <c r="BD38" t="s">
        <v>344</v>
      </c>
    </row>
    <row r="39" spans="1:56">
      <c r="A39" s="109">
        <v>2021</v>
      </c>
      <c r="B39" t="s">
        <v>184</v>
      </c>
      <c r="C39" s="109">
        <v>15</v>
      </c>
      <c r="D39" t="s">
        <v>337</v>
      </c>
      <c r="E39">
        <v>2</v>
      </c>
      <c r="F39" t="s">
        <v>32</v>
      </c>
      <c r="G39" t="s">
        <v>32</v>
      </c>
      <c r="H39">
        <v>963934</v>
      </c>
      <c r="I39" t="s">
        <v>338</v>
      </c>
      <c r="J39">
        <v>14.93</v>
      </c>
      <c r="K39">
        <v>29.3</v>
      </c>
      <c r="L39">
        <v>27.3</v>
      </c>
      <c r="M39" s="110">
        <v>44441</v>
      </c>
      <c r="N39" s="110">
        <v>44454</v>
      </c>
      <c r="O39" s="110">
        <v>44454.619385069447</v>
      </c>
      <c r="P39" t="s">
        <v>187</v>
      </c>
      <c r="Q39" t="s">
        <v>32</v>
      </c>
      <c r="R39" t="s">
        <v>32</v>
      </c>
      <c r="S39" t="s">
        <v>339</v>
      </c>
      <c r="T39" t="s">
        <v>340</v>
      </c>
      <c r="U39" t="s">
        <v>341</v>
      </c>
      <c r="V39" t="s">
        <v>32</v>
      </c>
      <c r="W39" t="s">
        <v>32</v>
      </c>
      <c r="X39" t="s">
        <v>32</v>
      </c>
      <c r="Y39" t="s">
        <v>32</v>
      </c>
      <c r="Z39" t="s">
        <v>32</v>
      </c>
      <c r="AA39" t="s">
        <v>32</v>
      </c>
      <c r="AB39" t="s">
        <v>190</v>
      </c>
      <c r="AC39">
        <v>217</v>
      </c>
      <c r="AD39" t="s">
        <v>191</v>
      </c>
      <c r="AE39" t="s">
        <v>192</v>
      </c>
      <c r="AF39">
        <v>4</v>
      </c>
      <c r="AG39">
        <v>4</v>
      </c>
      <c r="AH39" t="s">
        <v>193</v>
      </c>
      <c r="AI39">
        <v>5</v>
      </c>
      <c r="AJ39" t="s">
        <v>194</v>
      </c>
      <c r="AK39">
        <v>3.5000000000000003E-2</v>
      </c>
      <c r="AL39">
        <v>1.0840000000000001</v>
      </c>
      <c r="AM39">
        <v>3.7999999999999999E-2</v>
      </c>
      <c r="AN39">
        <v>111</v>
      </c>
      <c r="AO39" t="s">
        <v>340</v>
      </c>
      <c r="AP39" t="s">
        <v>32</v>
      </c>
      <c r="AQ39" t="s">
        <v>32</v>
      </c>
      <c r="AR39">
        <v>5</v>
      </c>
      <c r="AS39" t="s">
        <v>239</v>
      </c>
      <c r="AT39">
        <v>55555555</v>
      </c>
      <c r="AU39" t="s">
        <v>240</v>
      </c>
      <c r="AV39">
        <v>902193</v>
      </c>
      <c r="AW39" t="s">
        <v>343</v>
      </c>
      <c r="AX39">
        <v>8584657</v>
      </c>
      <c r="AY39" t="s">
        <v>32</v>
      </c>
      <c r="AZ39" t="s">
        <v>198</v>
      </c>
      <c r="BA39" t="s">
        <v>32</v>
      </c>
      <c r="BB39" t="s">
        <v>199</v>
      </c>
      <c r="BC39">
        <v>268815</v>
      </c>
      <c r="BD39" t="s">
        <v>344</v>
      </c>
    </row>
    <row r="40" spans="1:56">
      <c r="A40" s="109">
        <v>2021</v>
      </c>
      <c r="B40" t="s">
        <v>184</v>
      </c>
      <c r="C40" s="109">
        <v>15</v>
      </c>
      <c r="D40" t="s">
        <v>345</v>
      </c>
      <c r="E40">
        <v>1</v>
      </c>
      <c r="F40" t="s">
        <v>32</v>
      </c>
      <c r="G40" t="s">
        <v>32</v>
      </c>
      <c r="H40">
        <v>969096</v>
      </c>
      <c r="I40" t="s">
        <v>346</v>
      </c>
      <c r="J40">
        <v>14.9</v>
      </c>
      <c r="K40">
        <v>43.8</v>
      </c>
      <c r="L40">
        <v>38.299999999999997</v>
      </c>
      <c r="M40" s="110">
        <v>44440</v>
      </c>
      <c r="N40" s="110">
        <v>44454</v>
      </c>
      <c r="O40" s="110">
        <v>44454.670531215277</v>
      </c>
      <c r="P40" t="s">
        <v>187</v>
      </c>
      <c r="Q40" t="s">
        <v>32</v>
      </c>
      <c r="R40" t="s">
        <v>32</v>
      </c>
      <c r="S40" t="s">
        <v>232</v>
      </c>
      <c r="T40" t="s">
        <v>233</v>
      </c>
      <c r="U40" t="s">
        <v>234</v>
      </c>
      <c r="V40" t="s">
        <v>32</v>
      </c>
      <c r="W40" t="s">
        <v>32</v>
      </c>
      <c r="X40" t="s">
        <v>32</v>
      </c>
      <c r="Y40" t="s">
        <v>32</v>
      </c>
      <c r="Z40" t="s">
        <v>32</v>
      </c>
      <c r="AA40" t="s">
        <v>32</v>
      </c>
      <c r="AB40" t="s">
        <v>190</v>
      </c>
      <c r="AC40">
        <v>217</v>
      </c>
      <c r="AD40" t="s">
        <v>191</v>
      </c>
      <c r="AE40" t="s">
        <v>192</v>
      </c>
      <c r="AF40">
        <v>4</v>
      </c>
      <c r="AG40">
        <v>4</v>
      </c>
      <c r="AH40" t="s">
        <v>193</v>
      </c>
      <c r="AI40">
        <v>7</v>
      </c>
      <c r="AJ40" t="s">
        <v>194</v>
      </c>
      <c r="AK40">
        <v>3.5169999999999999</v>
      </c>
      <c r="AL40">
        <v>1.0840000000000001</v>
      </c>
      <c r="AM40">
        <v>3.8119999999999998</v>
      </c>
      <c r="AN40">
        <v>113</v>
      </c>
      <c r="AO40" t="s">
        <v>235</v>
      </c>
      <c r="AP40" t="s">
        <v>32</v>
      </c>
      <c r="AQ40" t="s">
        <v>32</v>
      </c>
      <c r="AR40">
        <v>7</v>
      </c>
      <c r="AS40" t="s">
        <v>195</v>
      </c>
      <c r="AT40">
        <v>5204</v>
      </c>
      <c r="AU40" t="s">
        <v>236</v>
      </c>
      <c r="AV40">
        <v>942465</v>
      </c>
      <c r="AW40" t="s">
        <v>347</v>
      </c>
      <c r="AX40">
        <v>13575341</v>
      </c>
      <c r="AY40" t="s">
        <v>32</v>
      </c>
      <c r="AZ40" t="s">
        <v>198</v>
      </c>
      <c r="BA40" t="s">
        <v>32</v>
      </c>
      <c r="BB40" t="s">
        <v>199</v>
      </c>
      <c r="BC40">
        <v>268802</v>
      </c>
      <c r="BD40" t="s">
        <v>238</v>
      </c>
    </row>
    <row r="41" spans="1:56">
      <c r="A41" s="109">
        <v>2021</v>
      </c>
      <c r="B41" t="s">
        <v>184</v>
      </c>
      <c r="C41" s="109">
        <v>15</v>
      </c>
      <c r="D41" t="s">
        <v>345</v>
      </c>
      <c r="E41">
        <v>2</v>
      </c>
      <c r="F41" t="s">
        <v>32</v>
      </c>
      <c r="G41" t="s">
        <v>32</v>
      </c>
      <c r="H41">
        <v>969096</v>
      </c>
      <c r="I41" t="s">
        <v>346</v>
      </c>
      <c r="J41">
        <v>14.9</v>
      </c>
      <c r="K41">
        <v>43.8</v>
      </c>
      <c r="L41">
        <v>38.299999999999997</v>
      </c>
      <c r="M41" s="110">
        <v>44440</v>
      </c>
      <c r="N41" s="110">
        <v>44454</v>
      </c>
      <c r="O41" s="110">
        <v>44454.670531215277</v>
      </c>
      <c r="P41" t="s">
        <v>187</v>
      </c>
      <c r="Q41" t="s">
        <v>32</v>
      </c>
      <c r="R41" t="s">
        <v>32</v>
      </c>
      <c r="S41" t="s">
        <v>232</v>
      </c>
      <c r="T41" t="s">
        <v>233</v>
      </c>
      <c r="U41" t="s">
        <v>234</v>
      </c>
      <c r="V41" t="s">
        <v>32</v>
      </c>
      <c r="W41" t="s">
        <v>32</v>
      </c>
      <c r="X41" t="s">
        <v>32</v>
      </c>
      <c r="Y41" t="s">
        <v>32</v>
      </c>
      <c r="Z41" t="s">
        <v>32</v>
      </c>
      <c r="AA41" t="s">
        <v>32</v>
      </c>
      <c r="AB41" t="s">
        <v>190</v>
      </c>
      <c r="AC41">
        <v>217</v>
      </c>
      <c r="AD41" t="s">
        <v>191</v>
      </c>
      <c r="AE41" t="s">
        <v>192</v>
      </c>
      <c r="AF41">
        <v>4</v>
      </c>
      <c r="AG41">
        <v>4</v>
      </c>
      <c r="AH41" t="s">
        <v>193</v>
      </c>
      <c r="AI41">
        <v>7</v>
      </c>
      <c r="AJ41" t="s">
        <v>194</v>
      </c>
      <c r="AK41">
        <v>6.0000000000000001E-3</v>
      </c>
      <c r="AL41">
        <v>1.0840000000000001</v>
      </c>
      <c r="AM41">
        <v>7.0000000000000001E-3</v>
      </c>
      <c r="AN41">
        <v>113</v>
      </c>
      <c r="AO41" t="s">
        <v>235</v>
      </c>
      <c r="AP41" t="s">
        <v>32</v>
      </c>
      <c r="AQ41" t="s">
        <v>32</v>
      </c>
      <c r="AR41">
        <v>7</v>
      </c>
      <c r="AS41" t="s">
        <v>239</v>
      </c>
      <c r="AT41">
        <v>8888888</v>
      </c>
      <c r="AU41" t="s">
        <v>280</v>
      </c>
      <c r="AV41">
        <v>942465</v>
      </c>
      <c r="AW41" t="s">
        <v>347</v>
      </c>
      <c r="AX41">
        <v>13575341</v>
      </c>
      <c r="AY41" t="s">
        <v>32</v>
      </c>
      <c r="AZ41" t="s">
        <v>198</v>
      </c>
      <c r="BA41" t="s">
        <v>32</v>
      </c>
      <c r="BB41" t="s">
        <v>199</v>
      </c>
      <c r="BC41">
        <v>268802</v>
      </c>
      <c r="BD41" t="s">
        <v>238</v>
      </c>
    </row>
    <row r="42" spans="1:56">
      <c r="A42" s="109">
        <v>2021</v>
      </c>
      <c r="B42" t="s">
        <v>184</v>
      </c>
      <c r="C42" s="109">
        <v>15</v>
      </c>
      <c r="D42" t="s">
        <v>348</v>
      </c>
      <c r="E42">
        <v>1</v>
      </c>
      <c r="F42" t="s">
        <v>32</v>
      </c>
      <c r="G42" t="s">
        <v>32</v>
      </c>
      <c r="H42">
        <v>910616</v>
      </c>
      <c r="I42" t="s">
        <v>349</v>
      </c>
      <c r="J42">
        <v>17.95</v>
      </c>
      <c r="K42">
        <v>39</v>
      </c>
      <c r="L42">
        <v>65</v>
      </c>
      <c r="M42" s="110">
        <v>44445</v>
      </c>
      <c r="N42" s="110">
        <v>44454</v>
      </c>
      <c r="O42" s="110">
        <v>44454.469182604167</v>
      </c>
      <c r="P42" t="s">
        <v>187</v>
      </c>
      <c r="Q42" t="s">
        <v>32</v>
      </c>
      <c r="R42" t="s">
        <v>32</v>
      </c>
      <c r="S42" t="s">
        <v>350</v>
      </c>
      <c r="T42" t="s">
        <v>351</v>
      </c>
      <c r="U42" t="s">
        <v>204</v>
      </c>
      <c r="V42" t="s">
        <v>32</v>
      </c>
      <c r="W42" t="s">
        <v>32</v>
      </c>
      <c r="X42" t="s">
        <v>32</v>
      </c>
      <c r="Y42" t="s">
        <v>32</v>
      </c>
      <c r="Z42" t="s">
        <v>32</v>
      </c>
      <c r="AA42" t="s">
        <v>32</v>
      </c>
      <c r="AB42" t="s">
        <v>190</v>
      </c>
      <c r="AC42">
        <v>217</v>
      </c>
      <c r="AD42" t="s">
        <v>191</v>
      </c>
      <c r="AE42" t="s">
        <v>192</v>
      </c>
      <c r="AF42">
        <v>4</v>
      </c>
      <c r="AG42">
        <v>4</v>
      </c>
      <c r="AH42" t="s">
        <v>193</v>
      </c>
      <c r="AI42">
        <v>8</v>
      </c>
      <c r="AJ42" t="s">
        <v>194</v>
      </c>
      <c r="AK42">
        <v>2.1469999999999998</v>
      </c>
      <c r="AL42">
        <v>1.0840000000000001</v>
      </c>
      <c r="AM42">
        <v>2.327</v>
      </c>
      <c r="AN42">
        <v>114</v>
      </c>
      <c r="AO42" t="s">
        <v>352</v>
      </c>
      <c r="AP42" t="s">
        <v>32</v>
      </c>
      <c r="AQ42" t="s">
        <v>32</v>
      </c>
      <c r="AR42">
        <v>8</v>
      </c>
      <c r="AS42" t="s">
        <v>195</v>
      </c>
      <c r="AT42">
        <v>8035</v>
      </c>
      <c r="AU42" t="s">
        <v>353</v>
      </c>
      <c r="AV42">
        <v>21729</v>
      </c>
      <c r="AW42" t="s">
        <v>354</v>
      </c>
      <c r="AX42">
        <v>10674974</v>
      </c>
      <c r="AY42" t="s">
        <v>32</v>
      </c>
      <c r="AZ42" t="s">
        <v>198</v>
      </c>
      <c r="BA42" t="s">
        <v>32</v>
      </c>
      <c r="BB42" t="s">
        <v>199</v>
      </c>
      <c r="BC42">
        <v>268801</v>
      </c>
      <c r="BD42" t="s">
        <v>355</v>
      </c>
    </row>
    <row r="43" spans="1:56">
      <c r="A43" s="109">
        <v>2021</v>
      </c>
      <c r="B43" t="s">
        <v>184</v>
      </c>
      <c r="C43" s="109">
        <v>15</v>
      </c>
      <c r="D43" t="s">
        <v>356</v>
      </c>
      <c r="E43">
        <v>1</v>
      </c>
      <c r="F43" t="s">
        <v>32</v>
      </c>
      <c r="G43" t="s">
        <v>32</v>
      </c>
      <c r="H43">
        <v>961273</v>
      </c>
      <c r="I43" t="s">
        <v>357</v>
      </c>
      <c r="J43">
        <v>15</v>
      </c>
      <c r="K43">
        <v>20</v>
      </c>
      <c r="L43">
        <v>16.100000000000001</v>
      </c>
      <c r="M43" s="110">
        <v>44453</v>
      </c>
      <c r="N43" s="110">
        <v>44454</v>
      </c>
      <c r="O43" s="110">
        <v>44455.442772951392</v>
      </c>
      <c r="P43" t="s">
        <v>187</v>
      </c>
      <c r="Q43" t="s">
        <v>32</v>
      </c>
      <c r="R43" t="s">
        <v>32</v>
      </c>
      <c r="S43" t="s">
        <v>318</v>
      </c>
      <c r="T43" t="s">
        <v>318</v>
      </c>
      <c r="U43" t="s">
        <v>319</v>
      </c>
      <c r="V43" t="s">
        <v>32</v>
      </c>
      <c r="W43" t="s">
        <v>32</v>
      </c>
      <c r="X43" t="s">
        <v>32</v>
      </c>
      <c r="Y43" t="s">
        <v>32</v>
      </c>
      <c r="Z43" t="s">
        <v>32</v>
      </c>
      <c r="AA43" t="s">
        <v>32</v>
      </c>
      <c r="AB43" t="s">
        <v>190</v>
      </c>
      <c r="AC43">
        <v>217</v>
      </c>
      <c r="AD43" t="s">
        <v>191</v>
      </c>
      <c r="AE43" t="s">
        <v>192</v>
      </c>
      <c r="AF43">
        <v>4</v>
      </c>
      <c r="AG43">
        <v>4</v>
      </c>
      <c r="AH43" t="s">
        <v>193</v>
      </c>
      <c r="AI43">
        <v>3</v>
      </c>
      <c r="AJ43" t="s">
        <v>194</v>
      </c>
      <c r="AK43">
        <v>0.65100000000000002</v>
      </c>
      <c r="AL43">
        <v>1.0840000000000001</v>
      </c>
      <c r="AM43">
        <v>0.70599999999999996</v>
      </c>
      <c r="AN43">
        <v>107</v>
      </c>
      <c r="AO43" t="s">
        <v>320</v>
      </c>
      <c r="AP43" t="s">
        <v>32</v>
      </c>
      <c r="AQ43" t="s">
        <v>32</v>
      </c>
      <c r="AR43">
        <v>3</v>
      </c>
      <c r="AS43" t="s">
        <v>195</v>
      </c>
      <c r="AT43">
        <v>8568</v>
      </c>
      <c r="AU43" t="s">
        <v>321</v>
      </c>
      <c r="AV43">
        <v>96624</v>
      </c>
      <c r="AW43" t="s">
        <v>358</v>
      </c>
      <c r="AX43">
        <v>9442664</v>
      </c>
      <c r="AY43" t="s">
        <v>32</v>
      </c>
      <c r="AZ43" t="s">
        <v>198</v>
      </c>
      <c r="BA43" t="s">
        <v>32</v>
      </c>
      <c r="BB43" t="s">
        <v>199</v>
      </c>
      <c r="BC43">
        <v>268800</v>
      </c>
      <c r="BD43" t="s">
        <v>323</v>
      </c>
    </row>
    <row r="44" spans="1:56">
      <c r="A44" s="109">
        <v>2021</v>
      </c>
      <c r="B44" t="s">
        <v>184</v>
      </c>
      <c r="C44" s="109">
        <v>15</v>
      </c>
      <c r="D44" t="s">
        <v>359</v>
      </c>
      <c r="E44">
        <v>1</v>
      </c>
      <c r="F44" t="s">
        <v>32</v>
      </c>
      <c r="G44" t="s">
        <v>32</v>
      </c>
      <c r="H44">
        <v>698122</v>
      </c>
      <c r="I44" t="s">
        <v>360</v>
      </c>
      <c r="J44">
        <v>17.46</v>
      </c>
      <c r="K44">
        <v>44</v>
      </c>
      <c r="L44">
        <v>40.799999999999997</v>
      </c>
      <c r="M44" s="110">
        <v>44442</v>
      </c>
      <c r="N44" s="110">
        <v>44454</v>
      </c>
      <c r="O44" s="110">
        <v>44454.707241203701</v>
      </c>
      <c r="P44" t="s">
        <v>187</v>
      </c>
      <c r="Q44" t="s">
        <v>32</v>
      </c>
      <c r="R44" t="s">
        <v>32</v>
      </c>
      <c r="S44" t="s">
        <v>232</v>
      </c>
      <c r="T44" t="s">
        <v>233</v>
      </c>
      <c r="U44" t="s">
        <v>234</v>
      </c>
      <c r="V44" t="s">
        <v>32</v>
      </c>
      <c r="W44" t="s">
        <v>32</v>
      </c>
      <c r="X44" t="s">
        <v>32</v>
      </c>
      <c r="Y44" t="s">
        <v>32</v>
      </c>
      <c r="Z44" t="s">
        <v>32</v>
      </c>
      <c r="AA44" t="s">
        <v>32</v>
      </c>
      <c r="AB44" t="s">
        <v>190</v>
      </c>
      <c r="AC44">
        <v>217</v>
      </c>
      <c r="AD44" t="s">
        <v>191</v>
      </c>
      <c r="AE44" t="s">
        <v>192</v>
      </c>
      <c r="AF44">
        <v>4</v>
      </c>
      <c r="AG44">
        <v>4</v>
      </c>
      <c r="AH44" t="s">
        <v>193</v>
      </c>
      <c r="AI44">
        <v>8</v>
      </c>
      <c r="AJ44" t="s">
        <v>194</v>
      </c>
      <c r="AK44">
        <v>2.9289999999999998</v>
      </c>
      <c r="AL44">
        <v>1.0840000000000001</v>
      </c>
      <c r="AM44">
        <v>3.1749999999999998</v>
      </c>
      <c r="AN44">
        <v>114</v>
      </c>
      <c r="AO44" t="s">
        <v>235</v>
      </c>
      <c r="AP44" t="s">
        <v>32</v>
      </c>
      <c r="AQ44" t="s">
        <v>32</v>
      </c>
      <c r="AR44">
        <v>7</v>
      </c>
      <c r="AS44" t="s">
        <v>195</v>
      </c>
      <c r="AT44">
        <v>5204</v>
      </c>
      <c r="AU44" t="s">
        <v>236</v>
      </c>
      <c r="AV44">
        <v>900371</v>
      </c>
      <c r="AW44" t="s">
        <v>361</v>
      </c>
      <c r="AX44">
        <v>14556309</v>
      </c>
      <c r="AY44" t="s">
        <v>32</v>
      </c>
      <c r="AZ44" t="s">
        <v>198</v>
      </c>
      <c r="BA44" t="s">
        <v>32</v>
      </c>
      <c r="BB44" t="s">
        <v>199</v>
      </c>
      <c r="BC44">
        <v>268798</v>
      </c>
      <c r="BD44" t="s">
        <v>238</v>
      </c>
    </row>
    <row r="45" spans="1:56">
      <c r="A45" s="109">
        <v>2021</v>
      </c>
      <c r="B45" t="s">
        <v>184</v>
      </c>
      <c r="C45" s="109">
        <v>15</v>
      </c>
      <c r="D45" t="s">
        <v>359</v>
      </c>
      <c r="E45">
        <v>2</v>
      </c>
      <c r="F45" t="s">
        <v>32</v>
      </c>
      <c r="G45" t="s">
        <v>32</v>
      </c>
      <c r="H45">
        <v>698122</v>
      </c>
      <c r="I45" t="s">
        <v>360</v>
      </c>
      <c r="J45">
        <v>17.46</v>
      </c>
      <c r="K45">
        <v>44</v>
      </c>
      <c r="L45">
        <v>40.799999999999997</v>
      </c>
      <c r="M45" s="110">
        <v>44442</v>
      </c>
      <c r="N45" s="110">
        <v>44454</v>
      </c>
      <c r="O45" s="110">
        <v>44454.707241203701</v>
      </c>
      <c r="P45" t="s">
        <v>187</v>
      </c>
      <c r="Q45" t="s">
        <v>32</v>
      </c>
      <c r="R45" t="s">
        <v>32</v>
      </c>
      <c r="S45" t="s">
        <v>232</v>
      </c>
      <c r="T45" t="s">
        <v>233</v>
      </c>
      <c r="U45" t="s">
        <v>234</v>
      </c>
      <c r="V45" t="s">
        <v>32</v>
      </c>
      <c r="W45" t="s">
        <v>32</v>
      </c>
      <c r="X45" t="s">
        <v>32</v>
      </c>
      <c r="Y45" t="s">
        <v>32</v>
      </c>
      <c r="Z45" t="s">
        <v>32</v>
      </c>
      <c r="AA45" t="s">
        <v>32</v>
      </c>
      <c r="AB45" t="s">
        <v>190</v>
      </c>
      <c r="AC45">
        <v>217</v>
      </c>
      <c r="AD45" t="s">
        <v>191</v>
      </c>
      <c r="AE45" t="s">
        <v>192</v>
      </c>
      <c r="AF45">
        <v>4</v>
      </c>
      <c r="AG45">
        <v>4</v>
      </c>
      <c r="AH45" t="s">
        <v>193</v>
      </c>
      <c r="AI45">
        <v>8</v>
      </c>
      <c r="AJ45" t="s">
        <v>194</v>
      </c>
      <c r="AK45">
        <v>2.8000000000000001E-2</v>
      </c>
      <c r="AL45">
        <v>1.0840000000000001</v>
      </c>
      <c r="AM45">
        <v>0.03</v>
      </c>
      <c r="AN45">
        <v>114</v>
      </c>
      <c r="AO45" t="s">
        <v>235</v>
      </c>
      <c r="AP45" t="s">
        <v>32</v>
      </c>
      <c r="AQ45" t="s">
        <v>32</v>
      </c>
      <c r="AR45">
        <v>7</v>
      </c>
      <c r="AS45" t="s">
        <v>239</v>
      </c>
      <c r="AT45">
        <v>8888888</v>
      </c>
      <c r="AU45" t="s">
        <v>280</v>
      </c>
      <c r="AV45">
        <v>900371</v>
      </c>
      <c r="AW45" t="s">
        <v>361</v>
      </c>
      <c r="AX45">
        <v>14556309</v>
      </c>
      <c r="AY45" t="s">
        <v>32</v>
      </c>
      <c r="AZ45" t="s">
        <v>198</v>
      </c>
      <c r="BA45" t="s">
        <v>32</v>
      </c>
      <c r="BB45" t="s">
        <v>199</v>
      </c>
      <c r="BC45">
        <v>268798</v>
      </c>
      <c r="BD45" t="s">
        <v>238</v>
      </c>
    </row>
    <row r="46" spans="1:56">
      <c r="A46" s="109">
        <v>2021</v>
      </c>
      <c r="B46" t="s">
        <v>184</v>
      </c>
      <c r="C46" s="109">
        <v>15</v>
      </c>
      <c r="D46" t="s">
        <v>362</v>
      </c>
      <c r="E46">
        <v>1</v>
      </c>
      <c r="F46" t="s">
        <v>32</v>
      </c>
      <c r="G46" t="s">
        <v>32</v>
      </c>
      <c r="H46">
        <v>965739</v>
      </c>
      <c r="I46" t="s">
        <v>363</v>
      </c>
      <c r="J46">
        <v>17.43</v>
      </c>
      <c r="K46">
        <v>48.4</v>
      </c>
      <c r="L46">
        <v>51.3</v>
      </c>
      <c r="M46" s="110">
        <v>44435</v>
      </c>
      <c r="N46" s="110">
        <v>44454</v>
      </c>
      <c r="O46" s="110">
        <v>44454.855899386574</v>
      </c>
      <c r="P46" t="s">
        <v>187</v>
      </c>
      <c r="Q46" t="s">
        <v>32</v>
      </c>
      <c r="R46" t="s">
        <v>32</v>
      </c>
      <c r="S46" t="s">
        <v>188</v>
      </c>
      <c r="T46" t="s">
        <v>188</v>
      </c>
      <c r="U46" t="s">
        <v>189</v>
      </c>
      <c r="V46" t="s">
        <v>32</v>
      </c>
      <c r="W46" t="s">
        <v>32</v>
      </c>
      <c r="X46" t="s">
        <v>32</v>
      </c>
      <c r="Y46" t="s">
        <v>32</v>
      </c>
      <c r="Z46" t="s">
        <v>32</v>
      </c>
      <c r="AA46" t="s">
        <v>32</v>
      </c>
      <c r="AB46" t="s">
        <v>190</v>
      </c>
      <c r="AC46">
        <v>217</v>
      </c>
      <c r="AD46" t="s">
        <v>191</v>
      </c>
      <c r="AE46" t="s">
        <v>192</v>
      </c>
      <c r="AF46">
        <v>4</v>
      </c>
      <c r="AG46">
        <v>4</v>
      </c>
      <c r="AH46" t="s">
        <v>193</v>
      </c>
      <c r="AI46">
        <v>10</v>
      </c>
      <c r="AJ46" t="s">
        <v>194</v>
      </c>
      <c r="AK46">
        <v>4.2839999999999998</v>
      </c>
      <c r="AL46">
        <v>1.0840000000000001</v>
      </c>
      <c r="AM46">
        <v>4.6440000000000001</v>
      </c>
      <c r="AN46">
        <v>162</v>
      </c>
      <c r="AO46" t="s">
        <v>188</v>
      </c>
      <c r="AP46" t="s">
        <v>32</v>
      </c>
      <c r="AQ46" t="s">
        <v>32</v>
      </c>
      <c r="AR46">
        <v>8</v>
      </c>
      <c r="AS46" t="s">
        <v>195</v>
      </c>
      <c r="AT46">
        <v>6627</v>
      </c>
      <c r="AU46" t="s">
        <v>364</v>
      </c>
      <c r="AV46">
        <v>69999</v>
      </c>
      <c r="AW46" t="s">
        <v>365</v>
      </c>
      <c r="AX46">
        <v>13147398</v>
      </c>
      <c r="AY46" t="s">
        <v>32</v>
      </c>
      <c r="AZ46" t="s">
        <v>198</v>
      </c>
      <c r="BA46" t="s">
        <v>366</v>
      </c>
      <c r="BB46" t="s">
        <v>199</v>
      </c>
      <c r="BC46">
        <v>268795</v>
      </c>
      <c r="BD46" t="s">
        <v>200</v>
      </c>
    </row>
    <row r="47" spans="1:56">
      <c r="A47" s="109">
        <v>2021</v>
      </c>
      <c r="B47" t="s">
        <v>184</v>
      </c>
      <c r="C47" s="109">
        <v>14</v>
      </c>
      <c r="D47" t="s">
        <v>367</v>
      </c>
      <c r="E47">
        <v>1</v>
      </c>
      <c r="F47" t="s">
        <v>32</v>
      </c>
      <c r="G47" t="s">
        <v>32</v>
      </c>
      <c r="H47">
        <v>913819</v>
      </c>
      <c r="I47" t="s">
        <v>368</v>
      </c>
      <c r="J47">
        <v>14.66</v>
      </c>
      <c r="K47">
        <v>24</v>
      </c>
      <c r="L47">
        <v>24</v>
      </c>
      <c r="M47" s="110">
        <v>44428</v>
      </c>
      <c r="N47" s="110">
        <v>44453</v>
      </c>
      <c r="O47" s="110">
        <v>44453.787493865741</v>
      </c>
      <c r="P47" t="s">
        <v>187</v>
      </c>
      <c r="Q47" t="s">
        <v>32</v>
      </c>
      <c r="R47" t="s">
        <v>32</v>
      </c>
      <c r="S47" t="s">
        <v>267</v>
      </c>
      <c r="T47" t="s">
        <v>268</v>
      </c>
      <c r="U47" t="s">
        <v>260</v>
      </c>
      <c r="V47" t="s">
        <v>32</v>
      </c>
      <c r="W47" t="s">
        <v>32</v>
      </c>
      <c r="X47" t="s">
        <v>32</v>
      </c>
      <c r="Y47" t="s">
        <v>32</v>
      </c>
      <c r="Z47" t="s">
        <v>32</v>
      </c>
      <c r="AA47" t="s">
        <v>32</v>
      </c>
      <c r="AB47" t="s">
        <v>190</v>
      </c>
      <c r="AC47">
        <v>217</v>
      </c>
      <c r="AD47" t="s">
        <v>191</v>
      </c>
      <c r="AE47" t="s">
        <v>192</v>
      </c>
      <c r="AF47">
        <v>4</v>
      </c>
      <c r="AG47">
        <v>4</v>
      </c>
      <c r="AH47" t="s">
        <v>193</v>
      </c>
      <c r="AI47">
        <v>12</v>
      </c>
      <c r="AJ47" t="s">
        <v>194</v>
      </c>
      <c r="AK47">
        <v>3</v>
      </c>
      <c r="AL47">
        <v>1.087</v>
      </c>
      <c r="AM47">
        <v>3.2610000000000001</v>
      </c>
      <c r="AN47">
        <v>120</v>
      </c>
      <c r="AO47" t="s">
        <v>269</v>
      </c>
      <c r="AP47" t="s">
        <v>32</v>
      </c>
      <c r="AQ47" t="s">
        <v>32</v>
      </c>
      <c r="AR47">
        <v>5</v>
      </c>
      <c r="AS47" t="s">
        <v>195</v>
      </c>
      <c r="AT47">
        <v>3189</v>
      </c>
      <c r="AU47" t="s">
        <v>369</v>
      </c>
      <c r="AV47">
        <v>79818010</v>
      </c>
      <c r="AW47" t="s">
        <v>370</v>
      </c>
      <c r="AX47">
        <v>79818010</v>
      </c>
      <c r="AY47" t="s">
        <v>32</v>
      </c>
      <c r="AZ47" t="s">
        <v>198</v>
      </c>
      <c r="BA47" t="s">
        <v>32</v>
      </c>
      <c r="BB47" t="s">
        <v>199</v>
      </c>
      <c r="BC47">
        <v>268779</v>
      </c>
      <c r="BD47" t="s">
        <v>272</v>
      </c>
    </row>
    <row r="48" spans="1:56">
      <c r="A48" s="109">
        <v>2021</v>
      </c>
      <c r="B48" t="s">
        <v>184</v>
      </c>
      <c r="C48" s="109">
        <v>14</v>
      </c>
      <c r="D48" t="s">
        <v>367</v>
      </c>
      <c r="E48">
        <v>2</v>
      </c>
      <c r="F48" t="s">
        <v>32</v>
      </c>
      <c r="G48" t="s">
        <v>32</v>
      </c>
      <c r="H48">
        <v>913819</v>
      </c>
      <c r="I48" t="s">
        <v>368</v>
      </c>
      <c r="J48">
        <v>14.66</v>
      </c>
      <c r="K48">
        <v>24</v>
      </c>
      <c r="L48">
        <v>24</v>
      </c>
      <c r="M48" s="110">
        <v>44428</v>
      </c>
      <c r="N48" s="110">
        <v>44453</v>
      </c>
      <c r="O48" s="110">
        <v>44453.787493865741</v>
      </c>
      <c r="P48" t="s">
        <v>187</v>
      </c>
      <c r="Q48" t="s">
        <v>32</v>
      </c>
      <c r="R48" t="s">
        <v>32</v>
      </c>
      <c r="S48" t="s">
        <v>267</v>
      </c>
      <c r="T48" t="s">
        <v>268</v>
      </c>
      <c r="U48" t="s">
        <v>260</v>
      </c>
      <c r="V48" t="s">
        <v>32</v>
      </c>
      <c r="W48" t="s">
        <v>32</v>
      </c>
      <c r="X48" t="s">
        <v>32</v>
      </c>
      <c r="Y48" t="s">
        <v>32</v>
      </c>
      <c r="Z48" t="s">
        <v>32</v>
      </c>
      <c r="AA48" t="s">
        <v>32</v>
      </c>
      <c r="AB48" t="s">
        <v>190</v>
      </c>
      <c r="AC48">
        <v>217</v>
      </c>
      <c r="AD48" t="s">
        <v>191</v>
      </c>
      <c r="AE48" t="s">
        <v>192</v>
      </c>
      <c r="AF48">
        <v>4</v>
      </c>
      <c r="AG48">
        <v>4</v>
      </c>
      <c r="AH48" t="s">
        <v>193</v>
      </c>
      <c r="AI48">
        <v>11</v>
      </c>
      <c r="AJ48" t="s">
        <v>194</v>
      </c>
      <c r="AK48">
        <v>0.57799999999999996</v>
      </c>
      <c r="AL48">
        <v>1.087</v>
      </c>
      <c r="AM48">
        <v>0.628</v>
      </c>
      <c r="AN48">
        <v>119</v>
      </c>
      <c r="AO48" t="s">
        <v>269</v>
      </c>
      <c r="AP48" t="s">
        <v>32</v>
      </c>
      <c r="AQ48" t="s">
        <v>32</v>
      </c>
      <c r="AR48">
        <v>5</v>
      </c>
      <c r="AS48" t="s">
        <v>195</v>
      </c>
      <c r="AT48">
        <v>3189</v>
      </c>
      <c r="AU48" t="s">
        <v>369</v>
      </c>
      <c r="AV48">
        <v>79818010</v>
      </c>
      <c r="AW48" t="s">
        <v>370</v>
      </c>
      <c r="AX48">
        <v>79818010</v>
      </c>
      <c r="AY48" t="s">
        <v>32</v>
      </c>
      <c r="AZ48" t="s">
        <v>198</v>
      </c>
      <c r="BA48" t="s">
        <v>32</v>
      </c>
      <c r="BB48" t="s">
        <v>199</v>
      </c>
      <c r="BC48">
        <v>268779</v>
      </c>
      <c r="BD48" t="s">
        <v>272</v>
      </c>
    </row>
    <row r="49" spans="1:56">
      <c r="A49" s="109">
        <v>2021</v>
      </c>
      <c r="B49" t="s">
        <v>184</v>
      </c>
      <c r="C49" s="109">
        <v>14</v>
      </c>
      <c r="D49" t="s">
        <v>367</v>
      </c>
      <c r="E49">
        <v>3</v>
      </c>
      <c r="F49" t="s">
        <v>32</v>
      </c>
      <c r="G49" t="s">
        <v>32</v>
      </c>
      <c r="H49">
        <v>913819</v>
      </c>
      <c r="I49" t="s">
        <v>368</v>
      </c>
      <c r="J49">
        <v>14.66</v>
      </c>
      <c r="K49">
        <v>24</v>
      </c>
      <c r="L49">
        <v>24</v>
      </c>
      <c r="M49" s="110">
        <v>44428</v>
      </c>
      <c r="N49" s="110">
        <v>44453</v>
      </c>
      <c r="O49" s="110">
        <v>44453.787493865741</v>
      </c>
      <c r="P49" t="s">
        <v>187</v>
      </c>
      <c r="Q49" t="s">
        <v>32</v>
      </c>
      <c r="R49" t="s">
        <v>32</v>
      </c>
      <c r="S49" t="s">
        <v>267</v>
      </c>
      <c r="T49" t="s">
        <v>268</v>
      </c>
      <c r="U49" t="s">
        <v>260</v>
      </c>
      <c r="V49" t="s">
        <v>32</v>
      </c>
      <c r="W49" t="s">
        <v>32</v>
      </c>
      <c r="X49" t="s">
        <v>32</v>
      </c>
      <c r="Y49" t="s">
        <v>32</v>
      </c>
      <c r="Z49" t="s">
        <v>32</v>
      </c>
      <c r="AA49" t="s">
        <v>32</v>
      </c>
      <c r="AB49" t="s">
        <v>190</v>
      </c>
      <c r="AC49">
        <v>217</v>
      </c>
      <c r="AD49" t="s">
        <v>191</v>
      </c>
      <c r="AE49" t="s">
        <v>192</v>
      </c>
      <c r="AF49">
        <v>4</v>
      </c>
      <c r="AG49">
        <v>4</v>
      </c>
      <c r="AH49" t="s">
        <v>193</v>
      </c>
      <c r="AI49">
        <v>11</v>
      </c>
      <c r="AJ49" t="s">
        <v>194</v>
      </c>
      <c r="AK49">
        <v>2.1000000000000001E-2</v>
      </c>
      <c r="AL49">
        <v>1.087</v>
      </c>
      <c r="AM49">
        <v>2.3E-2</v>
      </c>
      <c r="AN49">
        <v>119</v>
      </c>
      <c r="AO49" t="s">
        <v>269</v>
      </c>
      <c r="AP49" t="s">
        <v>32</v>
      </c>
      <c r="AQ49" t="s">
        <v>32</v>
      </c>
      <c r="AR49">
        <v>5</v>
      </c>
      <c r="AS49" t="s">
        <v>239</v>
      </c>
      <c r="AT49">
        <v>1734622</v>
      </c>
      <c r="AU49" t="s">
        <v>274</v>
      </c>
      <c r="AV49">
        <v>79818010</v>
      </c>
      <c r="AW49" t="s">
        <v>370</v>
      </c>
      <c r="AX49">
        <v>79818010</v>
      </c>
      <c r="AY49" t="s">
        <v>32</v>
      </c>
      <c r="AZ49" t="s">
        <v>198</v>
      </c>
      <c r="BA49" t="s">
        <v>32</v>
      </c>
      <c r="BB49" t="s">
        <v>199</v>
      </c>
      <c r="BC49">
        <v>268779</v>
      </c>
      <c r="BD49" t="s">
        <v>272</v>
      </c>
    </row>
    <row r="50" spans="1:56">
      <c r="A50" s="109">
        <v>2021</v>
      </c>
      <c r="B50" t="s">
        <v>184</v>
      </c>
      <c r="C50" s="109">
        <v>14</v>
      </c>
      <c r="D50" t="s">
        <v>371</v>
      </c>
      <c r="E50">
        <v>1</v>
      </c>
      <c r="F50" t="s">
        <v>32</v>
      </c>
      <c r="G50" t="s">
        <v>32</v>
      </c>
      <c r="H50">
        <v>969531</v>
      </c>
      <c r="I50" t="s">
        <v>372</v>
      </c>
      <c r="J50">
        <v>13.85</v>
      </c>
      <c r="K50">
        <v>18.2</v>
      </c>
      <c r="L50">
        <v>19.7</v>
      </c>
      <c r="M50" s="110">
        <v>44434</v>
      </c>
      <c r="N50" s="110">
        <v>44453</v>
      </c>
      <c r="O50" s="110">
        <v>44453.723853935182</v>
      </c>
      <c r="P50" t="s">
        <v>187</v>
      </c>
      <c r="Q50" t="s">
        <v>32</v>
      </c>
      <c r="R50" t="s">
        <v>32</v>
      </c>
      <c r="S50" t="s">
        <v>215</v>
      </c>
      <c r="T50" t="s">
        <v>216</v>
      </c>
      <c r="U50" t="s">
        <v>217</v>
      </c>
      <c r="V50" t="s">
        <v>32</v>
      </c>
      <c r="W50" t="s">
        <v>32</v>
      </c>
      <c r="X50" t="s">
        <v>32</v>
      </c>
      <c r="Y50" t="s">
        <v>32</v>
      </c>
      <c r="Z50" t="s">
        <v>32</v>
      </c>
      <c r="AA50" t="s">
        <v>32</v>
      </c>
      <c r="AB50" t="s">
        <v>190</v>
      </c>
      <c r="AC50">
        <v>217</v>
      </c>
      <c r="AD50" t="s">
        <v>191</v>
      </c>
      <c r="AE50" t="s">
        <v>192</v>
      </c>
      <c r="AF50">
        <v>4</v>
      </c>
      <c r="AG50">
        <v>4</v>
      </c>
      <c r="AH50" t="s">
        <v>193</v>
      </c>
      <c r="AI50">
        <v>2</v>
      </c>
      <c r="AJ50" t="s">
        <v>194</v>
      </c>
      <c r="AK50">
        <v>5.0999999999999997E-2</v>
      </c>
      <c r="AL50">
        <v>1.0840000000000001</v>
      </c>
      <c r="AM50">
        <v>5.5E-2</v>
      </c>
      <c r="AN50">
        <v>104</v>
      </c>
      <c r="AO50" t="s">
        <v>216</v>
      </c>
      <c r="AP50" t="s">
        <v>32</v>
      </c>
      <c r="AQ50" t="s">
        <v>32</v>
      </c>
      <c r="AR50">
        <v>1</v>
      </c>
      <c r="AS50" t="s">
        <v>195</v>
      </c>
      <c r="AT50">
        <v>1981</v>
      </c>
      <c r="AU50" t="s">
        <v>218</v>
      </c>
      <c r="AV50">
        <v>224374</v>
      </c>
      <c r="AW50" t="s">
        <v>373</v>
      </c>
      <c r="AX50">
        <v>11613362</v>
      </c>
      <c r="AY50" t="s">
        <v>32</v>
      </c>
      <c r="AZ50" t="s">
        <v>198</v>
      </c>
      <c r="BA50" t="s">
        <v>32</v>
      </c>
      <c r="BB50" t="s">
        <v>199</v>
      </c>
      <c r="BC50">
        <v>268768</v>
      </c>
      <c r="BD50" t="s">
        <v>220</v>
      </c>
    </row>
    <row r="51" spans="1:56">
      <c r="A51" s="109">
        <v>2021</v>
      </c>
      <c r="B51" t="s">
        <v>184</v>
      </c>
      <c r="C51" s="109">
        <v>14</v>
      </c>
      <c r="D51" t="s">
        <v>371</v>
      </c>
      <c r="E51">
        <v>2</v>
      </c>
      <c r="F51" t="s">
        <v>32</v>
      </c>
      <c r="G51" t="s">
        <v>32</v>
      </c>
      <c r="H51">
        <v>969531</v>
      </c>
      <c r="I51" t="s">
        <v>372</v>
      </c>
      <c r="J51">
        <v>13.85</v>
      </c>
      <c r="K51">
        <v>18.2</v>
      </c>
      <c r="L51">
        <v>19.7</v>
      </c>
      <c r="M51" s="110">
        <v>44434</v>
      </c>
      <c r="N51" s="110">
        <v>44453</v>
      </c>
      <c r="O51" s="110">
        <v>44453.723853935182</v>
      </c>
      <c r="P51" t="s">
        <v>187</v>
      </c>
      <c r="Q51" t="s">
        <v>32</v>
      </c>
      <c r="R51" t="s">
        <v>32</v>
      </c>
      <c r="S51" t="s">
        <v>215</v>
      </c>
      <c r="T51" t="s">
        <v>216</v>
      </c>
      <c r="U51" t="s">
        <v>217</v>
      </c>
      <c r="V51" t="s">
        <v>32</v>
      </c>
      <c r="W51" t="s">
        <v>32</v>
      </c>
      <c r="X51" t="s">
        <v>32</v>
      </c>
      <c r="Y51" t="s">
        <v>32</v>
      </c>
      <c r="Z51" t="s">
        <v>32</v>
      </c>
      <c r="AA51" t="s">
        <v>32</v>
      </c>
      <c r="AB51" t="s">
        <v>190</v>
      </c>
      <c r="AC51">
        <v>217</v>
      </c>
      <c r="AD51" t="s">
        <v>191</v>
      </c>
      <c r="AE51" t="s">
        <v>192</v>
      </c>
      <c r="AF51">
        <v>4</v>
      </c>
      <c r="AG51">
        <v>4</v>
      </c>
      <c r="AH51" t="s">
        <v>193</v>
      </c>
      <c r="AI51">
        <v>2</v>
      </c>
      <c r="AJ51" t="s">
        <v>194</v>
      </c>
      <c r="AK51">
        <v>2.8180000000000001</v>
      </c>
      <c r="AL51">
        <v>1.0840000000000001</v>
      </c>
      <c r="AM51">
        <v>3.0550000000000002</v>
      </c>
      <c r="AN51">
        <v>104</v>
      </c>
      <c r="AO51" t="s">
        <v>216</v>
      </c>
      <c r="AP51" t="s">
        <v>32</v>
      </c>
      <c r="AQ51" t="s">
        <v>32</v>
      </c>
      <c r="AR51">
        <v>1</v>
      </c>
      <c r="AS51" t="s">
        <v>195</v>
      </c>
      <c r="AT51">
        <v>8668</v>
      </c>
      <c r="AU51" t="s">
        <v>374</v>
      </c>
      <c r="AV51">
        <v>224374</v>
      </c>
      <c r="AW51" t="s">
        <v>373</v>
      </c>
      <c r="AX51">
        <v>11613362</v>
      </c>
      <c r="AY51" t="s">
        <v>32</v>
      </c>
      <c r="AZ51" t="s">
        <v>198</v>
      </c>
      <c r="BA51" t="s">
        <v>32</v>
      </c>
      <c r="BB51" t="s">
        <v>199</v>
      </c>
      <c r="BC51">
        <v>268768</v>
      </c>
      <c r="BD51" t="s">
        <v>220</v>
      </c>
    </row>
    <row r="52" spans="1:56">
      <c r="A52" s="109">
        <v>2021</v>
      </c>
      <c r="B52" t="s">
        <v>184</v>
      </c>
      <c r="C52" s="109">
        <v>14</v>
      </c>
      <c r="D52" t="s">
        <v>375</v>
      </c>
      <c r="E52">
        <v>1</v>
      </c>
      <c r="F52" t="s">
        <v>32</v>
      </c>
      <c r="G52" t="s">
        <v>32</v>
      </c>
      <c r="H52">
        <v>697468</v>
      </c>
      <c r="I52" t="s">
        <v>376</v>
      </c>
      <c r="J52">
        <v>17.97</v>
      </c>
      <c r="K52">
        <v>44.9</v>
      </c>
      <c r="L52">
        <v>66.7</v>
      </c>
      <c r="M52" s="110">
        <v>44439</v>
      </c>
      <c r="N52" s="110">
        <v>44453</v>
      </c>
      <c r="O52" s="110">
        <v>44453.49098761574</v>
      </c>
      <c r="P52" t="s">
        <v>187</v>
      </c>
      <c r="Q52" t="s">
        <v>32</v>
      </c>
      <c r="R52" t="s">
        <v>32</v>
      </c>
      <c r="S52" t="s">
        <v>203</v>
      </c>
      <c r="T52" t="s">
        <v>203</v>
      </c>
      <c r="U52" t="s">
        <v>204</v>
      </c>
      <c r="V52" t="s">
        <v>32</v>
      </c>
      <c r="W52" t="s">
        <v>32</v>
      </c>
      <c r="X52" t="s">
        <v>32</v>
      </c>
      <c r="Y52" t="s">
        <v>32</v>
      </c>
      <c r="Z52" t="s">
        <v>32</v>
      </c>
      <c r="AA52" t="s">
        <v>32</v>
      </c>
      <c r="AB52" t="s">
        <v>190</v>
      </c>
      <c r="AC52">
        <v>217</v>
      </c>
      <c r="AD52" t="s">
        <v>191</v>
      </c>
      <c r="AE52" t="s">
        <v>192</v>
      </c>
      <c r="AF52">
        <v>4</v>
      </c>
      <c r="AG52">
        <v>4</v>
      </c>
      <c r="AH52" t="s">
        <v>193</v>
      </c>
      <c r="AI52">
        <v>9</v>
      </c>
      <c r="AJ52" t="s">
        <v>194</v>
      </c>
      <c r="AK52">
        <v>4.4279999999999999</v>
      </c>
      <c r="AL52">
        <v>1.0840000000000001</v>
      </c>
      <c r="AM52">
        <v>4.8</v>
      </c>
      <c r="AN52">
        <v>115</v>
      </c>
      <c r="AO52" t="s">
        <v>205</v>
      </c>
      <c r="AP52" t="s">
        <v>32</v>
      </c>
      <c r="AQ52" t="s">
        <v>32</v>
      </c>
      <c r="AR52">
        <v>8</v>
      </c>
      <c r="AS52" t="s">
        <v>195</v>
      </c>
      <c r="AT52">
        <v>6694</v>
      </c>
      <c r="AU52" t="s">
        <v>377</v>
      </c>
      <c r="AV52">
        <v>966785</v>
      </c>
      <c r="AW52" t="s">
        <v>378</v>
      </c>
      <c r="AX52">
        <v>15197107</v>
      </c>
      <c r="AY52" t="s">
        <v>32</v>
      </c>
      <c r="AZ52" t="s">
        <v>198</v>
      </c>
      <c r="BA52" t="s">
        <v>32</v>
      </c>
      <c r="BB52" t="s">
        <v>199</v>
      </c>
      <c r="BC52">
        <v>268763</v>
      </c>
      <c r="BD52" t="s">
        <v>208</v>
      </c>
    </row>
    <row r="53" spans="1:56">
      <c r="A53" s="109">
        <v>2021</v>
      </c>
      <c r="B53" t="s">
        <v>184</v>
      </c>
      <c r="C53" s="109">
        <v>14</v>
      </c>
      <c r="D53" t="s">
        <v>375</v>
      </c>
      <c r="E53">
        <v>2</v>
      </c>
      <c r="F53" t="s">
        <v>32</v>
      </c>
      <c r="G53" t="s">
        <v>32</v>
      </c>
      <c r="H53">
        <v>697468</v>
      </c>
      <c r="I53" t="s">
        <v>376</v>
      </c>
      <c r="J53">
        <v>17.97</v>
      </c>
      <c r="K53">
        <v>44.9</v>
      </c>
      <c r="L53">
        <v>66.7</v>
      </c>
      <c r="M53" s="110">
        <v>44439</v>
      </c>
      <c r="N53" s="110">
        <v>44453</v>
      </c>
      <c r="O53" s="110">
        <v>44453.49098761574</v>
      </c>
      <c r="P53" t="s">
        <v>187</v>
      </c>
      <c r="Q53" t="s">
        <v>32</v>
      </c>
      <c r="R53" t="s">
        <v>32</v>
      </c>
      <c r="S53" t="s">
        <v>203</v>
      </c>
      <c r="T53" t="s">
        <v>203</v>
      </c>
      <c r="U53" t="s">
        <v>204</v>
      </c>
      <c r="V53" t="s">
        <v>32</v>
      </c>
      <c r="W53" t="s">
        <v>32</v>
      </c>
      <c r="X53" t="s">
        <v>32</v>
      </c>
      <c r="Y53" t="s">
        <v>32</v>
      </c>
      <c r="Z53" t="s">
        <v>32</v>
      </c>
      <c r="AA53" t="s">
        <v>32</v>
      </c>
      <c r="AB53" t="s">
        <v>190</v>
      </c>
      <c r="AC53">
        <v>217</v>
      </c>
      <c r="AD53" t="s">
        <v>191</v>
      </c>
      <c r="AE53" t="s">
        <v>192</v>
      </c>
      <c r="AF53">
        <v>4</v>
      </c>
      <c r="AG53">
        <v>4</v>
      </c>
      <c r="AH53" t="s">
        <v>193</v>
      </c>
      <c r="AI53">
        <v>9</v>
      </c>
      <c r="AJ53" t="s">
        <v>194</v>
      </c>
      <c r="AK53">
        <v>0.06</v>
      </c>
      <c r="AL53">
        <v>1.0840000000000001</v>
      </c>
      <c r="AM53">
        <v>6.5000000000000002E-2</v>
      </c>
      <c r="AN53">
        <v>115</v>
      </c>
      <c r="AO53" t="s">
        <v>205</v>
      </c>
      <c r="AP53" t="s">
        <v>32</v>
      </c>
      <c r="AQ53" t="s">
        <v>32</v>
      </c>
      <c r="AR53">
        <v>8</v>
      </c>
      <c r="AS53" t="s">
        <v>239</v>
      </c>
      <c r="AT53">
        <v>9999999</v>
      </c>
      <c r="AU53" t="s">
        <v>379</v>
      </c>
      <c r="AV53">
        <v>966785</v>
      </c>
      <c r="AW53" t="s">
        <v>378</v>
      </c>
      <c r="AX53">
        <v>15197107</v>
      </c>
      <c r="AY53" t="s">
        <v>32</v>
      </c>
      <c r="AZ53" t="s">
        <v>198</v>
      </c>
      <c r="BA53" t="s">
        <v>32</v>
      </c>
      <c r="BB53" t="s">
        <v>199</v>
      </c>
      <c r="BC53">
        <v>268763</v>
      </c>
      <c r="BD53" t="s">
        <v>208</v>
      </c>
    </row>
    <row r="54" spans="1:56">
      <c r="A54" s="109">
        <v>2021</v>
      </c>
      <c r="B54" t="s">
        <v>184</v>
      </c>
      <c r="C54" s="109">
        <v>14</v>
      </c>
      <c r="D54" t="s">
        <v>380</v>
      </c>
      <c r="E54">
        <v>1</v>
      </c>
      <c r="F54" t="s">
        <v>32</v>
      </c>
      <c r="G54" t="s">
        <v>32</v>
      </c>
      <c r="H54">
        <v>35799</v>
      </c>
      <c r="I54" t="s">
        <v>381</v>
      </c>
      <c r="J54">
        <v>14.9</v>
      </c>
      <c r="K54">
        <v>30</v>
      </c>
      <c r="L54">
        <v>20</v>
      </c>
      <c r="M54" s="110">
        <v>44436</v>
      </c>
      <c r="N54" s="110">
        <v>44453</v>
      </c>
      <c r="O54" s="110">
        <v>44453.570573530087</v>
      </c>
      <c r="P54" t="s">
        <v>187</v>
      </c>
      <c r="Q54" t="s">
        <v>32</v>
      </c>
      <c r="R54" t="s">
        <v>32</v>
      </c>
      <c r="S54" t="s">
        <v>318</v>
      </c>
      <c r="T54" t="s">
        <v>318</v>
      </c>
      <c r="U54" t="s">
        <v>319</v>
      </c>
      <c r="V54" t="s">
        <v>32</v>
      </c>
      <c r="W54" t="s">
        <v>32</v>
      </c>
      <c r="X54" t="s">
        <v>32</v>
      </c>
      <c r="Y54" t="s">
        <v>32</v>
      </c>
      <c r="Z54" t="s">
        <v>32</v>
      </c>
      <c r="AA54" t="s">
        <v>32</v>
      </c>
      <c r="AB54" t="s">
        <v>190</v>
      </c>
      <c r="AC54">
        <v>217</v>
      </c>
      <c r="AD54" t="s">
        <v>191</v>
      </c>
      <c r="AE54" t="s">
        <v>192</v>
      </c>
      <c r="AF54">
        <v>4</v>
      </c>
      <c r="AG54">
        <v>4</v>
      </c>
      <c r="AH54" t="s">
        <v>193</v>
      </c>
      <c r="AI54">
        <v>2</v>
      </c>
      <c r="AJ54" t="s">
        <v>194</v>
      </c>
      <c r="AK54">
        <v>2.069</v>
      </c>
      <c r="AL54">
        <v>1.0840000000000001</v>
      </c>
      <c r="AM54">
        <v>2.2429999999999999</v>
      </c>
      <c r="AN54">
        <v>105</v>
      </c>
      <c r="AO54" t="s">
        <v>320</v>
      </c>
      <c r="AP54" t="s">
        <v>32</v>
      </c>
      <c r="AQ54" t="s">
        <v>32</v>
      </c>
      <c r="AR54">
        <v>3</v>
      </c>
      <c r="AS54" t="s">
        <v>195</v>
      </c>
      <c r="AT54">
        <v>8568</v>
      </c>
      <c r="AU54" t="s">
        <v>321</v>
      </c>
      <c r="AV54">
        <v>78434</v>
      </c>
      <c r="AW54" t="s">
        <v>382</v>
      </c>
      <c r="AX54">
        <v>12818264</v>
      </c>
      <c r="AY54" t="s">
        <v>32</v>
      </c>
      <c r="AZ54" t="s">
        <v>198</v>
      </c>
      <c r="BA54" t="s">
        <v>32</v>
      </c>
      <c r="BB54" t="s">
        <v>199</v>
      </c>
      <c r="BC54">
        <v>268761</v>
      </c>
      <c r="BD54" t="s">
        <v>323</v>
      </c>
    </row>
    <row r="55" spans="1:56">
      <c r="A55" s="109">
        <v>2021</v>
      </c>
      <c r="B55" t="s">
        <v>184</v>
      </c>
      <c r="C55" s="109">
        <v>13</v>
      </c>
      <c r="D55" t="s">
        <v>383</v>
      </c>
      <c r="E55">
        <v>1</v>
      </c>
      <c r="F55" t="s">
        <v>32</v>
      </c>
      <c r="G55" t="s">
        <v>32</v>
      </c>
      <c r="H55">
        <v>965149</v>
      </c>
      <c r="I55" t="s">
        <v>210</v>
      </c>
      <c r="J55">
        <v>14.95</v>
      </c>
      <c r="K55">
        <v>24.5</v>
      </c>
      <c r="L55">
        <v>19.899999999999999</v>
      </c>
      <c r="M55" s="110">
        <v>44447</v>
      </c>
      <c r="N55" s="110">
        <v>44452</v>
      </c>
      <c r="O55" s="110">
        <v>44452.627286886578</v>
      </c>
      <c r="P55" t="s">
        <v>187</v>
      </c>
      <c r="Q55" t="s">
        <v>32</v>
      </c>
      <c r="R55" t="s">
        <v>32</v>
      </c>
      <c r="S55" t="s">
        <v>203</v>
      </c>
      <c r="T55" t="s">
        <v>203</v>
      </c>
      <c r="U55" t="s">
        <v>204</v>
      </c>
      <c r="V55" t="s">
        <v>32</v>
      </c>
      <c r="W55" t="s">
        <v>32</v>
      </c>
      <c r="X55" t="s">
        <v>32</v>
      </c>
      <c r="Y55" t="s">
        <v>32</v>
      </c>
      <c r="Z55" t="s">
        <v>32</v>
      </c>
      <c r="AA55" t="s">
        <v>32</v>
      </c>
      <c r="AB55" t="s">
        <v>190</v>
      </c>
      <c r="AC55">
        <v>217</v>
      </c>
      <c r="AD55" t="s">
        <v>191</v>
      </c>
      <c r="AE55" t="s">
        <v>192</v>
      </c>
      <c r="AF55">
        <v>4</v>
      </c>
      <c r="AG55">
        <v>4</v>
      </c>
      <c r="AH55" t="s">
        <v>193</v>
      </c>
      <c r="AI55">
        <v>8</v>
      </c>
      <c r="AJ55" t="s">
        <v>194</v>
      </c>
      <c r="AK55">
        <v>1.151</v>
      </c>
      <c r="AL55">
        <v>1.0840000000000001</v>
      </c>
      <c r="AM55">
        <v>1.248</v>
      </c>
      <c r="AN55">
        <v>114</v>
      </c>
      <c r="AO55" t="s">
        <v>205</v>
      </c>
      <c r="AP55" t="s">
        <v>32</v>
      </c>
      <c r="AQ55" t="s">
        <v>32</v>
      </c>
      <c r="AR55">
        <v>8</v>
      </c>
      <c r="AS55" t="s">
        <v>195</v>
      </c>
      <c r="AT55">
        <v>6996</v>
      </c>
      <c r="AU55" t="s">
        <v>211</v>
      </c>
      <c r="AV55">
        <v>20764</v>
      </c>
      <c r="AW55" t="s">
        <v>212</v>
      </c>
      <c r="AX55">
        <v>12384902</v>
      </c>
      <c r="AY55" t="s">
        <v>32</v>
      </c>
      <c r="AZ55" t="s">
        <v>198</v>
      </c>
      <c r="BA55" t="s">
        <v>32</v>
      </c>
      <c r="BB55" t="s">
        <v>199</v>
      </c>
      <c r="BC55">
        <v>268741</v>
      </c>
      <c r="BD55" t="s">
        <v>208</v>
      </c>
    </row>
    <row r="56" spans="1:56">
      <c r="A56" s="109">
        <v>2021</v>
      </c>
      <c r="B56" t="s">
        <v>184</v>
      </c>
      <c r="C56" s="109">
        <v>13</v>
      </c>
      <c r="D56" t="s">
        <v>384</v>
      </c>
      <c r="E56">
        <v>1</v>
      </c>
      <c r="F56" t="s">
        <v>32</v>
      </c>
      <c r="G56" t="s">
        <v>32</v>
      </c>
      <c r="H56">
        <v>900213</v>
      </c>
      <c r="I56" t="s">
        <v>385</v>
      </c>
      <c r="J56">
        <v>14</v>
      </c>
      <c r="K56">
        <v>21</v>
      </c>
      <c r="L56">
        <v>33</v>
      </c>
      <c r="M56" s="110">
        <v>44439</v>
      </c>
      <c r="N56" s="110">
        <v>44452</v>
      </c>
      <c r="O56" s="110">
        <v>44452.676353854164</v>
      </c>
      <c r="P56" t="s">
        <v>187</v>
      </c>
      <c r="Q56" t="s">
        <v>32</v>
      </c>
      <c r="R56" t="s">
        <v>32</v>
      </c>
      <c r="S56" t="s">
        <v>65</v>
      </c>
      <c r="T56" t="s">
        <v>65</v>
      </c>
      <c r="U56" t="s">
        <v>386</v>
      </c>
      <c r="V56" t="s">
        <v>32</v>
      </c>
      <c r="W56" t="s">
        <v>32</v>
      </c>
      <c r="X56" t="s">
        <v>32</v>
      </c>
      <c r="Y56" t="s">
        <v>32</v>
      </c>
      <c r="Z56" t="s">
        <v>32</v>
      </c>
      <c r="AA56" t="s">
        <v>32</v>
      </c>
      <c r="AB56" t="s">
        <v>190</v>
      </c>
      <c r="AC56">
        <v>217</v>
      </c>
      <c r="AD56" t="s">
        <v>191</v>
      </c>
      <c r="AE56" t="s">
        <v>192</v>
      </c>
      <c r="AF56">
        <v>4</v>
      </c>
      <c r="AG56">
        <v>4</v>
      </c>
      <c r="AH56" t="s">
        <v>193</v>
      </c>
      <c r="AI56">
        <v>4</v>
      </c>
      <c r="AJ56" t="s">
        <v>194</v>
      </c>
      <c r="AK56">
        <v>2.145</v>
      </c>
      <c r="AL56">
        <v>1.0840000000000001</v>
      </c>
      <c r="AM56">
        <v>2.3250000000000002</v>
      </c>
      <c r="AN56">
        <v>109</v>
      </c>
      <c r="AO56" t="s">
        <v>387</v>
      </c>
      <c r="AP56" t="s">
        <v>32</v>
      </c>
      <c r="AQ56" t="s">
        <v>32</v>
      </c>
      <c r="AR56">
        <v>5</v>
      </c>
      <c r="AS56" t="s">
        <v>195</v>
      </c>
      <c r="AT56">
        <v>6731</v>
      </c>
      <c r="AU56" t="s">
        <v>388</v>
      </c>
      <c r="AV56">
        <v>901981</v>
      </c>
      <c r="AW56" t="s">
        <v>389</v>
      </c>
      <c r="AX56">
        <v>6136456</v>
      </c>
      <c r="AY56" t="s">
        <v>32</v>
      </c>
      <c r="AZ56" t="s">
        <v>198</v>
      </c>
      <c r="BA56" t="s">
        <v>32</v>
      </c>
      <c r="BB56" t="s">
        <v>199</v>
      </c>
      <c r="BC56">
        <v>268738</v>
      </c>
      <c r="BD56" t="s">
        <v>390</v>
      </c>
    </row>
    <row r="57" spans="1:56">
      <c r="A57" s="109">
        <v>2021</v>
      </c>
      <c r="B57" t="s">
        <v>184</v>
      </c>
      <c r="C57" s="109">
        <v>13</v>
      </c>
      <c r="D57" t="s">
        <v>384</v>
      </c>
      <c r="E57">
        <v>2</v>
      </c>
      <c r="F57" t="s">
        <v>32</v>
      </c>
      <c r="G57" t="s">
        <v>32</v>
      </c>
      <c r="H57">
        <v>900213</v>
      </c>
      <c r="I57" t="s">
        <v>385</v>
      </c>
      <c r="J57">
        <v>14</v>
      </c>
      <c r="K57">
        <v>21</v>
      </c>
      <c r="L57">
        <v>33</v>
      </c>
      <c r="M57" s="110">
        <v>44439</v>
      </c>
      <c r="N57" s="110">
        <v>44452</v>
      </c>
      <c r="O57" s="110">
        <v>44452.676353854164</v>
      </c>
      <c r="P57" t="s">
        <v>187</v>
      </c>
      <c r="Q57" t="s">
        <v>32</v>
      </c>
      <c r="R57" t="s">
        <v>32</v>
      </c>
      <c r="S57" t="s">
        <v>65</v>
      </c>
      <c r="T57" t="s">
        <v>65</v>
      </c>
      <c r="U57" t="s">
        <v>386</v>
      </c>
      <c r="V57" t="s">
        <v>32</v>
      </c>
      <c r="W57" t="s">
        <v>32</v>
      </c>
      <c r="X57" t="s">
        <v>32</v>
      </c>
      <c r="Y57" t="s">
        <v>32</v>
      </c>
      <c r="Z57" t="s">
        <v>32</v>
      </c>
      <c r="AA57" t="s">
        <v>32</v>
      </c>
      <c r="AB57" t="s">
        <v>190</v>
      </c>
      <c r="AC57">
        <v>217</v>
      </c>
      <c r="AD57" t="s">
        <v>191</v>
      </c>
      <c r="AE57" t="s">
        <v>192</v>
      </c>
      <c r="AF57">
        <v>4</v>
      </c>
      <c r="AG57">
        <v>4</v>
      </c>
      <c r="AH57" t="s">
        <v>193</v>
      </c>
      <c r="AI57">
        <v>4</v>
      </c>
      <c r="AJ57" t="s">
        <v>194</v>
      </c>
      <c r="AK57">
        <v>0.107</v>
      </c>
      <c r="AL57">
        <v>1.0840000000000001</v>
      </c>
      <c r="AM57">
        <v>0.11600000000000001</v>
      </c>
      <c r="AN57">
        <v>109</v>
      </c>
      <c r="AO57" t="s">
        <v>387</v>
      </c>
      <c r="AP57" t="s">
        <v>32</v>
      </c>
      <c r="AQ57" t="s">
        <v>32</v>
      </c>
      <c r="AR57">
        <v>5</v>
      </c>
      <c r="AS57" t="s">
        <v>239</v>
      </c>
      <c r="AT57">
        <v>8888888</v>
      </c>
      <c r="AU57" t="s">
        <v>280</v>
      </c>
      <c r="AV57">
        <v>901981</v>
      </c>
      <c r="AW57" t="s">
        <v>389</v>
      </c>
      <c r="AX57">
        <v>6136456</v>
      </c>
      <c r="AY57" t="s">
        <v>32</v>
      </c>
      <c r="AZ57" t="s">
        <v>198</v>
      </c>
      <c r="BA57" t="s">
        <v>32</v>
      </c>
      <c r="BB57" t="s">
        <v>199</v>
      </c>
      <c r="BC57">
        <v>268738</v>
      </c>
      <c r="BD57" t="s">
        <v>390</v>
      </c>
    </row>
    <row r="58" spans="1:56">
      <c r="A58" s="109">
        <v>2021</v>
      </c>
      <c r="B58" t="s">
        <v>184</v>
      </c>
      <c r="C58" s="109">
        <v>13</v>
      </c>
      <c r="D58" t="s">
        <v>391</v>
      </c>
      <c r="E58">
        <v>1</v>
      </c>
      <c r="F58" t="s">
        <v>32</v>
      </c>
      <c r="G58" t="s">
        <v>32</v>
      </c>
      <c r="H58">
        <v>968824</v>
      </c>
      <c r="I58" t="s">
        <v>392</v>
      </c>
      <c r="J58">
        <v>11.98</v>
      </c>
      <c r="K58">
        <v>15</v>
      </c>
      <c r="L58">
        <v>14.9</v>
      </c>
      <c r="M58" s="110">
        <v>44448</v>
      </c>
      <c r="N58" s="110">
        <v>44452</v>
      </c>
      <c r="O58" s="110">
        <v>44452.907855358797</v>
      </c>
      <c r="P58" t="s">
        <v>187</v>
      </c>
      <c r="Q58" t="s">
        <v>32</v>
      </c>
      <c r="R58" t="s">
        <v>32</v>
      </c>
      <c r="S58" t="s">
        <v>318</v>
      </c>
      <c r="T58" t="s">
        <v>318</v>
      </c>
      <c r="U58" t="s">
        <v>319</v>
      </c>
      <c r="V58" t="s">
        <v>32</v>
      </c>
      <c r="W58" t="s">
        <v>32</v>
      </c>
      <c r="X58" t="s">
        <v>32</v>
      </c>
      <c r="Y58" t="s">
        <v>32</v>
      </c>
      <c r="Z58" t="s">
        <v>32</v>
      </c>
      <c r="AA58" t="s">
        <v>32</v>
      </c>
      <c r="AB58" t="s">
        <v>190</v>
      </c>
      <c r="AC58">
        <v>217</v>
      </c>
      <c r="AD58" t="s">
        <v>191</v>
      </c>
      <c r="AE58" t="s">
        <v>192</v>
      </c>
      <c r="AF58">
        <v>4</v>
      </c>
      <c r="AG58">
        <v>4</v>
      </c>
      <c r="AH58" t="s">
        <v>193</v>
      </c>
      <c r="AI58">
        <v>3</v>
      </c>
      <c r="AJ58" t="s">
        <v>194</v>
      </c>
      <c r="AK58">
        <v>0.90300000000000002</v>
      </c>
      <c r="AL58">
        <v>1.0840000000000001</v>
      </c>
      <c r="AM58">
        <v>0.97899999999999998</v>
      </c>
      <c r="AN58">
        <v>107</v>
      </c>
      <c r="AO58" t="s">
        <v>320</v>
      </c>
      <c r="AP58" t="s">
        <v>32</v>
      </c>
      <c r="AQ58" t="s">
        <v>32</v>
      </c>
      <c r="AR58">
        <v>3</v>
      </c>
      <c r="AS58" t="s">
        <v>195</v>
      </c>
      <c r="AT58">
        <v>8568</v>
      </c>
      <c r="AU58" t="s">
        <v>321</v>
      </c>
      <c r="AV58">
        <v>91040</v>
      </c>
      <c r="AW58" t="s">
        <v>393</v>
      </c>
      <c r="AX58">
        <v>13015207</v>
      </c>
      <c r="AY58" t="s">
        <v>32</v>
      </c>
      <c r="AZ58" t="s">
        <v>198</v>
      </c>
      <c r="BA58" t="s">
        <v>32</v>
      </c>
      <c r="BB58" t="s">
        <v>199</v>
      </c>
      <c r="BC58">
        <v>268730</v>
      </c>
      <c r="BD58" t="s">
        <v>323</v>
      </c>
    </row>
    <row r="59" spans="1:56">
      <c r="A59" s="109">
        <v>2021</v>
      </c>
      <c r="B59" t="s">
        <v>184</v>
      </c>
      <c r="C59" s="109">
        <v>13</v>
      </c>
      <c r="D59" t="s">
        <v>394</v>
      </c>
      <c r="E59">
        <v>1</v>
      </c>
      <c r="F59" t="s">
        <v>32</v>
      </c>
      <c r="G59" t="s">
        <v>32</v>
      </c>
      <c r="H59">
        <v>966933</v>
      </c>
      <c r="I59" t="s">
        <v>395</v>
      </c>
      <c r="J59">
        <v>14.99</v>
      </c>
      <c r="K59">
        <v>21.4</v>
      </c>
      <c r="L59">
        <v>39.799999999999997</v>
      </c>
      <c r="M59" s="110">
        <v>44436</v>
      </c>
      <c r="N59" s="110">
        <v>44452</v>
      </c>
      <c r="O59" s="110">
        <v>44453.655867361107</v>
      </c>
      <c r="P59" t="s">
        <v>187</v>
      </c>
      <c r="Q59" t="s">
        <v>32</v>
      </c>
      <c r="R59" t="s">
        <v>32</v>
      </c>
      <c r="S59" t="s">
        <v>318</v>
      </c>
      <c r="T59" t="s">
        <v>318</v>
      </c>
      <c r="U59" t="s">
        <v>319</v>
      </c>
      <c r="V59" t="s">
        <v>32</v>
      </c>
      <c r="W59" t="s">
        <v>32</v>
      </c>
      <c r="X59" t="s">
        <v>32</v>
      </c>
      <c r="Y59" t="s">
        <v>32</v>
      </c>
      <c r="Z59" t="s">
        <v>32</v>
      </c>
      <c r="AA59" t="s">
        <v>32</v>
      </c>
      <c r="AB59" t="s">
        <v>190</v>
      </c>
      <c r="AC59">
        <v>217</v>
      </c>
      <c r="AD59" t="s">
        <v>191</v>
      </c>
      <c r="AE59" t="s">
        <v>192</v>
      </c>
      <c r="AF59">
        <v>4</v>
      </c>
      <c r="AG59">
        <v>4</v>
      </c>
      <c r="AH59" t="s">
        <v>193</v>
      </c>
      <c r="AI59">
        <v>2</v>
      </c>
      <c r="AJ59" t="s">
        <v>194</v>
      </c>
      <c r="AK59">
        <v>4.0220000000000002</v>
      </c>
      <c r="AL59">
        <v>1.0840000000000001</v>
      </c>
      <c r="AM59">
        <v>4.3600000000000003</v>
      </c>
      <c r="AN59">
        <v>106</v>
      </c>
      <c r="AO59" t="s">
        <v>320</v>
      </c>
      <c r="AP59" t="s">
        <v>32</v>
      </c>
      <c r="AQ59" t="s">
        <v>32</v>
      </c>
      <c r="AR59">
        <v>3</v>
      </c>
      <c r="AS59" t="s">
        <v>195</v>
      </c>
      <c r="AT59">
        <v>8568</v>
      </c>
      <c r="AU59" t="s">
        <v>321</v>
      </c>
      <c r="AV59">
        <v>78068</v>
      </c>
      <c r="AW59" t="s">
        <v>396</v>
      </c>
      <c r="AX59">
        <v>9347160</v>
      </c>
      <c r="AY59" t="s">
        <v>32</v>
      </c>
      <c r="AZ59" t="s">
        <v>198</v>
      </c>
      <c r="BA59" t="s">
        <v>32</v>
      </c>
      <c r="BB59" t="s">
        <v>199</v>
      </c>
      <c r="BC59">
        <v>268726</v>
      </c>
      <c r="BD59" t="s">
        <v>323</v>
      </c>
    </row>
    <row r="60" spans="1:56">
      <c r="A60" s="109">
        <v>2021</v>
      </c>
      <c r="B60" t="s">
        <v>184</v>
      </c>
      <c r="C60" s="109">
        <v>13</v>
      </c>
      <c r="D60" t="s">
        <v>394</v>
      </c>
      <c r="E60">
        <v>2</v>
      </c>
      <c r="F60" t="s">
        <v>32</v>
      </c>
      <c r="G60" t="s">
        <v>32</v>
      </c>
      <c r="H60">
        <v>966933</v>
      </c>
      <c r="I60" t="s">
        <v>395</v>
      </c>
      <c r="J60">
        <v>14.99</v>
      </c>
      <c r="K60">
        <v>21.4</v>
      </c>
      <c r="L60">
        <v>39.799999999999997</v>
      </c>
      <c r="M60" s="110">
        <v>44436</v>
      </c>
      <c r="N60" s="110">
        <v>44452</v>
      </c>
      <c r="O60" s="110">
        <v>44453.655867361107</v>
      </c>
      <c r="P60" t="s">
        <v>187</v>
      </c>
      <c r="Q60" t="s">
        <v>32</v>
      </c>
      <c r="R60" t="s">
        <v>32</v>
      </c>
      <c r="S60" t="s">
        <v>318</v>
      </c>
      <c r="T60" t="s">
        <v>318</v>
      </c>
      <c r="U60" t="s">
        <v>319</v>
      </c>
      <c r="V60" t="s">
        <v>32</v>
      </c>
      <c r="W60" t="s">
        <v>32</v>
      </c>
      <c r="X60" t="s">
        <v>32</v>
      </c>
      <c r="Y60" t="s">
        <v>32</v>
      </c>
      <c r="Z60" t="s">
        <v>32</v>
      </c>
      <c r="AA60" t="s">
        <v>32</v>
      </c>
      <c r="AB60" t="s">
        <v>190</v>
      </c>
      <c r="AC60">
        <v>217</v>
      </c>
      <c r="AD60" t="s">
        <v>191</v>
      </c>
      <c r="AE60" t="s">
        <v>192</v>
      </c>
      <c r="AF60">
        <v>4</v>
      </c>
      <c r="AG60">
        <v>4</v>
      </c>
      <c r="AH60" t="s">
        <v>193</v>
      </c>
      <c r="AI60">
        <v>3</v>
      </c>
      <c r="AJ60" t="s">
        <v>194</v>
      </c>
      <c r="AK60">
        <v>1.7050000000000001</v>
      </c>
      <c r="AL60">
        <v>1.0840000000000001</v>
      </c>
      <c r="AM60">
        <v>1.8480000000000001</v>
      </c>
      <c r="AN60">
        <v>108</v>
      </c>
      <c r="AO60" t="s">
        <v>320</v>
      </c>
      <c r="AP60" t="s">
        <v>32</v>
      </c>
      <c r="AQ60" t="s">
        <v>32</v>
      </c>
      <c r="AR60">
        <v>3</v>
      </c>
      <c r="AS60" t="s">
        <v>195</v>
      </c>
      <c r="AT60">
        <v>5811</v>
      </c>
      <c r="AU60" t="s">
        <v>397</v>
      </c>
      <c r="AV60">
        <v>78068</v>
      </c>
      <c r="AW60" t="s">
        <v>396</v>
      </c>
      <c r="AX60">
        <v>9347160</v>
      </c>
      <c r="AY60" t="s">
        <v>32</v>
      </c>
      <c r="AZ60" t="s">
        <v>198</v>
      </c>
      <c r="BA60" t="s">
        <v>32</v>
      </c>
      <c r="BB60" t="s">
        <v>199</v>
      </c>
      <c r="BC60">
        <v>268726</v>
      </c>
      <c r="BD60" t="s">
        <v>323</v>
      </c>
    </row>
    <row r="61" spans="1:56">
      <c r="A61" s="109">
        <v>2021</v>
      </c>
      <c r="B61" t="s">
        <v>184</v>
      </c>
      <c r="C61" s="109">
        <v>12</v>
      </c>
      <c r="D61" t="s">
        <v>398</v>
      </c>
      <c r="E61">
        <v>1</v>
      </c>
      <c r="F61" t="s">
        <v>32</v>
      </c>
      <c r="G61" t="s">
        <v>32</v>
      </c>
      <c r="H61">
        <v>950573</v>
      </c>
      <c r="I61" t="s">
        <v>399</v>
      </c>
      <c r="J61">
        <v>17.72</v>
      </c>
      <c r="K61">
        <v>50</v>
      </c>
      <c r="L61">
        <v>75</v>
      </c>
      <c r="M61" s="110">
        <v>44438</v>
      </c>
      <c r="N61" s="110">
        <v>44451</v>
      </c>
      <c r="O61" s="110">
        <v>44451.63226554398</v>
      </c>
      <c r="P61" t="s">
        <v>187</v>
      </c>
      <c r="Q61" t="s">
        <v>32</v>
      </c>
      <c r="R61" t="s">
        <v>32</v>
      </c>
      <c r="S61" t="s">
        <v>301</v>
      </c>
      <c r="T61" t="s">
        <v>302</v>
      </c>
      <c r="U61" t="s">
        <v>260</v>
      </c>
      <c r="V61" t="s">
        <v>32</v>
      </c>
      <c r="W61" t="s">
        <v>32</v>
      </c>
      <c r="X61" t="s">
        <v>32</v>
      </c>
      <c r="Y61" t="s">
        <v>32</v>
      </c>
      <c r="Z61" t="s">
        <v>32</v>
      </c>
      <c r="AA61" t="s">
        <v>32</v>
      </c>
      <c r="AB61" t="s">
        <v>190</v>
      </c>
      <c r="AC61">
        <v>217</v>
      </c>
      <c r="AD61" t="s">
        <v>191</v>
      </c>
      <c r="AE61" t="s">
        <v>192</v>
      </c>
      <c r="AF61">
        <v>4</v>
      </c>
      <c r="AG61">
        <v>4</v>
      </c>
      <c r="AH61" t="s">
        <v>193</v>
      </c>
      <c r="AI61">
        <v>11</v>
      </c>
      <c r="AJ61" t="s">
        <v>194</v>
      </c>
      <c r="AK61">
        <v>6.1130000000000004</v>
      </c>
      <c r="AL61">
        <v>1.0840000000000001</v>
      </c>
      <c r="AM61">
        <v>6.6260000000000003</v>
      </c>
      <c r="AN61">
        <v>118</v>
      </c>
      <c r="AO61" t="s">
        <v>261</v>
      </c>
      <c r="AP61" t="s">
        <v>32</v>
      </c>
      <c r="AQ61" t="s">
        <v>32</v>
      </c>
      <c r="AR61">
        <v>8</v>
      </c>
      <c r="AS61" t="s">
        <v>195</v>
      </c>
      <c r="AT61">
        <v>7643</v>
      </c>
      <c r="AU61" t="s">
        <v>400</v>
      </c>
      <c r="AV61">
        <v>18055</v>
      </c>
      <c r="AW61" t="s">
        <v>401</v>
      </c>
      <c r="AX61">
        <v>5355809</v>
      </c>
      <c r="AY61" t="s">
        <v>32</v>
      </c>
      <c r="AZ61" t="s">
        <v>198</v>
      </c>
      <c r="BA61" t="s">
        <v>32</v>
      </c>
      <c r="BB61" t="s">
        <v>199</v>
      </c>
      <c r="BC61">
        <v>268706</v>
      </c>
      <c r="BD61" t="s">
        <v>305</v>
      </c>
    </row>
    <row r="62" spans="1:56">
      <c r="A62" s="109">
        <v>2021</v>
      </c>
      <c r="B62" t="s">
        <v>184</v>
      </c>
      <c r="C62" s="109">
        <v>11</v>
      </c>
      <c r="D62" t="s">
        <v>402</v>
      </c>
      <c r="E62">
        <v>1</v>
      </c>
      <c r="F62" t="s">
        <v>32</v>
      </c>
      <c r="G62" t="s">
        <v>32</v>
      </c>
      <c r="H62">
        <v>968075</v>
      </c>
      <c r="I62" t="s">
        <v>403</v>
      </c>
      <c r="J62">
        <v>18</v>
      </c>
      <c r="K62">
        <v>46</v>
      </c>
      <c r="L62">
        <v>14.9</v>
      </c>
      <c r="M62" s="110">
        <v>44441</v>
      </c>
      <c r="N62" s="110">
        <v>44450</v>
      </c>
      <c r="O62" s="110">
        <v>44450.633087615737</v>
      </c>
      <c r="P62" t="s">
        <v>187</v>
      </c>
      <c r="Q62" t="s">
        <v>32</v>
      </c>
      <c r="R62" t="s">
        <v>32</v>
      </c>
      <c r="S62" t="s">
        <v>188</v>
      </c>
      <c r="T62" t="s">
        <v>188</v>
      </c>
      <c r="U62" t="s">
        <v>189</v>
      </c>
      <c r="V62" t="s">
        <v>32</v>
      </c>
      <c r="W62" t="s">
        <v>32</v>
      </c>
      <c r="X62" t="s">
        <v>32</v>
      </c>
      <c r="Y62" t="s">
        <v>32</v>
      </c>
      <c r="Z62" t="s">
        <v>32</v>
      </c>
      <c r="AA62" t="s">
        <v>32</v>
      </c>
      <c r="AB62" t="s">
        <v>190</v>
      </c>
      <c r="AC62">
        <v>217</v>
      </c>
      <c r="AD62" t="s">
        <v>191</v>
      </c>
      <c r="AE62" t="s">
        <v>192</v>
      </c>
      <c r="AF62">
        <v>4</v>
      </c>
      <c r="AG62">
        <v>4</v>
      </c>
      <c r="AH62" t="s">
        <v>193</v>
      </c>
      <c r="AI62">
        <v>9</v>
      </c>
      <c r="AJ62" t="s">
        <v>194</v>
      </c>
      <c r="AK62">
        <v>1</v>
      </c>
      <c r="AL62">
        <v>1.0840000000000001</v>
      </c>
      <c r="AM62">
        <v>1.0840000000000001</v>
      </c>
      <c r="AN62">
        <v>115</v>
      </c>
      <c r="AO62" t="s">
        <v>188</v>
      </c>
      <c r="AP62" t="s">
        <v>32</v>
      </c>
      <c r="AQ62" t="s">
        <v>32</v>
      </c>
      <c r="AR62">
        <v>10</v>
      </c>
      <c r="AS62" t="s">
        <v>195</v>
      </c>
      <c r="AT62">
        <v>7667</v>
      </c>
      <c r="AU62" t="s">
        <v>404</v>
      </c>
      <c r="AV62">
        <v>981320</v>
      </c>
      <c r="AW62" t="s">
        <v>405</v>
      </c>
      <c r="AX62">
        <v>16758966</v>
      </c>
      <c r="AY62" t="s">
        <v>32</v>
      </c>
      <c r="AZ62" t="s">
        <v>198</v>
      </c>
      <c r="BA62" t="s">
        <v>32</v>
      </c>
      <c r="BB62" t="s">
        <v>199</v>
      </c>
      <c r="BC62">
        <v>268667</v>
      </c>
      <c r="BD62" t="s">
        <v>200</v>
      </c>
    </row>
    <row r="63" spans="1:56">
      <c r="A63" s="109">
        <v>2021</v>
      </c>
      <c r="B63" t="s">
        <v>184</v>
      </c>
      <c r="C63" s="109">
        <v>11</v>
      </c>
      <c r="D63" t="s">
        <v>402</v>
      </c>
      <c r="E63">
        <v>2</v>
      </c>
      <c r="F63" t="s">
        <v>32</v>
      </c>
      <c r="G63" t="s">
        <v>32</v>
      </c>
      <c r="H63">
        <v>968075</v>
      </c>
      <c r="I63" t="s">
        <v>403</v>
      </c>
      <c r="J63">
        <v>18</v>
      </c>
      <c r="K63">
        <v>46</v>
      </c>
      <c r="L63">
        <v>14.9</v>
      </c>
      <c r="M63" s="110">
        <v>44441</v>
      </c>
      <c r="N63" s="110">
        <v>44450</v>
      </c>
      <c r="O63" s="110">
        <v>44450.633087615737</v>
      </c>
      <c r="P63" t="s">
        <v>187</v>
      </c>
      <c r="Q63" t="s">
        <v>32</v>
      </c>
      <c r="R63" t="s">
        <v>32</v>
      </c>
      <c r="S63" t="s">
        <v>188</v>
      </c>
      <c r="T63" t="s">
        <v>188</v>
      </c>
      <c r="U63" t="s">
        <v>189</v>
      </c>
      <c r="V63" t="s">
        <v>32</v>
      </c>
      <c r="W63" t="s">
        <v>32</v>
      </c>
      <c r="X63" t="s">
        <v>32</v>
      </c>
      <c r="Y63" t="s">
        <v>32</v>
      </c>
      <c r="Z63" t="s">
        <v>32</v>
      </c>
      <c r="AA63" t="s">
        <v>32</v>
      </c>
      <c r="AB63" t="s">
        <v>190</v>
      </c>
      <c r="AC63">
        <v>217</v>
      </c>
      <c r="AD63" t="s">
        <v>191</v>
      </c>
      <c r="AE63" t="s">
        <v>192</v>
      </c>
      <c r="AF63">
        <v>4</v>
      </c>
      <c r="AG63">
        <v>4</v>
      </c>
      <c r="AH63" t="s">
        <v>193</v>
      </c>
      <c r="AI63">
        <v>14</v>
      </c>
      <c r="AJ63" t="s">
        <v>194</v>
      </c>
      <c r="AK63">
        <v>1</v>
      </c>
      <c r="AL63">
        <v>1.0840000000000001</v>
      </c>
      <c r="AM63">
        <v>1.0840000000000001</v>
      </c>
      <c r="AN63">
        <v>161</v>
      </c>
      <c r="AO63" t="s">
        <v>188</v>
      </c>
      <c r="AP63" t="s">
        <v>32</v>
      </c>
      <c r="AQ63" t="s">
        <v>32</v>
      </c>
      <c r="AR63">
        <v>10</v>
      </c>
      <c r="AS63" t="s">
        <v>195</v>
      </c>
      <c r="AT63">
        <v>7667</v>
      </c>
      <c r="AU63" t="s">
        <v>404</v>
      </c>
      <c r="AV63">
        <v>981320</v>
      </c>
      <c r="AW63" t="s">
        <v>405</v>
      </c>
      <c r="AX63">
        <v>16758966</v>
      </c>
      <c r="AY63" t="s">
        <v>32</v>
      </c>
      <c r="AZ63" t="s">
        <v>198</v>
      </c>
      <c r="BA63" t="s">
        <v>32</v>
      </c>
      <c r="BB63" t="s">
        <v>199</v>
      </c>
      <c r="BC63">
        <v>268667</v>
      </c>
      <c r="BD63" t="s">
        <v>200</v>
      </c>
    </row>
    <row r="64" spans="1:56">
      <c r="A64" s="109">
        <v>2021</v>
      </c>
      <c r="B64" t="s">
        <v>184</v>
      </c>
      <c r="C64" s="109">
        <v>11</v>
      </c>
      <c r="D64" t="s">
        <v>402</v>
      </c>
      <c r="E64">
        <v>3</v>
      </c>
      <c r="F64" t="s">
        <v>32</v>
      </c>
      <c r="G64" t="s">
        <v>32</v>
      </c>
      <c r="H64">
        <v>968075</v>
      </c>
      <c r="I64" t="s">
        <v>403</v>
      </c>
      <c r="J64">
        <v>18</v>
      </c>
      <c r="K64">
        <v>46</v>
      </c>
      <c r="L64">
        <v>14.9</v>
      </c>
      <c r="M64" s="110">
        <v>44441</v>
      </c>
      <c r="N64" s="110">
        <v>44450</v>
      </c>
      <c r="O64" s="110">
        <v>44450.633087615737</v>
      </c>
      <c r="P64" t="s">
        <v>187</v>
      </c>
      <c r="Q64" t="s">
        <v>32</v>
      </c>
      <c r="R64" t="s">
        <v>32</v>
      </c>
      <c r="S64" t="s">
        <v>188</v>
      </c>
      <c r="T64" t="s">
        <v>188</v>
      </c>
      <c r="U64" t="s">
        <v>189</v>
      </c>
      <c r="V64" t="s">
        <v>32</v>
      </c>
      <c r="W64" t="s">
        <v>32</v>
      </c>
      <c r="X64" t="s">
        <v>32</v>
      </c>
      <c r="Y64" t="s">
        <v>32</v>
      </c>
      <c r="Z64" t="s">
        <v>32</v>
      </c>
      <c r="AA64" t="s">
        <v>32</v>
      </c>
      <c r="AB64" t="s">
        <v>190</v>
      </c>
      <c r="AC64">
        <v>217</v>
      </c>
      <c r="AD64" t="s">
        <v>191</v>
      </c>
      <c r="AE64" t="s">
        <v>192</v>
      </c>
      <c r="AF64">
        <v>4</v>
      </c>
      <c r="AG64">
        <v>4</v>
      </c>
      <c r="AH64" t="s">
        <v>193</v>
      </c>
      <c r="AI64">
        <v>10</v>
      </c>
      <c r="AJ64" t="s">
        <v>194</v>
      </c>
      <c r="AK64">
        <v>1.147</v>
      </c>
      <c r="AL64">
        <v>1.0840000000000001</v>
      </c>
      <c r="AM64">
        <v>1.2430000000000001</v>
      </c>
      <c r="AN64">
        <v>162</v>
      </c>
      <c r="AO64" t="s">
        <v>188</v>
      </c>
      <c r="AP64" t="s">
        <v>32</v>
      </c>
      <c r="AQ64" t="s">
        <v>32</v>
      </c>
      <c r="AR64">
        <v>10</v>
      </c>
      <c r="AS64" t="s">
        <v>195</v>
      </c>
      <c r="AT64">
        <v>7667</v>
      </c>
      <c r="AU64" t="s">
        <v>404</v>
      </c>
      <c r="AV64">
        <v>981320</v>
      </c>
      <c r="AW64" t="s">
        <v>405</v>
      </c>
      <c r="AX64">
        <v>16758966</v>
      </c>
      <c r="AY64" t="s">
        <v>32</v>
      </c>
      <c r="AZ64" t="s">
        <v>198</v>
      </c>
      <c r="BA64" t="s">
        <v>32</v>
      </c>
      <c r="BB64" t="s">
        <v>199</v>
      </c>
      <c r="BC64">
        <v>268667</v>
      </c>
      <c r="BD64" t="s">
        <v>200</v>
      </c>
    </row>
    <row r="65" spans="1:56">
      <c r="A65" s="109">
        <v>2021</v>
      </c>
      <c r="B65" t="s">
        <v>184</v>
      </c>
      <c r="C65" s="109">
        <v>11</v>
      </c>
      <c r="D65" t="s">
        <v>406</v>
      </c>
      <c r="E65">
        <v>1</v>
      </c>
      <c r="F65" t="s">
        <v>32</v>
      </c>
      <c r="G65" t="s">
        <v>32</v>
      </c>
      <c r="H65">
        <v>698099</v>
      </c>
      <c r="I65" t="s">
        <v>202</v>
      </c>
      <c r="J65">
        <v>18</v>
      </c>
      <c r="K65">
        <v>48.8</v>
      </c>
      <c r="L65">
        <v>47.3</v>
      </c>
      <c r="M65" s="110">
        <v>44439</v>
      </c>
      <c r="N65" s="110">
        <v>44450</v>
      </c>
      <c r="O65" s="110">
        <v>44450.480373379629</v>
      </c>
      <c r="P65" t="s">
        <v>187</v>
      </c>
      <c r="Q65" t="s">
        <v>32</v>
      </c>
      <c r="R65" t="s">
        <v>32</v>
      </c>
      <c r="S65" t="s">
        <v>259</v>
      </c>
      <c r="T65" t="s">
        <v>259</v>
      </c>
      <c r="U65" t="s">
        <v>260</v>
      </c>
      <c r="V65" t="s">
        <v>32</v>
      </c>
      <c r="W65" t="s">
        <v>32</v>
      </c>
      <c r="X65" t="s">
        <v>32</v>
      </c>
      <c r="Y65" t="s">
        <v>32</v>
      </c>
      <c r="Z65" t="s">
        <v>32</v>
      </c>
      <c r="AA65" t="s">
        <v>32</v>
      </c>
      <c r="AB65" t="s">
        <v>190</v>
      </c>
      <c r="AC65">
        <v>217</v>
      </c>
      <c r="AD65" t="s">
        <v>191</v>
      </c>
      <c r="AE65" t="s">
        <v>192</v>
      </c>
      <c r="AF65">
        <v>4</v>
      </c>
      <c r="AG65">
        <v>4</v>
      </c>
      <c r="AH65" t="s">
        <v>193</v>
      </c>
      <c r="AI65">
        <v>10</v>
      </c>
      <c r="AJ65" t="s">
        <v>194</v>
      </c>
      <c r="AK65">
        <v>2.37</v>
      </c>
      <c r="AL65">
        <v>1.0840000000000001</v>
      </c>
      <c r="AM65">
        <v>2.569</v>
      </c>
      <c r="AN65">
        <v>117</v>
      </c>
      <c r="AO65" t="s">
        <v>261</v>
      </c>
      <c r="AP65" t="s">
        <v>32</v>
      </c>
      <c r="AQ65" t="s">
        <v>32</v>
      </c>
      <c r="AR65">
        <v>8</v>
      </c>
      <c r="AS65" t="s">
        <v>195</v>
      </c>
      <c r="AT65">
        <v>7884</v>
      </c>
      <c r="AU65" t="s">
        <v>407</v>
      </c>
      <c r="AV65">
        <v>19441</v>
      </c>
      <c r="AW65" t="s">
        <v>207</v>
      </c>
      <c r="AX65">
        <v>9520473</v>
      </c>
      <c r="AY65" t="s">
        <v>32</v>
      </c>
      <c r="AZ65" t="s">
        <v>198</v>
      </c>
      <c r="BA65" t="s">
        <v>32</v>
      </c>
      <c r="BB65" t="s">
        <v>199</v>
      </c>
      <c r="BC65">
        <v>268666</v>
      </c>
      <c r="BD65" t="s">
        <v>264</v>
      </c>
    </row>
    <row r="66" spans="1:56">
      <c r="A66" s="109">
        <v>2021</v>
      </c>
      <c r="B66" t="s">
        <v>184</v>
      </c>
      <c r="C66" s="109">
        <v>10</v>
      </c>
      <c r="D66" t="s">
        <v>408</v>
      </c>
      <c r="E66">
        <v>1</v>
      </c>
      <c r="F66" t="s">
        <v>32</v>
      </c>
      <c r="G66" t="s">
        <v>32</v>
      </c>
      <c r="H66">
        <v>952273</v>
      </c>
      <c r="I66" t="s">
        <v>409</v>
      </c>
      <c r="J66">
        <v>14</v>
      </c>
      <c r="K66">
        <v>20</v>
      </c>
      <c r="L66">
        <v>33</v>
      </c>
      <c r="M66" s="110">
        <v>44442</v>
      </c>
      <c r="N66" s="110">
        <v>44449</v>
      </c>
      <c r="O66" s="110">
        <v>44449.96222739583</v>
      </c>
      <c r="P66" t="s">
        <v>187</v>
      </c>
      <c r="Q66" t="s">
        <v>32</v>
      </c>
      <c r="R66" t="s">
        <v>32</v>
      </c>
      <c r="S66" t="s">
        <v>339</v>
      </c>
      <c r="T66" t="s">
        <v>340</v>
      </c>
      <c r="U66" t="s">
        <v>341</v>
      </c>
      <c r="V66" t="s">
        <v>32</v>
      </c>
      <c r="W66" t="s">
        <v>32</v>
      </c>
      <c r="X66" t="s">
        <v>32</v>
      </c>
      <c r="Y66" t="s">
        <v>32</v>
      </c>
      <c r="Z66" t="s">
        <v>32</v>
      </c>
      <c r="AA66" t="s">
        <v>32</v>
      </c>
      <c r="AB66" t="s">
        <v>190</v>
      </c>
      <c r="AC66">
        <v>217</v>
      </c>
      <c r="AD66" t="s">
        <v>191</v>
      </c>
      <c r="AE66" t="s">
        <v>192</v>
      </c>
      <c r="AF66">
        <v>4</v>
      </c>
      <c r="AG66">
        <v>4</v>
      </c>
      <c r="AH66" t="s">
        <v>193</v>
      </c>
      <c r="AI66">
        <v>5</v>
      </c>
      <c r="AJ66" t="s">
        <v>194</v>
      </c>
      <c r="AK66">
        <v>2.0310000000000001</v>
      </c>
      <c r="AL66">
        <v>1.0840000000000001</v>
      </c>
      <c r="AM66">
        <v>2.202</v>
      </c>
      <c r="AN66">
        <v>111</v>
      </c>
      <c r="AO66" t="s">
        <v>340</v>
      </c>
      <c r="AP66" t="s">
        <v>32</v>
      </c>
      <c r="AQ66" t="s">
        <v>32</v>
      </c>
      <c r="AR66">
        <v>5</v>
      </c>
      <c r="AS66" t="s">
        <v>195</v>
      </c>
      <c r="AT66">
        <v>4444</v>
      </c>
      <c r="AU66" t="s">
        <v>342</v>
      </c>
      <c r="AV66">
        <v>9571</v>
      </c>
      <c r="AW66" t="s">
        <v>410</v>
      </c>
      <c r="AX66">
        <v>8070607</v>
      </c>
      <c r="AY66" t="s">
        <v>32</v>
      </c>
      <c r="AZ66" t="s">
        <v>198</v>
      </c>
      <c r="BA66" t="s">
        <v>32</v>
      </c>
      <c r="BB66" t="s">
        <v>199</v>
      </c>
      <c r="BC66">
        <v>268652</v>
      </c>
      <c r="BD66" t="s">
        <v>344</v>
      </c>
    </row>
    <row r="67" spans="1:56">
      <c r="A67" s="109">
        <v>2021</v>
      </c>
      <c r="B67" t="s">
        <v>184</v>
      </c>
      <c r="C67" s="109">
        <v>10</v>
      </c>
      <c r="D67" t="s">
        <v>411</v>
      </c>
      <c r="E67">
        <v>1</v>
      </c>
      <c r="F67" t="s">
        <v>32</v>
      </c>
      <c r="G67" t="s">
        <v>32</v>
      </c>
      <c r="H67">
        <v>30419</v>
      </c>
      <c r="I67" t="s">
        <v>412</v>
      </c>
      <c r="J67">
        <v>13.95</v>
      </c>
      <c r="K67">
        <v>33</v>
      </c>
      <c r="L67">
        <v>43.5</v>
      </c>
      <c r="M67" s="110">
        <v>44433</v>
      </c>
      <c r="N67" s="110">
        <v>44449</v>
      </c>
      <c r="O67" s="110">
        <v>44449.880897766197</v>
      </c>
      <c r="P67" t="s">
        <v>187</v>
      </c>
      <c r="Q67" t="s">
        <v>32</v>
      </c>
      <c r="R67" t="s">
        <v>32</v>
      </c>
      <c r="S67" t="s">
        <v>65</v>
      </c>
      <c r="T67" t="s">
        <v>65</v>
      </c>
      <c r="U67" t="s">
        <v>386</v>
      </c>
      <c r="V67" t="s">
        <v>32</v>
      </c>
      <c r="W67" t="s">
        <v>32</v>
      </c>
      <c r="X67" t="s">
        <v>32</v>
      </c>
      <c r="Y67" t="s">
        <v>32</v>
      </c>
      <c r="Z67" t="s">
        <v>32</v>
      </c>
      <c r="AA67" t="s">
        <v>32</v>
      </c>
      <c r="AB67" t="s">
        <v>190</v>
      </c>
      <c r="AC67">
        <v>217</v>
      </c>
      <c r="AD67" t="s">
        <v>191</v>
      </c>
      <c r="AE67" t="s">
        <v>192</v>
      </c>
      <c r="AF67">
        <v>4</v>
      </c>
      <c r="AG67">
        <v>4</v>
      </c>
      <c r="AH67" t="s">
        <v>193</v>
      </c>
      <c r="AI67">
        <v>4</v>
      </c>
      <c r="AJ67" t="s">
        <v>194</v>
      </c>
      <c r="AK67">
        <v>3.0750000000000002</v>
      </c>
      <c r="AL67">
        <v>1.0840000000000001</v>
      </c>
      <c r="AM67">
        <v>3.3330000000000002</v>
      </c>
      <c r="AN67">
        <v>110</v>
      </c>
      <c r="AO67" t="s">
        <v>387</v>
      </c>
      <c r="AP67" t="s">
        <v>32</v>
      </c>
      <c r="AQ67" t="s">
        <v>32</v>
      </c>
      <c r="AR67">
        <v>7</v>
      </c>
      <c r="AS67" t="s">
        <v>195</v>
      </c>
      <c r="AT67">
        <v>5204</v>
      </c>
      <c r="AU67" t="s">
        <v>236</v>
      </c>
      <c r="AV67">
        <v>479</v>
      </c>
      <c r="AW67" t="s">
        <v>413</v>
      </c>
      <c r="AX67">
        <v>11456997</v>
      </c>
      <c r="AY67" t="s">
        <v>32</v>
      </c>
      <c r="AZ67" t="s">
        <v>198</v>
      </c>
      <c r="BA67" t="s">
        <v>414</v>
      </c>
      <c r="BB67" t="s">
        <v>199</v>
      </c>
      <c r="BC67">
        <v>268639</v>
      </c>
      <c r="BD67" t="s">
        <v>390</v>
      </c>
    </row>
    <row r="68" spans="1:56">
      <c r="A68" s="109">
        <v>2021</v>
      </c>
      <c r="B68" t="s">
        <v>184</v>
      </c>
      <c r="C68" s="109">
        <v>10</v>
      </c>
      <c r="D68" t="s">
        <v>415</v>
      </c>
      <c r="E68">
        <v>1</v>
      </c>
      <c r="F68" t="s">
        <v>32</v>
      </c>
      <c r="G68" t="s">
        <v>32</v>
      </c>
      <c r="H68">
        <v>913818</v>
      </c>
      <c r="I68" t="s">
        <v>416</v>
      </c>
      <c r="J68">
        <v>14.6</v>
      </c>
      <c r="K68">
        <v>24</v>
      </c>
      <c r="L68">
        <v>35</v>
      </c>
      <c r="M68" s="110">
        <v>44438</v>
      </c>
      <c r="N68" s="110">
        <v>44449</v>
      </c>
      <c r="O68" s="110">
        <v>44449.546043402777</v>
      </c>
      <c r="P68" t="s">
        <v>187</v>
      </c>
      <c r="Q68" t="s">
        <v>32</v>
      </c>
      <c r="R68" t="s">
        <v>32</v>
      </c>
      <c r="S68" t="s">
        <v>267</v>
      </c>
      <c r="T68" t="s">
        <v>268</v>
      </c>
      <c r="U68" t="s">
        <v>260</v>
      </c>
      <c r="V68" t="s">
        <v>32</v>
      </c>
      <c r="W68" t="s">
        <v>32</v>
      </c>
      <c r="X68" t="s">
        <v>32</v>
      </c>
      <c r="Y68" t="s">
        <v>32</v>
      </c>
      <c r="Z68" t="s">
        <v>32</v>
      </c>
      <c r="AA68" t="s">
        <v>32</v>
      </c>
      <c r="AB68" t="s">
        <v>190</v>
      </c>
      <c r="AC68">
        <v>217</v>
      </c>
      <c r="AD68" t="s">
        <v>191</v>
      </c>
      <c r="AE68" t="s">
        <v>192</v>
      </c>
      <c r="AF68">
        <v>4</v>
      </c>
      <c r="AG68">
        <v>4</v>
      </c>
      <c r="AH68" t="s">
        <v>193</v>
      </c>
      <c r="AI68">
        <v>10</v>
      </c>
      <c r="AJ68" t="s">
        <v>194</v>
      </c>
      <c r="AK68">
        <v>3</v>
      </c>
      <c r="AL68">
        <v>1.0840000000000001</v>
      </c>
      <c r="AM68">
        <v>3.2519999999999998</v>
      </c>
      <c r="AN68">
        <v>117</v>
      </c>
      <c r="AO68" t="s">
        <v>269</v>
      </c>
      <c r="AP68" t="s">
        <v>32</v>
      </c>
      <c r="AQ68" t="s">
        <v>32</v>
      </c>
      <c r="AR68">
        <v>5</v>
      </c>
      <c r="AS68" t="s">
        <v>195</v>
      </c>
      <c r="AT68">
        <v>3189</v>
      </c>
      <c r="AU68" t="s">
        <v>369</v>
      </c>
      <c r="AV68">
        <v>79818010</v>
      </c>
      <c r="AW68" t="s">
        <v>370</v>
      </c>
      <c r="AX68">
        <v>79818010</v>
      </c>
      <c r="AY68" t="s">
        <v>32</v>
      </c>
      <c r="AZ68" t="s">
        <v>198</v>
      </c>
      <c r="BA68" t="s">
        <v>32</v>
      </c>
      <c r="BB68" t="s">
        <v>199</v>
      </c>
      <c r="BC68">
        <v>268590</v>
      </c>
      <c r="BD68" t="s">
        <v>272</v>
      </c>
    </row>
    <row r="69" spans="1:56">
      <c r="A69" s="109">
        <v>2021</v>
      </c>
      <c r="B69" t="s">
        <v>184</v>
      </c>
      <c r="C69" s="109">
        <v>10</v>
      </c>
      <c r="D69" t="s">
        <v>415</v>
      </c>
      <c r="E69">
        <v>2</v>
      </c>
      <c r="F69" t="s">
        <v>32</v>
      </c>
      <c r="G69" t="s">
        <v>32</v>
      </c>
      <c r="H69">
        <v>913818</v>
      </c>
      <c r="I69" t="s">
        <v>416</v>
      </c>
      <c r="J69">
        <v>14.6</v>
      </c>
      <c r="K69">
        <v>24</v>
      </c>
      <c r="L69">
        <v>35</v>
      </c>
      <c r="M69" s="110">
        <v>44438</v>
      </c>
      <c r="N69" s="110">
        <v>44449</v>
      </c>
      <c r="O69" s="110">
        <v>44449.546043402777</v>
      </c>
      <c r="P69" t="s">
        <v>187</v>
      </c>
      <c r="Q69" t="s">
        <v>32</v>
      </c>
      <c r="R69" t="s">
        <v>32</v>
      </c>
      <c r="S69" t="s">
        <v>267</v>
      </c>
      <c r="T69" t="s">
        <v>268</v>
      </c>
      <c r="U69" t="s">
        <v>260</v>
      </c>
      <c r="V69" t="s">
        <v>32</v>
      </c>
      <c r="W69" t="s">
        <v>32</v>
      </c>
      <c r="X69" t="s">
        <v>32</v>
      </c>
      <c r="Y69" t="s">
        <v>32</v>
      </c>
      <c r="Z69" t="s">
        <v>32</v>
      </c>
      <c r="AA69" t="s">
        <v>32</v>
      </c>
      <c r="AB69" t="s">
        <v>190</v>
      </c>
      <c r="AC69">
        <v>217</v>
      </c>
      <c r="AD69" t="s">
        <v>191</v>
      </c>
      <c r="AE69" t="s">
        <v>192</v>
      </c>
      <c r="AF69">
        <v>4</v>
      </c>
      <c r="AG69">
        <v>4</v>
      </c>
      <c r="AH69" t="s">
        <v>193</v>
      </c>
      <c r="AI69">
        <v>10</v>
      </c>
      <c r="AJ69" t="s">
        <v>194</v>
      </c>
      <c r="AK69">
        <v>2.2109999999999999</v>
      </c>
      <c r="AL69">
        <v>1.0840000000000001</v>
      </c>
      <c r="AM69">
        <v>2.3969999999999998</v>
      </c>
      <c r="AN69">
        <v>162</v>
      </c>
      <c r="AO69" t="s">
        <v>269</v>
      </c>
      <c r="AP69" t="s">
        <v>32</v>
      </c>
      <c r="AQ69" t="s">
        <v>32</v>
      </c>
      <c r="AR69">
        <v>5</v>
      </c>
      <c r="AS69" t="s">
        <v>195</v>
      </c>
      <c r="AT69">
        <v>3189</v>
      </c>
      <c r="AU69" t="s">
        <v>369</v>
      </c>
      <c r="AV69">
        <v>79818010</v>
      </c>
      <c r="AW69" t="s">
        <v>370</v>
      </c>
      <c r="AX69">
        <v>79818010</v>
      </c>
      <c r="AY69" t="s">
        <v>32</v>
      </c>
      <c r="AZ69" t="s">
        <v>198</v>
      </c>
      <c r="BA69" t="s">
        <v>32</v>
      </c>
      <c r="BB69" t="s">
        <v>199</v>
      </c>
      <c r="BC69">
        <v>268590</v>
      </c>
      <c r="BD69" t="s">
        <v>272</v>
      </c>
    </row>
    <row r="70" spans="1:56">
      <c r="A70" s="109">
        <v>2021</v>
      </c>
      <c r="B70" t="s">
        <v>184</v>
      </c>
      <c r="C70" s="109">
        <v>10</v>
      </c>
      <c r="D70" t="s">
        <v>417</v>
      </c>
      <c r="E70">
        <v>1</v>
      </c>
      <c r="F70" t="s">
        <v>32</v>
      </c>
      <c r="G70" t="s">
        <v>32</v>
      </c>
      <c r="H70">
        <v>963204</v>
      </c>
      <c r="I70" t="s">
        <v>418</v>
      </c>
      <c r="J70">
        <v>14.98</v>
      </c>
      <c r="K70">
        <v>18.8</v>
      </c>
      <c r="L70">
        <v>23.8</v>
      </c>
      <c r="M70" s="110">
        <v>44433</v>
      </c>
      <c r="N70" s="110">
        <v>44449</v>
      </c>
      <c r="O70" s="110">
        <v>44449.935294062503</v>
      </c>
      <c r="P70" t="s">
        <v>187</v>
      </c>
      <c r="Q70" t="s">
        <v>32</v>
      </c>
      <c r="R70" t="s">
        <v>32</v>
      </c>
      <c r="S70" t="s">
        <v>318</v>
      </c>
      <c r="T70" t="s">
        <v>318</v>
      </c>
      <c r="U70" t="s">
        <v>319</v>
      </c>
      <c r="V70" t="s">
        <v>32</v>
      </c>
      <c r="W70" t="s">
        <v>32</v>
      </c>
      <c r="X70" t="s">
        <v>32</v>
      </c>
      <c r="Y70" t="s">
        <v>32</v>
      </c>
      <c r="Z70" t="s">
        <v>32</v>
      </c>
      <c r="AA70" t="s">
        <v>32</v>
      </c>
      <c r="AB70" t="s">
        <v>190</v>
      </c>
      <c r="AC70">
        <v>217</v>
      </c>
      <c r="AD70" t="s">
        <v>191</v>
      </c>
      <c r="AE70" t="s">
        <v>192</v>
      </c>
      <c r="AF70">
        <v>4</v>
      </c>
      <c r="AG70">
        <v>4</v>
      </c>
      <c r="AH70" t="s">
        <v>193</v>
      </c>
      <c r="AI70">
        <v>3</v>
      </c>
      <c r="AJ70" t="s">
        <v>194</v>
      </c>
      <c r="AK70">
        <v>4.8280000000000003</v>
      </c>
      <c r="AL70">
        <v>1.0840000000000001</v>
      </c>
      <c r="AM70">
        <v>5.234</v>
      </c>
      <c r="AN70">
        <v>107</v>
      </c>
      <c r="AO70" t="s">
        <v>320</v>
      </c>
      <c r="AP70" t="s">
        <v>32</v>
      </c>
      <c r="AQ70" t="s">
        <v>32</v>
      </c>
      <c r="AR70">
        <v>5</v>
      </c>
      <c r="AS70" t="s">
        <v>195</v>
      </c>
      <c r="AT70">
        <v>8568</v>
      </c>
      <c r="AU70" t="s">
        <v>321</v>
      </c>
      <c r="AV70">
        <v>10654</v>
      </c>
      <c r="AW70" t="s">
        <v>419</v>
      </c>
      <c r="AX70">
        <v>12796902</v>
      </c>
      <c r="AY70" t="s">
        <v>32</v>
      </c>
      <c r="AZ70" t="s">
        <v>198</v>
      </c>
      <c r="BA70" t="s">
        <v>32</v>
      </c>
      <c r="BB70" t="s">
        <v>199</v>
      </c>
      <c r="BC70">
        <v>268576</v>
      </c>
      <c r="BD70" t="s">
        <v>323</v>
      </c>
    </row>
    <row r="71" spans="1:56">
      <c r="A71" s="109">
        <v>2021</v>
      </c>
      <c r="B71" t="s">
        <v>184</v>
      </c>
      <c r="C71" s="109">
        <v>10</v>
      </c>
      <c r="D71" t="s">
        <v>420</v>
      </c>
      <c r="E71">
        <v>1</v>
      </c>
      <c r="F71" t="s">
        <v>32</v>
      </c>
      <c r="G71" t="s">
        <v>32</v>
      </c>
      <c r="H71">
        <v>964914</v>
      </c>
      <c r="I71" t="s">
        <v>421</v>
      </c>
      <c r="J71">
        <v>14.99</v>
      </c>
      <c r="K71">
        <v>24.6</v>
      </c>
      <c r="L71">
        <v>12</v>
      </c>
      <c r="M71" s="110">
        <v>44436</v>
      </c>
      <c r="N71" s="110">
        <v>44449</v>
      </c>
      <c r="O71" s="110">
        <v>44449.626354363427</v>
      </c>
      <c r="P71" t="s">
        <v>187</v>
      </c>
      <c r="Q71" t="s">
        <v>32</v>
      </c>
      <c r="R71" t="s">
        <v>32</v>
      </c>
      <c r="S71" t="s">
        <v>65</v>
      </c>
      <c r="T71" t="s">
        <v>65</v>
      </c>
      <c r="U71" t="s">
        <v>386</v>
      </c>
      <c r="V71" t="s">
        <v>32</v>
      </c>
      <c r="W71" t="s">
        <v>32</v>
      </c>
      <c r="X71" t="s">
        <v>32</v>
      </c>
      <c r="Y71" t="s">
        <v>32</v>
      </c>
      <c r="Z71" t="s">
        <v>32</v>
      </c>
      <c r="AA71" t="s">
        <v>32</v>
      </c>
      <c r="AB71" t="s">
        <v>190</v>
      </c>
      <c r="AC71">
        <v>217</v>
      </c>
      <c r="AD71" t="s">
        <v>191</v>
      </c>
      <c r="AE71" t="s">
        <v>192</v>
      </c>
      <c r="AF71">
        <v>4</v>
      </c>
      <c r="AG71">
        <v>4</v>
      </c>
      <c r="AH71" t="s">
        <v>193</v>
      </c>
      <c r="AI71">
        <v>3</v>
      </c>
      <c r="AJ71" t="s">
        <v>194</v>
      </c>
      <c r="AK71">
        <v>0.27400000000000002</v>
      </c>
      <c r="AL71">
        <v>1.0840000000000001</v>
      </c>
      <c r="AM71">
        <v>0.29699999999999999</v>
      </c>
      <c r="AN71">
        <v>108</v>
      </c>
      <c r="AO71" t="s">
        <v>387</v>
      </c>
      <c r="AP71" t="s">
        <v>32</v>
      </c>
      <c r="AQ71" t="s">
        <v>32</v>
      </c>
      <c r="AR71">
        <v>3</v>
      </c>
      <c r="AS71" t="s">
        <v>422</v>
      </c>
      <c r="AT71">
        <v>4059</v>
      </c>
      <c r="AU71" t="s">
        <v>423</v>
      </c>
      <c r="AV71">
        <v>4588</v>
      </c>
      <c r="AW71" t="s">
        <v>424</v>
      </c>
      <c r="AX71">
        <v>8461433</v>
      </c>
      <c r="AY71" t="s">
        <v>32</v>
      </c>
      <c r="AZ71" t="s">
        <v>198</v>
      </c>
      <c r="BA71" t="s">
        <v>32</v>
      </c>
      <c r="BB71" t="s">
        <v>199</v>
      </c>
      <c r="BC71">
        <v>268575</v>
      </c>
      <c r="BD71" t="s">
        <v>390</v>
      </c>
    </row>
    <row r="72" spans="1:56">
      <c r="A72" s="109">
        <v>2021</v>
      </c>
      <c r="B72" t="s">
        <v>184</v>
      </c>
      <c r="C72" s="109">
        <v>10</v>
      </c>
      <c r="D72" t="s">
        <v>420</v>
      </c>
      <c r="E72">
        <v>2</v>
      </c>
      <c r="F72" t="s">
        <v>32</v>
      </c>
      <c r="G72" t="s">
        <v>32</v>
      </c>
      <c r="H72">
        <v>964914</v>
      </c>
      <c r="I72" t="s">
        <v>421</v>
      </c>
      <c r="J72">
        <v>14.99</v>
      </c>
      <c r="K72">
        <v>24.6</v>
      </c>
      <c r="L72">
        <v>12</v>
      </c>
      <c r="M72" s="110">
        <v>44436</v>
      </c>
      <c r="N72" s="110">
        <v>44449</v>
      </c>
      <c r="O72" s="110">
        <v>44449.626354363427</v>
      </c>
      <c r="P72" t="s">
        <v>187</v>
      </c>
      <c r="Q72" t="s">
        <v>32</v>
      </c>
      <c r="R72" t="s">
        <v>32</v>
      </c>
      <c r="S72" t="s">
        <v>65</v>
      </c>
      <c r="T72" t="s">
        <v>65</v>
      </c>
      <c r="U72" t="s">
        <v>386</v>
      </c>
      <c r="V72" t="s">
        <v>32</v>
      </c>
      <c r="W72" t="s">
        <v>32</v>
      </c>
      <c r="X72" t="s">
        <v>32</v>
      </c>
      <c r="Y72" t="s">
        <v>32</v>
      </c>
      <c r="Z72" t="s">
        <v>32</v>
      </c>
      <c r="AA72" t="s">
        <v>32</v>
      </c>
      <c r="AB72" t="s">
        <v>190</v>
      </c>
      <c r="AC72">
        <v>217</v>
      </c>
      <c r="AD72" t="s">
        <v>191</v>
      </c>
      <c r="AE72" t="s">
        <v>192</v>
      </c>
      <c r="AF72">
        <v>4</v>
      </c>
      <c r="AG72">
        <v>4</v>
      </c>
      <c r="AH72" t="s">
        <v>193</v>
      </c>
      <c r="AI72">
        <v>3</v>
      </c>
      <c r="AJ72" t="s">
        <v>194</v>
      </c>
      <c r="AK72">
        <v>2.4E-2</v>
      </c>
      <c r="AL72">
        <v>1.0840000000000001</v>
      </c>
      <c r="AM72">
        <v>2.5999999999999999E-2</v>
      </c>
      <c r="AN72">
        <v>108</v>
      </c>
      <c r="AO72" t="s">
        <v>387</v>
      </c>
      <c r="AP72" t="s">
        <v>32</v>
      </c>
      <c r="AQ72" t="s">
        <v>32</v>
      </c>
      <c r="AR72">
        <v>3</v>
      </c>
      <c r="AS72" t="s">
        <v>422</v>
      </c>
      <c r="AT72">
        <v>4059</v>
      </c>
      <c r="AU72" t="s">
        <v>423</v>
      </c>
      <c r="AV72">
        <v>4588</v>
      </c>
      <c r="AW72" t="s">
        <v>424</v>
      </c>
      <c r="AX72">
        <v>8461433</v>
      </c>
      <c r="AY72" t="s">
        <v>32</v>
      </c>
      <c r="AZ72" t="s">
        <v>198</v>
      </c>
      <c r="BA72" t="s">
        <v>32</v>
      </c>
      <c r="BB72" t="s">
        <v>199</v>
      </c>
      <c r="BC72">
        <v>268575</v>
      </c>
      <c r="BD72" t="s">
        <v>390</v>
      </c>
    </row>
    <row r="73" spans="1:56">
      <c r="A73" s="109">
        <v>2021</v>
      </c>
      <c r="B73" t="s">
        <v>184</v>
      </c>
      <c r="C73" s="109">
        <v>10</v>
      </c>
      <c r="D73" t="s">
        <v>420</v>
      </c>
      <c r="E73">
        <v>3</v>
      </c>
      <c r="F73" t="s">
        <v>32</v>
      </c>
      <c r="G73" t="s">
        <v>32</v>
      </c>
      <c r="H73">
        <v>964914</v>
      </c>
      <c r="I73" t="s">
        <v>421</v>
      </c>
      <c r="J73">
        <v>14.99</v>
      </c>
      <c r="K73">
        <v>24.6</v>
      </c>
      <c r="L73">
        <v>12</v>
      </c>
      <c r="M73" s="110">
        <v>44436</v>
      </c>
      <c r="N73" s="110">
        <v>44449</v>
      </c>
      <c r="O73" s="110">
        <v>44449.626354363427</v>
      </c>
      <c r="P73" t="s">
        <v>187</v>
      </c>
      <c r="Q73" t="s">
        <v>32</v>
      </c>
      <c r="R73" t="s">
        <v>32</v>
      </c>
      <c r="S73" t="s">
        <v>65</v>
      </c>
      <c r="T73" t="s">
        <v>65</v>
      </c>
      <c r="U73" t="s">
        <v>386</v>
      </c>
      <c r="V73" t="s">
        <v>32</v>
      </c>
      <c r="W73" t="s">
        <v>32</v>
      </c>
      <c r="X73" t="s">
        <v>32</v>
      </c>
      <c r="Y73" t="s">
        <v>32</v>
      </c>
      <c r="Z73" t="s">
        <v>32</v>
      </c>
      <c r="AA73" t="s">
        <v>32</v>
      </c>
      <c r="AB73" t="s">
        <v>190</v>
      </c>
      <c r="AC73">
        <v>217</v>
      </c>
      <c r="AD73" t="s">
        <v>191</v>
      </c>
      <c r="AE73" t="s">
        <v>192</v>
      </c>
      <c r="AF73">
        <v>4</v>
      </c>
      <c r="AG73">
        <v>4</v>
      </c>
      <c r="AH73" t="s">
        <v>193</v>
      </c>
      <c r="AI73">
        <v>3</v>
      </c>
      <c r="AJ73" t="s">
        <v>194</v>
      </c>
      <c r="AK73">
        <v>1.0999999999999999E-2</v>
      </c>
      <c r="AL73">
        <v>1.0840000000000001</v>
      </c>
      <c r="AM73">
        <v>1.2E-2</v>
      </c>
      <c r="AN73">
        <v>108</v>
      </c>
      <c r="AO73" t="s">
        <v>387</v>
      </c>
      <c r="AP73" t="s">
        <v>32</v>
      </c>
      <c r="AQ73" t="s">
        <v>32</v>
      </c>
      <c r="AR73">
        <v>3</v>
      </c>
      <c r="AS73" t="s">
        <v>239</v>
      </c>
      <c r="AT73">
        <v>8888888</v>
      </c>
      <c r="AU73" t="s">
        <v>280</v>
      </c>
      <c r="AV73">
        <v>4588</v>
      </c>
      <c r="AW73" t="s">
        <v>424</v>
      </c>
      <c r="AX73">
        <v>8461433</v>
      </c>
      <c r="AY73" t="s">
        <v>32</v>
      </c>
      <c r="AZ73" t="s">
        <v>198</v>
      </c>
      <c r="BA73" t="s">
        <v>32</v>
      </c>
      <c r="BB73" t="s">
        <v>199</v>
      </c>
      <c r="BC73">
        <v>268575</v>
      </c>
      <c r="BD73" t="s">
        <v>390</v>
      </c>
    </row>
    <row r="74" spans="1:56">
      <c r="A74" s="109">
        <v>2021</v>
      </c>
      <c r="B74" t="s">
        <v>184</v>
      </c>
      <c r="C74" s="109">
        <v>9</v>
      </c>
      <c r="D74" t="s">
        <v>425</v>
      </c>
      <c r="E74">
        <v>1</v>
      </c>
      <c r="F74" t="s">
        <v>32</v>
      </c>
      <c r="G74" t="s">
        <v>32</v>
      </c>
      <c r="H74">
        <v>913293</v>
      </c>
      <c r="I74" t="s">
        <v>426</v>
      </c>
      <c r="J74">
        <v>18</v>
      </c>
      <c r="K74">
        <v>41</v>
      </c>
      <c r="L74">
        <v>76.900000000000006</v>
      </c>
      <c r="M74" s="110">
        <v>44433</v>
      </c>
      <c r="N74" s="110">
        <v>44448</v>
      </c>
      <c r="O74" s="110">
        <v>44448.812068946761</v>
      </c>
      <c r="P74" t="s">
        <v>187</v>
      </c>
      <c r="Q74" t="s">
        <v>32</v>
      </c>
      <c r="R74" t="s">
        <v>32</v>
      </c>
      <c r="S74" t="s">
        <v>232</v>
      </c>
      <c r="T74" t="s">
        <v>233</v>
      </c>
      <c r="U74" t="s">
        <v>234</v>
      </c>
      <c r="V74" t="s">
        <v>32</v>
      </c>
      <c r="W74" t="s">
        <v>32</v>
      </c>
      <c r="X74" t="s">
        <v>32</v>
      </c>
      <c r="Y74" t="s">
        <v>32</v>
      </c>
      <c r="Z74" t="s">
        <v>32</v>
      </c>
      <c r="AA74" t="s">
        <v>32</v>
      </c>
      <c r="AB74" t="s">
        <v>190</v>
      </c>
      <c r="AC74">
        <v>217</v>
      </c>
      <c r="AD74" t="s">
        <v>191</v>
      </c>
      <c r="AE74" t="s">
        <v>192</v>
      </c>
      <c r="AF74">
        <v>4</v>
      </c>
      <c r="AG74">
        <v>4</v>
      </c>
      <c r="AH74" t="s">
        <v>193</v>
      </c>
      <c r="AI74">
        <v>7</v>
      </c>
      <c r="AJ74" t="s">
        <v>194</v>
      </c>
      <c r="AK74">
        <v>6.1689999999999996</v>
      </c>
      <c r="AL74">
        <v>1.0840000000000001</v>
      </c>
      <c r="AM74">
        <v>6.6870000000000003</v>
      </c>
      <c r="AN74">
        <v>113</v>
      </c>
      <c r="AO74" t="s">
        <v>235</v>
      </c>
      <c r="AP74" t="s">
        <v>32</v>
      </c>
      <c r="AQ74" t="s">
        <v>32</v>
      </c>
      <c r="AR74">
        <v>7</v>
      </c>
      <c r="AS74" t="s">
        <v>195</v>
      </c>
      <c r="AT74">
        <v>5204</v>
      </c>
      <c r="AU74" t="s">
        <v>236</v>
      </c>
      <c r="AV74">
        <v>78657490</v>
      </c>
      <c r="AW74" t="s">
        <v>427</v>
      </c>
      <c r="AX74">
        <v>78657490</v>
      </c>
      <c r="AY74" t="s">
        <v>32</v>
      </c>
      <c r="AZ74" t="s">
        <v>198</v>
      </c>
      <c r="BA74" t="s">
        <v>32</v>
      </c>
      <c r="BB74" t="s">
        <v>199</v>
      </c>
      <c r="BC74">
        <v>268553</v>
      </c>
      <c r="BD74" t="s">
        <v>238</v>
      </c>
    </row>
    <row r="75" spans="1:56">
      <c r="A75" s="109">
        <v>2021</v>
      </c>
      <c r="B75" t="s">
        <v>184</v>
      </c>
      <c r="C75" s="109">
        <v>9</v>
      </c>
      <c r="D75" t="s">
        <v>425</v>
      </c>
      <c r="E75">
        <v>2</v>
      </c>
      <c r="F75" t="s">
        <v>32</v>
      </c>
      <c r="G75" t="s">
        <v>32</v>
      </c>
      <c r="H75">
        <v>913293</v>
      </c>
      <c r="I75" t="s">
        <v>426</v>
      </c>
      <c r="J75">
        <v>18</v>
      </c>
      <c r="K75">
        <v>41</v>
      </c>
      <c r="L75">
        <v>76.900000000000006</v>
      </c>
      <c r="M75" s="110">
        <v>44433</v>
      </c>
      <c r="N75" s="110">
        <v>44448</v>
      </c>
      <c r="O75" s="110">
        <v>44448.812068946761</v>
      </c>
      <c r="P75" t="s">
        <v>187</v>
      </c>
      <c r="Q75" t="s">
        <v>32</v>
      </c>
      <c r="R75" t="s">
        <v>32</v>
      </c>
      <c r="S75" t="s">
        <v>232</v>
      </c>
      <c r="T75" t="s">
        <v>233</v>
      </c>
      <c r="U75" t="s">
        <v>234</v>
      </c>
      <c r="V75" t="s">
        <v>32</v>
      </c>
      <c r="W75" t="s">
        <v>32</v>
      </c>
      <c r="X75" t="s">
        <v>32</v>
      </c>
      <c r="Y75" t="s">
        <v>32</v>
      </c>
      <c r="Z75" t="s">
        <v>32</v>
      </c>
      <c r="AA75" t="s">
        <v>32</v>
      </c>
      <c r="AB75" t="s">
        <v>190</v>
      </c>
      <c r="AC75">
        <v>217</v>
      </c>
      <c r="AD75" t="s">
        <v>191</v>
      </c>
      <c r="AE75" t="s">
        <v>192</v>
      </c>
      <c r="AF75">
        <v>4</v>
      </c>
      <c r="AG75">
        <v>4</v>
      </c>
      <c r="AH75" t="s">
        <v>193</v>
      </c>
      <c r="AI75">
        <v>7</v>
      </c>
      <c r="AJ75" t="s">
        <v>194</v>
      </c>
      <c r="AK75">
        <v>2.3E-2</v>
      </c>
      <c r="AL75">
        <v>1.0840000000000001</v>
      </c>
      <c r="AM75">
        <v>2.5000000000000001E-2</v>
      </c>
      <c r="AN75">
        <v>113</v>
      </c>
      <c r="AO75" t="s">
        <v>235</v>
      </c>
      <c r="AP75" t="s">
        <v>32</v>
      </c>
      <c r="AQ75" t="s">
        <v>32</v>
      </c>
      <c r="AR75">
        <v>7</v>
      </c>
      <c r="AS75" t="s">
        <v>239</v>
      </c>
      <c r="AT75">
        <v>55555555</v>
      </c>
      <c r="AU75" t="s">
        <v>240</v>
      </c>
      <c r="AV75">
        <v>78657490</v>
      </c>
      <c r="AW75" t="s">
        <v>427</v>
      </c>
      <c r="AX75">
        <v>78657490</v>
      </c>
      <c r="AY75" t="s">
        <v>32</v>
      </c>
      <c r="AZ75" t="s">
        <v>198</v>
      </c>
      <c r="BA75" t="s">
        <v>32</v>
      </c>
      <c r="BB75" t="s">
        <v>199</v>
      </c>
      <c r="BC75">
        <v>268553</v>
      </c>
      <c r="BD75" t="s">
        <v>238</v>
      </c>
    </row>
    <row r="76" spans="1:56">
      <c r="A76" s="109">
        <v>2021</v>
      </c>
      <c r="B76" t="s">
        <v>184</v>
      </c>
      <c r="C76" s="109">
        <v>9</v>
      </c>
      <c r="D76" t="s">
        <v>428</v>
      </c>
      <c r="E76">
        <v>1</v>
      </c>
      <c r="F76" t="s">
        <v>32</v>
      </c>
      <c r="G76" t="s">
        <v>32</v>
      </c>
      <c r="H76">
        <v>969514</v>
      </c>
      <c r="I76" t="s">
        <v>429</v>
      </c>
      <c r="J76">
        <v>14.3</v>
      </c>
      <c r="K76">
        <v>22.5</v>
      </c>
      <c r="L76">
        <v>19.3</v>
      </c>
      <c r="M76" s="110">
        <v>44433</v>
      </c>
      <c r="N76" s="110">
        <v>44448</v>
      </c>
      <c r="O76" s="110">
        <v>44448.853036458328</v>
      </c>
      <c r="P76" t="s">
        <v>187</v>
      </c>
      <c r="Q76" t="s">
        <v>32</v>
      </c>
      <c r="R76" t="s">
        <v>32</v>
      </c>
      <c r="S76" t="s">
        <v>232</v>
      </c>
      <c r="T76" t="s">
        <v>233</v>
      </c>
      <c r="U76" t="s">
        <v>234</v>
      </c>
      <c r="V76" t="s">
        <v>32</v>
      </c>
      <c r="W76" t="s">
        <v>32</v>
      </c>
      <c r="X76" t="s">
        <v>32</v>
      </c>
      <c r="Y76" t="s">
        <v>32</v>
      </c>
      <c r="Z76" t="s">
        <v>32</v>
      </c>
      <c r="AA76" t="s">
        <v>32</v>
      </c>
      <c r="AB76" t="s">
        <v>190</v>
      </c>
      <c r="AC76">
        <v>217</v>
      </c>
      <c r="AD76" t="s">
        <v>191</v>
      </c>
      <c r="AE76" t="s">
        <v>192</v>
      </c>
      <c r="AF76">
        <v>4</v>
      </c>
      <c r="AG76">
        <v>4</v>
      </c>
      <c r="AH76" t="s">
        <v>193</v>
      </c>
      <c r="AI76">
        <v>7</v>
      </c>
      <c r="AJ76" t="s">
        <v>194</v>
      </c>
      <c r="AK76">
        <v>2.5289999999999999</v>
      </c>
      <c r="AL76">
        <v>1.0840000000000001</v>
      </c>
      <c r="AM76">
        <v>2.7410000000000001</v>
      </c>
      <c r="AN76">
        <v>113</v>
      </c>
      <c r="AO76" t="s">
        <v>235</v>
      </c>
      <c r="AP76" t="s">
        <v>32</v>
      </c>
      <c r="AQ76" t="s">
        <v>32</v>
      </c>
      <c r="AR76">
        <v>7</v>
      </c>
      <c r="AS76" t="s">
        <v>195</v>
      </c>
      <c r="AT76">
        <v>5204</v>
      </c>
      <c r="AU76" t="s">
        <v>236</v>
      </c>
      <c r="AV76">
        <v>16485</v>
      </c>
      <c r="AW76" t="s">
        <v>430</v>
      </c>
      <c r="AX76">
        <v>9178308</v>
      </c>
      <c r="AY76" t="s">
        <v>32</v>
      </c>
      <c r="AZ76" t="s">
        <v>198</v>
      </c>
      <c r="BA76" t="s">
        <v>32</v>
      </c>
      <c r="BB76" t="s">
        <v>199</v>
      </c>
      <c r="BC76">
        <v>268552</v>
      </c>
      <c r="BD76" t="s">
        <v>238</v>
      </c>
    </row>
    <row r="77" spans="1:56">
      <c r="A77" s="109">
        <v>2021</v>
      </c>
      <c r="B77" t="s">
        <v>184</v>
      </c>
      <c r="C77" s="109">
        <v>9</v>
      </c>
      <c r="D77" t="s">
        <v>428</v>
      </c>
      <c r="E77">
        <v>2</v>
      </c>
      <c r="F77" t="s">
        <v>32</v>
      </c>
      <c r="G77" t="s">
        <v>32</v>
      </c>
      <c r="H77">
        <v>969514</v>
      </c>
      <c r="I77" t="s">
        <v>429</v>
      </c>
      <c r="J77">
        <v>14.3</v>
      </c>
      <c r="K77">
        <v>22.5</v>
      </c>
      <c r="L77">
        <v>19.3</v>
      </c>
      <c r="M77" s="110">
        <v>44433</v>
      </c>
      <c r="N77" s="110">
        <v>44448</v>
      </c>
      <c r="O77" s="110">
        <v>44448.853036458328</v>
      </c>
      <c r="P77" t="s">
        <v>187</v>
      </c>
      <c r="Q77" t="s">
        <v>32</v>
      </c>
      <c r="R77" t="s">
        <v>32</v>
      </c>
      <c r="S77" t="s">
        <v>232</v>
      </c>
      <c r="T77" t="s">
        <v>233</v>
      </c>
      <c r="U77" t="s">
        <v>234</v>
      </c>
      <c r="V77" t="s">
        <v>32</v>
      </c>
      <c r="W77" t="s">
        <v>32</v>
      </c>
      <c r="X77" t="s">
        <v>32</v>
      </c>
      <c r="Y77" t="s">
        <v>32</v>
      </c>
      <c r="Z77" t="s">
        <v>32</v>
      </c>
      <c r="AA77" t="s">
        <v>32</v>
      </c>
      <c r="AB77" t="s">
        <v>190</v>
      </c>
      <c r="AC77">
        <v>217</v>
      </c>
      <c r="AD77" t="s">
        <v>191</v>
      </c>
      <c r="AE77" t="s">
        <v>192</v>
      </c>
      <c r="AF77">
        <v>4</v>
      </c>
      <c r="AG77">
        <v>4</v>
      </c>
      <c r="AH77" t="s">
        <v>193</v>
      </c>
      <c r="AI77">
        <v>7</v>
      </c>
      <c r="AJ77" t="s">
        <v>194</v>
      </c>
      <c r="AK77">
        <v>4.2000000000000003E-2</v>
      </c>
      <c r="AL77">
        <v>1.0840000000000001</v>
      </c>
      <c r="AM77">
        <v>4.5999999999999999E-2</v>
      </c>
      <c r="AN77">
        <v>113</v>
      </c>
      <c r="AO77" t="s">
        <v>235</v>
      </c>
      <c r="AP77" t="s">
        <v>32</v>
      </c>
      <c r="AQ77" t="s">
        <v>32</v>
      </c>
      <c r="AR77">
        <v>7</v>
      </c>
      <c r="AS77" t="s">
        <v>239</v>
      </c>
      <c r="AT77">
        <v>55555555</v>
      </c>
      <c r="AU77" t="s">
        <v>240</v>
      </c>
      <c r="AV77">
        <v>16485</v>
      </c>
      <c r="AW77" t="s">
        <v>430</v>
      </c>
      <c r="AX77">
        <v>9178308</v>
      </c>
      <c r="AY77" t="s">
        <v>32</v>
      </c>
      <c r="AZ77" t="s">
        <v>198</v>
      </c>
      <c r="BA77" t="s">
        <v>32</v>
      </c>
      <c r="BB77" t="s">
        <v>199</v>
      </c>
      <c r="BC77">
        <v>268552</v>
      </c>
      <c r="BD77" t="s">
        <v>238</v>
      </c>
    </row>
    <row r="78" spans="1:56">
      <c r="A78" s="109">
        <v>2021</v>
      </c>
      <c r="B78" t="s">
        <v>184</v>
      </c>
      <c r="C78" s="109">
        <v>9</v>
      </c>
      <c r="D78" t="s">
        <v>431</v>
      </c>
      <c r="E78">
        <v>1</v>
      </c>
      <c r="F78" t="s">
        <v>32</v>
      </c>
      <c r="G78" t="s">
        <v>32</v>
      </c>
      <c r="H78">
        <v>902137</v>
      </c>
      <c r="I78" t="s">
        <v>432</v>
      </c>
      <c r="J78">
        <v>18</v>
      </c>
      <c r="K78">
        <v>37</v>
      </c>
      <c r="L78">
        <v>40</v>
      </c>
      <c r="M78" s="110">
        <v>44437</v>
      </c>
      <c r="N78" s="110">
        <v>44448</v>
      </c>
      <c r="O78" s="110">
        <v>44448.808905474543</v>
      </c>
      <c r="P78" t="s">
        <v>187</v>
      </c>
      <c r="Q78" t="s">
        <v>32</v>
      </c>
      <c r="R78" t="s">
        <v>32</v>
      </c>
      <c r="S78" t="s">
        <v>232</v>
      </c>
      <c r="T78" t="s">
        <v>233</v>
      </c>
      <c r="U78" t="s">
        <v>234</v>
      </c>
      <c r="V78" t="s">
        <v>32</v>
      </c>
      <c r="W78" t="s">
        <v>32</v>
      </c>
      <c r="X78" t="s">
        <v>32</v>
      </c>
      <c r="Y78" t="s">
        <v>32</v>
      </c>
      <c r="Z78" t="s">
        <v>32</v>
      </c>
      <c r="AA78" t="s">
        <v>32</v>
      </c>
      <c r="AB78" t="s">
        <v>190</v>
      </c>
      <c r="AC78">
        <v>217</v>
      </c>
      <c r="AD78" t="s">
        <v>191</v>
      </c>
      <c r="AE78" t="s">
        <v>192</v>
      </c>
      <c r="AF78">
        <v>4</v>
      </c>
      <c r="AG78">
        <v>4</v>
      </c>
      <c r="AH78" t="s">
        <v>193</v>
      </c>
      <c r="AI78">
        <v>7</v>
      </c>
      <c r="AJ78" t="s">
        <v>194</v>
      </c>
      <c r="AK78">
        <v>2.6970000000000001</v>
      </c>
      <c r="AL78">
        <v>1.0840000000000001</v>
      </c>
      <c r="AM78">
        <v>2.9239999999999999</v>
      </c>
      <c r="AN78">
        <v>113</v>
      </c>
      <c r="AO78" t="s">
        <v>235</v>
      </c>
      <c r="AP78" t="s">
        <v>32</v>
      </c>
      <c r="AQ78" t="s">
        <v>32</v>
      </c>
      <c r="AR78">
        <v>7</v>
      </c>
      <c r="AS78" t="s">
        <v>195</v>
      </c>
      <c r="AT78">
        <v>5204</v>
      </c>
      <c r="AU78" t="s">
        <v>236</v>
      </c>
      <c r="AV78">
        <v>915985</v>
      </c>
      <c r="AW78" t="s">
        <v>433</v>
      </c>
      <c r="AX78">
        <v>5288302</v>
      </c>
      <c r="AY78" t="s">
        <v>32</v>
      </c>
      <c r="AZ78" t="s">
        <v>198</v>
      </c>
      <c r="BA78" t="s">
        <v>32</v>
      </c>
      <c r="BB78" t="s">
        <v>199</v>
      </c>
      <c r="BC78">
        <v>268551</v>
      </c>
      <c r="BD78" t="s">
        <v>238</v>
      </c>
    </row>
    <row r="79" spans="1:56">
      <c r="A79" s="109">
        <v>2021</v>
      </c>
      <c r="B79" t="s">
        <v>184</v>
      </c>
      <c r="C79" s="109">
        <v>9</v>
      </c>
      <c r="D79" t="s">
        <v>431</v>
      </c>
      <c r="E79">
        <v>2</v>
      </c>
      <c r="F79" t="s">
        <v>32</v>
      </c>
      <c r="G79" t="s">
        <v>32</v>
      </c>
      <c r="H79">
        <v>902137</v>
      </c>
      <c r="I79" t="s">
        <v>432</v>
      </c>
      <c r="J79">
        <v>18</v>
      </c>
      <c r="K79">
        <v>37</v>
      </c>
      <c r="L79">
        <v>40</v>
      </c>
      <c r="M79" s="110">
        <v>44437</v>
      </c>
      <c r="N79" s="110">
        <v>44448</v>
      </c>
      <c r="O79" s="110">
        <v>44448.808905474543</v>
      </c>
      <c r="P79" t="s">
        <v>187</v>
      </c>
      <c r="Q79" t="s">
        <v>32</v>
      </c>
      <c r="R79" t="s">
        <v>32</v>
      </c>
      <c r="S79" t="s">
        <v>232</v>
      </c>
      <c r="T79" t="s">
        <v>233</v>
      </c>
      <c r="U79" t="s">
        <v>234</v>
      </c>
      <c r="V79" t="s">
        <v>32</v>
      </c>
      <c r="W79" t="s">
        <v>32</v>
      </c>
      <c r="X79" t="s">
        <v>32</v>
      </c>
      <c r="Y79" t="s">
        <v>32</v>
      </c>
      <c r="Z79" t="s">
        <v>32</v>
      </c>
      <c r="AA79" t="s">
        <v>32</v>
      </c>
      <c r="AB79" t="s">
        <v>190</v>
      </c>
      <c r="AC79">
        <v>217</v>
      </c>
      <c r="AD79" t="s">
        <v>191</v>
      </c>
      <c r="AE79" t="s">
        <v>192</v>
      </c>
      <c r="AF79">
        <v>4</v>
      </c>
      <c r="AG79">
        <v>4</v>
      </c>
      <c r="AH79" t="s">
        <v>193</v>
      </c>
      <c r="AI79">
        <v>7</v>
      </c>
      <c r="AJ79" t="s">
        <v>194</v>
      </c>
      <c r="AK79">
        <v>9.5000000000000001E-2</v>
      </c>
      <c r="AL79">
        <v>1.0840000000000001</v>
      </c>
      <c r="AM79">
        <v>0.10299999999999999</v>
      </c>
      <c r="AN79">
        <v>113</v>
      </c>
      <c r="AO79" t="s">
        <v>235</v>
      </c>
      <c r="AP79" t="s">
        <v>32</v>
      </c>
      <c r="AQ79" t="s">
        <v>32</v>
      </c>
      <c r="AR79">
        <v>7</v>
      </c>
      <c r="AS79" t="s">
        <v>239</v>
      </c>
      <c r="AT79">
        <v>55555555</v>
      </c>
      <c r="AU79" t="s">
        <v>240</v>
      </c>
      <c r="AV79">
        <v>915985</v>
      </c>
      <c r="AW79" t="s">
        <v>433</v>
      </c>
      <c r="AX79">
        <v>5288302</v>
      </c>
      <c r="AY79" t="s">
        <v>32</v>
      </c>
      <c r="AZ79" t="s">
        <v>198</v>
      </c>
      <c r="BA79" t="s">
        <v>32</v>
      </c>
      <c r="BB79" t="s">
        <v>199</v>
      </c>
      <c r="BC79">
        <v>268551</v>
      </c>
      <c r="BD79" t="s">
        <v>238</v>
      </c>
    </row>
    <row r="80" spans="1:56">
      <c r="A80" s="109">
        <v>2021</v>
      </c>
      <c r="B80" t="s">
        <v>184</v>
      </c>
      <c r="C80" s="109">
        <v>9</v>
      </c>
      <c r="D80" t="s">
        <v>434</v>
      </c>
      <c r="E80">
        <v>1</v>
      </c>
      <c r="F80" t="s">
        <v>32</v>
      </c>
      <c r="G80" t="s">
        <v>32</v>
      </c>
      <c r="H80">
        <v>900657</v>
      </c>
      <c r="I80" t="s">
        <v>435</v>
      </c>
      <c r="J80">
        <v>14.7</v>
      </c>
      <c r="K80">
        <v>23</v>
      </c>
      <c r="L80">
        <v>35.9</v>
      </c>
      <c r="M80" s="110">
        <v>44433</v>
      </c>
      <c r="N80" s="110">
        <v>44448</v>
      </c>
      <c r="O80" s="110">
        <v>44448.805721759258</v>
      </c>
      <c r="P80" t="s">
        <v>187</v>
      </c>
      <c r="Q80" t="s">
        <v>32</v>
      </c>
      <c r="R80" t="s">
        <v>32</v>
      </c>
      <c r="S80" t="s">
        <v>232</v>
      </c>
      <c r="T80" t="s">
        <v>233</v>
      </c>
      <c r="U80" t="s">
        <v>234</v>
      </c>
      <c r="V80" t="s">
        <v>32</v>
      </c>
      <c r="W80" t="s">
        <v>32</v>
      </c>
      <c r="X80" t="s">
        <v>32</v>
      </c>
      <c r="Y80" t="s">
        <v>32</v>
      </c>
      <c r="Z80" t="s">
        <v>32</v>
      </c>
      <c r="AA80" t="s">
        <v>32</v>
      </c>
      <c r="AB80" t="s">
        <v>190</v>
      </c>
      <c r="AC80">
        <v>217</v>
      </c>
      <c r="AD80" t="s">
        <v>191</v>
      </c>
      <c r="AE80" t="s">
        <v>192</v>
      </c>
      <c r="AF80">
        <v>4</v>
      </c>
      <c r="AG80">
        <v>4</v>
      </c>
      <c r="AH80" t="s">
        <v>193</v>
      </c>
      <c r="AI80">
        <v>7</v>
      </c>
      <c r="AJ80" t="s">
        <v>194</v>
      </c>
      <c r="AK80">
        <v>3.802</v>
      </c>
      <c r="AL80">
        <v>1.0840000000000001</v>
      </c>
      <c r="AM80">
        <v>4.1210000000000004</v>
      </c>
      <c r="AN80">
        <v>113</v>
      </c>
      <c r="AO80" t="s">
        <v>235</v>
      </c>
      <c r="AP80" t="s">
        <v>32</v>
      </c>
      <c r="AQ80" t="s">
        <v>32</v>
      </c>
      <c r="AR80">
        <v>14</v>
      </c>
      <c r="AS80" t="s">
        <v>195</v>
      </c>
      <c r="AT80">
        <v>5204</v>
      </c>
      <c r="AU80" t="s">
        <v>236</v>
      </c>
      <c r="AV80">
        <v>900610</v>
      </c>
      <c r="AW80" t="s">
        <v>436</v>
      </c>
      <c r="AX80">
        <v>12068122</v>
      </c>
      <c r="AY80" t="s">
        <v>32</v>
      </c>
      <c r="AZ80" t="s">
        <v>198</v>
      </c>
      <c r="BA80" t="s">
        <v>32</v>
      </c>
      <c r="BB80" t="s">
        <v>199</v>
      </c>
      <c r="BC80">
        <v>268550</v>
      </c>
      <c r="BD80" t="s">
        <v>238</v>
      </c>
    </row>
    <row r="81" spans="1:56">
      <c r="A81" s="109">
        <v>2021</v>
      </c>
      <c r="B81" t="s">
        <v>184</v>
      </c>
      <c r="C81" s="109">
        <v>9</v>
      </c>
      <c r="D81" t="s">
        <v>434</v>
      </c>
      <c r="E81">
        <v>2</v>
      </c>
      <c r="F81" t="s">
        <v>32</v>
      </c>
      <c r="G81" t="s">
        <v>32</v>
      </c>
      <c r="H81">
        <v>900657</v>
      </c>
      <c r="I81" t="s">
        <v>435</v>
      </c>
      <c r="J81">
        <v>14.7</v>
      </c>
      <c r="K81">
        <v>23</v>
      </c>
      <c r="L81">
        <v>35.9</v>
      </c>
      <c r="M81" s="110">
        <v>44433</v>
      </c>
      <c r="N81" s="110">
        <v>44448</v>
      </c>
      <c r="O81" s="110">
        <v>44448.805721759258</v>
      </c>
      <c r="P81" t="s">
        <v>187</v>
      </c>
      <c r="Q81" t="s">
        <v>32</v>
      </c>
      <c r="R81" t="s">
        <v>32</v>
      </c>
      <c r="S81" t="s">
        <v>232</v>
      </c>
      <c r="T81" t="s">
        <v>233</v>
      </c>
      <c r="U81" t="s">
        <v>234</v>
      </c>
      <c r="V81" t="s">
        <v>32</v>
      </c>
      <c r="W81" t="s">
        <v>32</v>
      </c>
      <c r="X81" t="s">
        <v>32</v>
      </c>
      <c r="Y81" t="s">
        <v>32</v>
      </c>
      <c r="Z81" t="s">
        <v>32</v>
      </c>
      <c r="AA81" t="s">
        <v>32</v>
      </c>
      <c r="AB81" t="s">
        <v>190</v>
      </c>
      <c r="AC81">
        <v>217</v>
      </c>
      <c r="AD81" t="s">
        <v>191</v>
      </c>
      <c r="AE81" t="s">
        <v>192</v>
      </c>
      <c r="AF81">
        <v>4</v>
      </c>
      <c r="AG81">
        <v>4</v>
      </c>
      <c r="AH81" t="s">
        <v>193</v>
      </c>
      <c r="AI81">
        <v>7</v>
      </c>
      <c r="AJ81" t="s">
        <v>194</v>
      </c>
      <c r="AK81">
        <v>1.2999999999999999E-2</v>
      </c>
      <c r="AL81">
        <v>1.0840000000000001</v>
      </c>
      <c r="AM81">
        <v>1.4E-2</v>
      </c>
      <c r="AN81">
        <v>113</v>
      </c>
      <c r="AO81" t="s">
        <v>235</v>
      </c>
      <c r="AP81" t="s">
        <v>32</v>
      </c>
      <c r="AQ81" t="s">
        <v>32</v>
      </c>
      <c r="AR81">
        <v>14</v>
      </c>
      <c r="AS81" t="s">
        <v>239</v>
      </c>
      <c r="AT81">
        <v>55555555</v>
      </c>
      <c r="AU81" t="s">
        <v>240</v>
      </c>
      <c r="AV81">
        <v>900610</v>
      </c>
      <c r="AW81" t="s">
        <v>436</v>
      </c>
      <c r="AX81">
        <v>12068122</v>
      </c>
      <c r="AY81" t="s">
        <v>32</v>
      </c>
      <c r="AZ81" t="s">
        <v>198</v>
      </c>
      <c r="BA81" t="s">
        <v>32</v>
      </c>
      <c r="BB81" t="s">
        <v>199</v>
      </c>
      <c r="BC81">
        <v>268550</v>
      </c>
      <c r="BD81" t="s">
        <v>238</v>
      </c>
    </row>
    <row r="82" spans="1:56">
      <c r="A82" s="109">
        <v>2021</v>
      </c>
      <c r="B82" t="s">
        <v>184</v>
      </c>
      <c r="C82" s="109">
        <v>9</v>
      </c>
      <c r="D82" t="s">
        <v>437</v>
      </c>
      <c r="E82">
        <v>1</v>
      </c>
      <c r="F82" t="s">
        <v>32</v>
      </c>
      <c r="G82" t="s">
        <v>32</v>
      </c>
      <c r="H82">
        <v>3491</v>
      </c>
      <c r="I82" t="s">
        <v>438</v>
      </c>
      <c r="J82">
        <v>15</v>
      </c>
      <c r="K82">
        <v>29</v>
      </c>
      <c r="L82">
        <v>15</v>
      </c>
      <c r="M82" s="110">
        <v>44434</v>
      </c>
      <c r="N82" s="110">
        <v>44448</v>
      </c>
      <c r="O82" s="110">
        <v>44448.884468171287</v>
      </c>
      <c r="P82" t="s">
        <v>187</v>
      </c>
      <c r="Q82" t="s">
        <v>32</v>
      </c>
      <c r="R82" t="s">
        <v>32</v>
      </c>
      <c r="S82" t="s">
        <v>215</v>
      </c>
      <c r="T82" t="s">
        <v>216</v>
      </c>
      <c r="U82" t="s">
        <v>217</v>
      </c>
      <c r="V82" t="s">
        <v>32</v>
      </c>
      <c r="W82" t="s">
        <v>32</v>
      </c>
      <c r="X82" t="s">
        <v>32</v>
      </c>
      <c r="Y82" t="s">
        <v>32</v>
      </c>
      <c r="Z82" t="s">
        <v>32</v>
      </c>
      <c r="AA82" t="s">
        <v>32</v>
      </c>
      <c r="AB82" t="s">
        <v>190</v>
      </c>
      <c r="AC82">
        <v>217</v>
      </c>
      <c r="AD82" t="s">
        <v>191</v>
      </c>
      <c r="AE82" t="s">
        <v>192</v>
      </c>
      <c r="AF82">
        <v>4</v>
      </c>
      <c r="AG82">
        <v>4</v>
      </c>
      <c r="AH82" t="s">
        <v>193</v>
      </c>
      <c r="AI82">
        <v>1</v>
      </c>
      <c r="AJ82" t="s">
        <v>194</v>
      </c>
      <c r="AK82">
        <v>0.83899999999999997</v>
      </c>
      <c r="AL82">
        <v>1.0840000000000001</v>
      </c>
      <c r="AM82">
        <v>0.90900000000000003</v>
      </c>
      <c r="AN82">
        <v>102</v>
      </c>
      <c r="AO82" t="s">
        <v>216</v>
      </c>
      <c r="AP82" t="s">
        <v>32</v>
      </c>
      <c r="AQ82" t="s">
        <v>32</v>
      </c>
      <c r="AR82">
        <v>5</v>
      </c>
      <c r="AS82" t="s">
        <v>195</v>
      </c>
      <c r="AT82">
        <v>7015</v>
      </c>
      <c r="AU82" t="s">
        <v>439</v>
      </c>
      <c r="AV82">
        <v>8154</v>
      </c>
      <c r="AW82" t="s">
        <v>440</v>
      </c>
      <c r="AX82">
        <v>4966738</v>
      </c>
      <c r="AY82" t="s">
        <v>32</v>
      </c>
      <c r="AZ82" t="s">
        <v>198</v>
      </c>
      <c r="BA82" t="s">
        <v>32</v>
      </c>
      <c r="BB82" t="s">
        <v>199</v>
      </c>
      <c r="BC82">
        <v>268542</v>
      </c>
      <c r="BD82" t="s">
        <v>220</v>
      </c>
    </row>
    <row r="83" spans="1:56">
      <c r="A83" s="109">
        <v>2021</v>
      </c>
      <c r="B83" t="s">
        <v>184</v>
      </c>
      <c r="C83" s="109">
        <v>9</v>
      </c>
      <c r="D83" t="s">
        <v>437</v>
      </c>
      <c r="E83">
        <v>2</v>
      </c>
      <c r="F83" t="s">
        <v>32</v>
      </c>
      <c r="G83" t="s">
        <v>32</v>
      </c>
      <c r="H83">
        <v>3491</v>
      </c>
      <c r="I83" t="s">
        <v>438</v>
      </c>
      <c r="J83">
        <v>15</v>
      </c>
      <c r="K83">
        <v>29</v>
      </c>
      <c r="L83">
        <v>15</v>
      </c>
      <c r="M83" s="110">
        <v>44434</v>
      </c>
      <c r="N83" s="110">
        <v>44448</v>
      </c>
      <c r="O83" s="110">
        <v>44448.884468171287</v>
      </c>
      <c r="P83" t="s">
        <v>187</v>
      </c>
      <c r="Q83" t="s">
        <v>32</v>
      </c>
      <c r="R83" t="s">
        <v>32</v>
      </c>
      <c r="S83" t="s">
        <v>215</v>
      </c>
      <c r="T83" t="s">
        <v>216</v>
      </c>
      <c r="U83" t="s">
        <v>217</v>
      </c>
      <c r="V83" t="s">
        <v>32</v>
      </c>
      <c r="W83" t="s">
        <v>32</v>
      </c>
      <c r="X83" t="s">
        <v>32</v>
      </c>
      <c r="Y83" t="s">
        <v>32</v>
      </c>
      <c r="Z83" t="s">
        <v>32</v>
      </c>
      <c r="AA83" t="s">
        <v>32</v>
      </c>
      <c r="AB83" t="s">
        <v>190</v>
      </c>
      <c r="AC83">
        <v>217</v>
      </c>
      <c r="AD83" t="s">
        <v>191</v>
      </c>
      <c r="AE83" t="s">
        <v>192</v>
      </c>
      <c r="AF83">
        <v>4</v>
      </c>
      <c r="AG83">
        <v>4</v>
      </c>
      <c r="AH83" t="s">
        <v>193</v>
      </c>
      <c r="AI83">
        <v>15</v>
      </c>
      <c r="AJ83" t="s">
        <v>194</v>
      </c>
      <c r="AK83">
        <v>1.6</v>
      </c>
      <c r="AL83">
        <v>1.0840000000000001</v>
      </c>
      <c r="AM83">
        <v>1.734</v>
      </c>
      <c r="AN83">
        <v>101</v>
      </c>
      <c r="AO83" t="s">
        <v>216</v>
      </c>
      <c r="AP83" t="s">
        <v>32</v>
      </c>
      <c r="AQ83" t="s">
        <v>32</v>
      </c>
      <c r="AR83">
        <v>5</v>
      </c>
      <c r="AS83" t="s">
        <v>195</v>
      </c>
      <c r="AT83">
        <v>7015</v>
      </c>
      <c r="AU83" t="s">
        <v>439</v>
      </c>
      <c r="AV83">
        <v>8154</v>
      </c>
      <c r="AW83" t="s">
        <v>440</v>
      </c>
      <c r="AX83">
        <v>4966738</v>
      </c>
      <c r="AY83" t="s">
        <v>32</v>
      </c>
      <c r="AZ83" t="s">
        <v>198</v>
      </c>
      <c r="BA83" t="s">
        <v>32</v>
      </c>
      <c r="BB83" t="s">
        <v>199</v>
      </c>
      <c r="BC83">
        <v>268542</v>
      </c>
      <c r="BD83" t="s">
        <v>220</v>
      </c>
    </row>
    <row r="84" spans="1:56">
      <c r="A84" s="109">
        <v>2021</v>
      </c>
      <c r="B84" t="s">
        <v>184</v>
      </c>
      <c r="C84" s="109">
        <v>8</v>
      </c>
      <c r="D84" t="s">
        <v>441</v>
      </c>
      <c r="E84">
        <v>1</v>
      </c>
      <c r="F84" t="s">
        <v>32</v>
      </c>
      <c r="G84" t="s">
        <v>32</v>
      </c>
      <c r="H84">
        <v>34126</v>
      </c>
      <c r="I84" t="s">
        <v>214</v>
      </c>
      <c r="J84">
        <v>13.7</v>
      </c>
      <c r="K84">
        <v>25</v>
      </c>
      <c r="L84">
        <v>45</v>
      </c>
      <c r="M84" s="110">
        <v>44435</v>
      </c>
      <c r="N84" s="110">
        <v>44447</v>
      </c>
      <c r="O84" s="110">
        <v>44448.476511886583</v>
      </c>
      <c r="P84" t="s">
        <v>187</v>
      </c>
      <c r="Q84" t="s">
        <v>32</v>
      </c>
      <c r="R84" t="s">
        <v>32</v>
      </c>
      <c r="S84" t="s">
        <v>215</v>
      </c>
      <c r="T84" t="s">
        <v>216</v>
      </c>
      <c r="U84" t="s">
        <v>217</v>
      </c>
      <c r="V84" t="s">
        <v>32</v>
      </c>
      <c r="W84" t="s">
        <v>32</v>
      </c>
      <c r="X84" t="s">
        <v>32</v>
      </c>
      <c r="Y84" t="s">
        <v>32</v>
      </c>
      <c r="Z84" t="s">
        <v>32</v>
      </c>
      <c r="AA84" t="s">
        <v>32</v>
      </c>
      <c r="AB84" t="s">
        <v>190</v>
      </c>
      <c r="AC84">
        <v>217</v>
      </c>
      <c r="AD84" t="s">
        <v>191</v>
      </c>
      <c r="AE84" t="s">
        <v>192</v>
      </c>
      <c r="AF84">
        <v>4</v>
      </c>
      <c r="AG84">
        <v>4</v>
      </c>
      <c r="AH84" t="s">
        <v>193</v>
      </c>
      <c r="AI84">
        <v>15</v>
      </c>
      <c r="AJ84" t="s">
        <v>194</v>
      </c>
      <c r="AK84">
        <v>8.0000000000000002E-3</v>
      </c>
      <c r="AL84">
        <v>1.0840000000000001</v>
      </c>
      <c r="AM84">
        <v>8.9999999999999993E-3</v>
      </c>
      <c r="AN84">
        <v>101</v>
      </c>
      <c r="AO84" t="s">
        <v>216</v>
      </c>
      <c r="AP84" t="s">
        <v>32</v>
      </c>
      <c r="AQ84" t="s">
        <v>32</v>
      </c>
      <c r="AR84">
        <v>5</v>
      </c>
      <c r="AS84" t="s">
        <v>195</v>
      </c>
      <c r="AT84">
        <v>1978</v>
      </c>
      <c r="AU84" t="s">
        <v>442</v>
      </c>
      <c r="AV84">
        <v>11788</v>
      </c>
      <c r="AW84" t="s">
        <v>219</v>
      </c>
      <c r="AX84">
        <v>4679790</v>
      </c>
      <c r="AY84" t="s">
        <v>32</v>
      </c>
      <c r="AZ84" t="s">
        <v>198</v>
      </c>
      <c r="BA84" t="s">
        <v>443</v>
      </c>
      <c r="BB84" t="s">
        <v>199</v>
      </c>
      <c r="BC84">
        <v>268515</v>
      </c>
      <c r="BD84" t="s">
        <v>220</v>
      </c>
    </row>
    <row r="85" spans="1:56">
      <c r="A85" s="109">
        <v>2021</v>
      </c>
      <c r="B85" t="s">
        <v>184</v>
      </c>
      <c r="C85" s="109">
        <v>8</v>
      </c>
      <c r="D85" t="s">
        <v>441</v>
      </c>
      <c r="E85">
        <v>2</v>
      </c>
      <c r="F85" t="s">
        <v>32</v>
      </c>
      <c r="G85" t="s">
        <v>32</v>
      </c>
      <c r="H85">
        <v>34126</v>
      </c>
      <c r="I85" t="s">
        <v>214</v>
      </c>
      <c r="J85">
        <v>13.7</v>
      </c>
      <c r="K85">
        <v>25</v>
      </c>
      <c r="L85">
        <v>45</v>
      </c>
      <c r="M85" s="110">
        <v>44435</v>
      </c>
      <c r="N85" s="110">
        <v>44447</v>
      </c>
      <c r="O85" s="110">
        <v>44448.476511886583</v>
      </c>
      <c r="P85" t="s">
        <v>187</v>
      </c>
      <c r="Q85" t="s">
        <v>32</v>
      </c>
      <c r="R85" t="s">
        <v>32</v>
      </c>
      <c r="S85" t="s">
        <v>215</v>
      </c>
      <c r="T85" t="s">
        <v>216</v>
      </c>
      <c r="U85" t="s">
        <v>217</v>
      </c>
      <c r="V85" t="s">
        <v>32</v>
      </c>
      <c r="W85" t="s">
        <v>32</v>
      </c>
      <c r="X85" t="s">
        <v>32</v>
      </c>
      <c r="Y85" t="s">
        <v>32</v>
      </c>
      <c r="Z85" t="s">
        <v>32</v>
      </c>
      <c r="AA85" t="s">
        <v>32</v>
      </c>
      <c r="AB85" t="s">
        <v>190</v>
      </c>
      <c r="AC85">
        <v>217</v>
      </c>
      <c r="AD85" t="s">
        <v>191</v>
      </c>
      <c r="AE85" t="s">
        <v>192</v>
      </c>
      <c r="AF85">
        <v>4</v>
      </c>
      <c r="AG85">
        <v>4</v>
      </c>
      <c r="AH85" t="s">
        <v>193</v>
      </c>
      <c r="AI85">
        <v>1</v>
      </c>
      <c r="AJ85" t="s">
        <v>194</v>
      </c>
      <c r="AK85">
        <v>0.5</v>
      </c>
      <c r="AL85">
        <v>1.0840000000000001</v>
      </c>
      <c r="AM85">
        <v>0.54200000000000004</v>
      </c>
      <c r="AN85">
        <v>102</v>
      </c>
      <c r="AO85" t="s">
        <v>216</v>
      </c>
      <c r="AP85" t="s">
        <v>32</v>
      </c>
      <c r="AQ85" t="s">
        <v>32</v>
      </c>
      <c r="AR85">
        <v>5</v>
      </c>
      <c r="AS85" t="s">
        <v>195</v>
      </c>
      <c r="AT85">
        <v>8547</v>
      </c>
      <c r="AU85" t="s">
        <v>221</v>
      </c>
      <c r="AV85">
        <v>11788</v>
      </c>
      <c r="AW85" t="s">
        <v>219</v>
      </c>
      <c r="AX85">
        <v>4679790</v>
      </c>
      <c r="AY85" t="s">
        <v>32</v>
      </c>
      <c r="AZ85" t="s">
        <v>198</v>
      </c>
      <c r="BA85" t="s">
        <v>443</v>
      </c>
      <c r="BB85" t="s">
        <v>199</v>
      </c>
      <c r="BC85">
        <v>268515</v>
      </c>
      <c r="BD85" t="s">
        <v>220</v>
      </c>
    </row>
    <row r="86" spans="1:56">
      <c r="A86" s="109">
        <v>2021</v>
      </c>
      <c r="B86" t="s">
        <v>184</v>
      </c>
      <c r="C86" s="109">
        <v>8</v>
      </c>
      <c r="D86" t="s">
        <v>441</v>
      </c>
      <c r="E86">
        <v>3</v>
      </c>
      <c r="F86" t="s">
        <v>32</v>
      </c>
      <c r="G86" t="s">
        <v>32</v>
      </c>
      <c r="H86">
        <v>34126</v>
      </c>
      <c r="I86" t="s">
        <v>214</v>
      </c>
      <c r="J86">
        <v>13.7</v>
      </c>
      <c r="K86">
        <v>25</v>
      </c>
      <c r="L86">
        <v>45</v>
      </c>
      <c r="M86" s="110">
        <v>44435</v>
      </c>
      <c r="N86" s="110">
        <v>44447</v>
      </c>
      <c r="O86" s="110">
        <v>44448.476511886583</v>
      </c>
      <c r="P86" t="s">
        <v>187</v>
      </c>
      <c r="Q86" t="s">
        <v>32</v>
      </c>
      <c r="R86" t="s">
        <v>32</v>
      </c>
      <c r="S86" t="s">
        <v>215</v>
      </c>
      <c r="T86" t="s">
        <v>216</v>
      </c>
      <c r="U86" t="s">
        <v>217</v>
      </c>
      <c r="V86" t="s">
        <v>32</v>
      </c>
      <c r="W86" t="s">
        <v>32</v>
      </c>
      <c r="X86" t="s">
        <v>32</v>
      </c>
      <c r="Y86" t="s">
        <v>32</v>
      </c>
      <c r="Z86" t="s">
        <v>32</v>
      </c>
      <c r="AA86" t="s">
        <v>32</v>
      </c>
      <c r="AB86" t="s">
        <v>190</v>
      </c>
      <c r="AC86">
        <v>217</v>
      </c>
      <c r="AD86" t="s">
        <v>191</v>
      </c>
      <c r="AE86" t="s">
        <v>192</v>
      </c>
      <c r="AF86">
        <v>4</v>
      </c>
      <c r="AG86">
        <v>4</v>
      </c>
      <c r="AH86" t="s">
        <v>193</v>
      </c>
      <c r="AI86">
        <v>15</v>
      </c>
      <c r="AJ86" t="s">
        <v>194</v>
      </c>
      <c r="AK86">
        <v>0.40400000000000003</v>
      </c>
      <c r="AL86">
        <v>1.0840000000000001</v>
      </c>
      <c r="AM86">
        <v>0.438</v>
      </c>
      <c r="AN86">
        <v>101</v>
      </c>
      <c r="AO86" t="s">
        <v>216</v>
      </c>
      <c r="AP86" t="s">
        <v>32</v>
      </c>
      <c r="AQ86" t="s">
        <v>32</v>
      </c>
      <c r="AR86">
        <v>5</v>
      </c>
      <c r="AS86" t="s">
        <v>195</v>
      </c>
      <c r="AT86">
        <v>8547</v>
      </c>
      <c r="AU86" t="s">
        <v>221</v>
      </c>
      <c r="AV86">
        <v>11788</v>
      </c>
      <c r="AW86" t="s">
        <v>219</v>
      </c>
      <c r="AX86">
        <v>4679790</v>
      </c>
      <c r="AY86" t="s">
        <v>32</v>
      </c>
      <c r="AZ86" t="s">
        <v>198</v>
      </c>
      <c r="BA86" t="s">
        <v>443</v>
      </c>
      <c r="BB86" t="s">
        <v>199</v>
      </c>
      <c r="BC86">
        <v>268515</v>
      </c>
      <c r="BD86" t="s">
        <v>220</v>
      </c>
    </row>
    <row r="87" spans="1:56">
      <c r="A87" s="109">
        <v>2021</v>
      </c>
      <c r="B87" t="s">
        <v>184</v>
      </c>
      <c r="C87" s="109">
        <v>8</v>
      </c>
      <c r="D87" t="s">
        <v>444</v>
      </c>
      <c r="E87">
        <v>1</v>
      </c>
      <c r="F87" t="s">
        <v>32</v>
      </c>
      <c r="G87" t="s">
        <v>32</v>
      </c>
      <c r="H87">
        <v>925411</v>
      </c>
      <c r="I87" t="s">
        <v>333</v>
      </c>
      <c r="J87">
        <v>14.89</v>
      </c>
      <c r="K87">
        <v>31</v>
      </c>
      <c r="L87">
        <v>38.799999999999997</v>
      </c>
      <c r="M87" s="110">
        <v>44437</v>
      </c>
      <c r="N87" s="110">
        <v>44447</v>
      </c>
      <c r="O87" s="110">
        <v>44447.555038576393</v>
      </c>
      <c r="P87" t="s">
        <v>187</v>
      </c>
      <c r="Q87" t="s">
        <v>32</v>
      </c>
      <c r="R87" t="s">
        <v>32</v>
      </c>
      <c r="S87" t="s">
        <v>334</v>
      </c>
      <c r="T87" t="s">
        <v>188</v>
      </c>
      <c r="U87" t="s">
        <v>189</v>
      </c>
      <c r="V87" t="s">
        <v>32</v>
      </c>
      <c r="W87" t="s">
        <v>32</v>
      </c>
      <c r="X87" t="s">
        <v>32</v>
      </c>
      <c r="Y87" t="s">
        <v>32</v>
      </c>
      <c r="Z87" t="s">
        <v>32</v>
      </c>
      <c r="AA87" t="s">
        <v>32</v>
      </c>
      <c r="AB87" t="s">
        <v>190</v>
      </c>
      <c r="AC87">
        <v>217</v>
      </c>
      <c r="AD87" t="s">
        <v>191</v>
      </c>
      <c r="AE87" t="s">
        <v>192</v>
      </c>
      <c r="AF87">
        <v>4</v>
      </c>
      <c r="AG87">
        <v>4</v>
      </c>
      <c r="AH87" t="s">
        <v>193</v>
      </c>
      <c r="AI87">
        <v>14</v>
      </c>
      <c r="AJ87" t="s">
        <v>194</v>
      </c>
      <c r="AK87">
        <v>2.911</v>
      </c>
      <c r="AL87">
        <v>1.0840000000000001</v>
      </c>
      <c r="AM87">
        <v>3.1560000000000001</v>
      </c>
      <c r="AN87">
        <v>161</v>
      </c>
      <c r="AO87" t="s">
        <v>188</v>
      </c>
      <c r="AP87" t="s">
        <v>32</v>
      </c>
      <c r="AQ87" t="s">
        <v>32</v>
      </c>
      <c r="AR87">
        <v>14</v>
      </c>
      <c r="AS87" t="s">
        <v>195</v>
      </c>
      <c r="AT87">
        <v>8486</v>
      </c>
      <c r="AU87" t="s">
        <v>330</v>
      </c>
      <c r="AV87">
        <v>88158</v>
      </c>
      <c r="AW87" t="s">
        <v>335</v>
      </c>
      <c r="AX87">
        <v>7468555</v>
      </c>
      <c r="AY87" t="s">
        <v>32</v>
      </c>
      <c r="AZ87" t="s">
        <v>198</v>
      </c>
      <c r="BA87" t="s">
        <v>32</v>
      </c>
      <c r="BB87" t="s">
        <v>199</v>
      </c>
      <c r="BC87">
        <v>268481</v>
      </c>
      <c r="BD87" t="s">
        <v>445</v>
      </c>
    </row>
    <row r="88" spans="1:56">
      <c r="A88" s="109">
        <v>2021</v>
      </c>
      <c r="B88" t="s">
        <v>184</v>
      </c>
      <c r="C88" s="109">
        <v>7</v>
      </c>
      <c r="D88" t="s">
        <v>446</v>
      </c>
      <c r="E88">
        <v>1</v>
      </c>
      <c r="F88" t="s">
        <v>32</v>
      </c>
      <c r="G88" t="s">
        <v>32</v>
      </c>
      <c r="H88">
        <v>952071</v>
      </c>
      <c r="I88" t="s">
        <v>447</v>
      </c>
      <c r="J88">
        <v>17.899999999999999</v>
      </c>
      <c r="K88">
        <v>46</v>
      </c>
      <c r="L88">
        <v>77.2</v>
      </c>
      <c r="M88" s="110">
        <v>44432</v>
      </c>
      <c r="N88" s="110">
        <v>44446</v>
      </c>
      <c r="O88" s="110">
        <v>44446.732386226853</v>
      </c>
      <c r="P88" t="s">
        <v>187</v>
      </c>
      <c r="Q88" t="s">
        <v>32</v>
      </c>
      <c r="R88" t="s">
        <v>32</v>
      </c>
      <c r="S88" t="s">
        <v>203</v>
      </c>
      <c r="T88" t="s">
        <v>203</v>
      </c>
      <c r="U88" t="s">
        <v>204</v>
      </c>
      <c r="V88" t="s">
        <v>32</v>
      </c>
      <c r="W88" t="s">
        <v>32</v>
      </c>
      <c r="X88" t="s">
        <v>32</v>
      </c>
      <c r="Y88" t="s">
        <v>32</v>
      </c>
      <c r="Z88" t="s">
        <v>32</v>
      </c>
      <c r="AA88" t="s">
        <v>32</v>
      </c>
      <c r="AB88" t="s">
        <v>190</v>
      </c>
      <c r="AC88">
        <v>217</v>
      </c>
      <c r="AD88" t="s">
        <v>191</v>
      </c>
      <c r="AE88" t="s">
        <v>192</v>
      </c>
      <c r="AF88">
        <v>4</v>
      </c>
      <c r="AG88">
        <v>4</v>
      </c>
      <c r="AH88" t="s">
        <v>193</v>
      </c>
      <c r="AI88">
        <v>8</v>
      </c>
      <c r="AJ88" t="s">
        <v>194</v>
      </c>
      <c r="AK88">
        <v>0.90100000000000002</v>
      </c>
      <c r="AL88">
        <v>1.0840000000000001</v>
      </c>
      <c r="AM88">
        <v>0.97699999999999998</v>
      </c>
      <c r="AN88">
        <v>114</v>
      </c>
      <c r="AO88" t="s">
        <v>205</v>
      </c>
      <c r="AP88" t="s">
        <v>32</v>
      </c>
      <c r="AQ88" t="s">
        <v>32</v>
      </c>
      <c r="AR88">
        <v>8</v>
      </c>
      <c r="AS88" t="s">
        <v>195</v>
      </c>
      <c r="AT88">
        <v>6644</v>
      </c>
      <c r="AU88" t="s">
        <v>448</v>
      </c>
      <c r="AV88">
        <v>945891</v>
      </c>
      <c r="AW88" t="s">
        <v>449</v>
      </c>
      <c r="AX88">
        <v>16916335</v>
      </c>
      <c r="AY88" t="s">
        <v>32</v>
      </c>
      <c r="AZ88" t="s">
        <v>198</v>
      </c>
      <c r="BA88" t="s">
        <v>32</v>
      </c>
      <c r="BB88" t="s">
        <v>199</v>
      </c>
      <c r="BC88">
        <v>268468</v>
      </c>
      <c r="BD88" t="s">
        <v>208</v>
      </c>
    </row>
    <row r="89" spans="1:56">
      <c r="A89" s="109">
        <v>2021</v>
      </c>
      <c r="B89" t="s">
        <v>184</v>
      </c>
      <c r="C89" s="109">
        <v>7</v>
      </c>
      <c r="D89" t="s">
        <v>446</v>
      </c>
      <c r="E89">
        <v>2</v>
      </c>
      <c r="F89" t="s">
        <v>32</v>
      </c>
      <c r="G89" t="s">
        <v>32</v>
      </c>
      <c r="H89">
        <v>952071</v>
      </c>
      <c r="I89" t="s">
        <v>447</v>
      </c>
      <c r="J89">
        <v>17.899999999999999</v>
      </c>
      <c r="K89">
        <v>46</v>
      </c>
      <c r="L89">
        <v>77.2</v>
      </c>
      <c r="M89" s="110">
        <v>44432</v>
      </c>
      <c r="N89" s="110">
        <v>44446</v>
      </c>
      <c r="O89" s="110">
        <v>44446.732386226853</v>
      </c>
      <c r="P89" t="s">
        <v>187</v>
      </c>
      <c r="Q89" t="s">
        <v>32</v>
      </c>
      <c r="R89" t="s">
        <v>32</v>
      </c>
      <c r="S89" t="s">
        <v>203</v>
      </c>
      <c r="T89" t="s">
        <v>203</v>
      </c>
      <c r="U89" t="s">
        <v>204</v>
      </c>
      <c r="V89" t="s">
        <v>32</v>
      </c>
      <c r="W89" t="s">
        <v>32</v>
      </c>
      <c r="X89" t="s">
        <v>32</v>
      </c>
      <c r="Y89" t="s">
        <v>32</v>
      </c>
      <c r="Z89" t="s">
        <v>32</v>
      </c>
      <c r="AA89" t="s">
        <v>32</v>
      </c>
      <c r="AB89" t="s">
        <v>190</v>
      </c>
      <c r="AC89">
        <v>217</v>
      </c>
      <c r="AD89" t="s">
        <v>191</v>
      </c>
      <c r="AE89" t="s">
        <v>192</v>
      </c>
      <c r="AF89">
        <v>4</v>
      </c>
      <c r="AG89">
        <v>4</v>
      </c>
      <c r="AH89" t="s">
        <v>193</v>
      </c>
      <c r="AI89">
        <v>8</v>
      </c>
      <c r="AJ89" t="s">
        <v>194</v>
      </c>
      <c r="AK89">
        <v>1.4E-2</v>
      </c>
      <c r="AL89">
        <v>1.0840000000000001</v>
      </c>
      <c r="AM89">
        <v>1.4999999999999999E-2</v>
      </c>
      <c r="AN89">
        <v>114</v>
      </c>
      <c r="AO89" t="s">
        <v>205</v>
      </c>
      <c r="AP89" t="s">
        <v>32</v>
      </c>
      <c r="AQ89" t="s">
        <v>32</v>
      </c>
      <c r="AR89">
        <v>8</v>
      </c>
      <c r="AS89" t="s">
        <v>195</v>
      </c>
      <c r="AT89">
        <v>1981</v>
      </c>
      <c r="AU89" t="s">
        <v>218</v>
      </c>
      <c r="AV89">
        <v>945891</v>
      </c>
      <c r="AW89" t="s">
        <v>449</v>
      </c>
      <c r="AX89">
        <v>16916335</v>
      </c>
      <c r="AY89" t="s">
        <v>32</v>
      </c>
      <c r="AZ89" t="s">
        <v>198</v>
      </c>
      <c r="BA89" t="s">
        <v>32</v>
      </c>
      <c r="BB89" t="s">
        <v>199</v>
      </c>
      <c r="BC89">
        <v>268468</v>
      </c>
      <c r="BD89" t="s">
        <v>208</v>
      </c>
    </row>
    <row r="90" spans="1:56">
      <c r="A90" s="109">
        <v>2021</v>
      </c>
      <c r="B90" t="s">
        <v>184</v>
      </c>
      <c r="C90" s="109">
        <v>7</v>
      </c>
      <c r="D90" t="s">
        <v>450</v>
      </c>
      <c r="E90">
        <v>1</v>
      </c>
      <c r="F90" t="s">
        <v>32</v>
      </c>
      <c r="G90" t="s">
        <v>32</v>
      </c>
      <c r="H90">
        <v>954554</v>
      </c>
      <c r="I90" t="s">
        <v>223</v>
      </c>
      <c r="J90">
        <v>17.899999999999999</v>
      </c>
      <c r="K90">
        <v>49</v>
      </c>
      <c r="L90">
        <v>53.4</v>
      </c>
      <c r="M90" s="110">
        <v>44432</v>
      </c>
      <c r="N90" s="110">
        <v>44446</v>
      </c>
      <c r="O90" s="110">
        <v>44446.706765775467</v>
      </c>
      <c r="P90" t="s">
        <v>187</v>
      </c>
      <c r="Q90" t="s">
        <v>32</v>
      </c>
      <c r="R90" t="s">
        <v>32</v>
      </c>
      <c r="S90" t="s">
        <v>203</v>
      </c>
      <c r="T90" t="s">
        <v>203</v>
      </c>
      <c r="U90" t="s">
        <v>204</v>
      </c>
      <c r="V90" t="s">
        <v>32</v>
      </c>
      <c r="W90" t="s">
        <v>32</v>
      </c>
      <c r="X90" t="s">
        <v>32</v>
      </c>
      <c r="Y90" t="s">
        <v>32</v>
      </c>
      <c r="Z90" t="s">
        <v>32</v>
      </c>
      <c r="AA90" t="s">
        <v>32</v>
      </c>
      <c r="AB90" t="s">
        <v>190</v>
      </c>
      <c r="AC90">
        <v>217</v>
      </c>
      <c r="AD90" t="s">
        <v>191</v>
      </c>
      <c r="AE90" t="s">
        <v>192</v>
      </c>
      <c r="AF90">
        <v>4</v>
      </c>
      <c r="AG90">
        <v>4</v>
      </c>
      <c r="AH90" t="s">
        <v>193</v>
      </c>
      <c r="AI90">
        <v>8</v>
      </c>
      <c r="AJ90" t="s">
        <v>194</v>
      </c>
      <c r="AK90">
        <v>7.5640000000000001</v>
      </c>
      <c r="AL90">
        <v>1.0840000000000001</v>
      </c>
      <c r="AM90">
        <v>8.1989999999999998</v>
      </c>
      <c r="AN90">
        <v>114</v>
      </c>
      <c r="AO90" t="s">
        <v>205</v>
      </c>
      <c r="AP90" t="s">
        <v>32</v>
      </c>
      <c r="AQ90" t="s">
        <v>32</v>
      </c>
      <c r="AR90">
        <v>8</v>
      </c>
      <c r="AS90" t="s">
        <v>195</v>
      </c>
      <c r="AT90">
        <v>6648</v>
      </c>
      <c r="AU90" t="s">
        <v>224</v>
      </c>
      <c r="AV90">
        <v>910533</v>
      </c>
      <c r="AW90" t="s">
        <v>225</v>
      </c>
      <c r="AX90">
        <v>11698654</v>
      </c>
      <c r="AY90" t="s">
        <v>32</v>
      </c>
      <c r="AZ90" t="s">
        <v>198</v>
      </c>
      <c r="BA90" t="s">
        <v>32</v>
      </c>
      <c r="BB90" t="s">
        <v>199</v>
      </c>
      <c r="BC90">
        <v>268464</v>
      </c>
      <c r="BD90" t="s">
        <v>208</v>
      </c>
    </row>
    <row r="91" spans="1:56">
      <c r="A91" s="109">
        <v>2021</v>
      </c>
      <c r="B91" t="s">
        <v>184</v>
      </c>
      <c r="C91" s="109">
        <v>7</v>
      </c>
      <c r="D91" t="s">
        <v>451</v>
      </c>
      <c r="E91">
        <v>1</v>
      </c>
      <c r="F91" t="s">
        <v>32</v>
      </c>
      <c r="G91" t="s">
        <v>32</v>
      </c>
      <c r="H91">
        <v>922260</v>
      </c>
      <c r="I91" t="s">
        <v>452</v>
      </c>
      <c r="J91">
        <v>14.9</v>
      </c>
      <c r="K91">
        <v>18</v>
      </c>
      <c r="L91">
        <v>15.7</v>
      </c>
      <c r="M91" s="110">
        <v>44429</v>
      </c>
      <c r="N91" s="110">
        <v>44446</v>
      </c>
      <c r="O91" s="110">
        <v>44446.553243287039</v>
      </c>
      <c r="P91" t="s">
        <v>187</v>
      </c>
      <c r="Q91" t="s">
        <v>32</v>
      </c>
      <c r="R91" t="s">
        <v>32</v>
      </c>
      <c r="S91" t="s">
        <v>318</v>
      </c>
      <c r="T91" t="s">
        <v>318</v>
      </c>
      <c r="U91" t="s">
        <v>319</v>
      </c>
      <c r="V91" t="s">
        <v>32</v>
      </c>
      <c r="W91" t="s">
        <v>32</v>
      </c>
      <c r="X91" t="s">
        <v>32</v>
      </c>
      <c r="Y91" t="s">
        <v>32</v>
      </c>
      <c r="Z91" t="s">
        <v>32</v>
      </c>
      <c r="AA91" t="s">
        <v>32</v>
      </c>
      <c r="AB91" t="s">
        <v>190</v>
      </c>
      <c r="AC91">
        <v>217</v>
      </c>
      <c r="AD91" t="s">
        <v>191</v>
      </c>
      <c r="AE91" t="s">
        <v>192</v>
      </c>
      <c r="AF91">
        <v>4</v>
      </c>
      <c r="AG91">
        <v>4</v>
      </c>
      <c r="AH91" t="s">
        <v>193</v>
      </c>
      <c r="AI91">
        <v>2</v>
      </c>
      <c r="AJ91" t="s">
        <v>194</v>
      </c>
      <c r="AK91">
        <v>3.698</v>
      </c>
      <c r="AL91">
        <v>1.0840000000000001</v>
      </c>
      <c r="AM91">
        <v>4.0090000000000003</v>
      </c>
      <c r="AN91">
        <v>106</v>
      </c>
      <c r="AO91" t="s">
        <v>320</v>
      </c>
      <c r="AP91" t="s">
        <v>32</v>
      </c>
      <c r="AQ91" t="s">
        <v>32</v>
      </c>
      <c r="AR91">
        <v>3</v>
      </c>
      <c r="AS91" t="s">
        <v>195</v>
      </c>
      <c r="AT91">
        <v>5204</v>
      </c>
      <c r="AU91" t="s">
        <v>236</v>
      </c>
      <c r="AV91">
        <v>4479</v>
      </c>
      <c r="AW91" t="s">
        <v>453</v>
      </c>
      <c r="AX91">
        <v>5138019</v>
      </c>
      <c r="AY91" t="s">
        <v>32</v>
      </c>
      <c r="AZ91" t="s">
        <v>198</v>
      </c>
      <c r="BA91" t="s">
        <v>32</v>
      </c>
      <c r="BB91" t="s">
        <v>199</v>
      </c>
      <c r="BC91">
        <v>268445</v>
      </c>
      <c r="BD91" t="s">
        <v>323</v>
      </c>
    </row>
    <row r="92" spans="1:56">
      <c r="A92" s="109">
        <v>2021</v>
      </c>
      <c r="B92" t="s">
        <v>184</v>
      </c>
      <c r="C92" s="109">
        <v>7</v>
      </c>
      <c r="D92" t="s">
        <v>454</v>
      </c>
      <c r="E92">
        <v>1</v>
      </c>
      <c r="F92" t="s">
        <v>32</v>
      </c>
      <c r="G92" t="s">
        <v>32</v>
      </c>
      <c r="H92">
        <v>961273</v>
      </c>
      <c r="I92" t="s">
        <v>357</v>
      </c>
      <c r="J92">
        <v>15</v>
      </c>
      <c r="K92">
        <v>20</v>
      </c>
      <c r="L92">
        <v>16.100000000000001</v>
      </c>
      <c r="M92" s="110">
        <v>44435</v>
      </c>
      <c r="N92" s="110">
        <v>44446</v>
      </c>
      <c r="O92" s="110">
        <v>44446.574608067131</v>
      </c>
      <c r="P92" t="s">
        <v>187</v>
      </c>
      <c r="Q92" t="s">
        <v>32</v>
      </c>
      <c r="R92" t="s">
        <v>32</v>
      </c>
      <c r="S92" t="s">
        <v>318</v>
      </c>
      <c r="T92" t="s">
        <v>318</v>
      </c>
      <c r="U92" t="s">
        <v>319</v>
      </c>
      <c r="V92" t="s">
        <v>32</v>
      </c>
      <c r="W92" t="s">
        <v>32</v>
      </c>
      <c r="X92" t="s">
        <v>32</v>
      </c>
      <c r="Y92" t="s">
        <v>32</v>
      </c>
      <c r="Z92" t="s">
        <v>32</v>
      </c>
      <c r="AA92" t="s">
        <v>32</v>
      </c>
      <c r="AB92" t="s">
        <v>190</v>
      </c>
      <c r="AC92">
        <v>217</v>
      </c>
      <c r="AD92" t="s">
        <v>191</v>
      </c>
      <c r="AE92" t="s">
        <v>192</v>
      </c>
      <c r="AF92">
        <v>4</v>
      </c>
      <c r="AG92">
        <v>4</v>
      </c>
      <c r="AH92" t="s">
        <v>193</v>
      </c>
      <c r="AI92">
        <v>3</v>
      </c>
      <c r="AJ92" t="s">
        <v>194</v>
      </c>
      <c r="AK92">
        <v>2.9929999999999999</v>
      </c>
      <c r="AL92">
        <v>1.0840000000000001</v>
      </c>
      <c r="AM92">
        <v>3.2440000000000002</v>
      </c>
      <c r="AN92">
        <v>107</v>
      </c>
      <c r="AO92" t="s">
        <v>320</v>
      </c>
      <c r="AP92" t="s">
        <v>32</v>
      </c>
      <c r="AQ92" t="s">
        <v>32</v>
      </c>
      <c r="AR92">
        <v>3</v>
      </c>
      <c r="AS92" t="s">
        <v>195</v>
      </c>
      <c r="AT92">
        <v>5204</v>
      </c>
      <c r="AU92" t="s">
        <v>236</v>
      </c>
      <c r="AV92">
        <v>96624</v>
      </c>
      <c r="AW92" t="s">
        <v>358</v>
      </c>
      <c r="AX92">
        <v>9442664</v>
      </c>
      <c r="AY92" t="s">
        <v>32</v>
      </c>
      <c r="AZ92" t="s">
        <v>198</v>
      </c>
      <c r="BA92" t="s">
        <v>32</v>
      </c>
      <c r="BB92" t="s">
        <v>199</v>
      </c>
      <c r="BC92">
        <v>268444</v>
      </c>
      <c r="BD92" t="s">
        <v>323</v>
      </c>
    </row>
    <row r="93" spans="1:56">
      <c r="A93" s="109">
        <v>2021</v>
      </c>
      <c r="B93" t="s">
        <v>184</v>
      </c>
      <c r="C93" s="109">
        <v>7</v>
      </c>
      <c r="D93" t="s">
        <v>454</v>
      </c>
      <c r="E93">
        <v>2</v>
      </c>
      <c r="F93" t="s">
        <v>32</v>
      </c>
      <c r="G93" t="s">
        <v>32</v>
      </c>
      <c r="H93">
        <v>961273</v>
      </c>
      <c r="I93" t="s">
        <v>357</v>
      </c>
      <c r="J93">
        <v>15</v>
      </c>
      <c r="K93">
        <v>20</v>
      </c>
      <c r="L93">
        <v>16.100000000000001</v>
      </c>
      <c r="M93" s="110">
        <v>44435</v>
      </c>
      <c r="N93" s="110">
        <v>44446</v>
      </c>
      <c r="O93" s="110">
        <v>44446.574608067131</v>
      </c>
      <c r="P93" t="s">
        <v>187</v>
      </c>
      <c r="Q93" t="s">
        <v>32</v>
      </c>
      <c r="R93" t="s">
        <v>32</v>
      </c>
      <c r="S93" t="s">
        <v>318</v>
      </c>
      <c r="T93" t="s">
        <v>318</v>
      </c>
      <c r="U93" t="s">
        <v>319</v>
      </c>
      <c r="V93" t="s">
        <v>32</v>
      </c>
      <c r="W93" t="s">
        <v>32</v>
      </c>
      <c r="X93" t="s">
        <v>32</v>
      </c>
      <c r="Y93" t="s">
        <v>32</v>
      </c>
      <c r="Z93" t="s">
        <v>32</v>
      </c>
      <c r="AA93" t="s">
        <v>32</v>
      </c>
      <c r="AB93" t="s">
        <v>190</v>
      </c>
      <c r="AC93">
        <v>217</v>
      </c>
      <c r="AD93" t="s">
        <v>191</v>
      </c>
      <c r="AE93" t="s">
        <v>192</v>
      </c>
      <c r="AF93">
        <v>4</v>
      </c>
      <c r="AG93">
        <v>4</v>
      </c>
      <c r="AH93" t="s">
        <v>193</v>
      </c>
      <c r="AI93">
        <v>3</v>
      </c>
      <c r="AJ93" t="s">
        <v>194</v>
      </c>
      <c r="AK93">
        <v>1.2999999999999999E-2</v>
      </c>
      <c r="AL93">
        <v>1.0840000000000001</v>
      </c>
      <c r="AM93">
        <v>1.4E-2</v>
      </c>
      <c r="AN93">
        <v>107</v>
      </c>
      <c r="AO93" t="s">
        <v>320</v>
      </c>
      <c r="AP93" t="s">
        <v>32</v>
      </c>
      <c r="AQ93" t="s">
        <v>32</v>
      </c>
      <c r="AR93">
        <v>3</v>
      </c>
      <c r="AS93" t="s">
        <v>239</v>
      </c>
      <c r="AT93">
        <v>55555555</v>
      </c>
      <c r="AU93" t="s">
        <v>240</v>
      </c>
      <c r="AV93">
        <v>96624</v>
      </c>
      <c r="AW93" t="s">
        <v>358</v>
      </c>
      <c r="AX93">
        <v>9442664</v>
      </c>
      <c r="AY93" t="s">
        <v>32</v>
      </c>
      <c r="AZ93" t="s">
        <v>198</v>
      </c>
      <c r="BA93" t="s">
        <v>32</v>
      </c>
      <c r="BB93" t="s">
        <v>199</v>
      </c>
      <c r="BC93">
        <v>268444</v>
      </c>
      <c r="BD93" t="s">
        <v>323</v>
      </c>
    </row>
    <row r="94" spans="1:56">
      <c r="A94" s="109">
        <v>2021</v>
      </c>
      <c r="B94" t="s">
        <v>184</v>
      </c>
      <c r="C94" s="109">
        <v>7</v>
      </c>
      <c r="D94" t="s">
        <v>455</v>
      </c>
      <c r="E94">
        <v>1</v>
      </c>
      <c r="F94" t="s">
        <v>32</v>
      </c>
      <c r="G94" t="s">
        <v>32</v>
      </c>
      <c r="H94">
        <v>952851</v>
      </c>
      <c r="I94" t="s">
        <v>258</v>
      </c>
      <c r="J94">
        <v>15.6</v>
      </c>
      <c r="K94">
        <v>18</v>
      </c>
      <c r="L94">
        <v>20.2</v>
      </c>
      <c r="M94" s="110">
        <v>44439</v>
      </c>
      <c r="N94" s="110">
        <v>44446</v>
      </c>
      <c r="O94" s="110">
        <v>44446.499596145833</v>
      </c>
      <c r="P94" t="s">
        <v>187</v>
      </c>
      <c r="Q94" t="s">
        <v>32</v>
      </c>
      <c r="R94" t="s">
        <v>32</v>
      </c>
      <c r="S94" t="s">
        <v>259</v>
      </c>
      <c r="T94" t="s">
        <v>259</v>
      </c>
      <c r="U94" t="s">
        <v>260</v>
      </c>
      <c r="V94" t="s">
        <v>32</v>
      </c>
      <c r="W94" t="s">
        <v>32</v>
      </c>
      <c r="X94" t="s">
        <v>32</v>
      </c>
      <c r="Y94" t="s">
        <v>32</v>
      </c>
      <c r="Z94" t="s">
        <v>32</v>
      </c>
      <c r="AA94" t="s">
        <v>32</v>
      </c>
      <c r="AB94" t="s">
        <v>190</v>
      </c>
      <c r="AC94">
        <v>217</v>
      </c>
      <c r="AD94" t="s">
        <v>191</v>
      </c>
      <c r="AE94" t="s">
        <v>192</v>
      </c>
      <c r="AF94">
        <v>4</v>
      </c>
      <c r="AG94">
        <v>4</v>
      </c>
      <c r="AH94" t="s">
        <v>193</v>
      </c>
      <c r="AI94">
        <v>10</v>
      </c>
      <c r="AJ94" t="s">
        <v>194</v>
      </c>
      <c r="AK94">
        <v>2.3359999999999999</v>
      </c>
      <c r="AL94">
        <v>1.0840000000000001</v>
      </c>
      <c r="AM94">
        <v>2.532</v>
      </c>
      <c r="AN94">
        <v>117</v>
      </c>
      <c r="AO94" t="s">
        <v>261</v>
      </c>
      <c r="AP94" t="s">
        <v>32</v>
      </c>
      <c r="AQ94" t="s">
        <v>32</v>
      </c>
      <c r="AR94">
        <v>5</v>
      </c>
      <c r="AS94" t="s">
        <v>195</v>
      </c>
      <c r="AT94">
        <v>6629</v>
      </c>
      <c r="AU94" t="s">
        <v>262</v>
      </c>
      <c r="AV94">
        <v>900264</v>
      </c>
      <c r="AW94" t="s">
        <v>263</v>
      </c>
      <c r="AX94">
        <v>9035274</v>
      </c>
      <c r="AY94" t="s">
        <v>32</v>
      </c>
      <c r="AZ94" t="s">
        <v>198</v>
      </c>
      <c r="BA94" t="s">
        <v>32</v>
      </c>
      <c r="BB94" t="s">
        <v>199</v>
      </c>
      <c r="BC94">
        <v>268442</v>
      </c>
      <c r="BD94" t="s">
        <v>264</v>
      </c>
    </row>
    <row r="95" spans="1:56">
      <c r="A95" s="109">
        <v>2021</v>
      </c>
      <c r="B95" t="s">
        <v>184</v>
      </c>
      <c r="C95" s="109">
        <v>7</v>
      </c>
      <c r="D95" t="s">
        <v>455</v>
      </c>
      <c r="E95">
        <v>2</v>
      </c>
      <c r="F95" t="s">
        <v>32</v>
      </c>
      <c r="G95" t="s">
        <v>32</v>
      </c>
      <c r="H95">
        <v>952851</v>
      </c>
      <c r="I95" t="s">
        <v>258</v>
      </c>
      <c r="J95">
        <v>15.6</v>
      </c>
      <c r="K95">
        <v>18</v>
      </c>
      <c r="L95">
        <v>20.2</v>
      </c>
      <c r="M95" s="110">
        <v>44439</v>
      </c>
      <c r="N95" s="110">
        <v>44446</v>
      </c>
      <c r="O95" s="110">
        <v>44446.499596145833</v>
      </c>
      <c r="P95" t="s">
        <v>187</v>
      </c>
      <c r="Q95" t="s">
        <v>32</v>
      </c>
      <c r="R95" t="s">
        <v>32</v>
      </c>
      <c r="S95" t="s">
        <v>259</v>
      </c>
      <c r="T95" t="s">
        <v>259</v>
      </c>
      <c r="U95" t="s">
        <v>260</v>
      </c>
      <c r="V95" t="s">
        <v>32</v>
      </c>
      <c r="W95" t="s">
        <v>32</v>
      </c>
      <c r="X95" t="s">
        <v>32</v>
      </c>
      <c r="Y95" t="s">
        <v>32</v>
      </c>
      <c r="Z95" t="s">
        <v>32</v>
      </c>
      <c r="AA95" t="s">
        <v>32</v>
      </c>
      <c r="AB95" t="s">
        <v>190</v>
      </c>
      <c r="AC95">
        <v>217</v>
      </c>
      <c r="AD95" t="s">
        <v>191</v>
      </c>
      <c r="AE95" t="s">
        <v>192</v>
      </c>
      <c r="AF95">
        <v>4</v>
      </c>
      <c r="AG95">
        <v>4</v>
      </c>
      <c r="AH95" t="s">
        <v>193</v>
      </c>
      <c r="AI95">
        <v>10</v>
      </c>
      <c r="AJ95" t="s">
        <v>194</v>
      </c>
      <c r="AK95">
        <v>8.1000000000000003E-2</v>
      </c>
      <c r="AL95">
        <v>1.0840000000000001</v>
      </c>
      <c r="AM95">
        <v>8.7999999999999995E-2</v>
      </c>
      <c r="AN95">
        <v>117</v>
      </c>
      <c r="AO95" t="s">
        <v>261</v>
      </c>
      <c r="AP95" t="s">
        <v>32</v>
      </c>
      <c r="AQ95" t="s">
        <v>32</v>
      </c>
      <c r="AR95">
        <v>5</v>
      </c>
      <c r="AS95" t="s">
        <v>239</v>
      </c>
      <c r="AT95">
        <v>1111111</v>
      </c>
      <c r="AU95" t="s">
        <v>456</v>
      </c>
      <c r="AV95">
        <v>900264</v>
      </c>
      <c r="AW95" t="s">
        <v>263</v>
      </c>
      <c r="AX95">
        <v>9035274</v>
      </c>
      <c r="AY95" t="s">
        <v>32</v>
      </c>
      <c r="AZ95" t="s">
        <v>198</v>
      </c>
      <c r="BA95" t="s">
        <v>32</v>
      </c>
      <c r="BB95" t="s">
        <v>199</v>
      </c>
      <c r="BC95">
        <v>268442</v>
      </c>
      <c r="BD95" t="s">
        <v>264</v>
      </c>
    </row>
    <row r="96" spans="1:56">
      <c r="A96" s="109">
        <v>2021</v>
      </c>
      <c r="B96" t="s">
        <v>184</v>
      </c>
      <c r="C96" s="109">
        <v>6</v>
      </c>
      <c r="D96" t="s">
        <v>457</v>
      </c>
      <c r="E96">
        <v>1</v>
      </c>
      <c r="F96" t="s">
        <v>32</v>
      </c>
      <c r="G96" t="s">
        <v>32</v>
      </c>
      <c r="H96">
        <v>968824</v>
      </c>
      <c r="I96" t="s">
        <v>392</v>
      </c>
      <c r="J96">
        <v>11.98</v>
      </c>
      <c r="K96">
        <v>15</v>
      </c>
      <c r="L96">
        <v>14.9</v>
      </c>
      <c r="M96" s="110">
        <v>44434</v>
      </c>
      <c r="N96" s="110">
        <v>44445</v>
      </c>
      <c r="O96" s="110">
        <v>44446.518586655089</v>
      </c>
      <c r="P96" t="s">
        <v>187</v>
      </c>
      <c r="Q96" t="s">
        <v>32</v>
      </c>
      <c r="R96" t="s">
        <v>32</v>
      </c>
      <c r="S96" t="s">
        <v>318</v>
      </c>
      <c r="T96" t="s">
        <v>318</v>
      </c>
      <c r="U96" t="s">
        <v>319</v>
      </c>
      <c r="V96" t="s">
        <v>32</v>
      </c>
      <c r="W96" t="s">
        <v>32</v>
      </c>
      <c r="X96" t="s">
        <v>32</v>
      </c>
      <c r="Y96" t="s">
        <v>32</v>
      </c>
      <c r="Z96" t="s">
        <v>32</v>
      </c>
      <c r="AA96" t="s">
        <v>32</v>
      </c>
      <c r="AB96" t="s">
        <v>190</v>
      </c>
      <c r="AC96">
        <v>217</v>
      </c>
      <c r="AD96" t="s">
        <v>191</v>
      </c>
      <c r="AE96" t="s">
        <v>192</v>
      </c>
      <c r="AF96">
        <v>4</v>
      </c>
      <c r="AG96">
        <v>4</v>
      </c>
      <c r="AH96" t="s">
        <v>193</v>
      </c>
      <c r="AI96">
        <v>3</v>
      </c>
      <c r="AJ96" t="s">
        <v>194</v>
      </c>
      <c r="AK96">
        <v>1.873</v>
      </c>
      <c r="AL96">
        <v>1.0840000000000001</v>
      </c>
      <c r="AM96">
        <v>2.0299999999999998</v>
      </c>
      <c r="AN96">
        <v>107</v>
      </c>
      <c r="AO96" t="s">
        <v>320</v>
      </c>
      <c r="AP96" t="s">
        <v>32</v>
      </c>
      <c r="AQ96" t="s">
        <v>32</v>
      </c>
      <c r="AR96">
        <v>3</v>
      </c>
      <c r="AS96" t="s">
        <v>195</v>
      </c>
      <c r="AT96">
        <v>8568</v>
      </c>
      <c r="AU96" t="s">
        <v>321</v>
      </c>
      <c r="AV96">
        <v>91040</v>
      </c>
      <c r="AW96" t="s">
        <v>393</v>
      </c>
      <c r="AX96">
        <v>13015207</v>
      </c>
      <c r="AY96" t="s">
        <v>32</v>
      </c>
      <c r="AZ96" t="s">
        <v>198</v>
      </c>
      <c r="BA96" t="s">
        <v>32</v>
      </c>
      <c r="BB96" t="s">
        <v>199</v>
      </c>
      <c r="BC96">
        <v>268438</v>
      </c>
      <c r="BD96" t="s">
        <v>323</v>
      </c>
    </row>
    <row r="97" spans="1:56">
      <c r="A97" s="109">
        <v>2021</v>
      </c>
      <c r="B97" t="s">
        <v>184</v>
      </c>
      <c r="C97" s="109">
        <v>5</v>
      </c>
      <c r="D97" t="s">
        <v>458</v>
      </c>
      <c r="E97">
        <v>1</v>
      </c>
      <c r="F97" t="s">
        <v>32</v>
      </c>
      <c r="G97" t="s">
        <v>32</v>
      </c>
      <c r="H97">
        <v>968368</v>
      </c>
      <c r="I97" t="s">
        <v>313</v>
      </c>
      <c r="J97">
        <v>17.399999999999999</v>
      </c>
      <c r="K97">
        <v>47.4</v>
      </c>
      <c r="L97">
        <v>31.5</v>
      </c>
      <c r="M97" s="110">
        <v>44439</v>
      </c>
      <c r="N97" s="110">
        <v>44444</v>
      </c>
      <c r="O97" s="110">
        <v>44444.595335381942</v>
      </c>
      <c r="P97" t="s">
        <v>187</v>
      </c>
      <c r="Q97" t="s">
        <v>32</v>
      </c>
      <c r="R97" t="s">
        <v>32</v>
      </c>
      <c r="S97" t="s">
        <v>188</v>
      </c>
      <c r="T97" t="s">
        <v>188</v>
      </c>
      <c r="U97" t="s">
        <v>189</v>
      </c>
      <c r="V97" t="s">
        <v>32</v>
      </c>
      <c r="W97" t="s">
        <v>32</v>
      </c>
      <c r="X97" t="s">
        <v>32</v>
      </c>
      <c r="Y97" t="s">
        <v>32</v>
      </c>
      <c r="Z97" t="s">
        <v>32</v>
      </c>
      <c r="AA97" t="s">
        <v>32</v>
      </c>
      <c r="AB97" t="s">
        <v>190</v>
      </c>
      <c r="AC97">
        <v>217</v>
      </c>
      <c r="AD97" t="s">
        <v>191</v>
      </c>
      <c r="AE97" t="s">
        <v>192</v>
      </c>
      <c r="AF97">
        <v>4</v>
      </c>
      <c r="AG97">
        <v>4</v>
      </c>
      <c r="AH97" t="s">
        <v>193</v>
      </c>
      <c r="AI97">
        <v>14</v>
      </c>
      <c r="AJ97" t="s">
        <v>194</v>
      </c>
      <c r="AK97">
        <v>1.518</v>
      </c>
      <c r="AL97">
        <v>1.0840000000000001</v>
      </c>
      <c r="AM97">
        <v>1.6459999999999999</v>
      </c>
      <c r="AN97">
        <v>161</v>
      </c>
      <c r="AO97" t="s">
        <v>188</v>
      </c>
      <c r="AP97" t="s">
        <v>32</v>
      </c>
      <c r="AQ97" t="s">
        <v>32</v>
      </c>
      <c r="AR97">
        <v>14</v>
      </c>
      <c r="AS97" t="s">
        <v>195</v>
      </c>
      <c r="AT97">
        <v>7861</v>
      </c>
      <c r="AU97" t="s">
        <v>314</v>
      </c>
      <c r="AV97">
        <v>37371</v>
      </c>
      <c r="AW97" t="s">
        <v>315</v>
      </c>
      <c r="AX97">
        <v>9375470</v>
      </c>
      <c r="AY97" t="s">
        <v>32</v>
      </c>
      <c r="AZ97" t="s">
        <v>198</v>
      </c>
      <c r="BA97" t="s">
        <v>32</v>
      </c>
      <c r="BB97" t="s">
        <v>199</v>
      </c>
      <c r="BC97">
        <v>268399</v>
      </c>
      <c r="BD97" t="s">
        <v>200</v>
      </c>
    </row>
    <row r="98" spans="1:56">
      <c r="A98" s="109">
        <v>2021</v>
      </c>
      <c r="B98" t="s">
        <v>184</v>
      </c>
      <c r="C98" s="109">
        <v>5</v>
      </c>
      <c r="D98" t="s">
        <v>459</v>
      </c>
      <c r="E98">
        <v>1</v>
      </c>
      <c r="F98" t="s">
        <v>32</v>
      </c>
      <c r="G98"/>
      <c r="H98">
        <v>965674</v>
      </c>
      <c r="I98" t="s">
        <v>460</v>
      </c>
      <c r="J98">
        <v>14.66</v>
      </c>
      <c r="K98">
        <v>36</v>
      </c>
      <c r="L98">
        <v>40.4</v>
      </c>
      <c r="M98" s="110">
        <v>44431</v>
      </c>
      <c r="N98" s="110">
        <v>44444</v>
      </c>
      <c r="O98" s="110">
        <v>44444.569444444453</v>
      </c>
      <c r="P98" t="s">
        <v>187</v>
      </c>
      <c r="Q98" t="s">
        <v>32</v>
      </c>
      <c r="R98" t="s">
        <v>32</v>
      </c>
      <c r="S98" t="s">
        <v>188</v>
      </c>
      <c r="T98" t="s">
        <v>188</v>
      </c>
      <c r="U98" t="s">
        <v>189</v>
      </c>
      <c r="V98" t="s">
        <v>32</v>
      </c>
      <c r="W98" t="s">
        <v>32</v>
      </c>
      <c r="X98" t="s">
        <v>32</v>
      </c>
      <c r="Y98" t="s">
        <v>32</v>
      </c>
      <c r="Z98" t="s">
        <v>32</v>
      </c>
      <c r="AA98" t="s">
        <v>32</v>
      </c>
      <c r="AB98" t="s">
        <v>190</v>
      </c>
      <c r="AC98">
        <v>217</v>
      </c>
      <c r="AD98" t="s">
        <v>191</v>
      </c>
      <c r="AE98" t="s">
        <v>192</v>
      </c>
      <c r="AF98">
        <v>4</v>
      </c>
      <c r="AG98">
        <v>4</v>
      </c>
      <c r="AH98" t="s">
        <v>193</v>
      </c>
      <c r="AI98">
        <v>9</v>
      </c>
      <c r="AJ98" t="s">
        <v>194</v>
      </c>
      <c r="AK98">
        <v>0.93799999999999994</v>
      </c>
      <c r="AL98">
        <v>1.0840000000000001</v>
      </c>
      <c r="AM98">
        <v>1.0169999999999999</v>
      </c>
      <c r="AN98">
        <v>115</v>
      </c>
      <c r="AO98" t="s">
        <v>188</v>
      </c>
      <c r="AP98" t="s">
        <v>32</v>
      </c>
      <c r="AQ98" t="s">
        <v>32</v>
      </c>
      <c r="AR98">
        <v>14</v>
      </c>
      <c r="AS98" t="s">
        <v>195</v>
      </c>
      <c r="AT98">
        <v>723</v>
      </c>
      <c r="AU98" t="s">
        <v>228</v>
      </c>
      <c r="AV98">
        <v>81539</v>
      </c>
      <c r="AW98" t="s">
        <v>461</v>
      </c>
      <c r="AX98">
        <v>6125470</v>
      </c>
      <c r="AY98" t="s">
        <v>32</v>
      </c>
      <c r="AZ98" t="s">
        <v>198</v>
      </c>
      <c r="BA98" t="s">
        <v>462</v>
      </c>
      <c r="BB98" t="s">
        <v>199</v>
      </c>
      <c r="BC98">
        <v>268395</v>
      </c>
      <c r="BD98" t="s">
        <v>200</v>
      </c>
    </row>
    <row r="99" spans="1:56">
      <c r="A99" s="109">
        <v>2021</v>
      </c>
      <c r="B99" t="s">
        <v>184</v>
      </c>
      <c r="C99" s="109">
        <v>5</v>
      </c>
      <c r="D99" t="s">
        <v>463</v>
      </c>
      <c r="E99">
        <v>1</v>
      </c>
      <c r="F99" t="s">
        <v>32</v>
      </c>
      <c r="G99" t="s">
        <v>32</v>
      </c>
      <c r="H99">
        <v>30516</v>
      </c>
      <c r="I99" t="s">
        <v>325</v>
      </c>
      <c r="J99">
        <v>17.899999999999999</v>
      </c>
      <c r="K99">
        <v>44.5</v>
      </c>
      <c r="L99">
        <v>56.3</v>
      </c>
      <c r="M99" s="110">
        <v>44430</v>
      </c>
      <c r="N99" s="110">
        <v>44444</v>
      </c>
      <c r="O99" s="110">
        <v>44444.562143946758</v>
      </c>
      <c r="P99" t="s">
        <v>187</v>
      </c>
      <c r="Q99" t="s">
        <v>32</v>
      </c>
      <c r="R99" t="s">
        <v>32</v>
      </c>
      <c r="S99" t="s">
        <v>188</v>
      </c>
      <c r="T99" t="s">
        <v>188</v>
      </c>
      <c r="U99" t="s">
        <v>189</v>
      </c>
      <c r="V99" t="s">
        <v>32</v>
      </c>
      <c r="W99" t="s">
        <v>32</v>
      </c>
      <c r="X99" t="s">
        <v>32</v>
      </c>
      <c r="Y99" t="s">
        <v>32</v>
      </c>
      <c r="Z99" t="s">
        <v>32</v>
      </c>
      <c r="AA99" t="s">
        <v>32</v>
      </c>
      <c r="AB99" t="s">
        <v>190</v>
      </c>
      <c r="AC99">
        <v>217</v>
      </c>
      <c r="AD99" t="s">
        <v>191</v>
      </c>
      <c r="AE99" t="s">
        <v>192</v>
      </c>
      <c r="AF99">
        <v>4</v>
      </c>
      <c r="AG99">
        <v>4</v>
      </c>
      <c r="AH99" t="s">
        <v>193</v>
      </c>
      <c r="AI99">
        <v>9</v>
      </c>
      <c r="AJ99" t="s">
        <v>194</v>
      </c>
      <c r="AK99">
        <v>0.89600000000000002</v>
      </c>
      <c r="AL99">
        <v>1.0840000000000001</v>
      </c>
      <c r="AM99">
        <v>0.97099999999999997</v>
      </c>
      <c r="AN99">
        <v>115</v>
      </c>
      <c r="AO99" t="s">
        <v>188</v>
      </c>
      <c r="AP99" t="s">
        <v>32</v>
      </c>
      <c r="AQ99" t="s">
        <v>32</v>
      </c>
      <c r="AR99">
        <v>8</v>
      </c>
      <c r="AS99" t="s">
        <v>195</v>
      </c>
      <c r="AT99">
        <v>6675</v>
      </c>
      <c r="AU99" t="s">
        <v>326</v>
      </c>
      <c r="AV99">
        <v>69745</v>
      </c>
      <c r="AW99" t="s">
        <v>327</v>
      </c>
      <c r="AX99">
        <v>9379803</v>
      </c>
      <c r="AY99" t="s">
        <v>32</v>
      </c>
      <c r="AZ99" t="s">
        <v>198</v>
      </c>
      <c r="BA99" t="s">
        <v>32</v>
      </c>
      <c r="BB99" t="s">
        <v>199</v>
      </c>
      <c r="BC99">
        <v>268392</v>
      </c>
      <c r="BD99" t="s">
        <v>200</v>
      </c>
    </row>
    <row r="100" spans="1:56">
      <c r="A100" s="109">
        <v>2021</v>
      </c>
      <c r="B100" t="s">
        <v>184</v>
      </c>
      <c r="C100" s="109">
        <v>5</v>
      </c>
      <c r="D100" t="s">
        <v>463</v>
      </c>
      <c r="E100">
        <v>2</v>
      </c>
      <c r="F100" t="s">
        <v>32</v>
      </c>
      <c r="G100" t="s">
        <v>32</v>
      </c>
      <c r="H100">
        <v>30516</v>
      </c>
      <c r="I100" t="s">
        <v>325</v>
      </c>
      <c r="J100">
        <v>17.899999999999999</v>
      </c>
      <c r="K100">
        <v>44.5</v>
      </c>
      <c r="L100">
        <v>56.3</v>
      </c>
      <c r="M100" s="110">
        <v>44430</v>
      </c>
      <c r="N100" s="110">
        <v>44444</v>
      </c>
      <c r="O100" s="110">
        <v>44444.562143946758</v>
      </c>
      <c r="P100" t="s">
        <v>187</v>
      </c>
      <c r="Q100" t="s">
        <v>32</v>
      </c>
      <c r="R100" t="s">
        <v>32</v>
      </c>
      <c r="S100" t="s">
        <v>188</v>
      </c>
      <c r="T100" t="s">
        <v>188</v>
      </c>
      <c r="U100" t="s">
        <v>189</v>
      </c>
      <c r="V100" t="s">
        <v>32</v>
      </c>
      <c r="W100" t="s">
        <v>32</v>
      </c>
      <c r="X100" t="s">
        <v>32</v>
      </c>
      <c r="Y100" t="s">
        <v>32</v>
      </c>
      <c r="Z100" t="s">
        <v>32</v>
      </c>
      <c r="AA100" t="s">
        <v>32</v>
      </c>
      <c r="AB100" t="s">
        <v>190</v>
      </c>
      <c r="AC100">
        <v>217</v>
      </c>
      <c r="AD100" t="s">
        <v>191</v>
      </c>
      <c r="AE100" t="s">
        <v>192</v>
      </c>
      <c r="AF100">
        <v>4</v>
      </c>
      <c r="AG100">
        <v>4</v>
      </c>
      <c r="AH100" t="s">
        <v>193</v>
      </c>
      <c r="AI100">
        <v>14</v>
      </c>
      <c r="AJ100" t="s">
        <v>194</v>
      </c>
      <c r="AK100">
        <v>1.8140000000000001</v>
      </c>
      <c r="AL100">
        <v>1.0840000000000001</v>
      </c>
      <c r="AM100">
        <v>1.966</v>
      </c>
      <c r="AN100">
        <v>161</v>
      </c>
      <c r="AO100" t="s">
        <v>188</v>
      </c>
      <c r="AP100" t="s">
        <v>32</v>
      </c>
      <c r="AQ100" t="s">
        <v>32</v>
      </c>
      <c r="AR100">
        <v>8</v>
      </c>
      <c r="AS100" t="s">
        <v>195</v>
      </c>
      <c r="AT100">
        <v>6675</v>
      </c>
      <c r="AU100" t="s">
        <v>326</v>
      </c>
      <c r="AV100">
        <v>69745</v>
      </c>
      <c r="AW100" t="s">
        <v>327</v>
      </c>
      <c r="AX100">
        <v>9379803</v>
      </c>
      <c r="AY100" t="s">
        <v>32</v>
      </c>
      <c r="AZ100" t="s">
        <v>198</v>
      </c>
      <c r="BA100" t="s">
        <v>32</v>
      </c>
      <c r="BB100" t="s">
        <v>199</v>
      </c>
      <c r="BC100">
        <v>268392</v>
      </c>
      <c r="BD100" t="s">
        <v>200</v>
      </c>
    </row>
    <row r="101" spans="1:56">
      <c r="A101" s="109">
        <v>2021</v>
      </c>
      <c r="B101" t="s">
        <v>184</v>
      </c>
      <c r="C101" s="109">
        <v>5</v>
      </c>
      <c r="D101" t="s">
        <v>464</v>
      </c>
      <c r="E101">
        <v>1</v>
      </c>
      <c r="F101" t="s">
        <v>32</v>
      </c>
      <c r="G101" t="s">
        <v>32</v>
      </c>
      <c r="H101">
        <v>950913</v>
      </c>
      <c r="I101" t="s">
        <v>465</v>
      </c>
      <c r="J101">
        <v>17.7</v>
      </c>
      <c r="K101">
        <v>48</v>
      </c>
      <c r="L101">
        <v>77</v>
      </c>
      <c r="M101" s="110">
        <v>44422</v>
      </c>
      <c r="N101" s="110">
        <v>44444</v>
      </c>
      <c r="O101" s="110">
        <v>44444.529614502317</v>
      </c>
      <c r="P101" t="s">
        <v>187</v>
      </c>
      <c r="Q101" t="s">
        <v>32</v>
      </c>
      <c r="R101" t="s">
        <v>32</v>
      </c>
      <c r="S101" t="s">
        <v>301</v>
      </c>
      <c r="T101" t="s">
        <v>302</v>
      </c>
      <c r="U101" t="s">
        <v>260</v>
      </c>
      <c r="V101" t="s">
        <v>32</v>
      </c>
      <c r="W101" t="s">
        <v>32</v>
      </c>
      <c r="X101" t="s">
        <v>32</v>
      </c>
      <c r="Y101" t="s">
        <v>32</v>
      </c>
      <c r="Z101" t="s">
        <v>32</v>
      </c>
      <c r="AA101" t="s">
        <v>32</v>
      </c>
      <c r="AB101" t="s">
        <v>190</v>
      </c>
      <c r="AC101">
        <v>217</v>
      </c>
      <c r="AD101" t="s">
        <v>191</v>
      </c>
      <c r="AE101" t="s">
        <v>192</v>
      </c>
      <c r="AF101">
        <v>4</v>
      </c>
      <c r="AG101">
        <v>4</v>
      </c>
      <c r="AH101" t="s">
        <v>193</v>
      </c>
      <c r="AI101">
        <v>11</v>
      </c>
      <c r="AJ101" t="s">
        <v>194</v>
      </c>
      <c r="AK101">
        <v>6.5960000000000001</v>
      </c>
      <c r="AL101">
        <v>1.0840000000000001</v>
      </c>
      <c r="AM101">
        <v>7.15</v>
      </c>
      <c r="AN101">
        <v>118</v>
      </c>
      <c r="AO101" t="s">
        <v>261</v>
      </c>
      <c r="AP101" t="s">
        <v>32</v>
      </c>
      <c r="AQ101" t="s">
        <v>32</v>
      </c>
      <c r="AR101">
        <v>14</v>
      </c>
      <c r="AS101" t="s">
        <v>195</v>
      </c>
      <c r="AT101">
        <v>7642</v>
      </c>
      <c r="AU101" t="s">
        <v>466</v>
      </c>
      <c r="AV101">
        <v>927498</v>
      </c>
      <c r="AW101" t="s">
        <v>467</v>
      </c>
      <c r="AX101">
        <v>6758684</v>
      </c>
      <c r="AY101" t="s">
        <v>32</v>
      </c>
      <c r="AZ101" t="s">
        <v>198</v>
      </c>
      <c r="BA101" t="s">
        <v>32</v>
      </c>
      <c r="BB101" t="s">
        <v>199</v>
      </c>
      <c r="BC101">
        <v>268387</v>
      </c>
      <c r="BD101" t="s">
        <v>305</v>
      </c>
    </row>
    <row r="102" spans="1:56">
      <c r="A102" s="109">
        <v>2021</v>
      </c>
      <c r="B102" t="s">
        <v>184</v>
      </c>
      <c r="C102" s="109">
        <v>3</v>
      </c>
      <c r="D102" t="s">
        <v>468</v>
      </c>
      <c r="E102">
        <v>1</v>
      </c>
      <c r="F102" t="s">
        <v>32</v>
      </c>
      <c r="G102" t="s">
        <v>32</v>
      </c>
      <c r="H102">
        <v>965149</v>
      </c>
      <c r="I102" t="s">
        <v>210</v>
      </c>
      <c r="J102">
        <v>14.95</v>
      </c>
      <c r="K102">
        <v>24.5</v>
      </c>
      <c r="L102">
        <v>19.899999999999999</v>
      </c>
      <c r="M102" s="110">
        <v>44431</v>
      </c>
      <c r="N102" s="110">
        <v>44442</v>
      </c>
      <c r="O102" s="110">
        <v>44443.74070771991</v>
      </c>
      <c r="P102" t="s">
        <v>187</v>
      </c>
      <c r="Q102" t="s">
        <v>32</v>
      </c>
      <c r="R102" t="s">
        <v>32</v>
      </c>
      <c r="S102" t="s">
        <v>203</v>
      </c>
      <c r="T102" t="s">
        <v>203</v>
      </c>
      <c r="U102" t="s">
        <v>204</v>
      </c>
      <c r="V102" t="s">
        <v>32</v>
      </c>
      <c r="W102" t="s">
        <v>32</v>
      </c>
      <c r="X102" t="s">
        <v>32</v>
      </c>
      <c r="Y102" t="s">
        <v>32</v>
      </c>
      <c r="Z102" t="s">
        <v>32</v>
      </c>
      <c r="AA102" t="s">
        <v>32</v>
      </c>
      <c r="AB102" t="s">
        <v>190</v>
      </c>
      <c r="AC102">
        <v>217</v>
      </c>
      <c r="AD102" t="s">
        <v>191</v>
      </c>
      <c r="AE102" t="s">
        <v>192</v>
      </c>
      <c r="AF102">
        <v>4</v>
      </c>
      <c r="AG102">
        <v>4</v>
      </c>
      <c r="AH102" t="s">
        <v>193</v>
      </c>
      <c r="AI102">
        <v>8</v>
      </c>
      <c r="AJ102" t="s">
        <v>194</v>
      </c>
      <c r="AK102">
        <v>5.4960000000000004</v>
      </c>
      <c r="AL102">
        <v>1.0840000000000001</v>
      </c>
      <c r="AM102">
        <v>5.9580000000000002</v>
      </c>
      <c r="AN102">
        <v>114</v>
      </c>
      <c r="AO102" t="s">
        <v>205</v>
      </c>
      <c r="AP102" t="s">
        <v>32</v>
      </c>
      <c r="AQ102" t="s">
        <v>32</v>
      </c>
      <c r="AR102">
        <v>8</v>
      </c>
      <c r="AS102" t="s">
        <v>195</v>
      </c>
      <c r="AT102">
        <v>6996</v>
      </c>
      <c r="AU102" t="s">
        <v>211</v>
      </c>
      <c r="AV102">
        <v>20764</v>
      </c>
      <c r="AW102" t="s">
        <v>212</v>
      </c>
      <c r="AX102">
        <v>12384902</v>
      </c>
      <c r="AY102" t="s">
        <v>32</v>
      </c>
      <c r="AZ102" t="s">
        <v>198</v>
      </c>
      <c r="BA102" t="s">
        <v>32</v>
      </c>
      <c r="BB102" t="s">
        <v>199</v>
      </c>
      <c r="BC102">
        <v>268319</v>
      </c>
      <c r="BD102" t="s">
        <v>208</v>
      </c>
    </row>
    <row r="103" spans="1:56">
      <c r="A103" s="109">
        <v>2021</v>
      </c>
      <c r="B103" t="s">
        <v>184</v>
      </c>
      <c r="C103" s="109">
        <v>3</v>
      </c>
      <c r="D103" t="s">
        <v>469</v>
      </c>
      <c r="E103">
        <v>1</v>
      </c>
      <c r="F103" t="s">
        <v>32</v>
      </c>
      <c r="G103" t="s">
        <v>32</v>
      </c>
      <c r="H103">
        <v>902118</v>
      </c>
      <c r="I103" t="s">
        <v>242</v>
      </c>
      <c r="J103">
        <v>15.43</v>
      </c>
      <c r="K103">
        <v>19</v>
      </c>
      <c r="L103">
        <v>21.8</v>
      </c>
      <c r="M103" s="110">
        <v>44433</v>
      </c>
      <c r="N103" s="110">
        <v>44442</v>
      </c>
      <c r="O103" s="110">
        <v>44442.577078668983</v>
      </c>
      <c r="P103" t="s">
        <v>187</v>
      </c>
      <c r="Q103" t="s">
        <v>32</v>
      </c>
      <c r="R103" t="s">
        <v>32</v>
      </c>
      <c r="S103" t="s">
        <v>232</v>
      </c>
      <c r="T103" t="s">
        <v>233</v>
      </c>
      <c r="U103" t="s">
        <v>234</v>
      </c>
      <c r="V103" t="s">
        <v>32</v>
      </c>
      <c r="W103" t="s">
        <v>32</v>
      </c>
      <c r="X103" t="s">
        <v>32</v>
      </c>
      <c r="Y103" t="s">
        <v>32</v>
      </c>
      <c r="Z103" t="s">
        <v>32</v>
      </c>
      <c r="AA103" t="s">
        <v>32</v>
      </c>
      <c r="AB103" t="s">
        <v>190</v>
      </c>
      <c r="AC103">
        <v>217</v>
      </c>
      <c r="AD103" t="s">
        <v>191</v>
      </c>
      <c r="AE103" t="s">
        <v>192</v>
      </c>
      <c r="AF103">
        <v>4</v>
      </c>
      <c r="AG103">
        <v>4</v>
      </c>
      <c r="AH103" t="s">
        <v>193</v>
      </c>
      <c r="AI103">
        <v>7</v>
      </c>
      <c r="AJ103" t="s">
        <v>194</v>
      </c>
      <c r="AK103">
        <v>2.8050000000000002</v>
      </c>
      <c r="AL103">
        <v>1.0840000000000001</v>
      </c>
      <c r="AM103">
        <v>3.0409999999999999</v>
      </c>
      <c r="AN103">
        <v>113</v>
      </c>
      <c r="AO103" t="s">
        <v>235</v>
      </c>
      <c r="AP103" t="s">
        <v>32</v>
      </c>
      <c r="AQ103" t="s">
        <v>32</v>
      </c>
      <c r="AR103">
        <v>7</v>
      </c>
      <c r="AS103" t="s">
        <v>195</v>
      </c>
      <c r="AT103">
        <v>7458</v>
      </c>
      <c r="AU103" t="s">
        <v>243</v>
      </c>
      <c r="AV103">
        <v>77544490</v>
      </c>
      <c r="AW103" t="s">
        <v>244</v>
      </c>
      <c r="AX103">
        <v>77544490</v>
      </c>
      <c r="AY103" t="s">
        <v>32</v>
      </c>
      <c r="AZ103" t="s">
        <v>198</v>
      </c>
      <c r="BA103" t="s">
        <v>32</v>
      </c>
      <c r="BB103" t="s">
        <v>199</v>
      </c>
      <c r="BC103">
        <v>268265</v>
      </c>
      <c r="BD103" t="s">
        <v>238</v>
      </c>
    </row>
    <row r="104" spans="1:56">
      <c r="A104" s="109">
        <v>2021</v>
      </c>
      <c r="B104" t="s">
        <v>184</v>
      </c>
      <c r="C104" s="109">
        <v>3</v>
      </c>
      <c r="D104" t="s">
        <v>469</v>
      </c>
      <c r="E104">
        <v>2</v>
      </c>
      <c r="F104" t="s">
        <v>32</v>
      </c>
      <c r="G104" t="s">
        <v>32</v>
      </c>
      <c r="H104">
        <v>902118</v>
      </c>
      <c r="I104" t="s">
        <v>242</v>
      </c>
      <c r="J104">
        <v>15.43</v>
      </c>
      <c r="K104">
        <v>19</v>
      </c>
      <c r="L104">
        <v>21.8</v>
      </c>
      <c r="M104" s="110">
        <v>44433</v>
      </c>
      <c r="N104" s="110">
        <v>44442</v>
      </c>
      <c r="O104" s="110">
        <v>44442.577078668983</v>
      </c>
      <c r="P104" t="s">
        <v>187</v>
      </c>
      <c r="Q104" t="s">
        <v>32</v>
      </c>
      <c r="R104" t="s">
        <v>32</v>
      </c>
      <c r="S104" t="s">
        <v>232</v>
      </c>
      <c r="T104" t="s">
        <v>233</v>
      </c>
      <c r="U104" t="s">
        <v>234</v>
      </c>
      <c r="V104" t="s">
        <v>32</v>
      </c>
      <c r="W104" t="s">
        <v>32</v>
      </c>
      <c r="X104" t="s">
        <v>32</v>
      </c>
      <c r="Y104" t="s">
        <v>32</v>
      </c>
      <c r="Z104" t="s">
        <v>32</v>
      </c>
      <c r="AA104" t="s">
        <v>32</v>
      </c>
      <c r="AB104" t="s">
        <v>190</v>
      </c>
      <c r="AC104">
        <v>217</v>
      </c>
      <c r="AD104" t="s">
        <v>191</v>
      </c>
      <c r="AE104" t="s">
        <v>192</v>
      </c>
      <c r="AF104">
        <v>4</v>
      </c>
      <c r="AG104">
        <v>4</v>
      </c>
      <c r="AH104" t="s">
        <v>193</v>
      </c>
      <c r="AI104">
        <v>7</v>
      </c>
      <c r="AJ104" t="s">
        <v>194</v>
      </c>
      <c r="AK104">
        <v>7.0999999999999994E-2</v>
      </c>
      <c r="AL104">
        <v>1.0840000000000001</v>
      </c>
      <c r="AM104">
        <v>7.6999999999999999E-2</v>
      </c>
      <c r="AN104">
        <v>113</v>
      </c>
      <c r="AO104" t="s">
        <v>235</v>
      </c>
      <c r="AP104" t="s">
        <v>32</v>
      </c>
      <c r="AQ104" t="s">
        <v>32</v>
      </c>
      <c r="AR104">
        <v>7</v>
      </c>
      <c r="AS104" t="s">
        <v>239</v>
      </c>
      <c r="AT104">
        <v>8888888</v>
      </c>
      <c r="AU104" t="s">
        <v>280</v>
      </c>
      <c r="AV104">
        <v>77544490</v>
      </c>
      <c r="AW104" t="s">
        <v>244</v>
      </c>
      <c r="AX104">
        <v>77544490</v>
      </c>
      <c r="AY104" t="s">
        <v>32</v>
      </c>
      <c r="AZ104" t="s">
        <v>198</v>
      </c>
      <c r="BA104" t="s">
        <v>32</v>
      </c>
      <c r="BB104" t="s">
        <v>199</v>
      </c>
      <c r="BC104">
        <v>268265</v>
      </c>
      <c r="BD104" t="s">
        <v>238</v>
      </c>
    </row>
    <row r="105" spans="1:56">
      <c r="A105" s="109">
        <v>2021</v>
      </c>
      <c r="B105" t="s">
        <v>184</v>
      </c>
      <c r="C105" s="109">
        <v>3</v>
      </c>
      <c r="D105" t="s">
        <v>470</v>
      </c>
      <c r="E105">
        <v>1</v>
      </c>
      <c r="F105" t="s">
        <v>32</v>
      </c>
      <c r="G105" t="s">
        <v>32</v>
      </c>
      <c r="H105">
        <v>964908</v>
      </c>
      <c r="I105" t="s">
        <v>471</v>
      </c>
      <c r="J105">
        <v>14.85</v>
      </c>
      <c r="K105">
        <v>24.9</v>
      </c>
      <c r="L105">
        <v>44.3</v>
      </c>
      <c r="M105" s="110">
        <v>44414</v>
      </c>
      <c r="N105" s="110">
        <v>44442</v>
      </c>
      <c r="O105" s="110">
        <v>44442.548548645827</v>
      </c>
      <c r="P105" t="s">
        <v>187</v>
      </c>
      <c r="Q105" t="s">
        <v>32</v>
      </c>
      <c r="R105" t="s">
        <v>32</v>
      </c>
      <c r="S105" t="s">
        <v>232</v>
      </c>
      <c r="T105" t="s">
        <v>233</v>
      </c>
      <c r="U105" t="s">
        <v>234</v>
      </c>
      <c r="V105" t="s">
        <v>32</v>
      </c>
      <c r="W105" t="s">
        <v>32</v>
      </c>
      <c r="X105" t="s">
        <v>32</v>
      </c>
      <c r="Y105" t="s">
        <v>32</v>
      </c>
      <c r="Z105" t="s">
        <v>32</v>
      </c>
      <c r="AA105" t="s">
        <v>32</v>
      </c>
      <c r="AB105" t="s">
        <v>190</v>
      </c>
      <c r="AC105">
        <v>217</v>
      </c>
      <c r="AD105" t="s">
        <v>191</v>
      </c>
      <c r="AE105" t="s">
        <v>192</v>
      </c>
      <c r="AF105">
        <v>4</v>
      </c>
      <c r="AG105">
        <v>4</v>
      </c>
      <c r="AH105" t="s">
        <v>193</v>
      </c>
      <c r="AI105">
        <v>8</v>
      </c>
      <c r="AJ105" t="s">
        <v>194</v>
      </c>
      <c r="AK105">
        <v>3.4060000000000001</v>
      </c>
      <c r="AL105">
        <v>1.0840000000000001</v>
      </c>
      <c r="AM105">
        <v>3.6920000000000002</v>
      </c>
      <c r="AN105">
        <v>114</v>
      </c>
      <c r="AO105" t="s">
        <v>235</v>
      </c>
      <c r="AP105" t="s">
        <v>32</v>
      </c>
      <c r="AQ105" t="s">
        <v>32</v>
      </c>
      <c r="AR105">
        <v>7</v>
      </c>
      <c r="AS105" t="s">
        <v>195</v>
      </c>
      <c r="AT105">
        <v>7458</v>
      </c>
      <c r="AU105" t="s">
        <v>243</v>
      </c>
      <c r="AV105">
        <v>16233</v>
      </c>
      <c r="AW105" t="s">
        <v>472</v>
      </c>
      <c r="AX105">
        <v>7389617</v>
      </c>
      <c r="AY105" t="s">
        <v>32</v>
      </c>
      <c r="AZ105" t="s">
        <v>198</v>
      </c>
      <c r="BA105" t="s">
        <v>473</v>
      </c>
      <c r="BB105" t="s">
        <v>199</v>
      </c>
      <c r="BC105">
        <v>268256</v>
      </c>
      <c r="BD105" t="s">
        <v>238</v>
      </c>
    </row>
    <row r="106" spans="1:56">
      <c r="A106" s="109">
        <v>2021</v>
      </c>
      <c r="B106" t="s">
        <v>184</v>
      </c>
      <c r="C106" s="109">
        <v>3</v>
      </c>
      <c r="D106" t="s">
        <v>470</v>
      </c>
      <c r="E106">
        <v>2</v>
      </c>
      <c r="F106" t="s">
        <v>32</v>
      </c>
      <c r="G106" t="s">
        <v>32</v>
      </c>
      <c r="H106">
        <v>964908</v>
      </c>
      <c r="I106" t="s">
        <v>471</v>
      </c>
      <c r="J106">
        <v>14.85</v>
      </c>
      <c r="K106">
        <v>24.9</v>
      </c>
      <c r="L106">
        <v>44.3</v>
      </c>
      <c r="M106" s="110">
        <v>44414</v>
      </c>
      <c r="N106" s="110">
        <v>44442</v>
      </c>
      <c r="O106" s="110">
        <v>44442.548548645827</v>
      </c>
      <c r="P106" t="s">
        <v>187</v>
      </c>
      <c r="Q106" t="s">
        <v>32</v>
      </c>
      <c r="R106" t="s">
        <v>32</v>
      </c>
      <c r="S106" t="s">
        <v>232</v>
      </c>
      <c r="T106" t="s">
        <v>233</v>
      </c>
      <c r="U106" t="s">
        <v>234</v>
      </c>
      <c r="V106" t="s">
        <v>32</v>
      </c>
      <c r="W106" t="s">
        <v>32</v>
      </c>
      <c r="X106" t="s">
        <v>32</v>
      </c>
      <c r="Y106" t="s">
        <v>32</v>
      </c>
      <c r="Z106" t="s">
        <v>32</v>
      </c>
      <c r="AA106" t="s">
        <v>32</v>
      </c>
      <c r="AB106" t="s">
        <v>190</v>
      </c>
      <c r="AC106">
        <v>217</v>
      </c>
      <c r="AD106" t="s">
        <v>191</v>
      </c>
      <c r="AE106" t="s">
        <v>192</v>
      </c>
      <c r="AF106">
        <v>4</v>
      </c>
      <c r="AG106">
        <v>4</v>
      </c>
      <c r="AH106" t="s">
        <v>193</v>
      </c>
      <c r="AI106">
        <v>8</v>
      </c>
      <c r="AJ106" t="s">
        <v>194</v>
      </c>
      <c r="AK106">
        <v>7.0000000000000007E-2</v>
      </c>
      <c r="AL106">
        <v>1.0840000000000001</v>
      </c>
      <c r="AM106">
        <v>7.5999999999999998E-2</v>
      </c>
      <c r="AN106">
        <v>114</v>
      </c>
      <c r="AO106" t="s">
        <v>235</v>
      </c>
      <c r="AP106" t="s">
        <v>32</v>
      </c>
      <c r="AQ106" t="s">
        <v>32</v>
      </c>
      <c r="AR106">
        <v>7</v>
      </c>
      <c r="AS106" t="s">
        <v>239</v>
      </c>
      <c r="AT106">
        <v>8888888</v>
      </c>
      <c r="AU106" t="s">
        <v>280</v>
      </c>
      <c r="AV106">
        <v>16233</v>
      </c>
      <c r="AW106" t="s">
        <v>472</v>
      </c>
      <c r="AX106">
        <v>7389617</v>
      </c>
      <c r="AY106" t="s">
        <v>32</v>
      </c>
      <c r="AZ106" t="s">
        <v>198</v>
      </c>
      <c r="BA106" t="s">
        <v>473</v>
      </c>
      <c r="BB106" t="s">
        <v>199</v>
      </c>
      <c r="BC106">
        <v>268256</v>
      </c>
      <c r="BD106" t="s">
        <v>238</v>
      </c>
    </row>
    <row r="107" spans="1:56">
      <c r="A107" s="109">
        <v>2021</v>
      </c>
      <c r="B107" t="s">
        <v>184</v>
      </c>
      <c r="C107" s="109">
        <v>2</v>
      </c>
      <c r="D107" t="s">
        <v>474</v>
      </c>
      <c r="E107">
        <v>1</v>
      </c>
      <c r="F107" t="s">
        <v>32</v>
      </c>
      <c r="G107" t="s">
        <v>32</v>
      </c>
      <c r="H107">
        <v>910616</v>
      </c>
      <c r="I107" t="s">
        <v>349</v>
      </c>
      <c r="J107">
        <v>17.95</v>
      </c>
      <c r="K107">
        <v>39</v>
      </c>
      <c r="L107">
        <v>65</v>
      </c>
      <c r="M107" s="110">
        <v>44432</v>
      </c>
      <c r="N107" s="110">
        <v>44441</v>
      </c>
      <c r="O107" s="110">
        <v>44441.558025694438</v>
      </c>
      <c r="P107" t="s">
        <v>187</v>
      </c>
      <c r="Q107" t="s">
        <v>32</v>
      </c>
      <c r="R107" t="s">
        <v>32</v>
      </c>
      <c r="S107" t="s">
        <v>350</v>
      </c>
      <c r="T107" t="s">
        <v>351</v>
      </c>
      <c r="U107" t="s">
        <v>204</v>
      </c>
      <c r="V107" t="s">
        <v>32</v>
      </c>
      <c r="W107" t="s">
        <v>32</v>
      </c>
      <c r="X107" t="s">
        <v>32</v>
      </c>
      <c r="Y107" t="s">
        <v>32</v>
      </c>
      <c r="Z107" t="s">
        <v>32</v>
      </c>
      <c r="AA107" t="s">
        <v>32</v>
      </c>
      <c r="AB107" t="s">
        <v>190</v>
      </c>
      <c r="AC107">
        <v>217</v>
      </c>
      <c r="AD107" t="s">
        <v>191</v>
      </c>
      <c r="AE107" t="s">
        <v>192</v>
      </c>
      <c r="AF107">
        <v>4</v>
      </c>
      <c r="AG107">
        <v>4</v>
      </c>
      <c r="AH107" t="s">
        <v>193</v>
      </c>
      <c r="AI107">
        <v>8</v>
      </c>
      <c r="AJ107" t="s">
        <v>194</v>
      </c>
      <c r="AK107">
        <v>2.8570000000000002</v>
      </c>
      <c r="AL107">
        <v>1.0840000000000001</v>
      </c>
      <c r="AM107">
        <v>3.097</v>
      </c>
      <c r="AN107">
        <v>114</v>
      </c>
      <c r="AO107" t="s">
        <v>352</v>
      </c>
      <c r="AP107" t="s">
        <v>32</v>
      </c>
      <c r="AQ107" t="s">
        <v>32</v>
      </c>
      <c r="AR107">
        <v>8</v>
      </c>
      <c r="AS107" t="s">
        <v>195</v>
      </c>
      <c r="AT107">
        <v>8035</v>
      </c>
      <c r="AU107" t="s">
        <v>353</v>
      </c>
      <c r="AV107">
        <v>21729</v>
      </c>
      <c r="AW107" t="s">
        <v>354</v>
      </c>
      <c r="AX107">
        <v>10674974</v>
      </c>
      <c r="AY107" t="s">
        <v>32</v>
      </c>
      <c r="AZ107" t="s">
        <v>198</v>
      </c>
      <c r="BA107" t="s">
        <v>32</v>
      </c>
      <c r="BB107" t="s">
        <v>199</v>
      </c>
      <c r="BC107">
        <v>268180</v>
      </c>
      <c r="BD107" t="s">
        <v>355</v>
      </c>
    </row>
    <row r="108" spans="1:56">
      <c r="A108" s="109">
        <v>2021</v>
      </c>
      <c r="B108" t="s">
        <v>184</v>
      </c>
      <c r="C108" s="109">
        <v>1</v>
      </c>
      <c r="D108" t="s">
        <v>475</v>
      </c>
      <c r="E108">
        <v>1</v>
      </c>
      <c r="F108" t="s">
        <v>32</v>
      </c>
      <c r="G108" t="s">
        <v>32</v>
      </c>
      <c r="H108">
        <v>28584</v>
      </c>
      <c r="I108" t="s">
        <v>231</v>
      </c>
      <c r="J108">
        <v>15</v>
      </c>
      <c r="K108">
        <v>24</v>
      </c>
      <c r="L108">
        <v>38.799999999999997</v>
      </c>
      <c r="M108" s="110">
        <v>44433</v>
      </c>
      <c r="N108" s="110">
        <v>44440</v>
      </c>
      <c r="O108" s="110">
        <v>44440.542922997687</v>
      </c>
      <c r="P108" t="s">
        <v>187</v>
      </c>
      <c r="Q108" t="s">
        <v>32</v>
      </c>
      <c r="R108" t="s">
        <v>32</v>
      </c>
      <c r="S108" t="s">
        <v>232</v>
      </c>
      <c r="T108" t="s">
        <v>233</v>
      </c>
      <c r="U108" t="s">
        <v>234</v>
      </c>
      <c r="V108" t="s">
        <v>32</v>
      </c>
      <c r="W108" t="s">
        <v>32</v>
      </c>
      <c r="X108" t="s">
        <v>32</v>
      </c>
      <c r="Y108" t="s">
        <v>32</v>
      </c>
      <c r="Z108" t="s">
        <v>32</v>
      </c>
      <c r="AA108" t="s">
        <v>32</v>
      </c>
      <c r="AB108" t="s">
        <v>190</v>
      </c>
      <c r="AC108">
        <v>217</v>
      </c>
      <c r="AD108" t="s">
        <v>191</v>
      </c>
      <c r="AE108" t="s">
        <v>192</v>
      </c>
      <c r="AF108">
        <v>4</v>
      </c>
      <c r="AG108">
        <v>4</v>
      </c>
      <c r="AH108" t="s">
        <v>193</v>
      </c>
      <c r="AI108">
        <v>7</v>
      </c>
      <c r="AJ108" t="s">
        <v>194</v>
      </c>
      <c r="AK108">
        <v>2.8029999999999999</v>
      </c>
      <c r="AL108">
        <v>1.0840000000000001</v>
      </c>
      <c r="AM108">
        <v>3.0379999999999998</v>
      </c>
      <c r="AN108">
        <v>113</v>
      </c>
      <c r="AO108" t="s">
        <v>235</v>
      </c>
      <c r="AP108" t="s">
        <v>32</v>
      </c>
      <c r="AQ108" t="s">
        <v>32</v>
      </c>
      <c r="AR108">
        <v>7</v>
      </c>
      <c r="AS108" t="s">
        <v>195</v>
      </c>
      <c r="AT108">
        <v>5204</v>
      </c>
      <c r="AU108" t="s">
        <v>236</v>
      </c>
      <c r="AV108">
        <v>79818820</v>
      </c>
      <c r="AW108" t="s">
        <v>237</v>
      </c>
      <c r="AX108">
        <v>79818820</v>
      </c>
      <c r="AY108" t="s">
        <v>32</v>
      </c>
      <c r="AZ108" t="s">
        <v>198</v>
      </c>
      <c r="BA108" t="s">
        <v>32</v>
      </c>
      <c r="BB108" t="s">
        <v>199</v>
      </c>
      <c r="BC108">
        <v>268113</v>
      </c>
      <c r="BD108" t="s">
        <v>238</v>
      </c>
    </row>
    <row r="109" spans="1:56">
      <c r="A109" s="109">
        <v>2021</v>
      </c>
      <c r="B109" t="s">
        <v>184</v>
      </c>
      <c r="C109" s="109">
        <v>1</v>
      </c>
      <c r="D109" t="s">
        <v>475</v>
      </c>
      <c r="E109">
        <v>2</v>
      </c>
      <c r="F109" t="s">
        <v>32</v>
      </c>
      <c r="G109" t="s">
        <v>32</v>
      </c>
      <c r="H109">
        <v>28584</v>
      </c>
      <c r="I109" t="s">
        <v>231</v>
      </c>
      <c r="J109">
        <v>15</v>
      </c>
      <c r="K109">
        <v>24</v>
      </c>
      <c r="L109">
        <v>38.799999999999997</v>
      </c>
      <c r="M109" s="110">
        <v>44433</v>
      </c>
      <c r="N109" s="110">
        <v>44440</v>
      </c>
      <c r="O109" s="110">
        <v>44440.542922997687</v>
      </c>
      <c r="P109" t="s">
        <v>187</v>
      </c>
      <c r="Q109" t="s">
        <v>32</v>
      </c>
      <c r="R109" t="s">
        <v>32</v>
      </c>
      <c r="S109" t="s">
        <v>232</v>
      </c>
      <c r="T109" t="s">
        <v>233</v>
      </c>
      <c r="U109" t="s">
        <v>234</v>
      </c>
      <c r="V109" t="s">
        <v>32</v>
      </c>
      <c r="W109" t="s">
        <v>32</v>
      </c>
      <c r="X109" t="s">
        <v>32</v>
      </c>
      <c r="Y109" t="s">
        <v>32</v>
      </c>
      <c r="Z109" t="s">
        <v>32</v>
      </c>
      <c r="AA109" t="s">
        <v>32</v>
      </c>
      <c r="AB109" t="s">
        <v>190</v>
      </c>
      <c r="AC109">
        <v>217</v>
      </c>
      <c r="AD109" t="s">
        <v>191</v>
      </c>
      <c r="AE109" t="s">
        <v>192</v>
      </c>
      <c r="AF109">
        <v>4</v>
      </c>
      <c r="AG109">
        <v>4</v>
      </c>
      <c r="AH109" t="s">
        <v>193</v>
      </c>
      <c r="AI109">
        <v>7</v>
      </c>
      <c r="AJ109" t="s">
        <v>194</v>
      </c>
      <c r="AK109">
        <v>7.2999999999999995E-2</v>
      </c>
      <c r="AL109">
        <v>1.0840000000000001</v>
      </c>
      <c r="AM109">
        <v>7.9000000000000001E-2</v>
      </c>
      <c r="AN109">
        <v>113</v>
      </c>
      <c r="AO109" t="s">
        <v>235</v>
      </c>
      <c r="AP109" t="s">
        <v>32</v>
      </c>
      <c r="AQ109" t="s">
        <v>32</v>
      </c>
      <c r="AR109">
        <v>7</v>
      </c>
      <c r="AS109" t="s">
        <v>239</v>
      </c>
      <c r="AT109">
        <v>55555555</v>
      </c>
      <c r="AU109" t="s">
        <v>240</v>
      </c>
      <c r="AV109">
        <v>79818820</v>
      </c>
      <c r="AW109" t="s">
        <v>237</v>
      </c>
      <c r="AX109">
        <v>79818820</v>
      </c>
      <c r="AY109" t="s">
        <v>32</v>
      </c>
      <c r="AZ109" t="s">
        <v>198</v>
      </c>
      <c r="BA109" t="s">
        <v>32</v>
      </c>
      <c r="BB109" t="s">
        <v>199</v>
      </c>
      <c r="BC109">
        <v>268113</v>
      </c>
      <c r="BD109" t="s">
        <v>238</v>
      </c>
    </row>
    <row r="110" spans="1:56">
      <c r="A110" s="109">
        <v>2021</v>
      </c>
      <c r="B110" t="s">
        <v>476</v>
      </c>
      <c r="C110" s="109">
        <v>31</v>
      </c>
      <c r="D110" t="s">
        <v>477</v>
      </c>
      <c r="E110">
        <v>1</v>
      </c>
      <c r="F110" t="s">
        <v>32</v>
      </c>
      <c r="G110" t="s">
        <v>32</v>
      </c>
      <c r="H110">
        <v>952273</v>
      </c>
      <c r="I110" t="s">
        <v>409</v>
      </c>
      <c r="J110">
        <v>14</v>
      </c>
      <c r="K110">
        <v>20</v>
      </c>
      <c r="L110">
        <v>33</v>
      </c>
      <c r="M110" s="110">
        <v>44427</v>
      </c>
      <c r="N110" s="110">
        <v>44439</v>
      </c>
      <c r="O110" s="110">
        <v>44439.710178159723</v>
      </c>
      <c r="P110" t="s">
        <v>187</v>
      </c>
      <c r="Q110" t="s">
        <v>32</v>
      </c>
      <c r="R110" t="s">
        <v>32</v>
      </c>
      <c r="S110" t="s">
        <v>339</v>
      </c>
      <c r="T110" t="s">
        <v>340</v>
      </c>
      <c r="U110" t="s">
        <v>341</v>
      </c>
      <c r="V110" t="s">
        <v>32</v>
      </c>
      <c r="W110" t="s">
        <v>32</v>
      </c>
      <c r="X110" t="s">
        <v>32</v>
      </c>
      <c r="Y110" t="s">
        <v>32</v>
      </c>
      <c r="Z110" t="s">
        <v>32</v>
      </c>
      <c r="AA110" t="s">
        <v>32</v>
      </c>
      <c r="AB110" t="s">
        <v>190</v>
      </c>
      <c r="AC110">
        <v>217</v>
      </c>
      <c r="AD110" t="s">
        <v>191</v>
      </c>
      <c r="AE110" t="s">
        <v>192</v>
      </c>
      <c r="AF110">
        <v>4</v>
      </c>
      <c r="AG110">
        <v>4</v>
      </c>
      <c r="AH110" t="s">
        <v>193</v>
      </c>
      <c r="AI110">
        <v>5</v>
      </c>
      <c r="AJ110" t="s">
        <v>194</v>
      </c>
      <c r="AK110">
        <v>1.5640000000000001</v>
      </c>
      <c r="AL110">
        <v>1.0840000000000001</v>
      </c>
      <c r="AM110">
        <v>1.6950000000000001</v>
      </c>
      <c r="AN110">
        <v>111</v>
      </c>
      <c r="AO110" t="s">
        <v>340</v>
      </c>
      <c r="AP110" t="s">
        <v>32</v>
      </c>
      <c r="AQ110" t="s">
        <v>32</v>
      </c>
      <c r="AR110">
        <v>5</v>
      </c>
      <c r="AS110" t="s">
        <v>195</v>
      </c>
      <c r="AT110">
        <v>4444</v>
      </c>
      <c r="AU110" t="s">
        <v>342</v>
      </c>
      <c r="AV110">
        <v>9571</v>
      </c>
      <c r="AW110" t="s">
        <v>410</v>
      </c>
      <c r="AX110">
        <v>8070607</v>
      </c>
      <c r="AY110" t="s">
        <v>32</v>
      </c>
      <c r="AZ110" t="s">
        <v>198</v>
      </c>
      <c r="BA110" t="s">
        <v>32</v>
      </c>
      <c r="BB110" t="s">
        <v>199</v>
      </c>
      <c r="BC110">
        <v>268078</v>
      </c>
      <c r="BD110" t="s">
        <v>344</v>
      </c>
    </row>
    <row r="111" spans="1:56">
      <c r="A111" s="109">
        <v>2021</v>
      </c>
      <c r="B111" t="s">
        <v>476</v>
      </c>
      <c r="C111" s="109">
        <v>30</v>
      </c>
      <c r="D111" t="s">
        <v>478</v>
      </c>
      <c r="E111">
        <v>1</v>
      </c>
      <c r="F111" t="s">
        <v>32</v>
      </c>
      <c r="G111" t="s">
        <v>32</v>
      </c>
      <c r="H111">
        <v>969096</v>
      </c>
      <c r="I111" t="s">
        <v>346</v>
      </c>
      <c r="J111">
        <v>14.9</v>
      </c>
      <c r="K111">
        <v>43.8</v>
      </c>
      <c r="L111">
        <v>38.299999999999997</v>
      </c>
      <c r="M111" s="110">
        <v>44431</v>
      </c>
      <c r="N111" s="110">
        <v>44438</v>
      </c>
      <c r="O111" s="110">
        <v>44438.938330787038</v>
      </c>
      <c r="P111" t="s">
        <v>187</v>
      </c>
      <c r="Q111" t="s">
        <v>32</v>
      </c>
      <c r="R111" t="s">
        <v>32</v>
      </c>
      <c r="S111" t="s">
        <v>479</v>
      </c>
      <c r="T111" t="s">
        <v>480</v>
      </c>
      <c r="U111" t="s">
        <v>204</v>
      </c>
      <c r="V111" t="s">
        <v>32</v>
      </c>
      <c r="W111" t="s">
        <v>32</v>
      </c>
      <c r="X111" t="s">
        <v>32</v>
      </c>
      <c r="Y111" t="s">
        <v>32</v>
      </c>
      <c r="Z111" t="s">
        <v>32</v>
      </c>
      <c r="AA111" t="s">
        <v>32</v>
      </c>
      <c r="AB111" t="s">
        <v>190</v>
      </c>
      <c r="AC111">
        <v>217</v>
      </c>
      <c r="AD111" t="s">
        <v>191</v>
      </c>
      <c r="AE111" t="s">
        <v>192</v>
      </c>
      <c r="AF111">
        <v>4</v>
      </c>
      <c r="AG111">
        <v>4</v>
      </c>
      <c r="AH111" t="s">
        <v>193</v>
      </c>
      <c r="AI111">
        <v>8</v>
      </c>
      <c r="AJ111" t="s">
        <v>194</v>
      </c>
      <c r="AK111">
        <v>1.7370000000000001</v>
      </c>
      <c r="AL111">
        <v>1.0840000000000001</v>
      </c>
      <c r="AM111">
        <v>1.883</v>
      </c>
      <c r="AN111">
        <v>114</v>
      </c>
      <c r="AO111" t="s">
        <v>352</v>
      </c>
      <c r="AP111" t="s">
        <v>32</v>
      </c>
      <c r="AQ111" t="s">
        <v>32</v>
      </c>
      <c r="AR111">
        <v>7</v>
      </c>
      <c r="AS111" t="s">
        <v>422</v>
      </c>
      <c r="AT111">
        <v>5287</v>
      </c>
      <c r="AU111" t="s">
        <v>481</v>
      </c>
      <c r="AV111">
        <v>942465</v>
      </c>
      <c r="AW111" t="s">
        <v>347</v>
      </c>
      <c r="AX111">
        <v>13575341</v>
      </c>
      <c r="AY111" t="s">
        <v>32</v>
      </c>
      <c r="AZ111" t="s">
        <v>198</v>
      </c>
      <c r="BA111" t="s">
        <v>32</v>
      </c>
      <c r="BB111" t="s">
        <v>199</v>
      </c>
      <c r="BC111">
        <v>268042</v>
      </c>
      <c r="BD111" t="s">
        <v>482</v>
      </c>
    </row>
    <row r="112" spans="1:56">
      <c r="A112" s="109">
        <v>2021</v>
      </c>
      <c r="B112" t="s">
        <v>476</v>
      </c>
      <c r="C112" s="109">
        <v>30</v>
      </c>
      <c r="D112" t="s">
        <v>478</v>
      </c>
      <c r="E112">
        <v>2</v>
      </c>
      <c r="F112" t="s">
        <v>32</v>
      </c>
      <c r="G112" t="s">
        <v>32</v>
      </c>
      <c r="H112">
        <v>969096</v>
      </c>
      <c r="I112" t="s">
        <v>346</v>
      </c>
      <c r="J112">
        <v>14.9</v>
      </c>
      <c r="K112">
        <v>43.8</v>
      </c>
      <c r="L112">
        <v>38.299999999999997</v>
      </c>
      <c r="M112" s="110">
        <v>44431</v>
      </c>
      <c r="N112" s="110">
        <v>44438</v>
      </c>
      <c r="O112" s="110">
        <v>44438.938330787038</v>
      </c>
      <c r="P112" t="s">
        <v>187</v>
      </c>
      <c r="Q112" t="s">
        <v>32</v>
      </c>
      <c r="R112" t="s">
        <v>32</v>
      </c>
      <c r="S112" t="s">
        <v>479</v>
      </c>
      <c r="T112" t="s">
        <v>480</v>
      </c>
      <c r="U112" t="s">
        <v>204</v>
      </c>
      <c r="V112" t="s">
        <v>32</v>
      </c>
      <c r="W112" t="s">
        <v>32</v>
      </c>
      <c r="X112" t="s">
        <v>32</v>
      </c>
      <c r="Y112" t="s">
        <v>32</v>
      </c>
      <c r="Z112" t="s">
        <v>32</v>
      </c>
      <c r="AA112" t="s">
        <v>32</v>
      </c>
      <c r="AB112" t="s">
        <v>190</v>
      </c>
      <c r="AC112">
        <v>217</v>
      </c>
      <c r="AD112" t="s">
        <v>191</v>
      </c>
      <c r="AE112" t="s">
        <v>192</v>
      </c>
      <c r="AF112">
        <v>4</v>
      </c>
      <c r="AG112">
        <v>4</v>
      </c>
      <c r="AH112" t="s">
        <v>193</v>
      </c>
      <c r="AI112">
        <v>8</v>
      </c>
      <c r="AJ112" t="s">
        <v>194</v>
      </c>
      <c r="AK112">
        <v>3.5999999999999997E-2</v>
      </c>
      <c r="AL112">
        <v>1.0840000000000001</v>
      </c>
      <c r="AM112">
        <v>3.9E-2</v>
      </c>
      <c r="AN112">
        <v>114</v>
      </c>
      <c r="AO112" t="s">
        <v>352</v>
      </c>
      <c r="AP112" t="s">
        <v>32</v>
      </c>
      <c r="AQ112" t="s">
        <v>32</v>
      </c>
      <c r="AR112">
        <v>7</v>
      </c>
      <c r="AS112" t="s">
        <v>239</v>
      </c>
      <c r="AT112">
        <v>8888888</v>
      </c>
      <c r="AU112" t="s">
        <v>280</v>
      </c>
      <c r="AV112">
        <v>942465</v>
      </c>
      <c r="AW112" t="s">
        <v>347</v>
      </c>
      <c r="AX112">
        <v>13575341</v>
      </c>
      <c r="AY112" t="s">
        <v>32</v>
      </c>
      <c r="AZ112" t="s">
        <v>198</v>
      </c>
      <c r="BA112" t="s">
        <v>32</v>
      </c>
      <c r="BB112" t="s">
        <v>199</v>
      </c>
      <c r="BC112">
        <v>268042</v>
      </c>
      <c r="BD112" t="s">
        <v>482</v>
      </c>
    </row>
    <row r="113" spans="1:56">
      <c r="A113" s="109">
        <v>2021</v>
      </c>
      <c r="B113" t="s">
        <v>476</v>
      </c>
      <c r="C113" s="109">
        <v>30</v>
      </c>
      <c r="D113" t="s">
        <v>483</v>
      </c>
      <c r="E113">
        <v>1</v>
      </c>
      <c r="F113" t="s">
        <v>32</v>
      </c>
      <c r="G113" t="s">
        <v>32</v>
      </c>
      <c r="H113">
        <v>925225</v>
      </c>
      <c r="I113" t="s">
        <v>484</v>
      </c>
      <c r="J113">
        <v>13.5</v>
      </c>
      <c r="K113">
        <v>18</v>
      </c>
      <c r="L113">
        <v>30.1</v>
      </c>
      <c r="M113" s="110">
        <v>44425</v>
      </c>
      <c r="N113" s="110">
        <v>44438</v>
      </c>
      <c r="O113" s="110">
        <v>44438.938177118063</v>
      </c>
      <c r="P113" t="s">
        <v>187</v>
      </c>
      <c r="Q113" t="s">
        <v>32</v>
      </c>
      <c r="R113" t="s">
        <v>32</v>
      </c>
      <c r="S113" t="s">
        <v>215</v>
      </c>
      <c r="T113" t="s">
        <v>216</v>
      </c>
      <c r="U113" t="s">
        <v>217</v>
      </c>
      <c r="V113" t="s">
        <v>32</v>
      </c>
      <c r="W113" t="s">
        <v>32</v>
      </c>
      <c r="X113" t="s">
        <v>32</v>
      </c>
      <c r="Y113" t="s">
        <v>32</v>
      </c>
      <c r="Z113" t="s">
        <v>32</v>
      </c>
      <c r="AA113" t="s">
        <v>32</v>
      </c>
      <c r="AB113" t="s">
        <v>190</v>
      </c>
      <c r="AC113">
        <v>217</v>
      </c>
      <c r="AD113" t="s">
        <v>191</v>
      </c>
      <c r="AE113" t="s">
        <v>192</v>
      </c>
      <c r="AF113">
        <v>4</v>
      </c>
      <c r="AG113">
        <v>4</v>
      </c>
      <c r="AH113" t="s">
        <v>193</v>
      </c>
      <c r="AI113">
        <v>1</v>
      </c>
      <c r="AJ113" t="s">
        <v>194</v>
      </c>
      <c r="AK113">
        <v>2.9000000000000001E-2</v>
      </c>
      <c r="AL113">
        <v>1.0840000000000001</v>
      </c>
      <c r="AM113">
        <v>3.1E-2</v>
      </c>
      <c r="AN113">
        <v>102</v>
      </c>
      <c r="AO113" t="s">
        <v>216</v>
      </c>
      <c r="AP113" t="s">
        <v>32</v>
      </c>
      <c r="AQ113" t="s">
        <v>32</v>
      </c>
      <c r="AR113">
        <v>1</v>
      </c>
      <c r="AS113" t="s">
        <v>195</v>
      </c>
      <c r="AT113">
        <v>1981</v>
      </c>
      <c r="AU113" t="s">
        <v>218</v>
      </c>
      <c r="AV113">
        <v>916212</v>
      </c>
      <c r="AW113" t="s">
        <v>485</v>
      </c>
      <c r="AX113">
        <v>8445687</v>
      </c>
      <c r="AY113" t="s">
        <v>32</v>
      </c>
      <c r="AZ113" t="s">
        <v>198</v>
      </c>
      <c r="BA113" t="s">
        <v>486</v>
      </c>
      <c r="BB113" t="s">
        <v>199</v>
      </c>
      <c r="BC113">
        <v>268032</v>
      </c>
      <c r="BD113" t="s">
        <v>220</v>
      </c>
    </row>
    <row r="114" spans="1:56">
      <c r="A114" s="109">
        <v>2021</v>
      </c>
      <c r="B114" t="s">
        <v>476</v>
      </c>
      <c r="C114" s="109">
        <v>30</v>
      </c>
      <c r="D114" t="s">
        <v>483</v>
      </c>
      <c r="E114">
        <v>2</v>
      </c>
      <c r="F114" t="s">
        <v>32</v>
      </c>
      <c r="G114" t="s">
        <v>32</v>
      </c>
      <c r="H114">
        <v>925225</v>
      </c>
      <c r="I114" t="s">
        <v>484</v>
      </c>
      <c r="J114">
        <v>13.5</v>
      </c>
      <c r="K114">
        <v>18</v>
      </c>
      <c r="L114">
        <v>30.1</v>
      </c>
      <c r="M114" s="110">
        <v>44425</v>
      </c>
      <c r="N114" s="110">
        <v>44438</v>
      </c>
      <c r="O114" s="110">
        <v>44438.938177118063</v>
      </c>
      <c r="P114" t="s">
        <v>187</v>
      </c>
      <c r="Q114" t="s">
        <v>32</v>
      </c>
      <c r="R114" t="s">
        <v>32</v>
      </c>
      <c r="S114" t="s">
        <v>215</v>
      </c>
      <c r="T114" t="s">
        <v>216</v>
      </c>
      <c r="U114" t="s">
        <v>217</v>
      </c>
      <c r="V114" t="s">
        <v>32</v>
      </c>
      <c r="W114" t="s">
        <v>32</v>
      </c>
      <c r="X114" t="s">
        <v>32</v>
      </c>
      <c r="Y114" t="s">
        <v>32</v>
      </c>
      <c r="Z114" t="s">
        <v>32</v>
      </c>
      <c r="AA114" t="s">
        <v>32</v>
      </c>
      <c r="AB114" t="s">
        <v>190</v>
      </c>
      <c r="AC114">
        <v>217</v>
      </c>
      <c r="AD114" t="s">
        <v>191</v>
      </c>
      <c r="AE114" t="s">
        <v>192</v>
      </c>
      <c r="AF114">
        <v>4</v>
      </c>
      <c r="AG114">
        <v>4</v>
      </c>
      <c r="AH114" t="s">
        <v>193</v>
      </c>
      <c r="AI114">
        <v>1</v>
      </c>
      <c r="AJ114" t="s">
        <v>194</v>
      </c>
      <c r="AK114">
        <v>0.80500000000000005</v>
      </c>
      <c r="AL114">
        <v>1.0840000000000001</v>
      </c>
      <c r="AM114">
        <v>0.873</v>
      </c>
      <c r="AN114">
        <v>102</v>
      </c>
      <c r="AO114" t="s">
        <v>216</v>
      </c>
      <c r="AP114" t="s">
        <v>32</v>
      </c>
      <c r="AQ114" t="s">
        <v>32</v>
      </c>
      <c r="AR114">
        <v>1</v>
      </c>
      <c r="AS114" t="s">
        <v>195</v>
      </c>
      <c r="AT114">
        <v>2332</v>
      </c>
      <c r="AU114" t="s">
        <v>487</v>
      </c>
      <c r="AV114">
        <v>916212</v>
      </c>
      <c r="AW114" t="s">
        <v>485</v>
      </c>
      <c r="AX114">
        <v>8445687</v>
      </c>
      <c r="AY114" t="s">
        <v>32</v>
      </c>
      <c r="AZ114" t="s">
        <v>198</v>
      </c>
      <c r="BA114" t="s">
        <v>486</v>
      </c>
      <c r="BB114" t="s">
        <v>199</v>
      </c>
      <c r="BC114">
        <v>268032</v>
      </c>
      <c r="BD114" t="s">
        <v>220</v>
      </c>
    </row>
    <row r="115" spans="1:56">
      <c r="A115" s="109">
        <v>2021</v>
      </c>
      <c r="B115" t="s">
        <v>476</v>
      </c>
      <c r="C115" s="109">
        <v>30</v>
      </c>
      <c r="D115" t="s">
        <v>488</v>
      </c>
      <c r="E115">
        <v>1</v>
      </c>
      <c r="F115" t="s">
        <v>32</v>
      </c>
      <c r="G115" t="s">
        <v>32</v>
      </c>
      <c r="H115">
        <v>966508</v>
      </c>
      <c r="I115" t="s">
        <v>186</v>
      </c>
      <c r="J115">
        <v>17.22</v>
      </c>
      <c r="K115">
        <v>31.9</v>
      </c>
      <c r="L115">
        <v>30</v>
      </c>
      <c r="M115" s="110">
        <v>44421</v>
      </c>
      <c r="N115" s="110">
        <v>44438</v>
      </c>
      <c r="O115" s="110">
        <v>44438.778664351848</v>
      </c>
      <c r="P115" t="s">
        <v>187</v>
      </c>
      <c r="Q115" t="s">
        <v>32</v>
      </c>
      <c r="R115" t="s">
        <v>32</v>
      </c>
      <c r="S115" t="s">
        <v>188</v>
      </c>
      <c r="T115" t="s">
        <v>188</v>
      </c>
      <c r="U115" t="s">
        <v>189</v>
      </c>
      <c r="V115" t="s">
        <v>32</v>
      </c>
      <c r="W115" t="s">
        <v>32</v>
      </c>
      <c r="X115" t="s">
        <v>32</v>
      </c>
      <c r="Y115" t="s">
        <v>32</v>
      </c>
      <c r="Z115" t="s">
        <v>32</v>
      </c>
      <c r="AA115" t="s">
        <v>32</v>
      </c>
      <c r="AB115" t="s">
        <v>190</v>
      </c>
      <c r="AC115">
        <v>217</v>
      </c>
      <c r="AD115" t="s">
        <v>191</v>
      </c>
      <c r="AE115" t="s">
        <v>192</v>
      </c>
      <c r="AF115">
        <v>4</v>
      </c>
      <c r="AG115">
        <v>4</v>
      </c>
      <c r="AH115" t="s">
        <v>193</v>
      </c>
      <c r="AI115">
        <v>8</v>
      </c>
      <c r="AJ115" t="s">
        <v>194</v>
      </c>
      <c r="AK115">
        <v>0.5</v>
      </c>
      <c r="AL115">
        <v>1.0840000000000001</v>
      </c>
      <c r="AM115">
        <v>0.54200000000000004</v>
      </c>
      <c r="AN115">
        <v>114</v>
      </c>
      <c r="AO115" t="s">
        <v>188</v>
      </c>
      <c r="AP115" t="s">
        <v>32</v>
      </c>
      <c r="AQ115" t="s">
        <v>32</v>
      </c>
      <c r="AR115">
        <v>14</v>
      </c>
      <c r="AS115" t="s">
        <v>195</v>
      </c>
      <c r="AT115">
        <v>5183</v>
      </c>
      <c r="AU115" t="s">
        <v>196</v>
      </c>
      <c r="AV115">
        <v>81642</v>
      </c>
      <c r="AW115" t="s">
        <v>197</v>
      </c>
      <c r="AX115">
        <v>7533433</v>
      </c>
      <c r="AY115" t="s">
        <v>32</v>
      </c>
      <c r="AZ115" t="s">
        <v>198</v>
      </c>
      <c r="BA115" t="s">
        <v>32</v>
      </c>
      <c r="BB115" t="s">
        <v>199</v>
      </c>
      <c r="BC115">
        <v>268026</v>
      </c>
      <c r="BD115" t="s">
        <v>200</v>
      </c>
    </row>
    <row r="116" spans="1:56">
      <c r="A116" s="109">
        <v>2021</v>
      </c>
      <c r="B116" t="s">
        <v>476</v>
      </c>
      <c r="C116" s="109">
        <v>30</v>
      </c>
      <c r="D116" t="s">
        <v>488</v>
      </c>
      <c r="E116">
        <v>2</v>
      </c>
      <c r="F116" t="s">
        <v>32</v>
      </c>
      <c r="G116" t="s">
        <v>32</v>
      </c>
      <c r="H116">
        <v>966508</v>
      </c>
      <c r="I116" t="s">
        <v>186</v>
      </c>
      <c r="J116">
        <v>17.22</v>
      </c>
      <c r="K116">
        <v>31.9</v>
      </c>
      <c r="L116">
        <v>30</v>
      </c>
      <c r="M116" s="110">
        <v>44421</v>
      </c>
      <c r="N116" s="110">
        <v>44438</v>
      </c>
      <c r="O116" s="110">
        <v>44438.778664351848</v>
      </c>
      <c r="P116" t="s">
        <v>187</v>
      </c>
      <c r="Q116" t="s">
        <v>32</v>
      </c>
      <c r="R116" t="s">
        <v>32</v>
      </c>
      <c r="S116" t="s">
        <v>188</v>
      </c>
      <c r="T116" t="s">
        <v>188</v>
      </c>
      <c r="U116" t="s">
        <v>189</v>
      </c>
      <c r="V116" t="s">
        <v>32</v>
      </c>
      <c r="W116" t="s">
        <v>32</v>
      </c>
      <c r="X116" t="s">
        <v>32</v>
      </c>
      <c r="Y116" t="s">
        <v>32</v>
      </c>
      <c r="Z116" t="s">
        <v>32</v>
      </c>
      <c r="AA116" t="s">
        <v>32</v>
      </c>
      <c r="AB116" t="s">
        <v>190</v>
      </c>
      <c r="AC116">
        <v>217</v>
      </c>
      <c r="AD116" t="s">
        <v>191</v>
      </c>
      <c r="AE116" t="s">
        <v>192</v>
      </c>
      <c r="AF116">
        <v>4</v>
      </c>
      <c r="AG116">
        <v>4</v>
      </c>
      <c r="AH116" t="s">
        <v>193</v>
      </c>
      <c r="AI116">
        <v>9</v>
      </c>
      <c r="AJ116" t="s">
        <v>194</v>
      </c>
      <c r="AK116">
        <v>0.5</v>
      </c>
      <c r="AL116">
        <v>1.0840000000000001</v>
      </c>
      <c r="AM116">
        <v>0.54200000000000004</v>
      </c>
      <c r="AN116">
        <v>115</v>
      </c>
      <c r="AO116" t="s">
        <v>188</v>
      </c>
      <c r="AP116" t="s">
        <v>32</v>
      </c>
      <c r="AQ116" t="s">
        <v>32</v>
      </c>
      <c r="AR116">
        <v>14</v>
      </c>
      <c r="AS116" t="s">
        <v>195</v>
      </c>
      <c r="AT116">
        <v>5183</v>
      </c>
      <c r="AU116" t="s">
        <v>196</v>
      </c>
      <c r="AV116">
        <v>81642</v>
      </c>
      <c r="AW116" t="s">
        <v>197</v>
      </c>
      <c r="AX116">
        <v>7533433</v>
      </c>
      <c r="AY116" t="s">
        <v>32</v>
      </c>
      <c r="AZ116" t="s">
        <v>198</v>
      </c>
      <c r="BA116" t="s">
        <v>32</v>
      </c>
      <c r="BB116" t="s">
        <v>199</v>
      </c>
      <c r="BC116">
        <v>268026</v>
      </c>
      <c r="BD116" t="s">
        <v>200</v>
      </c>
    </row>
    <row r="117" spans="1:56">
      <c r="A117" s="109">
        <v>2021</v>
      </c>
      <c r="B117" t="s">
        <v>476</v>
      </c>
      <c r="C117" s="109">
        <v>30</v>
      </c>
      <c r="D117" t="s">
        <v>488</v>
      </c>
      <c r="E117">
        <v>3</v>
      </c>
      <c r="F117" t="s">
        <v>32</v>
      </c>
      <c r="G117" t="s">
        <v>32</v>
      </c>
      <c r="H117">
        <v>966508</v>
      </c>
      <c r="I117" t="s">
        <v>186</v>
      </c>
      <c r="J117">
        <v>17.22</v>
      </c>
      <c r="K117">
        <v>31.9</v>
      </c>
      <c r="L117">
        <v>30</v>
      </c>
      <c r="M117" s="110">
        <v>44421</v>
      </c>
      <c r="N117" s="110">
        <v>44438</v>
      </c>
      <c r="O117" s="110">
        <v>44438.778664351848</v>
      </c>
      <c r="P117" t="s">
        <v>187</v>
      </c>
      <c r="Q117" t="s">
        <v>32</v>
      </c>
      <c r="R117" t="s">
        <v>32</v>
      </c>
      <c r="S117" t="s">
        <v>188</v>
      </c>
      <c r="T117" t="s">
        <v>188</v>
      </c>
      <c r="U117" t="s">
        <v>189</v>
      </c>
      <c r="V117" t="s">
        <v>32</v>
      </c>
      <c r="W117" t="s">
        <v>32</v>
      </c>
      <c r="X117" t="s">
        <v>32</v>
      </c>
      <c r="Y117" t="s">
        <v>32</v>
      </c>
      <c r="Z117" t="s">
        <v>32</v>
      </c>
      <c r="AA117" t="s">
        <v>32</v>
      </c>
      <c r="AB117" t="s">
        <v>190</v>
      </c>
      <c r="AC117">
        <v>217</v>
      </c>
      <c r="AD117" t="s">
        <v>191</v>
      </c>
      <c r="AE117" t="s">
        <v>192</v>
      </c>
      <c r="AF117">
        <v>4</v>
      </c>
      <c r="AG117">
        <v>4</v>
      </c>
      <c r="AH117" t="s">
        <v>193</v>
      </c>
      <c r="AI117">
        <v>14</v>
      </c>
      <c r="AJ117" t="s">
        <v>194</v>
      </c>
      <c r="AK117">
        <v>0.86399999999999999</v>
      </c>
      <c r="AL117">
        <v>1.0840000000000001</v>
      </c>
      <c r="AM117">
        <v>0.93700000000000006</v>
      </c>
      <c r="AN117">
        <v>161</v>
      </c>
      <c r="AO117" t="s">
        <v>188</v>
      </c>
      <c r="AP117" t="s">
        <v>32</v>
      </c>
      <c r="AQ117" t="s">
        <v>32</v>
      </c>
      <c r="AR117">
        <v>14</v>
      </c>
      <c r="AS117" t="s">
        <v>195</v>
      </c>
      <c r="AT117">
        <v>5183</v>
      </c>
      <c r="AU117" t="s">
        <v>196</v>
      </c>
      <c r="AV117">
        <v>81642</v>
      </c>
      <c r="AW117" t="s">
        <v>197</v>
      </c>
      <c r="AX117">
        <v>7533433</v>
      </c>
      <c r="AY117" t="s">
        <v>32</v>
      </c>
      <c r="AZ117" t="s">
        <v>198</v>
      </c>
      <c r="BA117" t="s">
        <v>32</v>
      </c>
      <c r="BB117" t="s">
        <v>199</v>
      </c>
      <c r="BC117">
        <v>268026</v>
      </c>
      <c r="BD117" t="s">
        <v>200</v>
      </c>
    </row>
    <row r="118" spans="1:56">
      <c r="A118" s="109">
        <v>2021</v>
      </c>
      <c r="B118" t="s">
        <v>476</v>
      </c>
      <c r="C118" s="109">
        <v>28</v>
      </c>
      <c r="D118" t="s">
        <v>489</v>
      </c>
      <c r="E118">
        <v>1</v>
      </c>
      <c r="F118" t="s">
        <v>32</v>
      </c>
      <c r="G118"/>
      <c r="H118">
        <v>18262</v>
      </c>
      <c r="I118" t="s">
        <v>276</v>
      </c>
      <c r="J118">
        <v>14.7</v>
      </c>
      <c r="K118">
        <v>17</v>
      </c>
      <c r="L118">
        <v>21</v>
      </c>
      <c r="M118" s="110">
        <v>44421</v>
      </c>
      <c r="N118" s="110">
        <v>44436</v>
      </c>
      <c r="O118" s="110">
        <v>44436.842361111107</v>
      </c>
      <c r="P118" t="s">
        <v>187</v>
      </c>
      <c r="Q118" t="s">
        <v>32</v>
      </c>
      <c r="R118" t="s">
        <v>32</v>
      </c>
      <c r="S118" t="s">
        <v>215</v>
      </c>
      <c r="T118" t="s">
        <v>216</v>
      </c>
      <c r="U118" t="s">
        <v>217</v>
      </c>
      <c r="V118" t="s">
        <v>32</v>
      </c>
      <c r="W118" t="s">
        <v>32</v>
      </c>
      <c r="X118" t="s">
        <v>32</v>
      </c>
      <c r="Y118" t="s">
        <v>32</v>
      </c>
      <c r="Z118" t="s">
        <v>32</v>
      </c>
      <c r="AA118" t="s">
        <v>32</v>
      </c>
      <c r="AB118" t="s">
        <v>190</v>
      </c>
      <c r="AC118">
        <v>217</v>
      </c>
      <c r="AD118" t="s">
        <v>191</v>
      </c>
      <c r="AE118" t="s">
        <v>192</v>
      </c>
      <c r="AF118">
        <v>4</v>
      </c>
      <c r="AG118">
        <v>4</v>
      </c>
      <c r="AH118" t="s">
        <v>193</v>
      </c>
      <c r="AI118">
        <v>1</v>
      </c>
      <c r="AJ118" t="s">
        <v>194</v>
      </c>
      <c r="AK118">
        <v>0.7</v>
      </c>
      <c r="AL118">
        <v>1.0840000000000001</v>
      </c>
      <c r="AM118">
        <v>0.75900000000000001</v>
      </c>
      <c r="AN118">
        <v>102</v>
      </c>
      <c r="AO118" t="s">
        <v>216</v>
      </c>
      <c r="AP118" t="s">
        <v>32</v>
      </c>
      <c r="AQ118" t="s">
        <v>32</v>
      </c>
      <c r="AR118">
        <v>5</v>
      </c>
      <c r="AS118" t="s">
        <v>195</v>
      </c>
      <c r="AT118">
        <v>6980</v>
      </c>
      <c r="AU118" t="s">
        <v>277</v>
      </c>
      <c r="AV118">
        <v>13188</v>
      </c>
      <c r="AW118" t="s">
        <v>278</v>
      </c>
      <c r="AX118">
        <v>4696392</v>
      </c>
      <c r="AY118" t="s">
        <v>32</v>
      </c>
      <c r="AZ118" t="s">
        <v>198</v>
      </c>
      <c r="BA118" t="s">
        <v>490</v>
      </c>
      <c r="BB118" t="s">
        <v>199</v>
      </c>
      <c r="BC118">
        <v>267979</v>
      </c>
      <c r="BD118" t="s">
        <v>220</v>
      </c>
    </row>
    <row r="119" spans="1:56">
      <c r="A119" s="109">
        <v>2021</v>
      </c>
      <c r="B119" t="s">
        <v>476</v>
      </c>
      <c r="C119" s="109">
        <v>28</v>
      </c>
      <c r="D119" t="s">
        <v>489</v>
      </c>
      <c r="E119">
        <v>2</v>
      </c>
      <c r="F119" t="s">
        <v>32</v>
      </c>
      <c r="G119"/>
      <c r="H119">
        <v>18262</v>
      </c>
      <c r="I119" t="s">
        <v>276</v>
      </c>
      <c r="J119">
        <v>14.7</v>
      </c>
      <c r="K119">
        <v>17</v>
      </c>
      <c r="L119">
        <v>21</v>
      </c>
      <c r="M119" s="110">
        <v>44421</v>
      </c>
      <c r="N119" s="110">
        <v>44436</v>
      </c>
      <c r="O119" s="110">
        <v>44436.842361111107</v>
      </c>
      <c r="P119" t="s">
        <v>187</v>
      </c>
      <c r="Q119" t="s">
        <v>32</v>
      </c>
      <c r="R119" t="s">
        <v>32</v>
      </c>
      <c r="S119" t="s">
        <v>215</v>
      </c>
      <c r="T119" t="s">
        <v>216</v>
      </c>
      <c r="U119" t="s">
        <v>217</v>
      </c>
      <c r="V119" t="s">
        <v>32</v>
      </c>
      <c r="W119" t="s">
        <v>32</v>
      </c>
      <c r="X119" t="s">
        <v>32</v>
      </c>
      <c r="Y119" t="s">
        <v>32</v>
      </c>
      <c r="Z119" t="s">
        <v>32</v>
      </c>
      <c r="AA119" t="s">
        <v>32</v>
      </c>
      <c r="AB119" t="s">
        <v>190</v>
      </c>
      <c r="AC119">
        <v>217</v>
      </c>
      <c r="AD119" t="s">
        <v>191</v>
      </c>
      <c r="AE119" t="s">
        <v>192</v>
      </c>
      <c r="AF119">
        <v>4</v>
      </c>
      <c r="AG119">
        <v>4</v>
      </c>
      <c r="AH119" t="s">
        <v>193</v>
      </c>
      <c r="AI119">
        <v>1</v>
      </c>
      <c r="AJ119" t="s">
        <v>194</v>
      </c>
      <c r="AK119">
        <v>0.29799999999999999</v>
      </c>
      <c r="AL119">
        <v>1.0840000000000001</v>
      </c>
      <c r="AM119">
        <v>0.32300000000000001</v>
      </c>
      <c r="AN119">
        <v>103</v>
      </c>
      <c r="AO119" t="s">
        <v>216</v>
      </c>
      <c r="AP119" t="s">
        <v>32</v>
      </c>
      <c r="AQ119" t="s">
        <v>32</v>
      </c>
      <c r="AR119">
        <v>5</v>
      </c>
      <c r="AS119" t="s">
        <v>195</v>
      </c>
      <c r="AT119">
        <v>6980</v>
      </c>
      <c r="AU119" t="s">
        <v>277</v>
      </c>
      <c r="AV119">
        <v>13188</v>
      </c>
      <c r="AW119" t="s">
        <v>278</v>
      </c>
      <c r="AX119">
        <v>4696392</v>
      </c>
      <c r="AY119" t="s">
        <v>32</v>
      </c>
      <c r="AZ119" t="s">
        <v>198</v>
      </c>
      <c r="BA119" t="s">
        <v>490</v>
      </c>
      <c r="BB119" t="s">
        <v>199</v>
      </c>
      <c r="BC119">
        <v>267979</v>
      </c>
      <c r="BD119" t="s">
        <v>220</v>
      </c>
    </row>
    <row r="120" spans="1:56">
      <c r="A120" s="109">
        <v>2021</v>
      </c>
      <c r="B120" t="s">
        <v>476</v>
      </c>
      <c r="C120" s="109">
        <v>28</v>
      </c>
      <c r="D120" t="s">
        <v>491</v>
      </c>
      <c r="E120">
        <v>1</v>
      </c>
      <c r="F120" t="s">
        <v>32</v>
      </c>
      <c r="G120" t="s">
        <v>32</v>
      </c>
      <c r="H120">
        <v>950573</v>
      </c>
      <c r="I120" t="s">
        <v>399</v>
      </c>
      <c r="J120">
        <v>17.72</v>
      </c>
      <c r="K120">
        <v>50</v>
      </c>
      <c r="L120">
        <v>75</v>
      </c>
      <c r="M120" s="110">
        <v>44427</v>
      </c>
      <c r="N120" s="110">
        <v>44436</v>
      </c>
      <c r="O120" s="110">
        <v>44436.543113657397</v>
      </c>
      <c r="P120" t="s">
        <v>187</v>
      </c>
      <c r="Q120" t="s">
        <v>32</v>
      </c>
      <c r="R120" t="s">
        <v>32</v>
      </c>
      <c r="S120" t="s">
        <v>301</v>
      </c>
      <c r="T120" t="s">
        <v>302</v>
      </c>
      <c r="U120" t="s">
        <v>260</v>
      </c>
      <c r="V120" t="s">
        <v>32</v>
      </c>
      <c r="W120" t="s">
        <v>32</v>
      </c>
      <c r="X120" t="s">
        <v>32</v>
      </c>
      <c r="Y120" t="s">
        <v>32</v>
      </c>
      <c r="Z120" t="s">
        <v>32</v>
      </c>
      <c r="AA120" t="s">
        <v>32</v>
      </c>
      <c r="AB120" t="s">
        <v>190</v>
      </c>
      <c r="AC120">
        <v>217</v>
      </c>
      <c r="AD120" t="s">
        <v>191</v>
      </c>
      <c r="AE120" t="s">
        <v>192</v>
      </c>
      <c r="AF120">
        <v>4</v>
      </c>
      <c r="AG120">
        <v>4</v>
      </c>
      <c r="AH120" t="s">
        <v>193</v>
      </c>
      <c r="AI120">
        <v>11</v>
      </c>
      <c r="AJ120" t="s">
        <v>194</v>
      </c>
      <c r="AK120">
        <v>4.6909999999999998</v>
      </c>
      <c r="AL120">
        <v>1.0840000000000001</v>
      </c>
      <c r="AM120">
        <v>5.085</v>
      </c>
      <c r="AN120">
        <v>118</v>
      </c>
      <c r="AO120" t="s">
        <v>261</v>
      </c>
      <c r="AP120" t="s">
        <v>32</v>
      </c>
      <c r="AQ120" t="s">
        <v>32</v>
      </c>
      <c r="AR120">
        <v>8</v>
      </c>
      <c r="AS120" t="s">
        <v>195</v>
      </c>
      <c r="AT120">
        <v>7643</v>
      </c>
      <c r="AU120" t="s">
        <v>400</v>
      </c>
      <c r="AV120">
        <v>18055</v>
      </c>
      <c r="AW120" t="s">
        <v>401</v>
      </c>
      <c r="AX120">
        <v>5355809</v>
      </c>
      <c r="AY120" t="s">
        <v>32</v>
      </c>
      <c r="AZ120" t="s">
        <v>198</v>
      </c>
      <c r="BA120" t="s">
        <v>32</v>
      </c>
      <c r="BB120" t="s">
        <v>199</v>
      </c>
      <c r="BC120">
        <v>267966</v>
      </c>
      <c r="BD120" t="s">
        <v>305</v>
      </c>
    </row>
    <row r="121" spans="1:56">
      <c r="A121" s="109">
        <v>2021</v>
      </c>
      <c r="B121" t="s">
        <v>476</v>
      </c>
      <c r="C121" s="109">
        <v>23</v>
      </c>
      <c r="D121" t="s">
        <v>492</v>
      </c>
      <c r="E121">
        <v>1</v>
      </c>
      <c r="F121" t="s">
        <v>32</v>
      </c>
      <c r="G121" t="s">
        <v>32</v>
      </c>
      <c r="H121">
        <v>900214</v>
      </c>
      <c r="I121" t="s">
        <v>493</v>
      </c>
      <c r="J121">
        <v>14.7</v>
      </c>
      <c r="K121">
        <v>25</v>
      </c>
      <c r="L121">
        <v>35</v>
      </c>
      <c r="M121" s="110">
        <v>44424</v>
      </c>
      <c r="N121" s="110">
        <v>44431</v>
      </c>
      <c r="O121" s="110">
        <v>44431.553892824071</v>
      </c>
      <c r="P121" t="s">
        <v>187</v>
      </c>
      <c r="Q121" t="s">
        <v>32</v>
      </c>
      <c r="R121" t="s">
        <v>32</v>
      </c>
      <c r="S121" t="s">
        <v>318</v>
      </c>
      <c r="T121" t="s">
        <v>318</v>
      </c>
      <c r="U121" t="s">
        <v>319</v>
      </c>
      <c r="V121" t="s">
        <v>32</v>
      </c>
      <c r="W121" t="s">
        <v>32</v>
      </c>
      <c r="X121" t="s">
        <v>32</v>
      </c>
      <c r="Y121" t="s">
        <v>32</v>
      </c>
      <c r="Z121" t="s">
        <v>32</v>
      </c>
      <c r="AA121" t="s">
        <v>32</v>
      </c>
      <c r="AB121" t="s">
        <v>190</v>
      </c>
      <c r="AC121">
        <v>217</v>
      </c>
      <c r="AD121" t="s">
        <v>191</v>
      </c>
      <c r="AE121" t="s">
        <v>192</v>
      </c>
      <c r="AF121">
        <v>4</v>
      </c>
      <c r="AG121">
        <v>4</v>
      </c>
      <c r="AH121" t="s">
        <v>193</v>
      </c>
      <c r="AI121">
        <v>2</v>
      </c>
      <c r="AJ121" t="s">
        <v>194</v>
      </c>
      <c r="AK121">
        <v>0.51900000000000002</v>
      </c>
      <c r="AL121">
        <v>1.0840000000000001</v>
      </c>
      <c r="AM121">
        <v>0.56299999999999994</v>
      </c>
      <c r="AN121">
        <v>105</v>
      </c>
      <c r="AO121" t="s">
        <v>320</v>
      </c>
      <c r="AP121" t="s">
        <v>32</v>
      </c>
      <c r="AQ121" t="s">
        <v>32</v>
      </c>
      <c r="AR121">
        <v>5</v>
      </c>
      <c r="AS121" t="s">
        <v>195</v>
      </c>
      <c r="AT121">
        <v>6731</v>
      </c>
      <c r="AU121" t="s">
        <v>388</v>
      </c>
      <c r="AV121">
        <v>901981</v>
      </c>
      <c r="AW121" t="s">
        <v>389</v>
      </c>
      <c r="AX121">
        <v>6136456</v>
      </c>
      <c r="AY121" t="s">
        <v>32</v>
      </c>
      <c r="AZ121" t="s">
        <v>198</v>
      </c>
      <c r="BA121" t="s">
        <v>32</v>
      </c>
      <c r="BB121" t="s">
        <v>199</v>
      </c>
      <c r="BC121">
        <v>267745</v>
      </c>
      <c r="BD121" t="s">
        <v>323</v>
      </c>
    </row>
    <row r="122" spans="1:56">
      <c r="A122" s="109">
        <v>2021</v>
      </c>
      <c r="B122" t="s">
        <v>476</v>
      </c>
      <c r="C122" s="109">
        <v>23</v>
      </c>
      <c r="D122" t="s">
        <v>494</v>
      </c>
      <c r="E122">
        <v>1</v>
      </c>
      <c r="F122" t="s">
        <v>32</v>
      </c>
      <c r="G122" t="s">
        <v>32</v>
      </c>
      <c r="H122">
        <v>25103</v>
      </c>
      <c r="I122" t="s">
        <v>300</v>
      </c>
      <c r="J122">
        <v>17.2</v>
      </c>
      <c r="K122">
        <v>47</v>
      </c>
      <c r="L122">
        <v>67</v>
      </c>
      <c r="M122" s="110">
        <v>44408</v>
      </c>
      <c r="N122" s="110">
        <v>44431</v>
      </c>
      <c r="O122" s="110">
        <v>44431.511460185182</v>
      </c>
      <c r="P122" t="s">
        <v>187</v>
      </c>
      <c r="Q122" t="s">
        <v>32</v>
      </c>
      <c r="R122" t="s">
        <v>32</v>
      </c>
      <c r="S122" t="s">
        <v>301</v>
      </c>
      <c r="T122" t="s">
        <v>302</v>
      </c>
      <c r="U122" t="s">
        <v>260</v>
      </c>
      <c r="V122" t="s">
        <v>32</v>
      </c>
      <c r="W122" t="s">
        <v>32</v>
      </c>
      <c r="X122" t="s">
        <v>32</v>
      </c>
      <c r="Y122" t="s">
        <v>32</v>
      </c>
      <c r="Z122" t="s">
        <v>32</v>
      </c>
      <c r="AA122" t="s">
        <v>32</v>
      </c>
      <c r="AB122" t="s">
        <v>190</v>
      </c>
      <c r="AC122">
        <v>217</v>
      </c>
      <c r="AD122" t="s">
        <v>191</v>
      </c>
      <c r="AE122" t="s">
        <v>192</v>
      </c>
      <c r="AF122">
        <v>4</v>
      </c>
      <c r="AG122">
        <v>4</v>
      </c>
      <c r="AH122" t="s">
        <v>193</v>
      </c>
      <c r="AI122">
        <v>11</v>
      </c>
      <c r="AJ122" t="s">
        <v>194</v>
      </c>
      <c r="AK122">
        <v>4.55</v>
      </c>
      <c r="AL122">
        <v>1.0840000000000001</v>
      </c>
      <c r="AM122">
        <v>4.9320000000000004</v>
      </c>
      <c r="AN122">
        <v>118</v>
      </c>
      <c r="AO122" t="s">
        <v>261</v>
      </c>
      <c r="AP122" t="s">
        <v>32</v>
      </c>
      <c r="AQ122" t="s">
        <v>32</v>
      </c>
      <c r="AR122">
        <v>10</v>
      </c>
      <c r="AS122" t="s">
        <v>195</v>
      </c>
      <c r="AT122">
        <v>7650</v>
      </c>
      <c r="AU122" t="s">
        <v>303</v>
      </c>
      <c r="AV122">
        <v>87619</v>
      </c>
      <c r="AW122" t="s">
        <v>304</v>
      </c>
      <c r="AX122">
        <v>10404754</v>
      </c>
      <c r="AY122" t="s">
        <v>32</v>
      </c>
      <c r="AZ122" t="s">
        <v>198</v>
      </c>
      <c r="BA122" t="s">
        <v>32</v>
      </c>
      <c r="BB122" t="s">
        <v>199</v>
      </c>
      <c r="BC122">
        <v>267726</v>
      </c>
      <c r="BD122" t="s">
        <v>305</v>
      </c>
    </row>
    <row r="123" spans="1:56">
      <c r="A123" s="109">
        <v>2021</v>
      </c>
      <c r="B123" t="s">
        <v>476</v>
      </c>
      <c r="C123" s="109">
        <v>22</v>
      </c>
      <c r="D123" t="s">
        <v>495</v>
      </c>
      <c r="E123">
        <v>1</v>
      </c>
      <c r="F123" t="s">
        <v>32</v>
      </c>
      <c r="G123" t="s">
        <v>32</v>
      </c>
      <c r="H123">
        <v>952851</v>
      </c>
      <c r="I123" t="s">
        <v>258</v>
      </c>
      <c r="J123">
        <v>15.6</v>
      </c>
      <c r="K123">
        <v>18</v>
      </c>
      <c r="L123">
        <v>20.2</v>
      </c>
      <c r="M123" s="110">
        <v>44415</v>
      </c>
      <c r="N123" s="110">
        <v>44430</v>
      </c>
      <c r="O123" s="110">
        <v>44430.447018981482</v>
      </c>
      <c r="P123" t="s">
        <v>187</v>
      </c>
      <c r="Q123" t="s">
        <v>32</v>
      </c>
      <c r="R123" t="s">
        <v>32</v>
      </c>
      <c r="S123" t="s">
        <v>259</v>
      </c>
      <c r="T123" t="s">
        <v>259</v>
      </c>
      <c r="U123" t="s">
        <v>260</v>
      </c>
      <c r="V123" t="s">
        <v>32</v>
      </c>
      <c r="W123" t="s">
        <v>32</v>
      </c>
      <c r="X123" t="s">
        <v>32</v>
      </c>
      <c r="Y123" t="s">
        <v>32</v>
      </c>
      <c r="Z123" t="s">
        <v>32</v>
      </c>
      <c r="AA123" t="s">
        <v>32</v>
      </c>
      <c r="AB123" t="s">
        <v>190</v>
      </c>
      <c r="AC123">
        <v>217</v>
      </c>
      <c r="AD123" t="s">
        <v>191</v>
      </c>
      <c r="AE123" t="s">
        <v>192</v>
      </c>
      <c r="AF123">
        <v>4</v>
      </c>
      <c r="AG123">
        <v>4</v>
      </c>
      <c r="AH123" t="s">
        <v>193</v>
      </c>
      <c r="AI123">
        <v>10</v>
      </c>
      <c r="AJ123" t="s">
        <v>194</v>
      </c>
      <c r="AK123">
        <v>0.97199999999999998</v>
      </c>
      <c r="AL123">
        <v>1.0840000000000001</v>
      </c>
      <c r="AM123">
        <v>1.054</v>
      </c>
      <c r="AN123">
        <v>117</v>
      </c>
      <c r="AO123" t="s">
        <v>261</v>
      </c>
      <c r="AP123" t="s">
        <v>32</v>
      </c>
      <c r="AQ123" t="s">
        <v>32</v>
      </c>
      <c r="AR123">
        <v>5</v>
      </c>
      <c r="AS123" t="s">
        <v>195</v>
      </c>
      <c r="AT123">
        <v>6629</v>
      </c>
      <c r="AU123" t="s">
        <v>262</v>
      </c>
      <c r="AV123">
        <v>900264</v>
      </c>
      <c r="AW123" t="s">
        <v>263</v>
      </c>
      <c r="AX123">
        <v>9035274</v>
      </c>
      <c r="AY123" t="s">
        <v>32</v>
      </c>
      <c r="AZ123" t="s">
        <v>198</v>
      </c>
      <c r="BA123" t="s">
        <v>32</v>
      </c>
      <c r="BB123" t="s">
        <v>199</v>
      </c>
      <c r="BC123">
        <v>267693</v>
      </c>
      <c r="BD123" t="s">
        <v>264</v>
      </c>
    </row>
    <row r="124" spans="1:56">
      <c r="A124" s="109">
        <v>2021</v>
      </c>
      <c r="B124" t="s">
        <v>476</v>
      </c>
      <c r="C124" s="109">
        <v>20</v>
      </c>
      <c r="D124" t="s">
        <v>496</v>
      </c>
      <c r="E124">
        <v>1</v>
      </c>
      <c r="F124" t="s">
        <v>32</v>
      </c>
      <c r="G124" t="s">
        <v>32</v>
      </c>
      <c r="H124">
        <v>3491</v>
      </c>
      <c r="I124" t="s">
        <v>438</v>
      </c>
      <c r="J124">
        <v>15</v>
      </c>
      <c r="K124">
        <v>29</v>
      </c>
      <c r="L124">
        <v>15</v>
      </c>
      <c r="M124" s="110">
        <v>44411</v>
      </c>
      <c r="N124" s="110">
        <v>44428</v>
      </c>
      <c r="O124" s="110">
        <v>44428.892624733788</v>
      </c>
      <c r="P124" t="s">
        <v>187</v>
      </c>
      <c r="Q124" t="s">
        <v>32</v>
      </c>
      <c r="R124" t="s">
        <v>32</v>
      </c>
      <c r="S124" t="s">
        <v>215</v>
      </c>
      <c r="T124" t="s">
        <v>216</v>
      </c>
      <c r="U124" t="s">
        <v>217</v>
      </c>
      <c r="V124" t="s">
        <v>32</v>
      </c>
      <c r="W124" t="s">
        <v>32</v>
      </c>
      <c r="X124" t="s">
        <v>32</v>
      </c>
      <c r="Y124" t="s">
        <v>32</v>
      </c>
      <c r="Z124" t="s">
        <v>32</v>
      </c>
      <c r="AA124" t="s">
        <v>32</v>
      </c>
      <c r="AB124" t="s">
        <v>190</v>
      </c>
      <c r="AC124">
        <v>217</v>
      </c>
      <c r="AD124" t="s">
        <v>191</v>
      </c>
      <c r="AE124" t="s">
        <v>192</v>
      </c>
      <c r="AF124">
        <v>4</v>
      </c>
      <c r="AG124">
        <v>4</v>
      </c>
      <c r="AH124" t="s">
        <v>193</v>
      </c>
      <c r="AI124">
        <v>1</v>
      </c>
      <c r="AJ124" t="s">
        <v>194</v>
      </c>
      <c r="AK124">
        <v>2.8239999999999998</v>
      </c>
      <c r="AL124">
        <v>1.0840000000000001</v>
      </c>
      <c r="AM124">
        <v>3.0609999999999999</v>
      </c>
      <c r="AN124">
        <v>102</v>
      </c>
      <c r="AO124" t="s">
        <v>216</v>
      </c>
      <c r="AP124" t="s">
        <v>32</v>
      </c>
      <c r="AQ124" t="s">
        <v>32</v>
      </c>
      <c r="AR124">
        <v>5</v>
      </c>
      <c r="AS124" t="s">
        <v>195</v>
      </c>
      <c r="AT124">
        <v>7015</v>
      </c>
      <c r="AU124" t="s">
        <v>439</v>
      </c>
      <c r="AV124">
        <v>8154</v>
      </c>
      <c r="AW124" t="s">
        <v>440</v>
      </c>
      <c r="AX124">
        <v>4966738</v>
      </c>
      <c r="AY124" t="s">
        <v>32</v>
      </c>
      <c r="AZ124" t="s">
        <v>198</v>
      </c>
      <c r="BA124" t="s">
        <v>497</v>
      </c>
      <c r="BB124" t="s">
        <v>199</v>
      </c>
      <c r="BC124">
        <v>267661</v>
      </c>
      <c r="BD124" t="s">
        <v>220</v>
      </c>
    </row>
    <row r="125" spans="1:56">
      <c r="A125" s="109">
        <v>2021</v>
      </c>
      <c r="B125" t="s">
        <v>476</v>
      </c>
      <c r="C125" s="109">
        <v>20</v>
      </c>
      <c r="D125" t="s">
        <v>496</v>
      </c>
      <c r="E125">
        <v>2</v>
      </c>
      <c r="F125" t="s">
        <v>32</v>
      </c>
      <c r="G125" t="s">
        <v>32</v>
      </c>
      <c r="H125">
        <v>3491</v>
      </c>
      <c r="I125" t="s">
        <v>438</v>
      </c>
      <c r="J125">
        <v>15</v>
      </c>
      <c r="K125">
        <v>29</v>
      </c>
      <c r="L125">
        <v>15</v>
      </c>
      <c r="M125" s="110">
        <v>44411</v>
      </c>
      <c r="N125" s="110">
        <v>44428</v>
      </c>
      <c r="O125" s="110">
        <v>44428.892624733788</v>
      </c>
      <c r="P125" t="s">
        <v>187</v>
      </c>
      <c r="Q125" t="s">
        <v>32</v>
      </c>
      <c r="R125" t="s">
        <v>32</v>
      </c>
      <c r="S125" t="s">
        <v>215</v>
      </c>
      <c r="T125" t="s">
        <v>216</v>
      </c>
      <c r="U125" t="s">
        <v>217</v>
      </c>
      <c r="V125" t="s">
        <v>32</v>
      </c>
      <c r="W125" t="s">
        <v>32</v>
      </c>
      <c r="X125" t="s">
        <v>32</v>
      </c>
      <c r="Y125" t="s">
        <v>32</v>
      </c>
      <c r="Z125" t="s">
        <v>32</v>
      </c>
      <c r="AA125" t="s">
        <v>32</v>
      </c>
      <c r="AB125" t="s">
        <v>190</v>
      </c>
      <c r="AC125">
        <v>217</v>
      </c>
      <c r="AD125" t="s">
        <v>191</v>
      </c>
      <c r="AE125" t="s">
        <v>192</v>
      </c>
      <c r="AF125">
        <v>4</v>
      </c>
      <c r="AG125">
        <v>4</v>
      </c>
      <c r="AH125" t="s">
        <v>193</v>
      </c>
      <c r="AI125">
        <v>1</v>
      </c>
      <c r="AJ125" t="s">
        <v>194</v>
      </c>
      <c r="AK125">
        <v>0.14299999999999999</v>
      </c>
      <c r="AL125">
        <v>1.0840000000000001</v>
      </c>
      <c r="AM125">
        <v>0.155</v>
      </c>
      <c r="AN125">
        <v>102</v>
      </c>
      <c r="AO125" t="s">
        <v>216</v>
      </c>
      <c r="AP125" t="s">
        <v>32</v>
      </c>
      <c r="AQ125" t="s">
        <v>32</v>
      </c>
      <c r="AR125">
        <v>5</v>
      </c>
      <c r="AS125" t="s">
        <v>195</v>
      </c>
      <c r="AT125">
        <v>7015</v>
      </c>
      <c r="AU125" t="s">
        <v>439</v>
      </c>
      <c r="AV125">
        <v>8154</v>
      </c>
      <c r="AW125" t="s">
        <v>440</v>
      </c>
      <c r="AX125">
        <v>4966738</v>
      </c>
      <c r="AY125" t="s">
        <v>32</v>
      </c>
      <c r="AZ125" t="s">
        <v>198</v>
      </c>
      <c r="BA125" t="s">
        <v>497</v>
      </c>
      <c r="BB125" t="s">
        <v>199</v>
      </c>
      <c r="BC125">
        <v>267661</v>
      </c>
      <c r="BD125" t="s">
        <v>220</v>
      </c>
    </row>
    <row r="126" spans="1:56">
      <c r="A126" s="109">
        <v>2021</v>
      </c>
      <c r="B126" t="s">
        <v>476</v>
      </c>
      <c r="C126" s="109">
        <v>20</v>
      </c>
      <c r="D126" t="s">
        <v>496</v>
      </c>
      <c r="E126">
        <v>4</v>
      </c>
      <c r="F126" t="s">
        <v>32</v>
      </c>
      <c r="G126" t="s">
        <v>32</v>
      </c>
      <c r="H126">
        <v>3491</v>
      </c>
      <c r="I126" t="s">
        <v>438</v>
      </c>
      <c r="J126">
        <v>15</v>
      </c>
      <c r="K126">
        <v>29</v>
      </c>
      <c r="L126">
        <v>15</v>
      </c>
      <c r="M126" s="110">
        <v>44411</v>
      </c>
      <c r="N126" s="110">
        <v>44428</v>
      </c>
      <c r="O126" s="110">
        <v>44428.892624733788</v>
      </c>
      <c r="P126" t="s">
        <v>187</v>
      </c>
      <c r="Q126" t="s">
        <v>32</v>
      </c>
      <c r="R126" t="s">
        <v>32</v>
      </c>
      <c r="S126" t="s">
        <v>215</v>
      </c>
      <c r="T126" t="s">
        <v>216</v>
      </c>
      <c r="U126" t="s">
        <v>217</v>
      </c>
      <c r="V126" t="s">
        <v>32</v>
      </c>
      <c r="W126" t="s">
        <v>32</v>
      </c>
      <c r="X126" t="s">
        <v>32</v>
      </c>
      <c r="Y126" t="s">
        <v>32</v>
      </c>
      <c r="Z126" t="s">
        <v>32</v>
      </c>
      <c r="AA126" t="s">
        <v>32</v>
      </c>
      <c r="AB126" t="s">
        <v>190</v>
      </c>
      <c r="AC126">
        <v>217</v>
      </c>
      <c r="AD126" t="s">
        <v>191</v>
      </c>
      <c r="AE126" t="s">
        <v>192</v>
      </c>
      <c r="AF126">
        <v>4</v>
      </c>
      <c r="AG126">
        <v>4</v>
      </c>
      <c r="AH126" t="s">
        <v>193</v>
      </c>
      <c r="AI126">
        <v>1</v>
      </c>
      <c r="AJ126" t="s">
        <v>194</v>
      </c>
      <c r="AK126">
        <v>1E-3</v>
      </c>
      <c r="AL126">
        <v>1.0840000000000001</v>
      </c>
      <c r="AM126">
        <v>1E-3</v>
      </c>
      <c r="AN126">
        <v>102</v>
      </c>
      <c r="AO126" t="s">
        <v>216</v>
      </c>
      <c r="AP126" t="s">
        <v>32</v>
      </c>
      <c r="AQ126" t="s">
        <v>32</v>
      </c>
      <c r="AR126">
        <v>5</v>
      </c>
      <c r="AS126" t="s">
        <v>239</v>
      </c>
      <c r="AT126">
        <v>8888888</v>
      </c>
      <c r="AU126" t="s">
        <v>280</v>
      </c>
      <c r="AV126">
        <v>8154</v>
      </c>
      <c r="AW126" t="s">
        <v>440</v>
      </c>
      <c r="AX126">
        <v>4966738</v>
      </c>
      <c r="AY126" t="s">
        <v>32</v>
      </c>
      <c r="AZ126" t="s">
        <v>198</v>
      </c>
      <c r="BA126" t="s">
        <v>497</v>
      </c>
      <c r="BB126" t="s">
        <v>199</v>
      </c>
      <c r="BC126">
        <v>267661</v>
      </c>
      <c r="BD126" t="s">
        <v>220</v>
      </c>
    </row>
    <row r="127" spans="1:56">
      <c r="A127" s="109">
        <v>2021</v>
      </c>
      <c r="B127" t="s">
        <v>476</v>
      </c>
      <c r="C127" s="109">
        <v>20</v>
      </c>
      <c r="D127" t="s">
        <v>498</v>
      </c>
      <c r="E127">
        <v>1</v>
      </c>
      <c r="F127" t="s">
        <v>32</v>
      </c>
      <c r="G127" t="s">
        <v>32</v>
      </c>
      <c r="H127">
        <v>969531</v>
      </c>
      <c r="I127" t="s">
        <v>372</v>
      </c>
      <c r="J127">
        <v>13.85</v>
      </c>
      <c r="K127">
        <v>18.2</v>
      </c>
      <c r="L127">
        <v>19.7</v>
      </c>
      <c r="M127" s="110">
        <v>44410</v>
      </c>
      <c r="N127" s="110">
        <v>44428</v>
      </c>
      <c r="O127" s="110">
        <v>44428.716819594913</v>
      </c>
      <c r="P127" t="s">
        <v>187</v>
      </c>
      <c r="Q127" t="s">
        <v>32</v>
      </c>
      <c r="R127" t="s">
        <v>32</v>
      </c>
      <c r="S127" t="s">
        <v>215</v>
      </c>
      <c r="T127" t="s">
        <v>216</v>
      </c>
      <c r="U127" t="s">
        <v>217</v>
      </c>
      <c r="V127" t="s">
        <v>32</v>
      </c>
      <c r="W127" t="s">
        <v>32</v>
      </c>
      <c r="X127" t="s">
        <v>32</v>
      </c>
      <c r="Y127" t="s">
        <v>32</v>
      </c>
      <c r="Z127" t="s">
        <v>32</v>
      </c>
      <c r="AA127" t="s">
        <v>32</v>
      </c>
      <c r="AB127" t="s">
        <v>190</v>
      </c>
      <c r="AC127">
        <v>217</v>
      </c>
      <c r="AD127" t="s">
        <v>191</v>
      </c>
      <c r="AE127" t="s">
        <v>192</v>
      </c>
      <c r="AF127">
        <v>4</v>
      </c>
      <c r="AG127">
        <v>4</v>
      </c>
      <c r="AH127" t="s">
        <v>193</v>
      </c>
      <c r="AI127">
        <v>2</v>
      </c>
      <c r="AJ127" t="s">
        <v>194</v>
      </c>
      <c r="AK127">
        <v>8.2000000000000003E-2</v>
      </c>
      <c r="AL127">
        <v>1.0840000000000001</v>
      </c>
      <c r="AM127">
        <v>8.8999999999999996E-2</v>
      </c>
      <c r="AN127">
        <v>104</v>
      </c>
      <c r="AO127" t="s">
        <v>216</v>
      </c>
      <c r="AP127" t="s">
        <v>32</v>
      </c>
      <c r="AQ127" t="s">
        <v>32</v>
      </c>
      <c r="AR127">
        <v>1</v>
      </c>
      <c r="AS127" t="s">
        <v>195</v>
      </c>
      <c r="AT127">
        <v>1981</v>
      </c>
      <c r="AU127" t="s">
        <v>218</v>
      </c>
      <c r="AV127">
        <v>224374</v>
      </c>
      <c r="AW127" t="s">
        <v>373</v>
      </c>
      <c r="AX127">
        <v>11613362</v>
      </c>
      <c r="AY127" t="s">
        <v>32</v>
      </c>
      <c r="AZ127" t="s">
        <v>198</v>
      </c>
      <c r="BA127" t="s">
        <v>32</v>
      </c>
      <c r="BB127" t="s">
        <v>199</v>
      </c>
      <c r="BC127">
        <v>267652</v>
      </c>
      <c r="BD127" t="s">
        <v>220</v>
      </c>
    </row>
    <row r="128" spans="1:56">
      <c r="A128" s="109">
        <v>2021</v>
      </c>
      <c r="B128" t="s">
        <v>476</v>
      </c>
      <c r="C128" s="109">
        <v>20</v>
      </c>
      <c r="D128" t="s">
        <v>498</v>
      </c>
      <c r="E128">
        <v>2</v>
      </c>
      <c r="F128" t="s">
        <v>32</v>
      </c>
      <c r="G128" t="s">
        <v>32</v>
      </c>
      <c r="H128">
        <v>969531</v>
      </c>
      <c r="I128" t="s">
        <v>372</v>
      </c>
      <c r="J128">
        <v>13.85</v>
      </c>
      <c r="K128">
        <v>18.2</v>
      </c>
      <c r="L128">
        <v>19.7</v>
      </c>
      <c r="M128" s="110">
        <v>44410</v>
      </c>
      <c r="N128" s="110">
        <v>44428</v>
      </c>
      <c r="O128" s="110">
        <v>44428.716819594913</v>
      </c>
      <c r="P128" t="s">
        <v>187</v>
      </c>
      <c r="Q128" t="s">
        <v>32</v>
      </c>
      <c r="R128" t="s">
        <v>32</v>
      </c>
      <c r="S128" t="s">
        <v>215</v>
      </c>
      <c r="T128" t="s">
        <v>216</v>
      </c>
      <c r="U128" t="s">
        <v>217</v>
      </c>
      <c r="V128" t="s">
        <v>32</v>
      </c>
      <c r="W128" t="s">
        <v>32</v>
      </c>
      <c r="X128" t="s">
        <v>32</v>
      </c>
      <c r="Y128" t="s">
        <v>32</v>
      </c>
      <c r="Z128" t="s">
        <v>32</v>
      </c>
      <c r="AA128" t="s">
        <v>32</v>
      </c>
      <c r="AB128" t="s">
        <v>190</v>
      </c>
      <c r="AC128">
        <v>217</v>
      </c>
      <c r="AD128" t="s">
        <v>191</v>
      </c>
      <c r="AE128" t="s">
        <v>192</v>
      </c>
      <c r="AF128">
        <v>4</v>
      </c>
      <c r="AG128">
        <v>4</v>
      </c>
      <c r="AH128" t="s">
        <v>193</v>
      </c>
      <c r="AI128">
        <v>2</v>
      </c>
      <c r="AJ128" t="s">
        <v>194</v>
      </c>
      <c r="AK128">
        <v>2.827</v>
      </c>
      <c r="AL128">
        <v>1.0840000000000001</v>
      </c>
      <c r="AM128">
        <v>3.0640000000000001</v>
      </c>
      <c r="AN128">
        <v>104</v>
      </c>
      <c r="AO128" t="s">
        <v>216</v>
      </c>
      <c r="AP128" t="s">
        <v>32</v>
      </c>
      <c r="AQ128" t="s">
        <v>32</v>
      </c>
      <c r="AR128">
        <v>1</v>
      </c>
      <c r="AS128" t="s">
        <v>195</v>
      </c>
      <c r="AT128">
        <v>4881</v>
      </c>
      <c r="AU128" t="s">
        <v>499</v>
      </c>
      <c r="AV128">
        <v>224374</v>
      </c>
      <c r="AW128" t="s">
        <v>373</v>
      </c>
      <c r="AX128">
        <v>11613362</v>
      </c>
      <c r="AY128" t="s">
        <v>32</v>
      </c>
      <c r="AZ128" t="s">
        <v>198</v>
      </c>
      <c r="BA128" t="s">
        <v>32</v>
      </c>
      <c r="BB128" t="s">
        <v>199</v>
      </c>
      <c r="BC128">
        <v>267652</v>
      </c>
      <c r="BD128" t="s">
        <v>220</v>
      </c>
    </row>
    <row r="129" spans="1:56">
      <c r="A129" s="109">
        <v>2021</v>
      </c>
      <c r="B129" t="s">
        <v>476</v>
      </c>
      <c r="C129" s="109">
        <v>19</v>
      </c>
      <c r="D129" t="s">
        <v>500</v>
      </c>
      <c r="E129">
        <v>1</v>
      </c>
      <c r="F129" t="s">
        <v>32</v>
      </c>
      <c r="G129" t="s">
        <v>32</v>
      </c>
      <c r="H129">
        <v>961273</v>
      </c>
      <c r="I129" t="s">
        <v>357</v>
      </c>
      <c r="J129">
        <v>15</v>
      </c>
      <c r="K129">
        <v>20</v>
      </c>
      <c r="L129">
        <v>16.100000000000001</v>
      </c>
      <c r="M129" s="110">
        <v>44416</v>
      </c>
      <c r="N129" s="110">
        <v>44427</v>
      </c>
      <c r="O129" s="110">
        <v>44427.784774687498</v>
      </c>
      <c r="P129" t="s">
        <v>187</v>
      </c>
      <c r="Q129" t="s">
        <v>32</v>
      </c>
      <c r="R129" t="s">
        <v>32</v>
      </c>
      <c r="S129" t="s">
        <v>318</v>
      </c>
      <c r="T129" t="s">
        <v>318</v>
      </c>
      <c r="U129" t="s">
        <v>319</v>
      </c>
      <c r="V129" t="s">
        <v>32</v>
      </c>
      <c r="W129" t="s">
        <v>32</v>
      </c>
      <c r="X129" t="s">
        <v>32</v>
      </c>
      <c r="Y129" t="s">
        <v>32</v>
      </c>
      <c r="Z129" t="s">
        <v>32</v>
      </c>
      <c r="AA129" t="s">
        <v>32</v>
      </c>
      <c r="AB129" t="s">
        <v>190</v>
      </c>
      <c r="AC129">
        <v>217</v>
      </c>
      <c r="AD129" t="s">
        <v>191</v>
      </c>
      <c r="AE129" t="s">
        <v>192</v>
      </c>
      <c r="AF129">
        <v>4</v>
      </c>
      <c r="AG129">
        <v>4</v>
      </c>
      <c r="AH129" t="s">
        <v>193</v>
      </c>
      <c r="AI129">
        <v>3</v>
      </c>
      <c r="AJ129" t="s">
        <v>194</v>
      </c>
      <c r="AK129">
        <v>2.496</v>
      </c>
      <c r="AL129">
        <v>1.0840000000000001</v>
      </c>
      <c r="AM129">
        <v>2.706</v>
      </c>
      <c r="AN129">
        <v>107</v>
      </c>
      <c r="AO129" t="s">
        <v>320</v>
      </c>
      <c r="AP129" t="s">
        <v>32</v>
      </c>
      <c r="AQ129" t="s">
        <v>32</v>
      </c>
      <c r="AR129">
        <v>3</v>
      </c>
      <c r="AS129" t="s">
        <v>195</v>
      </c>
      <c r="AT129">
        <v>5204</v>
      </c>
      <c r="AU129" t="s">
        <v>236</v>
      </c>
      <c r="AV129">
        <v>96624</v>
      </c>
      <c r="AW129" t="s">
        <v>358</v>
      </c>
      <c r="AX129">
        <v>9442664</v>
      </c>
      <c r="AY129" t="s">
        <v>32</v>
      </c>
      <c r="AZ129" t="s">
        <v>198</v>
      </c>
      <c r="BA129" t="s">
        <v>32</v>
      </c>
      <c r="BB129" t="s">
        <v>199</v>
      </c>
      <c r="BC129">
        <v>267630</v>
      </c>
      <c r="BD129" t="s">
        <v>323</v>
      </c>
    </row>
    <row r="130" spans="1:56">
      <c r="A130" s="109">
        <v>2021</v>
      </c>
      <c r="B130" t="s">
        <v>476</v>
      </c>
      <c r="C130" s="109">
        <v>19</v>
      </c>
      <c r="D130" t="s">
        <v>501</v>
      </c>
      <c r="E130">
        <v>1</v>
      </c>
      <c r="F130" t="s">
        <v>32</v>
      </c>
      <c r="G130" t="s">
        <v>32</v>
      </c>
      <c r="H130">
        <v>900213</v>
      </c>
      <c r="I130" t="s">
        <v>385</v>
      </c>
      <c r="J130">
        <v>14</v>
      </c>
      <c r="K130">
        <v>21</v>
      </c>
      <c r="L130">
        <v>33</v>
      </c>
      <c r="M130" s="110">
        <v>44411</v>
      </c>
      <c r="N130" s="110">
        <v>44427</v>
      </c>
      <c r="O130" s="110">
        <v>44427.618500810189</v>
      </c>
      <c r="P130" t="s">
        <v>187</v>
      </c>
      <c r="Q130" t="s">
        <v>32</v>
      </c>
      <c r="R130" t="s">
        <v>32</v>
      </c>
      <c r="S130" t="s">
        <v>65</v>
      </c>
      <c r="T130" t="s">
        <v>65</v>
      </c>
      <c r="U130" t="s">
        <v>386</v>
      </c>
      <c r="V130" t="s">
        <v>32</v>
      </c>
      <c r="W130" t="s">
        <v>32</v>
      </c>
      <c r="X130" t="s">
        <v>32</v>
      </c>
      <c r="Y130" t="s">
        <v>32</v>
      </c>
      <c r="Z130" t="s">
        <v>32</v>
      </c>
      <c r="AA130" t="s">
        <v>32</v>
      </c>
      <c r="AB130" t="s">
        <v>190</v>
      </c>
      <c r="AC130">
        <v>217</v>
      </c>
      <c r="AD130" t="s">
        <v>191</v>
      </c>
      <c r="AE130" t="s">
        <v>192</v>
      </c>
      <c r="AF130">
        <v>4</v>
      </c>
      <c r="AG130">
        <v>4</v>
      </c>
      <c r="AH130" t="s">
        <v>193</v>
      </c>
      <c r="AI130">
        <v>4</v>
      </c>
      <c r="AJ130" t="s">
        <v>194</v>
      </c>
      <c r="AK130">
        <v>2.113</v>
      </c>
      <c r="AL130">
        <v>1.0840000000000001</v>
      </c>
      <c r="AM130">
        <v>2.29</v>
      </c>
      <c r="AN130">
        <v>109</v>
      </c>
      <c r="AO130" t="s">
        <v>387</v>
      </c>
      <c r="AP130" t="s">
        <v>32</v>
      </c>
      <c r="AQ130" t="s">
        <v>32</v>
      </c>
      <c r="AR130">
        <v>5</v>
      </c>
      <c r="AS130" t="s">
        <v>195</v>
      </c>
      <c r="AT130">
        <v>6731</v>
      </c>
      <c r="AU130" t="s">
        <v>388</v>
      </c>
      <c r="AV130">
        <v>901981</v>
      </c>
      <c r="AW130" t="s">
        <v>389</v>
      </c>
      <c r="AX130">
        <v>6136456</v>
      </c>
      <c r="AY130" t="s">
        <v>32</v>
      </c>
      <c r="AZ130" t="s">
        <v>198</v>
      </c>
      <c r="BA130" t="s">
        <v>502</v>
      </c>
      <c r="BB130" t="s">
        <v>199</v>
      </c>
      <c r="BC130">
        <v>267609</v>
      </c>
      <c r="BD130" t="s">
        <v>503</v>
      </c>
    </row>
    <row r="131" spans="1:56">
      <c r="A131" s="109">
        <v>2021</v>
      </c>
      <c r="B131" t="s">
        <v>476</v>
      </c>
      <c r="C131" s="109">
        <v>19</v>
      </c>
      <c r="D131" t="s">
        <v>501</v>
      </c>
      <c r="E131">
        <v>2</v>
      </c>
      <c r="F131" t="s">
        <v>32</v>
      </c>
      <c r="G131" t="s">
        <v>32</v>
      </c>
      <c r="H131">
        <v>900213</v>
      </c>
      <c r="I131" t="s">
        <v>385</v>
      </c>
      <c r="J131">
        <v>14</v>
      </c>
      <c r="K131">
        <v>21</v>
      </c>
      <c r="L131">
        <v>33</v>
      </c>
      <c r="M131" s="110">
        <v>44411</v>
      </c>
      <c r="N131" s="110">
        <v>44427</v>
      </c>
      <c r="O131" s="110">
        <v>44427.618500810189</v>
      </c>
      <c r="P131" t="s">
        <v>187</v>
      </c>
      <c r="Q131" t="s">
        <v>32</v>
      </c>
      <c r="R131" t="s">
        <v>32</v>
      </c>
      <c r="S131" t="s">
        <v>65</v>
      </c>
      <c r="T131" t="s">
        <v>65</v>
      </c>
      <c r="U131" t="s">
        <v>386</v>
      </c>
      <c r="V131" t="s">
        <v>32</v>
      </c>
      <c r="W131" t="s">
        <v>32</v>
      </c>
      <c r="X131" t="s">
        <v>32</v>
      </c>
      <c r="Y131" t="s">
        <v>32</v>
      </c>
      <c r="Z131" t="s">
        <v>32</v>
      </c>
      <c r="AA131" t="s">
        <v>32</v>
      </c>
      <c r="AB131" t="s">
        <v>190</v>
      </c>
      <c r="AC131">
        <v>217</v>
      </c>
      <c r="AD131" t="s">
        <v>191</v>
      </c>
      <c r="AE131" t="s">
        <v>192</v>
      </c>
      <c r="AF131">
        <v>4</v>
      </c>
      <c r="AG131">
        <v>4</v>
      </c>
      <c r="AH131" t="s">
        <v>193</v>
      </c>
      <c r="AI131">
        <v>4</v>
      </c>
      <c r="AJ131" t="s">
        <v>194</v>
      </c>
      <c r="AK131">
        <v>0.45800000000000002</v>
      </c>
      <c r="AL131">
        <v>1.0840000000000001</v>
      </c>
      <c r="AM131">
        <v>0.496</v>
      </c>
      <c r="AN131">
        <v>109</v>
      </c>
      <c r="AO131" t="s">
        <v>387</v>
      </c>
      <c r="AP131" t="s">
        <v>32</v>
      </c>
      <c r="AQ131" t="s">
        <v>32</v>
      </c>
      <c r="AR131">
        <v>5</v>
      </c>
      <c r="AS131" t="s">
        <v>195</v>
      </c>
      <c r="AT131">
        <v>6731</v>
      </c>
      <c r="AU131" t="s">
        <v>388</v>
      </c>
      <c r="AV131">
        <v>901981</v>
      </c>
      <c r="AW131" t="s">
        <v>389</v>
      </c>
      <c r="AX131">
        <v>6136456</v>
      </c>
      <c r="AY131" t="s">
        <v>32</v>
      </c>
      <c r="AZ131" t="s">
        <v>198</v>
      </c>
      <c r="BA131" t="s">
        <v>502</v>
      </c>
      <c r="BB131" t="s">
        <v>199</v>
      </c>
      <c r="BC131">
        <v>267609</v>
      </c>
      <c r="BD131" t="s">
        <v>503</v>
      </c>
    </row>
    <row r="132" spans="1:56">
      <c r="A132" s="109">
        <v>2021</v>
      </c>
      <c r="B132" t="s">
        <v>476</v>
      </c>
      <c r="C132" s="109">
        <v>19</v>
      </c>
      <c r="D132" t="s">
        <v>501</v>
      </c>
      <c r="E132">
        <v>3</v>
      </c>
      <c r="F132" t="s">
        <v>32</v>
      </c>
      <c r="G132" t="s">
        <v>32</v>
      </c>
      <c r="H132">
        <v>900213</v>
      </c>
      <c r="I132" t="s">
        <v>385</v>
      </c>
      <c r="J132">
        <v>14</v>
      </c>
      <c r="K132">
        <v>21</v>
      </c>
      <c r="L132">
        <v>33</v>
      </c>
      <c r="M132" s="110">
        <v>44411</v>
      </c>
      <c r="N132" s="110">
        <v>44427</v>
      </c>
      <c r="O132" s="110">
        <v>44427.618500810189</v>
      </c>
      <c r="P132" t="s">
        <v>187</v>
      </c>
      <c r="Q132" t="s">
        <v>32</v>
      </c>
      <c r="R132" t="s">
        <v>32</v>
      </c>
      <c r="S132" t="s">
        <v>65</v>
      </c>
      <c r="T132" t="s">
        <v>65</v>
      </c>
      <c r="U132" t="s">
        <v>386</v>
      </c>
      <c r="V132" t="s">
        <v>32</v>
      </c>
      <c r="W132" t="s">
        <v>32</v>
      </c>
      <c r="X132" t="s">
        <v>32</v>
      </c>
      <c r="Y132" t="s">
        <v>32</v>
      </c>
      <c r="Z132" t="s">
        <v>32</v>
      </c>
      <c r="AA132" t="s">
        <v>32</v>
      </c>
      <c r="AB132" t="s">
        <v>190</v>
      </c>
      <c r="AC132">
        <v>217</v>
      </c>
      <c r="AD132" t="s">
        <v>191</v>
      </c>
      <c r="AE132" t="s">
        <v>192</v>
      </c>
      <c r="AF132">
        <v>4</v>
      </c>
      <c r="AG132">
        <v>4</v>
      </c>
      <c r="AH132" t="s">
        <v>193</v>
      </c>
      <c r="AI132">
        <v>4</v>
      </c>
      <c r="AJ132" t="s">
        <v>194</v>
      </c>
      <c r="AK132">
        <v>0.06</v>
      </c>
      <c r="AL132">
        <v>1.0840000000000001</v>
      </c>
      <c r="AM132">
        <v>6.5000000000000002E-2</v>
      </c>
      <c r="AN132">
        <v>109</v>
      </c>
      <c r="AO132" t="s">
        <v>387</v>
      </c>
      <c r="AP132" t="s">
        <v>32</v>
      </c>
      <c r="AQ132" t="s">
        <v>32</v>
      </c>
      <c r="AR132">
        <v>5</v>
      </c>
      <c r="AS132" t="s">
        <v>239</v>
      </c>
      <c r="AT132">
        <v>8888888</v>
      </c>
      <c r="AU132" t="s">
        <v>280</v>
      </c>
      <c r="AV132">
        <v>901981</v>
      </c>
      <c r="AW132" t="s">
        <v>389</v>
      </c>
      <c r="AX132">
        <v>6136456</v>
      </c>
      <c r="AY132" t="s">
        <v>32</v>
      </c>
      <c r="AZ132" t="s">
        <v>198</v>
      </c>
      <c r="BA132" t="s">
        <v>502</v>
      </c>
      <c r="BB132" t="s">
        <v>199</v>
      </c>
      <c r="BC132">
        <v>267609</v>
      </c>
      <c r="BD132" t="s">
        <v>503</v>
      </c>
    </row>
    <row r="133" spans="1:56">
      <c r="A133" s="109">
        <v>2021</v>
      </c>
      <c r="B133" t="s">
        <v>476</v>
      </c>
      <c r="C133" s="109">
        <v>18</v>
      </c>
      <c r="D133" t="s">
        <v>504</v>
      </c>
      <c r="E133">
        <v>1</v>
      </c>
      <c r="F133" t="s">
        <v>32</v>
      </c>
      <c r="G133" t="s">
        <v>32</v>
      </c>
      <c r="H133">
        <v>966933</v>
      </c>
      <c r="I133" t="s">
        <v>395</v>
      </c>
      <c r="J133">
        <v>14.99</v>
      </c>
      <c r="K133">
        <v>21.4</v>
      </c>
      <c r="L133">
        <v>39.799999999999997</v>
      </c>
      <c r="M133" s="110">
        <v>44412</v>
      </c>
      <c r="N133" s="110">
        <v>44426</v>
      </c>
      <c r="O133" s="110">
        <v>44426.669564039352</v>
      </c>
      <c r="P133" t="s">
        <v>187</v>
      </c>
      <c r="Q133" t="s">
        <v>32</v>
      </c>
      <c r="R133" t="s">
        <v>32</v>
      </c>
      <c r="S133" t="s">
        <v>318</v>
      </c>
      <c r="T133" t="s">
        <v>318</v>
      </c>
      <c r="U133" t="s">
        <v>319</v>
      </c>
      <c r="V133" t="s">
        <v>32</v>
      </c>
      <c r="W133" t="s">
        <v>32</v>
      </c>
      <c r="X133" t="s">
        <v>32</v>
      </c>
      <c r="Y133" t="s">
        <v>32</v>
      </c>
      <c r="Z133" t="s">
        <v>32</v>
      </c>
      <c r="AA133" t="s">
        <v>32</v>
      </c>
      <c r="AB133" t="s">
        <v>190</v>
      </c>
      <c r="AC133">
        <v>217</v>
      </c>
      <c r="AD133" t="s">
        <v>191</v>
      </c>
      <c r="AE133" t="s">
        <v>192</v>
      </c>
      <c r="AF133">
        <v>4</v>
      </c>
      <c r="AG133">
        <v>4</v>
      </c>
      <c r="AH133" t="s">
        <v>193</v>
      </c>
      <c r="AI133">
        <v>2</v>
      </c>
      <c r="AJ133" t="s">
        <v>194</v>
      </c>
      <c r="AK133">
        <v>4.1390000000000002</v>
      </c>
      <c r="AL133">
        <v>1.0840000000000001</v>
      </c>
      <c r="AM133">
        <v>4.4870000000000001</v>
      </c>
      <c r="AN133">
        <v>106</v>
      </c>
      <c r="AO133" t="s">
        <v>320</v>
      </c>
      <c r="AP133" t="s">
        <v>32</v>
      </c>
      <c r="AQ133" t="s">
        <v>32</v>
      </c>
      <c r="AR133">
        <v>3</v>
      </c>
      <c r="AS133" t="s">
        <v>195</v>
      </c>
      <c r="AT133">
        <v>8568</v>
      </c>
      <c r="AU133" t="s">
        <v>321</v>
      </c>
      <c r="AV133">
        <v>78068</v>
      </c>
      <c r="AW133" t="s">
        <v>396</v>
      </c>
      <c r="AX133">
        <v>9347160</v>
      </c>
      <c r="AY133" t="s">
        <v>32</v>
      </c>
      <c r="AZ133" t="s">
        <v>198</v>
      </c>
      <c r="BA133" t="s">
        <v>32</v>
      </c>
      <c r="BB133" t="s">
        <v>199</v>
      </c>
      <c r="BC133">
        <v>267582</v>
      </c>
      <c r="BD133" t="s">
        <v>323</v>
      </c>
    </row>
    <row r="134" spans="1:56">
      <c r="A134" s="109">
        <v>2021</v>
      </c>
      <c r="B134" t="s">
        <v>476</v>
      </c>
      <c r="C134" s="109">
        <v>18</v>
      </c>
      <c r="D134" t="s">
        <v>505</v>
      </c>
      <c r="E134">
        <v>1</v>
      </c>
      <c r="F134" t="s">
        <v>32</v>
      </c>
      <c r="G134" t="s">
        <v>32</v>
      </c>
      <c r="H134">
        <v>35799</v>
      </c>
      <c r="I134" t="s">
        <v>381</v>
      </c>
      <c r="J134">
        <v>14.9</v>
      </c>
      <c r="K134">
        <v>30</v>
      </c>
      <c r="L134">
        <v>20</v>
      </c>
      <c r="M134" s="110">
        <v>44419</v>
      </c>
      <c r="N134" s="110">
        <v>44426</v>
      </c>
      <c r="O134" s="110">
        <v>44426.969551423608</v>
      </c>
      <c r="P134" t="s">
        <v>187</v>
      </c>
      <c r="Q134" t="s">
        <v>32</v>
      </c>
      <c r="R134" t="s">
        <v>32</v>
      </c>
      <c r="S134" t="s">
        <v>318</v>
      </c>
      <c r="T134" t="s">
        <v>318</v>
      </c>
      <c r="U134" t="s">
        <v>319</v>
      </c>
      <c r="V134" t="s">
        <v>32</v>
      </c>
      <c r="W134" t="s">
        <v>32</v>
      </c>
      <c r="X134" t="s">
        <v>32</v>
      </c>
      <c r="Y134" t="s">
        <v>32</v>
      </c>
      <c r="Z134" t="s">
        <v>32</v>
      </c>
      <c r="AA134" t="s">
        <v>32</v>
      </c>
      <c r="AB134" t="s">
        <v>190</v>
      </c>
      <c r="AC134">
        <v>217</v>
      </c>
      <c r="AD134" t="s">
        <v>191</v>
      </c>
      <c r="AE134" t="s">
        <v>192</v>
      </c>
      <c r="AF134">
        <v>4</v>
      </c>
      <c r="AG134">
        <v>4</v>
      </c>
      <c r="AH134" t="s">
        <v>193</v>
      </c>
      <c r="AI134">
        <v>3</v>
      </c>
      <c r="AJ134" t="s">
        <v>194</v>
      </c>
      <c r="AK134">
        <v>3.2679999999999998</v>
      </c>
      <c r="AL134">
        <v>1.0840000000000001</v>
      </c>
      <c r="AM134">
        <v>3.5430000000000001</v>
      </c>
      <c r="AN134">
        <v>108</v>
      </c>
      <c r="AO134" t="s">
        <v>320</v>
      </c>
      <c r="AP134" t="s">
        <v>32</v>
      </c>
      <c r="AQ134" t="s">
        <v>32</v>
      </c>
      <c r="AR134">
        <v>3</v>
      </c>
      <c r="AS134" t="s">
        <v>195</v>
      </c>
      <c r="AT134">
        <v>5811</v>
      </c>
      <c r="AU134" t="s">
        <v>397</v>
      </c>
      <c r="AV134">
        <v>78434</v>
      </c>
      <c r="AW134" t="s">
        <v>382</v>
      </c>
      <c r="AX134">
        <v>12818264</v>
      </c>
      <c r="AY134" t="s">
        <v>32</v>
      </c>
      <c r="AZ134" t="s">
        <v>198</v>
      </c>
      <c r="BA134" t="s">
        <v>32</v>
      </c>
      <c r="BB134" t="s">
        <v>199</v>
      </c>
      <c r="BC134">
        <v>267577</v>
      </c>
      <c r="BD134" t="s">
        <v>323</v>
      </c>
    </row>
    <row r="135" spans="1:56">
      <c r="A135" s="109">
        <v>2021</v>
      </c>
      <c r="B135" t="s">
        <v>476</v>
      </c>
      <c r="C135" s="109">
        <v>16</v>
      </c>
      <c r="D135" t="s">
        <v>506</v>
      </c>
      <c r="E135">
        <v>1</v>
      </c>
      <c r="F135" t="s">
        <v>32</v>
      </c>
      <c r="G135" t="s">
        <v>32</v>
      </c>
      <c r="H135">
        <v>969096</v>
      </c>
      <c r="I135" t="s">
        <v>346</v>
      </c>
      <c r="J135">
        <v>14.9</v>
      </c>
      <c r="K135">
        <v>43.8</v>
      </c>
      <c r="L135">
        <v>38.299999999999997</v>
      </c>
      <c r="M135" s="110">
        <v>44415</v>
      </c>
      <c r="N135" s="110">
        <v>44424</v>
      </c>
      <c r="O135" s="110">
        <v>44424.868067511583</v>
      </c>
      <c r="P135" t="s">
        <v>187</v>
      </c>
      <c r="Q135" t="s">
        <v>32</v>
      </c>
      <c r="R135" t="s">
        <v>32</v>
      </c>
      <c r="S135" t="s">
        <v>479</v>
      </c>
      <c r="T135" t="s">
        <v>480</v>
      </c>
      <c r="U135" t="s">
        <v>204</v>
      </c>
      <c r="V135" t="s">
        <v>32</v>
      </c>
      <c r="W135" t="s">
        <v>32</v>
      </c>
      <c r="X135" t="s">
        <v>32</v>
      </c>
      <c r="Y135" t="s">
        <v>32</v>
      </c>
      <c r="Z135" t="s">
        <v>32</v>
      </c>
      <c r="AA135" t="s">
        <v>32</v>
      </c>
      <c r="AB135" t="s">
        <v>190</v>
      </c>
      <c r="AC135">
        <v>217</v>
      </c>
      <c r="AD135" t="s">
        <v>191</v>
      </c>
      <c r="AE135" t="s">
        <v>192</v>
      </c>
      <c r="AF135">
        <v>4</v>
      </c>
      <c r="AG135">
        <v>4</v>
      </c>
      <c r="AH135" t="s">
        <v>193</v>
      </c>
      <c r="AI135">
        <v>8</v>
      </c>
      <c r="AJ135" t="s">
        <v>194</v>
      </c>
      <c r="AK135">
        <v>4.18</v>
      </c>
      <c r="AL135">
        <v>1.0840000000000001</v>
      </c>
      <c r="AM135">
        <v>4.5309999999999997</v>
      </c>
      <c r="AN135">
        <v>114</v>
      </c>
      <c r="AO135" t="s">
        <v>352</v>
      </c>
      <c r="AP135" t="s">
        <v>32</v>
      </c>
      <c r="AQ135" t="s">
        <v>32</v>
      </c>
      <c r="AR135">
        <v>7</v>
      </c>
      <c r="AS135" t="s">
        <v>195</v>
      </c>
      <c r="AT135">
        <v>4881</v>
      </c>
      <c r="AU135" t="s">
        <v>499</v>
      </c>
      <c r="AV135">
        <v>942465</v>
      </c>
      <c r="AW135" t="s">
        <v>347</v>
      </c>
      <c r="AX135">
        <v>13575341</v>
      </c>
      <c r="AY135" t="s">
        <v>32</v>
      </c>
      <c r="AZ135" t="s">
        <v>198</v>
      </c>
      <c r="BA135" t="s">
        <v>507</v>
      </c>
      <c r="BB135" t="s">
        <v>199</v>
      </c>
      <c r="BC135">
        <v>267521</v>
      </c>
      <c r="BD135" t="s">
        <v>482</v>
      </c>
    </row>
    <row r="136" spans="1:56">
      <c r="A136" s="109">
        <v>2021</v>
      </c>
      <c r="B136" t="s">
        <v>476</v>
      </c>
      <c r="C136" s="109">
        <v>16</v>
      </c>
      <c r="D136" t="s">
        <v>508</v>
      </c>
      <c r="E136">
        <v>1</v>
      </c>
      <c r="F136" t="s">
        <v>32</v>
      </c>
      <c r="G136" t="s">
        <v>32</v>
      </c>
      <c r="H136">
        <v>913818</v>
      </c>
      <c r="I136" t="s">
        <v>416</v>
      </c>
      <c r="J136">
        <v>14.6</v>
      </c>
      <c r="K136">
        <v>24</v>
      </c>
      <c r="L136">
        <v>35</v>
      </c>
      <c r="M136" s="110">
        <v>44410</v>
      </c>
      <c r="N136" s="110">
        <v>44424</v>
      </c>
      <c r="O136" s="110">
        <v>44424.774958796297</v>
      </c>
      <c r="P136" t="s">
        <v>187</v>
      </c>
      <c r="Q136" t="s">
        <v>32</v>
      </c>
      <c r="R136" t="s">
        <v>32</v>
      </c>
      <c r="S136" t="s">
        <v>267</v>
      </c>
      <c r="T136" t="s">
        <v>268</v>
      </c>
      <c r="U136" t="s">
        <v>260</v>
      </c>
      <c r="V136" t="s">
        <v>32</v>
      </c>
      <c r="W136" t="s">
        <v>32</v>
      </c>
      <c r="X136" t="s">
        <v>32</v>
      </c>
      <c r="Y136" t="s">
        <v>32</v>
      </c>
      <c r="Z136" t="s">
        <v>32</v>
      </c>
      <c r="AA136" t="s">
        <v>32</v>
      </c>
      <c r="AB136" t="s">
        <v>190</v>
      </c>
      <c r="AC136">
        <v>217</v>
      </c>
      <c r="AD136" t="s">
        <v>191</v>
      </c>
      <c r="AE136" t="s">
        <v>192</v>
      </c>
      <c r="AF136">
        <v>4</v>
      </c>
      <c r="AG136">
        <v>4</v>
      </c>
      <c r="AH136" t="s">
        <v>193</v>
      </c>
      <c r="AI136">
        <v>10</v>
      </c>
      <c r="AJ136" t="s">
        <v>194</v>
      </c>
      <c r="AK136">
        <v>2</v>
      </c>
      <c r="AL136">
        <v>1.0840000000000001</v>
      </c>
      <c r="AM136">
        <v>2.1680000000000001</v>
      </c>
      <c r="AN136">
        <v>162</v>
      </c>
      <c r="AO136" t="s">
        <v>269</v>
      </c>
      <c r="AP136" t="s">
        <v>32</v>
      </c>
      <c r="AQ136" t="s">
        <v>32</v>
      </c>
      <c r="AR136">
        <v>5</v>
      </c>
      <c r="AS136" t="s">
        <v>195</v>
      </c>
      <c r="AT136">
        <v>3189</v>
      </c>
      <c r="AU136" t="s">
        <v>369</v>
      </c>
      <c r="AV136">
        <v>79818010</v>
      </c>
      <c r="AW136" t="s">
        <v>370</v>
      </c>
      <c r="AX136">
        <v>79818010</v>
      </c>
      <c r="AY136" t="s">
        <v>32</v>
      </c>
      <c r="AZ136" t="s">
        <v>198</v>
      </c>
      <c r="BA136" t="s">
        <v>32</v>
      </c>
      <c r="BB136" t="s">
        <v>199</v>
      </c>
      <c r="BC136">
        <v>267516</v>
      </c>
      <c r="BD136" t="s">
        <v>272</v>
      </c>
    </row>
    <row r="137" spans="1:56">
      <c r="A137" s="109">
        <v>2021</v>
      </c>
      <c r="B137" t="s">
        <v>476</v>
      </c>
      <c r="C137" s="109">
        <v>16</v>
      </c>
      <c r="D137" t="s">
        <v>508</v>
      </c>
      <c r="E137">
        <v>2</v>
      </c>
      <c r="F137" t="s">
        <v>32</v>
      </c>
      <c r="G137" t="s">
        <v>32</v>
      </c>
      <c r="H137">
        <v>913818</v>
      </c>
      <c r="I137" t="s">
        <v>416</v>
      </c>
      <c r="J137">
        <v>14.6</v>
      </c>
      <c r="K137">
        <v>24</v>
      </c>
      <c r="L137">
        <v>35</v>
      </c>
      <c r="M137" s="110">
        <v>44410</v>
      </c>
      <c r="N137" s="110">
        <v>44424</v>
      </c>
      <c r="O137" s="110">
        <v>44424.774958796297</v>
      </c>
      <c r="P137" t="s">
        <v>187</v>
      </c>
      <c r="Q137" t="s">
        <v>32</v>
      </c>
      <c r="R137" t="s">
        <v>32</v>
      </c>
      <c r="S137" t="s">
        <v>267</v>
      </c>
      <c r="T137" t="s">
        <v>268</v>
      </c>
      <c r="U137" t="s">
        <v>260</v>
      </c>
      <c r="V137" t="s">
        <v>32</v>
      </c>
      <c r="W137" t="s">
        <v>32</v>
      </c>
      <c r="X137" t="s">
        <v>32</v>
      </c>
      <c r="Y137" t="s">
        <v>32</v>
      </c>
      <c r="Z137" t="s">
        <v>32</v>
      </c>
      <c r="AA137" t="s">
        <v>32</v>
      </c>
      <c r="AB137" t="s">
        <v>190</v>
      </c>
      <c r="AC137">
        <v>217</v>
      </c>
      <c r="AD137" t="s">
        <v>191</v>
      </c>
      <c r="AE137" t="s">
        <v>192</v>
      </c>
      <c r="AF137">
        <v>4</v>
      </c>
      <c r="AG137">
        <v>4</v>
      </c>
      <c r="AH137" t="s">
        <v>193</v>
      </c>
      <c r="AI137">
        <v>10</v>
      </c>
      <c r="AJ137" t="s">
        <v>194</v>
      </c>
      <c r="AK137">
        <v>3.3450000000000002</v>
      </c>
      <c r="AL137">
        <v>1.0840000000000001</v>
      </c>
      <c r="AM137">
        <v>3.6259999999999999</v>
      </c>
      <c r="AN137">
        <v>117</v>
      </c>
      <c r="AO137" t="s">
        <v>269</v>
      </c>
      <c r="AP137" t="s">
        <v>32</v>
      </c>
      <c r="AQ137" t="s">
        <v>32</v>
      </c>
      <c r="AR137">
        <v>5</v>
      </c>
      <c r="AS137" t="s">
        <v>195</v>
      </c>
      <c r="AT137">
        <v>3189</v>
      </c>
      <c r="AU137" t="s">
        <v>369</v>
      </c>
      <c r="AV137">
        <v>79818010</v>
      </c>
      <c r="AW137" t="s">
        <v>370</v>
      </c>
      <c r="AX137">
        <v>79818010</v>
      </c>
      <c r="AY137" t="s">
        <v>32</v>
      </c>
      <c r="AZ137" t="s">
        <v>198</v>
      </c>
      <c r="BA137" t="s">
        <v>32</v>
      </c>
      <c r="BB137" t="s">
        <v>199</v>
      </c>
      <c r="BC137">
        <v>267516</v>
      </c>
      <c r="BD137" t="s">
        <v>272</v>
      </c>
    </row>
    <row r="138" spans="1:56">
      <c r="A138" s="109">
        <v>2021</v>
      </c>
      <c r="B138" t="s">
        <v>476</v>
      </c>
      <c r="C138" s="109">
        <v>16</v>
      </c>
      <c r="D138" t="s">
        <v>509</v>
      </c>
      <c r="E138">
        <v>1</v>
      </c>
      <c r="F138" t="s">
        <v>32</v>
      </c>
      <c r="G138" t="s">
        <v>32</v>
      </c>
      <c r="H138">
        <v>910616</v>
      </c>
      <c r="I138" t="s">
        <v>349</v>
      </c>
      <c r="J138">
        <v>17.95</v>
      </c>
      <c r="K138">
        <v>39</v>
      </c>
      <c r="L138">
        <v>65</v>
      </c>
      <c r="M138" s="110">
        <v>44412</v>
      </c>
      <c r="N138" s="110">
        <v>44424</v>
      </c>
      <c r="O138" s="110">
        <v>44424.690877002307</v>
      </c>
      <c r="P138" t="s">
        <v>187</v>
      </c>
      <c r="Q138" t="s">
        <v>32</v>
      </c>
      <c r="R138" t="s">
        <v>32</v>
      </c>
      <c r="S138" t="s">
        <v>350</v>
      </c>
      <c r="T138" t="s">
        <v>351</v>
      </c>
      <c r="U138" t="s">
        <v>204</v>
      </c>
      <c r="V138" t="s">
        <v>32</v>
      </c>
      <c r="W138" t="s">
        <v>32</v>
      </c>
      <c r="X138" t="s">
        <v>32</v>
      </c>
      <c r="Y138" t="s">
        <v>32</v>
      </c>
      <c r="Z138" t="s">
        <v>32</v>
      </c>
      <c r="AA138" t="s">
        <v>32</v>
      </c>
      <c r="AB138" t="s">
        <v>190</v>
      </c>
      <c r="AC138">
        <v>217</v>
      </c>
      <c r="AD138" t="s">
        <v>191</v>
      </c>
      <c r="AE138" t="s">
        <v>192</v>
      </c>
      <c r="AF138">
        <v>4</v>
      </c>
      <c r="AG138">
        <v>4</v>
      </c>
      <c r="AH138" t="s">
        <v>193</v>
      </c>
      <c r="AI138">
        <v>8</v>
      </c>
      <c r="AJ138" t="s">
        <v>194</v>
      </c>
      <c r="AK138">
        <v>3.7879999999999998</v>
      </c>
      <c r="AL138">
        <v>1.0840000000000001</v>
      </c>
      <c r="AM138">
        <v>4.1059999999999999</v>
      </c>
      <c r="AN138">
        <v>114</v>
      </c>
      <c r="AO138" t="s">
        <v>352</v>
      </c>
      <c r="AP138" t="s">
        <v>32</v>
      </c>
      <c r="AQ138" t="s">
        <v>32</v>
      </c>
      <c r="AR138">
        <v>8</v>
      </c>
      <c r="AS138" t="s">
        <v>195</v>
      </c>
      <c r="AT138">
        <v>8035</v>
      </c>
      <c r="AU138" t="s">
        <v>353</v>
      </c>
      <c r="AV138">
        <v>21729</v>
      </c>
      <c r="AW138" t="s">
        <v>354</v>
      </c>
      <c r="AX138">
        <v>10674974</v>
      </c>
      <c r="AY138" t="s">
        <v>32</v>
      </c>
      <c r="AZ138" t="s">
        <v>198</v>
      </c>
      <c r="BA138" t="s">
        <v>32</v>
      </c>
      <c r="BB138" t="s">
        <v>199</v>
      </c>
      <c r="BC138">
        <v>267509</v>
      </c>
      <c r="BD138" t="s">
        <v>355</v>
      </c>
    </row>
    <row r="139" spans="1:56">
      <c r="A139" s="109">
        <v>2021</v>
      </c>
      <c r="B139" t="s">
        <v>476</v>
      </c>
      <c r="C139" s="109">
        <v>16</v>
      </c>
      <c r="D139" t="s">
        <v>509</v>
      </c>
      <c r="E139">
        <v>2</v>
      </c>
      <c r="F139" t="s">
        <v>32</v>
      </c>
      <c r="G139" t="s">
        <v>32</v>
      </c>
      <c r="H139">
        <v>910616</v>
      </c>
      <c r="I139" t="s">
        <v>349</v>
      </c>
      <c r="J139">
        <v>17.95</v>
      </c>
      <c r="K139">
        <v>39</v>
      </c>
      <c r="L139">
        <v>65</v>
      </c>
      <c r="M139" s="110">
        <v>44412</v>
      </c>
      <c r="N139" s="110">
        <v>44424</v>
      </c>
      <c r="O139" s="110">
        <v>44424.690877002307</v>
      </c>
      <c r="P139" t="s">
        <v>187</v>
      </c>
      <c r="Q139" t="s">
        <v>32</v>
      </c>
      <c r="R139" t="s">
        <v>32</v>
      </c>
      <c r="S139" t="s">
        <v>350</v>
      </c>
      <c r="T139" t="s">
        <v>351</v>
      </c>
      <c r="U139" t="s">
        <v>204</v>
      </c>
      <c r="V139" t="s">
        <v>32</v>
      </c>
      <c r="W139" t="s">
        <v>32</v>
      </c>
      <c r="X139" t="s">
        <v>32</v>
      </c>
      <c r="Y139" t="s">
        <v>32</v>
      </c>
      <c r="Z139" t="s">
        <v>32</v>
      </c>
      <c r="AA139" t="s">
        <v>32</v>
      </c>
      <c r="AB139" t="s">
        <v>190</v>
      </c>
      <c r="AC139">
        <v>217</v>
      </c>
      <c r="AD139" t="s">
        <v>191</v>
      </c>
      <c r="AE139" t="s">
        <v>192</v>
      </c>
      <c r="AF139">
        <v>4</v>
      </c>
      <c r="AG139">
        <v>4</v>
      </c>
      <c r="AH139" t="s">
        <v>193</v>
      </c>
      <c r="AI139">
        <v>8</v>
      </c>
      <c r="AJ139" t="s">
        <v>194</v>
      </c>
      <c r="AK139">
        <v>3.1E-2</v>
      </c>
      <c r="AL139">
        <v>1.0840000000000001</v>
      </c>
      <c r="AM139">
        <v>3.4000000000000002E-2</v>
      </c>
      <c r="AN139">
        <v>114</v>
      </c>
      <c r="AO139" t="s">
        <v>352</v>
      </c>
      <c r="AP139" t="s">
        <v>32</v>
      </c>
      <c r="AQ139" t="s">
        <v>32</v>
      </c>
      <c r="AR139">
        <v>8</v>
      </c>
      <c r="AS139" t="s">
        <v>195</v>
      </c>
      <c r="AT139">
        <v>1981</v>
      </c>
      <c r="AU139" t="s">
        <v>218</v>
      </c>
      <c r="AV139">
        <v>21729</v>
      </c>
      <c r="AW139" t="s">
        <v>354</v>
      </c>
      <c r="AX139">
        <v>10674974</v>
      </c>
      <c r="AY139" t="s">
        <v>32</v>
      </c>
      <c r="AZ139" t="s">
        <v>198</v>
      </c>
      <c r="BA139" t="s">
        <v>32</v>
      </c>
      <c r="BB139" t="s">
        <v>199</v>
      </c>
      <c r="BC139">
        <v>267509</v>
      </c>
      <c r="BD139" t="s">
        <v>355</v>
      </c>
    </row>
    <row r="140" spans="1:56">
      <c r="A140" s="109">
        <v>2021</v>
      </c>
      <c r="B140" t="s">
        <v>476</v>
      </c>
      <c r="C140" s="109">
        <v>16</v>
      </c>
      <c r="D140" t="s">
        <v>510</v>
      </c>
      <c r="E140">
        <v>1</v>
      </c>
      <c r="F140" t="s">
        <v>32</v>
      </c>
      <c r="G140" t="s">
        <v>32</v>
      </c>
      <c r="H140">
        <v>952273</v>
      </c>
      <c r="I140" t="s">
        <v>409</v>
      </c>
      <c r="J140">
        <v>14</v>
      </c>
      <c r="K140">
        <v>20</v>
      </c>
      <c r="L140">
        <v>33</v>
      </c>
      <c r="M140" s="110">
        <v>44419</v>
      </c>
      <c r="N140" s="110">
        <v>44424</v>
      </c>
      <c r="O140" s="110">
        <v>44424.525051620367</v>
      </c>
      <c r="P140" t="s">
        <v>187</v>
      </c>
      <c r="Q140" t="s">
        <v>32</v>
      </c>
      <c r="R140" t="s">
        <v>32</v>
      </c>
      <c r="S140" t="s">
        <v>339</v>
      </c>
      <c r="T140" t="s">
        <v>340</v>
      </c>
      <c r="U140" t="s">
        <v>341</v>
      </c>
      <c r="V140" t="s">
        <v>32</v>
      </c>
      <c r="W140" t="s">
        <v>32</v>
      </c>
      <c r="X140" t="s">
        <v>32</v>
      </c>
      <c r="Y140" t="s">
        <v>32</v>
      </c>
      <c r="Z140" t="s">
        <v>32</v>
      </c>
      <c r="AA140" t="s">
        <v>32</v>
      </c>
      <c r="AB140" t="s">
        <v>190</v>
      </c>
      <c r="AC140">
        <v>217</v>
      </c>
      <c r="AD140" t="s">
        <v>191</v>
      </c>
      <c r="AE140" t="s">
        <v>192</v>
      </c>
      <c r="AF140">
        <v>4</v>
      </c>
      <c r="AG140">
        <v>4</v>
      </c>
      <c r="AH140" t="s">
        <v>193</v>
      </c>
      <c r="AI140">
        <v>5</v>
      </c>
      <c r="AJ140" t="s">
        <v>194</v>
      </c>
      <c r="AK140">
        <v>0.26100000000000001</v>
      </c>
      <c r="AL140">
        <v>1.0840000000000001</v>
      </c>
      <c r="AM140">
        <v>0.28299999999999997</v>
      </c>
      <c r="AN140">
        <v>111</v>
      </c>
      <c r="AO140" t="s">
        <v>340</v>
      </c>
      <c r="AP140" t="s">
        <v>32</v>
      </c>
      <c r="AQ140" t="s">
        <v>32</v>
      </c>
      <c r="AR140">
        <v>5</v>
      </c>
      <c r="AS140" t="s">
        <v>195</v>
      </c>
      <c r="AT140">
        <v>4444</v>
      </c>
      <c r="AU140" t="s">
        <v>342</v>
      </c>
      <c r="AV140">
        <v>9571</v>
      </c>
      <c r="AW140" t="s">
        <v>410</v>
      </c>
      <c r="AX140">
        <v>8070607</v>
      </c>
      <c r="AY140" t="s">
        <v>32</v>
      </c>
      <c r="AZ140" t="s">
        <v>198</v>
      </c>
      <c r="BA140" t="s">
        <v>32</v>
      </c>
      <c r="BB140" t="s">
        <v>199</v>
      </c>
      <c r="BC140">
        <v>267504</v>
      </c>
      <c r="BD140" t="s">
        <v>344</v>
      </c>
    </row>
    <row r="141" spans="1:56">
      <c r="A141" s="109">
        <v>2021</v>
      </c>
      <c r="B141" t="s">
        <v>476</v>
      </c>
      <c r="C141" s="109">
        <v>16</v>
      </c>
      <c r="D141" t="s">
        <v>511</v>
      </c>
      <c r="E141">
        <v>1</v>
      </c>
      <c r="F141" t="s">
        <v>32</v>
      </c>
      <c r="G141" t="s">
        <v>32</v>
      </c>
      <c r="H141">
        <v>34126</v>
      </c>
      <c r="I141" t="s">
        <v>214</v>
      </c>
      <c r="J141">
        <v>13.7</v>
      </c>
      <c r="K141">
        <v>25</v>
      </c>
      <c r="L141">
        <v>45</v>
      </c>
      <c r="M141" s="110">
        <v>44417</v>
      </c>
      <c r="N141" s="110">
        <v>44424</v>
      </c>
      <c r="O141" s="110">
        <v>44425.469954976863</v>
      </c>
      <c r="P141" t="s">
        <v>187</v>
      </c>
      <c r="Q141" t="s">
        <v>32</v>
      </c>
      <c r="R141" t="s">
        <v>32</v>
      </c>
      <c r="S141" t="s">
        <v>215</v>
      </c>
      <c r="T141" t="s">
        <v>216</v>
      </c>
      <c r="U141" t="s">
        <v>217</v>
      </c>
      <c r="V141" t="s">
        <v>32</v>
      </c>
      <c r="W141" t="s">
        <v>32</v>
      </c>
      <c r="X141" t="s">
        <v>32</v>
      </c>
      <c r="Y141" t="s">
        <v>32</v>
      </c>
      <c r="Z141" t="s">
        <v>32</v>
      </c>
      <c r="AA141" t="s">
        <v>32</v>
      </c>
      <c r="AB141" t="s">
        <v>190</v>
      </c>
      <c r="AC141">
        <v>217</v>
      </c>
      <c r="AD141" t="s">
        <v>191</v>
      </c>
      <c r="AE141" t="s">
        <v>192</v>
      </c>
      <c r="AF141">
        <v>4</v>
      </c>
      <c r="AG141">
        <v>4</v>
      </c>
      <c r="AH141" t="s">
        <v>193</v>
      </c>
      <c r="AI141">
        <v>1</v>
      </c>
      <c r="AJ141" t="s">
        <v>194</v>
      </c>
      <c r="AK141">
        <v>0.48</v>
      </c>
      <c r="AL141">
        <v>1.0840000000000001</v>
      </c>
      <c r="AM141">
        <v>0.52</v>
      </c>
      <c r="AN141">
        <v>102</v>
      </c>
      <c r="AO141" t="s">
        <v>216</v>
      </c>
      <c r="AP141" t="s">
        <v>32</v>
      </c>
      <c r="AQ141" t="s">
        <v>32</v>
      </c>
      <c r="AR141">
        <v>5</v>
      </c>
      <c r="AS141" t="s">
        <v>195</v>
      </c>
      <c r="AT141">
        <v>8547</v>
      </c>
      <c r="AU141" t="s">
        <v>221</v>
      </c>
      <c r="AV141">
        <v>11788</v>
      </c>
      <c r="AW141" t="s">
        <v>219</v>
      </c>
      <c r="AX141">
        <v>4679790</v>
      </c>
      <c r="AY141" t="s">
        <v>32</v>
      </c>
      <c r="AZ141" t="s">
        <v>198</v>
      </c>
      <c r="BA141" t="s">
        <v>512</v>
      </c>
      <c r="BB141" t="s">
        <v>199</v>
      </c>
      <c r="BC141">
        <v>267502</v>
      </c>
      <c r="BD141" t="s">
        <v>220</v>
      </c>
    </row>
    <row r="142" spans="1:56">
      <c r="A142" s="109">
        <v>2021</v>
      </c>
      <c r="B142" t="s">
        <v>476</v>
      </c>
      <c r="C142" s="109">
        <v>16</v>
      </c>
      <c r="D142" t="s">
        <v>513</v>
      </c>
      <c r="E142">
        <v>1</v>
      </c>
      <c r="F142" t="s">
        <v>32</v>
      </c>
      <c r="G142" t="s">
        <v>32</v>
      </c>
      <c r="H142">
        <v>965149</v>
      </c>
      <c r="I142" t="s">
        <v>210</v>
      </c>
      <c r="J142">
        <v>14.95</v>
      </c>
      <c r="K142">
        <v>24.5</v>
      </c>
      <c r="L142">
        <v>19.899999999999999</v>
      </c>
      <c r="M142" s="110">
        <v>44420</v>
      </c>
      <c r="N142" s="110">
        <v>44424</v>
      </c>
      <c r="O142" s="110">
        <v>44424.529665775473</v>
      </c>
      <c r="P142" t="s">
        <v>187</v>
      </c>
      <c r="Q142" t="s">
        <v>32</v>
      </c>
      <c r="R142" t="s">
        <v>32</v>
      </c>
      <c r="S142" t="s">
        <v>203</v>
      </c>
      <c r="T142" t="s">
        <v>203</v>
      </c>
      <c r="U142" t="s">
        <v>204</v>
      </c>
      <c r="V142" t="s">
        <v>32</v>
      </c>
      <c r="W142" t="s">
        <v>32</v>
      </c>
      <c r="X142" t="s">
        <v>32</v>
      </c>
      <c r="Y142" t="s">
        <v>32</v>
      </c>
      <c r="Z142" t="s">
        <v>32</v>
      </c>
      <c r="AA142" t="s">
        <v>32</v>
      </c>
      <c r="AB142" t="s">
        <v>190</v>
      </c>
      <c r="AC142">
        <v>217</v>
      </c>
      <c r="AD142" t="s">
        <v>191</v>
      </c>
      <c r="AE142" t="s">
        <v>192</v>
      </c>
      <c r="AF142">
        <v>4</v>
      </c>
      <c r="AG142">
        <v>4</v>
      </c>
      <c r="AH142" t="s">
        <v>193</v>
      </c>
      <c r="AI142">
        <v>8</v>
      </c>
      <c r="AJ142" t="s">
        <v>194</v>
      </c>
      <c r="AK142">
        <v>3.0910000000000002</v>
      </c>
      <c r="AL142">
        <v>1.0840000000000001</v>
      </c>
      <c r="AM142">
        <v>3.351</v>
      </c>
      <c r="AN142">
        <v>114</v>
      </c>
      <c r="AO142" t="s">
        <v>205</v>
      </c>
      <c r="AP142" t="s">
        <v>32</v>
      </c>
      <c r="AQ142" t="s">
        <v>32</v>
      </c>
      <c r="AR142">
        <v>8</v>
      </c>
      <c r="AS142" t="s">
        <v>195</v>
      </c>
      <c r="AT142">
        <v>6996</v>
      </c>
      <c r="AU142" t="s">
        <v>211</v>
      </c>
      <c r="AV142">
        <v>20764</v>
      </c>
      <c r="AW142" t="s">
        <v>212</v>
      </c>
      <c r="AX142">
        <v>12384902</v>
      </c>
      <c r="AY142" t="s">
        <v>32</v>
      </c>
      <c r="AZ142" t="s">
        <v>198</v>
      </c>
      <c r="BA142" t="s">
        <v>32</v>
      </c>
      <c r="BB142" t="s">
        <v>199</v>
      </c>
      <c r="BC142">
        <v>267495</v>
      </c>
      <c r="BD142" t="s">
        <v>208</v>
      </c>
    </row>
    <row r="143" spans="1:56">
      <c r="A143" s="109">
        <v>2021</v>
      </c>
      <c r="B143" t="s">
        <v>476</v>
      </c>
      <c r="C143" s="109">
        <v>15</v>
      </c>
      <c r="D143" t="s">
        <v>514</v>
      </c>
      <c r="E143">
        <v>1</v>
      </c>
      <c r="F143" t="s">
        <v>32</v>
      </c>
      <c r="G143" t="s">
        <v>32</v>
      </c>
      <c r="H143">
        <v>968368</v>
      </c>
      <c r="I143" t="s">
        <v>313</v>
      </c>
      <c r="J143">
        <v>17.399999999999999</v>
      </c>
      <c r="K143">
        <v>47.4</v>
      </c>
      <c r="L143">
        <v>31.5</v>
      </c>
      <c r="M143" s="110">
        <v>44414</v>
      </c>
      <c r="N143" s="110">
        <v>44423</v>
      </c>
      <c r="O143" s="110">
        <v>44423.696293946763</v>
      </c>
      <c r="P143" t="s">
        <v>187</v>
      </c>
      <c r="Q143" t="s">
        <v>32</v>
      </c>
      <c r="R143" t="s">
        <v>32</v>
      </c>
      <c r="S143" t="s">
        <v>188</v>
      </c>
      <c r="T143" t="s">
        <v>188</v>
      </c>
      <c r="U143" t="s">
        <v>189</v>
      </c>
      <c r="V143" t="s">
        <v>32</v>
      </c>
      <c r="W143" t="s">
        <v>32</v>
      </c>
      <c r="X143" t="s">
        <v>32</v>
      </c>
      <c r="Y143" t="s">
        <v>32</v>
      </c>
      <c r="Z143" t="s">
        <v>32</v>
      </c>
      <c r="AA143" t="s">
        <v>32</v>
      </c>
      <c r="AB143" t="s">
        <v>190</v>
      </c>
      <c r="AC143">
        <v>217</v>
      </c>
      <c r="AD143" t="s">
        <v>191</v>
      </c>
      <c r="AE143" t="s">
        <v>192</v>
      </c>
      <c r="AF143">
        <v>4</v>
      </c>
      <c r="AG143">
        <v>4</v>
      </c>
      <c r="AH143" t="s">
        <v>193</v>
      </c>
      <c r="AI143">
        <v>14</v>
      </c>
      <c r="AJ143" t="s">
        <v>194</v>
      </c>
      <c r="AK143">
        <v>3.6419999999999999</v>
      </c>
      <c r="AL143">
        <v>1.0840000000000001</v>
      </c>
      <c r="AM143">
        <v>3.948</v>
      </c>
      <c r="AN143">
        <v>161</v>
      </c>
      <c r="AO143" t="s">
        <v>188</v>
      </c>
      <c r="AP143" t="s">
        <v>32</v>
      </c>
      <c r="AQ143" t="s">
        <v>32</v>
      </c>
      <c r="AR143">
        <v>14</v>
      </c>
      <c r="AS143" t="s">
        <v>195</v>
      </c>
      <c r="AT143">
        <v>7861</v>
      </c>
      <c r="AU143" t="s">
        <v>314</v>
      </c>
      <c r="AV143">
        <v>37371</v>
      </c>
      <c r="AW143" t="s">
        <v>315</v>
      </c>
      <c r="AX143">
        <v>9375470</v>
      </c>
      <c r="AY143" t="s">
        <v>32</v>
      </c>
      <c r="AZ143" t="s">
        <v>198</v>
      </c>
      <c r="BA143" t="s">
        <v>32</v>
      </c>
      <c r="BB143" t="s">
        <v>199</v>
      </c>
      <c r="BC143">
        <v>267436</v>
      </c>
      <c r="BD143" t="s">
        <v>200</v>
      </c>
    </row>
    <row r="144" spans="1:56">
      <c r="A144" s="109">
        <v>2021</v>
      </c>
      <c r="B144" t="s">
        <v>476</v>
      </c>
      <c r="C144" s="109">
        <v>15</v>
      </c>
      <c r="D144" t="s">
        <v>515</v>
      </c>
      <c r="E144">
        <v>1</v>
      </c>
      <c r="F144" t="s">
        <v>32</v>
      </c>
      <c r="G144" t="s">
        <v>32</v>
      </c>
      <c r="H144">
        <v>30516</v>
      </c>
      <c r="I144" t="s">
        <v>325</v>
      </c>
      <c r="J144">
        <v>17.899999999999999</v>
      </c>
      <c r="K144">
        <v>44.5</v>
      </c>
      <c r="L144">
        <v>56.3</v>
      </c>
      <c r="M144" s="110">
        <v>44413</v>
      </c>
      <c r="N144" s="110">
        <v>44423</v>
      </c>
      <c r="O144" s="110">
        <v>44423.677058067129</v>
      </c>
      <c r="P144" t="s">
        <v>187</v>
      </c>
      <c r="Q144" t="s">
        <v>32</v>
      </c>
      <c r="R144" t="s">
        <v>32</v>
      </c>
      <c r="S144" t="s">
        <v>188</v>
      </c>
      <c r="T144" t="s">
        <v>188</v>
      </c>
      <c r="U144" t="s">
        <v>189</v>
      </c>
      <c r="V144" t="s">
        <v>32</v>
      </c>
      <c r="W144" t="s">
        <v>32</v>
      </c>
      <c r="X144" t="s">
        <v>32</v>
      </c>
      <c r="Y144" t="s">
        <v>32</v>
      </c>
      <c r="Z144" t="s">
        <v>32</v>
      </c>
      <c r="AA144" t="s">
        <v>32</v>
      </c>
      <c r="AB144" t="s">
        <v>190</v>
      </c>
      <c r="AC144">
        <v>217</v>
      </c>
      <c r="AD144" t="s">
        <v>191</v>
      </c>
      <c r="AE144" t="s">
        <v>192</v>
      </c>
      <c r="AF144">
        <v>4</v>
      </c>
      <c r="AG144">
        <v>4</v>
      </c>
      <c r="AH144" t="s">
        <v>193</v>
      </c>
      <c r="AI144">
        <v>14</v>
      </c>
      <c r="AJ144" t="s">
        <v>194</v>
      </c>
      <c r="AK144">
        <v>4.5529999999999999</v>
      </c>
      <c r="AL144">
        <v>1.0840000000000001</v>
      </c>
      <c r="AM144">
        <v>4.9349999999999996</v>
      </c>
      <c r="AN144">
        <v>161</v>
      </c>
      <c r="AO144" t="s">
        <v>188</v>
      </c>
      <c r="AP144" t="s">
        <v>32</v>
      </c>
      <c r="AQ144" t="s">
        <v>32</v>
      </c>
      <c r="AR144">
        <v>8</v>
      </c>
      <c r="AS144" t="s">
        <v>195</v>
      </c>
      <c r="AT144">
        <v>6675</v>
      </c>
      <c r="AU144" t="s">
        <v>326</v>
      </c>
      <c r="AV144">
        <v>69745</v>
      </c>
      <c r="AW144" t="s">
        <v>327</v>
      </c>
      <c r="AX144">
        <v>9379803</v>
      </c>
      <c r="AY144" t="s">
        <v>32</v>
      </c>
      <c r="AZ144" t="s">
        <v>198</v>
      </c>
      <c r="BA144" t="s">
        <v>32</v>
      </c>
      <c r="BB144" t="s">
        <v>199</v>
      </c>
      <c r="BC144">
        <v>267400</v>
      </c>
      <c r="BD144" t="s">
        <v>200</v>
      </c>
    </row>
    <row r="145" spans="1:56">
      <c r="A145" s="109">
        <v>2021</v>
      </c>
      <c r="B145" t="s">
        <v>476</v>
      </c>
      <c r="C145" s="109">
        <v>15</v>
      </c>
      <c r="D145" t="s">
        <v>516</v>
      </c>
      <c r="E145">
        <v>1</v>
      </c>
      <c r="F145" t="s">
        <v>32</v>
      </c>
      <c r="G145" t="s">
        <v>32</v>
      </c>
      <c r="H145">
        <v>925225</v>
      </c>
      <c r="I145" t="s">
        <v>484</v>
      </c>
      <c r="J145">
        <v>13.5</v>
      </c>
      <c r="K145">
        <v>18</v>
      </c>
      <c r="L145">
        <v>30.1</v>
      </c>
      <c r="M145" s="110">
        <v>44416</v>
      </c>
      <c r="N145" s="110">
        <v>44423</v>
      </c>
      <c r="O145" s="110">
        <v>44424.606884837973</v>
      </c>
      <c r="P145" t="s">
        <v>187</v>
      </c>
      <c r="Q145" t="s">
        <v>32</v>
      </c>
      <c r="R145" t="s">
        <v>32</v>
      </c>
      <c r="S145" t="s">
        <v>215</v>
      </c>
      <c r="T145" t="s">
        <v>216</v>
      </c>
      <c r="U145" t="s">
        <v>217</v>
      </c>
      <c r="V145" t="s">
        <v>32</v>
      </c>
      <c r="W145" t="s">
        <v>32</v>
      </c>
      <c r="X145" t="s">
        <v>32</v>
      </c>
      <c r="Y145" t="s">
        <v>32</v>
      </c>
      <c r="Z145" t="s">
        <v>32</v>
      </c>
      <c r="AA145" t="s">
        <v>32</v>
      </c>
      <c r="AB145" t="s">
        <v>190</v>
      </c>
      <c r="AC145">
        <v>217</v>
      </c>
      <c r="AD145" t="s">
        <v>191</v>
      </c>
      <c r="AE145" t="s">
        <v>192</v>
      </c>
      <c r="AF145">
        <v>4</v>
      </c>
      <c r="AG145">
        <v>4</v>
      </c>
      <c r="AH145" t="s">
        <v>193</v>
      </c>
      <c r="AI145">
        <v>1</v>
      </c>
      <c r="AJ145" t="s">
        <v>194</v>
      </c>
      <c r="AK145">
        <v>0.47299999999999998</v>
      </c>
      <c r="AL145">
        <v>1.0840000000000001</v>
      </c>
      <c r="AM145">
        <v>0.51300000000000001</v>
      </c>
      <c r="AN145">
        <v>102</v>
      </c>
      <c r="AO145" t="s">
        <v>216</v>
      </c>
      <c r="AP145" t="s">
        <v>32</v>
      </c>
      <c r="AQ145" t="s">
        <v>32</v>
      </c>
      <c r="AR145">
        <v>1</v>
      </c>
      <c r="AS145" t="s">
        <v>195</v>
      </c>
      <c r="AT145">
        <v>2332</v>
      </c>
      <c r="AU145" t="s">
        <v>487</v>
      </c>
      <c r="AV145">
        <v>916212</v>
      </c>
      <c r="AW145" t="s">
        <v>485</v>
      </c>
      <c r="AX145">
        <v>8445687</v>
      </c>
      <c r="AY145" t="s">
        <v>32</v>
      </c>
      <c r="AZ145" t="s">
        <v>198</v>
      </c>
      <c r="BA145" t="s">
        <v>32</v>
      </c>
      <c r="BB145" t="s">
        <v>199</v>
      </c>
      <c r="BC145">
        <v>267325</v>
      </c>
      <c r="BD145" t="s">
        <v>220</v>
      </c>
    </row>
    <row r="146" spans="1:56">
      <c r="A146" s="109">
        <v>2021</v>
      </c>
      <c r="B146" t="s">
        <v>476</v>
      </c>
      <c r="C146" s="109">
        <v>14</v>
      </c>
      <c r="D146" t="s">
        <v>517</v>
      </c>
      <c r="E146">
        <v>1</v>
      </c>
      <c r="F146" t="s">
        <v>32</v>
      </c>
      <c r="G146" t="s">
        <v>32</v>
      </c>
      <c r="H146">
        <v>30440</v>
      </c>
      <c r="I146" t="s">
        <v>310</v>
      </c>
      <c r="J146">
        <v>15</v>
      </c>
      <c r="K146">
        <v>36</v>
      </c>
      <c r="L146">
        <v>35.700000000000003</v>
      </c>
      <c r="M146" s="110">
        <v>44413</v>
      </c>
      <c r="N146" s="110">
        <v>44422</v>
      </c>
      <c r="O146" s="110">
        <v>44422.904282372678</v>
      </c>
      <c r="P146" t="s">
        <v>187</v>
      </c>
      <c r="Q146" t="s">
        <v>32</v>
      </c>
      <c r="R146" t="s">
        <v>32</v>
      </c>
      <c r="S146" t="s">
        <v>232</v>
      </c>
      <c r="T146" t="s">
        <v>233</v>
      </c>
      <c r="U146" t="s">
        <v>234</v>
      </c>
      <c r="V146" t="s">
        <v>32</v>
      </c>
      <c r="W146" t="s">
        <v>32</v>
      </c>
      <c r="X146" t="s">
        <v>32</v>
      </c>
      <c r="Y146" t="s">
        <v>32</v>
      </c>
      <c r="Z146" t="s">
        <v>32</v>
      </c>
      <c r="AA146" t="s">
        <v>32</v>
      </c>
      <c r="AB146" t="s">
        <v>190</v>
      </c>
      <c r="AC146">
        <v>217</v>
      </c>
      <c r="AD146" t="s">
        <v>191</v>
      </c>
      <c r="AE146" t="s">
        <v>192</v>
      </c>
      <c r="AF146">
        <v>4</v>
      </c>
      <c r="AG146">
        <v>4</v>
      </c>
      <c r="AH146" t="s">
        <v>193</v>
      </c>
      <c r="AI146">
        <v>7</v>
      </c>
      <c r="AJ146" t="s">
        <v>194</v>
      </c>
      <c r="AK146">
        <v>1.6379999999999999</v>
      </c>
      <c r="AL146">
        <v>1.0840000000000001</v>
      </c>
      <c r="AM146">
        <v>1.776</v>
      </c>
      <c r="AN146">
        <v>113</v>
      </c>
      <c r="AO146" t="s">
        <v>235</v>
      </c>
      <c r="AP146" t="s">
        <v>32</v>
      </c>
      <c r="AQ146" t="s">
        <v>32</v>
      </c>
      <c r="AR146">
        <v>7</v>
      </c>
      <c r="AS146" t="s">
        <v>195</v>
      </c>
      <c r="AT146">
        <v>5204</v>
      </c>
      <c r="AU146" t="s">
        <v>236</v>
      </c>
      <c r="AV146">
        <v>77457870</v>
      </c>
      <c r="AW146" t="s">
        <v>311</v>
      </c>
      <c r="AX146">
        <v>77457870</v>
      </c>
      <c r="AY146" t="s">
        <v>32</v>
      </c>
      <c r="AZ146" t="s">
        <v>198</v>
      </c>
      <c r="BA146" t="s">
        <v>32</v>
      </c>
      <c r="BB146" t="s">
        <v>199</v>
      </c>
      <c r="BC146">
        <v>267308</v>
      </c>
      <c r="BD146" t="s">
        <v>238</v>
      </c>
    </row>
    <row r="147" spans="1:56">
      <c r="A147" s="109">
        <v>2021</v>
      </c>
      <c r="B147" t="s">
        <v>476</v>
      </c>
      <c r="C147" s="109">
        <v>14</v>
      </c>
      <c r="D147" t="s">
        <v>517</v>
      </c>
      <c r="E147">
        <v>2</v>
      </c>
      <c r="F147" t="s">
        <v>32</v>
      </c>
      <c r="G147" t="s">
        <v>32</v>
      </c>
      <c r="H147">
        <v>30440</v>
      </c>
      <c r="I147" t="s">
        <v>310</v>
      </c>
      <c r="J147">
        <v>15</v>
      </c>
      <c r="K147">
        <v>36</v>
      </c>
      <c r="L147">
        <v>35.700000000000003</v>
      </c>
      <c r="M147" s="110">
        <v>44413</v>
      </c>
      <c r="N147" s="110">
        <v>44422</v>
      </c>
      <c r="O147" s="110">
        <v>44422.904282372678</v>
      </c>
      <c r="P147" t="s">
        <v>187</v>
      </c>
      <c r="Q147" t="s">
        <v>32</v>
      </c>
      <c r="R147" t="s">
        <v>32</v>
      </c>
      <c r="S147" t="s">
        <v>232</v>
      </c>
      <c r="T147" t="s">
        <v>233</v>
      </c>
      <c r="U147" t="s">
        <v>234</v>
      </c>
      <c r="V147" t="s">
        <v>32</v>
      </c>
      <c r="W147" t="s">
        <v>32</v>
      </c>
      <c r="X147" t="s">
        <v>32</v>
      </c>
      <c r="Y147" t="s">
        <v>32</v>
      </c>
      <c r="Z147" t="s">
        <v>32</v>
      </c>
      <c r="AA147" t="s">
        <v>32</v>
      </c>
      <c r="AB147" t="s">
        <v>190</v>
      </c>
      <c r="AC147">
        <v>217</v>
      </c>
      <c r="AD147" t="s">
        <v>191</v>
      </c>
      <c r="AE147" t="s">
        <v>192</v>
      </c>
      <c r="AF147">
        <v>4</v>
      </c>
      <c r="AG147">
        <v>4</v>
      </c>
      <c r="AH147" t="s">
        <v>193</v>
      </c>
      <c r="AI147">
        <v>7</v>
      </c>
      <c r="AJ147" t="s">
        <v>194</v>
      </c>
      <c r="AK147">
        <v>1.2999999999999999E-2</v>
      </c>
      <c r="AL147">
        <v>1.0840000000000001</v>
      </c>
      <c r="AM147">
        <v>1.4E-2</v>
      </c>
      <c r="AN147">
        <v>113</v>
      </c>
      <c r="AO147" t="s">
        <v>235</v>
      </c>
      <c r="AP147" t="s">
        <v>32</v>
      </c>
      <c r="AQ147" t="s">
        <v>32</v>
      </c>
      <c r="AR147">
        <v>7</v>
      </c>
      <c r="AS147" t="s">
        <v>239</v>
      </c>
      <c r="AT147">
        <v>55555555</v>
      </c>
      <c r="AU147" t="s">
        <v>240</v>
      </c>
      <c r="AV147">
        <v>77457870</v>
      </c>
      <c r="AW147" t="s">
        <v>311</v>
      </c>
      <c r="AX147">
        <v>77457870</v>
      </c>
      <c r="AY147" t="s">
        <v>32</v>
      </c>
      <c r="AZ147" t="s">
        <v>198</v>
      </c>
      <c r="BA147" t="s">
        <v>32</v>
      </c>
      <c r="BB147" t="s">
        <v>199</v>
      </c>
      <c r="BC147">
        <v>267308</v>
      </c>
      <c r="BD147" t="s">
        <v>238</v>
      </c>
    </row>
    <row r="148" spans="1:56">
      <c r="A148" s="109">
        <v>2021</v>
      </c>
      <c r="B148" t="s">
        <v>476</v>
      </c>
      <c r="C148" s="109">
        <v>14</v>
      </c>
      <c r="D148" t="s">
        <v>518</v>
      </c>
      <c r="E148">
        <v>1</v>
      </c>
      <c r="F148" t="s">
        <v>32</v>
      </c>
      <c r="G148" t="s">
        <v>32</v>
      </c>
      <c r="H148">
        <v>913293</v>
      </c>
      <c r="I148" t="s">
        <v>426</v>
      </c>
      <c r="J148">
        <v>18</v>
      </c>
      <c r="K148">
        <v>41</v>
      </c>
      <c r="L148">
        <v>76.900000000000006</v>
      </c>
      <c r="M148" s="110">
        <v>44412</v>
      </c>
      <c r="N148" s="110">
        <v>44422</v>
      </c>
      <c r="O148" s="110">
        <v>44422.855535451388</v>
      </c>
      <c r="P148" t="s">
        <v>187</v>
      </c>
      <c r="Q148" t="s">
        <v>32</v>
      </c>
      <c r="R148" t="s">
        <v>32</v>
      </c>
      <c r="S148" t="s">
        <v>232</v>
      </c>
      <c r="T148" t="s">
        <v>233</v>
      </c>
      <c r="U148" t="s">
        <v>234</v>
      </c>
      <c r="V148" t="s">
        <v>32</v>
      </c>
      <c r="W148" t="s">
        <v>32</v>
      </c>
      <c r="X148" t="s">
        <v>32</v>
      </c>
      <c r="Y148" t="s">
        <v>32</v>
      </c>
      <c r="Z148" t="s">
        <v>32</v>
      </c>
      <c r="AA148" t="s">
        <v>32</v>
      </c>
      <c r="AB148" t="s">
        <v>190</v>
      </c>
      <c r="AC148">
        <v>217</v>
      </c>
      <c r="AD148" t="s">
        <v>191</v>
      </c>
      <c r="AE148" t="s">
        <v>192</v>
      </c>
      <c r="AF148">
        <v>4</v>
      </c>
      <c r="AG148">
        <v>4</v>
      </c>
      <c r="AH148" t="s">
        <v>193</v>
      </c>
      <c r="AI148">
        <v>7</v>
      </c>
      <c r="AJ148" t="s">
        <v>194</v>
      </c>
      <c r="AK148">
        <v>1.6870000000000001</v>
      </c>
      <c r="AL148">
        <v>1.0840000000000001</v>
      </c>
      <c r="AM148">
        <v>1.829</v>
      </c>
      <c r="AN148">
        <v>113</v>
      </c>
      <c r="AO148" t="s">
        <v>235</v>
      </c>
      <c r="AP148" t="s">
        <v>32</v>
      </c>
      <c r="AQ148" t="s">
        <v>32</v>
      </c>
      <c r="AR148">
        <v>7</v>
      </c>
      <c r="AS148" t="s">
        <v>195</v>
      </c>
      <c r="AT148">
        <v>5204</v>
      </c>
      <c r="AU148" t="s">
        <v>236</v>
      </c>
      <c r="AV148">
        <v>78657490</v>
      </c>
      <c r="AW148" t="s">
        <v>427</v>
      </c>
      <c r="AX148">
        <v>78657490</v>
      </c>
      <c r="AY148" t="s">
        <v>32</v>
      </c>
      <c r="AZ148" t="s">
        <v>198</v>
      </c>
      <c r="BA148" t="s">
        <v>32</v>
      </c>
      <c r="BB148" t="s">
        <v>199</v>
      </c>
      <c r="BC148">
        <v>267300</v>
      </c>
      <c r="BD148" t="s">
        <v>238</v>
      </c>
    </row>
    <row r="149" spans="1:56">
      <c r="A149" s="109">
        <v>2021</v>
      </c>
      <c r="B149" t="s">
        <v>476</v>
      </c>
      <c r="C149" s="109">
        <v>14</v>
      </c>
      <c r="D149" t="s">
        <v>519</v>
      </c>
      <c r="E149">
        <v>1</v>
      </c>
      <c r="F149" t="s">
        <v>32</v>
      </c>
      <c r="G149" t="s">
        <v>32</v>
      </c>
      <c r="H149">
        <v>28584</v>
      </c>
      <c r="I149" t="s">
        <v>231</v>
      </c>
      <c r="J149">
        <v>15</v>
      </c>
      <c r="K149">
        <v>24</v>
      </c>
      <c r="L149">
        <v>38.799999999999997</v>
      </c>
      <c r="M149" s="110">
        <v>44413</v>
      </c>
      <c r="N149" s="110">
        <v>44422</v>
      </c>
      <c r="O149" s="110">
        <v>44422.889196296303</v>
      </c>
      <c r="P149" t="s">
        <v>187</v>
      </c>
      <c r="Q149" t="s">
        <v>32</v>
      </c>
      <c r="R149" t="s">
        <v>32</v>
      </c>
      <c r="S149" t="s">
        <v>232</v>
      </c>
      <c r="T149" t="s">
        <v>233</v>
      </c>
      <c r="U149" t="s">
        <v>234</v>
      </c>
      <c r="V149" t="s">
        <v>32</v>
      </c>
      <c r="W149" t="s">
        <v>32</v>
      </c>
      <c r="X149" t="s">
        <v>32</v>
      </c>
      <c r="Y149" t="s">
        <v>32</v>
      </c>
      <c r="Z149" t="s">
        <v>32</v>
      </c>
      <c r="AA149" t="s">
        <v>32</v>
      </c>
      <c r="AB149" t="s">
        <v>190</v>
      </c>
      <c r="AC149">
        <v>217</v>
      </c>
      <c r="AD149" t="s">
        <v>191</v>
      </c>
      <c r="AE149" t="s">
        <v>192</v>
      </c>
      <c r="AF149">
        <v>4</v>
      </c>
      <c r="AG149">
        <v>4</v>
      </c>
      <c r="AH149" t="s">
        <v>193</v>
      </c>
      <c r="AI149">
        <v>7</v>
      </c>
      <c r="AJ149" t="s">
        <v>194</v>
      </c>
      <c r="AK149">
        <v>2.3239999999999998</v>
      </c>
      <c r="AL149">
        <v>1.0840000000000001</v>
      </c>
      <c r="AM149">
        <v>2.5190000000000001</v>
      </c>
      <c r="AN149">
        <v>113</v>
      </c>
      <c r="AO149" t="s">
        <v>235</v>
      </c>
      <c r="AP149" t="s">
        <v>32</v>
      </c>
      <c r="AQ149" t="s">
        <v>32</v>
      </c>
      <c r="AR149">
        <v>7</v>
      </c>
      <c r="AS149" t="s">
        <v>195</v>
      </c>
      <c r="AT149">
        <v>5204</v>
      </c>
      <c r="AU149" t="s">
        <v>236</v>
      </c>
      <c r="AV149">
        <v>79818820</v>
      </c>
      <c r="AW149" t="s">
        <v>237</v>
      </c>
      <c r="AX149">
        <v>79818820</v>
      </c>
      <c r="AY149" t="s">
        <v>32</v>
      </c>
      <c r="AZ149" t="s">
        <v>198</v>
      </c>
      <c r="BA149" t="s">
        <v>32</v>
      </c>
      <c r="BB149" t="s">
        <v>199</v>
      </c>
      <c r="BC149">
        <v>267299</v>
      </c>
      <c r="BD149" t="s">
        <v>238</v>
      </c>
    </row>
    <row r="150" spans="1:56">
      <c r="A150" s="109">
        <v>2021</v>
      </c>
      <c r="B150" t="s">
        <v>476</v>
      </c>
      <c r="C150" s="109">
        <v>14</v>
      </c>
      <c r="D150" t="s">
        <v>519</v>
      </c>
      <c r="E150">
        <v>2</v>
      </c>
      <c r="F150" t="s">
        <v>32</v>
      </c>
      <c r="G150" t="s">
        <v>32</v>
      </c>
      <c r="H150">
        <v>28584</v>
      </c>
      <c r="I150" t="s">
        <v>231</v>
      </c>
      <c r="J150">
        <v>15</v>
      </c>
      <c r="K150">
        <v>24</v>
      </c>
      <c r="L150">
        <v>38.799999999999997</v>
      </c>
      <c r="M150" s="110">
        <v>44413</v>
      </c>
      <c r="N150" s="110">
        <v>44422</v>
      </c>
      <c r="O150" s="110">
        <v>44422.889196296303</v>
      </c>
      <c r="P150" t="s">
        <v>187</v>
      </c>
      <c r="Q150" t="s">
        <v>32</v>
      </c>
      <c r="R150" t="s">
        <v>32</v>
      </c>
      <c r="S150" t="s">
        <v>232</v>
      </c>
      <c r="T150" t="s">
        <v>233</v>
      </c>
      <c r="U150" t="s">
        <v>234</v>
      </c>
      <c r="V150" t="s">
        <v>32</v>
      </c>
      <c r="W150" t="s">
        <v>32</v>
      </c>
      <c r="X150" t="s">
        <v>32</v>
      </c>
      <c r="Y150" t="s">
        <v>32</v>
      </c>
      <c r="Z150" t="s">
        <v>32</v>
      </c>
      <c r="AA150" t="s">
        <v>32</v>
      </c>
      <c r="AB150" t="s">
        <v>190</v>
      </c>
      <c r="AC150">
        <v>217</v>
      </c>
      <c r="AD150" t="s">
        <v>191</v>
      </c>
      <c r="AE150" t="s">
        <v>192</v>
      </c>
      <c r="AF150">
        <v>4</v>
      </c>
      <c r="AG150">
        <v>4</v>
      </c>
      <c r="AH150" t="s">
        <v>193</v>
      </c>
      <c r="AI150">
        <v>7</v>
      </c>
      <c r="AJ150" t="s">
        <v>194</v>
      </c>
      <c r="AK150">
        <v>5.7000000000000002E-2</v>
      </c>
      <c r="AL150">
        <v>1.0840000000000001</v>
      </c>
      <c r="AM150">
        <v>6.2E-2</v>
      </c>
      <c r="AN150">
        <v>113</v>
      </c>
      <c r="AO150" t="s">
        <v>235</v>
      </c>
      <c r="AP150" t="s">
        <v>32</v>
      </c>
      <c r="AQ150" t="s">
        <v>32</v>
      </c>
      <c r="AR150">
        <v>7</v>
      </c>
      <c r="AS150" t="s">
        <v>239</v>
      </c>
      <c r="AT150">
        <v>55555555</v>
      </c>
      <c r="AU150" t="s">
        <v>240</v>
      </c>
      <c r="AV150">
        <v>79818820</v>
      </c>
      <c r="AW150" t="s">
        <v>237</v>
      </c>
      <c r="AX150">
        <v>79818820</v>
      </c>
      <c r="AY150" t="s">
        <v>32</v>
      </c>
      <c r="AZ150" t="s">
        <v>198</v>
      </c>
      <c r="BA150" t="s">
        <v>32</v>
      </c>
      <c r="BB150" t="s">
        <v>199</v>
      </c>
      <c r="BC150">
        <v>267299</v>
      </c>
      <c r="BD150" t="s">
        <v>238</v>
      </c>
    </row>
    <row r="151" spans="1:56">
      <c r="A151" s="109">
        <v>2021</v>
      </c>
      <c r="B151" t="s">
        <v>476</v>
      </c>
      <c r="C151" s="109">
        <v>14</v>
      </c>
      <c r="D151" t="s">
        <v>520</v>
      </c>
      <c r="E151">
        <v>1</v>
      </c>
      <c r="F151" t="s">
        <v>32</v>
      </c>
      <c r="G151" t="s">
        <v>32</v>
      </c>
      <c r="H151">
        <v>900657</v>
      </c>
      <c r="I151" t="s">
        <v>435</v>
      </c>
      <c r="J151">
        <v>14.7</v>
      </c>
      <c r="K151">
        <v>23</v>
      </c>
      <c r="L151">
        <v>35.9</v>
      </c>
      <c r="M151" s="110">
        <v>44412</v>
      </c>
      <c r="N151" s="110">
        <v>44422</v>
      </c>
      <c r="O151" s="110">
        <v>44422.738395138891</v>
      </c>
      <c r="P151" t="s">
        <v>187</v>
      </c>
      <c r="Q151" t="s">
        <v>32</v>
      </c>
      <c r="R151" t="s">
        <v>32</v>
      </c>
      <c r="S151" t="s">
        <v>232</v>
      </c>
      <c r="T151" t="s">
        <v>233</v>
      </c>
      <c r="U151" t="s">
        <v>234</v>
      </c>
      <c r="V151" t="s">
        <v>32</v>
      </c>
      <c r="W151" t="s">
        <v>32</v>
      </c>
      <c r="X151" t="s">
        <v>32</v>
      </c>
      <c r="Y151" t="s">
        <v>32</v>
      </c>
      <c r="Z151" t="s">
        <v>32</v>
      </c>
      <c r="AA151" t="s">
        <v>32</v>
      </c>
      <c r="AB151" t="s">
        <v>190</v>
      </c>
      <c r="AC151">
        <v>217</v>
      </c>
      <c r="AD151" t="s">
        <v>191</v>
      </c>
      <c r="AE151" t="s">
        <v>192</v>
      </c>
      <c r="AF151">
        <v>4</v>
      </c>
      <c r="AG151">
        <v>4</v>
      </c>
      <c r="AH151" t="s">
        <v>193</v>
      </c>
      <c r="AI151">
        <v>7</v>
      </c>
      <c r="AJ151" t="s">
        <v>194</v>
      </c>
      <c r="AK151">
        <v>2.2080000000000002</v>
      </c>
      <c r="AL151">
        <v>1.0840000000000001</v>
      </c>
      <c r="AM151">
        <v>2.3929999999999998</v>
      </c>
      <c r="AN151">
        <v>113</v>
      </c>
      <c r="AO151" t="s">
        <v>235</v>
      </c>
      <c r="AP151" t="s">
        <v>32</v>
      </c>
      <c r="AQ151" t="s">
        <v>32</v>
      </c>
      <c r="AR151">
        <v>14</v>
      </c>
      <c r="AS151" t="s">
        <v>195</v>
      </c>
      <c r="AT151">
        <v>5204</v>
      </c>
      <c r="AU151" t="s">
        <v>236</v>
      </c>
      <c r="AV151">
        <v>900610</v>
      </c>
      <c r="AW151" t="s">
        <v>436</v>
      </c>
      <c r="AX151">
        <v>12068122</v>
      </c>
      <c r="AY151" t="s">
        <v>32</v>
      </c>
      <c r="AZ151" t="s">
        <v>198</v>
      </c>
      <c r="BA151" t="s">
        <v>32</v>
      </c>
      <c r="BB151" t="s">
        <v>199</v>
      </c>
      <c r="BC151">
        <v>267297</v>
      </c>
      <c r="BD151" t="s">
        <v>238</v>
      </c>
    </row>
    <row r="152" spans="1:56">
      <c r="A152" s="109">
        <v>2021</v>
      </c>
      <c r="B152" t="s">
        <v>476</v>
      </c>
      <c r="C152" s="109">
        <v>14</v>
      </c>
      <c r="D152" t="s">
        <v>520</v>
      </c>
      <c r="E152">
        <v>2</v>
      </c>
      <c r="F152" t="s">
        <v>32</v>
      </c>
      <c r="G152" t="s">
        <v>32</v>
      </c>
      <c r="H152">
        <v>900657</v>
      </c>
      <c r="I152" t="s">
        <v>435</v>
      </c>
      <c r="J152">
        <v>14.7</v>
      </c>
      <c r="K152">
        <v>23</v>
      </c>
      <c r="L152">
        <v>35.9</v>
      </c>
      <c r="M152" s="110">
        <v>44412</v>
      </c>
      <c r="N152" s="110">
        <v>44422</v>
      </c>
      <c r="O152" s="110">
        <v>44422.738395138891</v>
      </c>
      <c r="P152" t="s">
        <v>187</v>
      </c>
      <c r="Q152" t="s">
        <v>32</v>
      </c>
      <c r="R152" t="s">
        <v>32</v>
      </c>
      <c r="S152" t="s">
        <v>232</v>
      </c>
      <c r="T152" t="s">
        <v>233</v>
      </c>
      <c r="U152" t="s">
        <v>234</v>
      </c>
      <c r="V152" t="s">
        <v>32</v>
      </c>
      <c r="W152" t="s">
        <v>32</v>
      </c>
      <c r="X152" t="s">
        <v>32</v>
      </c>
      <c r="Y152" t="s">
        <v>32</v>
      </c>
      <c r="Z152" t="s">
        <v>32</v>
      </c>
      <c r="AA152" t="s">
        <v>32</v>
      </c>
      <c r="AB152" t="s">
        <v>190</v>
      </c>
      <c r="AC152">
        <v>217</v>
      </c>
      <c r="AD152" t="s">
        <v>191</v>
      </c>
      <c r="AE152" t="s">
        <v>192</v>
      </c>
      <c r="AF152">
        <v>4</v>
      </c>
      <c r="AG152">
        <v>4</v>
      </c>
      <c r="AH152" t="s">
        <v>193</v>
      </c>
      <c r="AI152">
        <v>7</v>
      </c>
      <c r="AJ152" t="s">
        <v>194</v>
      </c>
      <c r="AK152">
        <v>8.9999999999999993E-3</v>
      </c>
      <c r="AL152">
        <v>1.0840000000000001</v>
      </c>
      <c r="AM152">
        <v>0.01</v>
      </c>
      <c r="AN152">
        <v>113</v>
      </c>
      <c r="AO152" t="s">
        <v>235</v>
      </c>
      <c r="AP152" t="s">
        <v>32</v>
      </c>
      <c r="AQ152" t="s">
        <v>32</v>
      </c>
      <c r="AR152">
        <v>14</v>
      </c>
      <c r="AS152" t="s">
        <v>239</v>
      </c>
      <c r="AT152">
        <v>55555555</v>
      </c>
      <c r="AU152" t="s">
        <v>240</v>
      </c>
      <c r="AV152">
        <v>900610</v>
      </c>
      <c r="AW152" t="s">
        <v>436</v>
      </c>
      <c r="AX152">
        <v>12068122</v>
      </c>
      <c r="AY152" t="s">
        <v>32</v>
      </c>
      <c r="AZ152" t="s">
        <v>198</v>
      </c>
      <c r="BA152" t="s">
        <v>32</v>
      </c>
      <c r="BB152" t="s">
        <v>199</v>
      </c>
      <c r="BC152">
        <v>267297</v>
      </c>
      <c r="BD152" t="s">
        <v>238</v>
      </c>
    </row>
    <row r="153" spans="1:56">
      <c r="A153" s="109">
        <v>2021</v>
      </c>
      <c r="B153" t="s">
        <v>476</v>
      </c>
      <c r="C153" s="109">
        <v>14</v>
      </c>
      <c r="D153" t="s">
        <v>521</v>
      </c>
      <c r="E153">
        <v>1</v>
      </c>
      <c r="F153" t="s">
        <v>32</v>
      </c>
      <c r="G153" t="s">
        <v>32</v>
      </c>
      <c r="H153">
        <v>902137</v>
      </c>
      <c r="I153" t="s">
        <v>432</v>
      </c>
      <c r="J153">
        <v>18</v>
      </c>
      <c r="K153">
        <v>37</v>
      </c>
      <c r="L153">
        <v>40</v>
      </c>
      <c r="M153" s="110">
        <v>44412</v>
      </c>
      <c r="N153" s="110">
        <v>44422</v>
      </c>
      <c r="O153" s="110">
        <v>44422.681871180554</v>
      </c>
      <c r="P153" t="s">
        <v>187</v>
      </c>
      <c r="Q153" t="s">
        <v>32</v>
      </c>
      <c r="R153" t="s">
        <v>32</v>
      </c>
      <c r="S153" t="s">
        <v>232</v>
      </c>
      <c r="T153" t="s">
        <v>233</v>
      </c>
      <c r="U153" t="s">
        <v>234</v>
      </c>
      <c r="V153" t="s">
        <v>32</v>
      </c>
      <c r="W153" t="s">
        <v>32</v>
      </c>
      <c r="X153" t="s">
        <v>32</v>
      </c>
      <c r="Y153" t="s">
        <v>32</v>
      </c>
      <c r="Z153" t="s">
        <v>32</v>
      </c>
      <c r="AA153" t="s">
        <v>32</v>
      </c>
      <c r="AB153" t="s">
        <v>190</v>
      </c>
      <c r="AC153">
        <v>217</v>
      </c>
      <c r="AD153" t="s">
        <v>191</v>
      </c>
      <c r="AE153" t="s">
        <v>192</v>
      </c>
      <c r="AF153">
        <v>4</v>
      </c>
      <c r="AG153">
        <v>4</v>
      </c>
      <c r="AH153" t="s">
        <v>193</v>
      </c>
      <c r="AI153">
        <v>7</v>
      </c>
      <c r="AJ153" t="s">
        <v>194</v>
      </c>
      <c r="AK153">
        <v>2.4900000000000002</v>
      </c>
      <c r="AL153">
        <v>1.0840000000000001</v>
      </c>
      <c r="AM153">
        <v>2.6989999999999998</v>
      </c>
      <c r="AN153">
        <v>113</v>
      </c>
      <c r="AO153" t="s">
        <v>235</v>
      </c>
      <c r="AP153" t="s">
        <v>32</v>
      </c>
      <c r="AQ153" t="s">
        <v>32</v>
      </c>
      <c r="AR153">
        <v>7</v>
      </c>
      <c r="AS153" t="s">
        <v>195</v>
      </c>
      <c r="AT153">
        <v>5204</v>
      </c>
      <c r="AU153" t="s">
        <v>236</v>
      </c>
      <c r="AV153">
        <v>915985</v>
      </c>
      <c r="AW153" t="s">
        <v>433</v>
      </c>
      <c r="AX153">
        <v>5288302</v>
      </c>
      <c r="AY153" t="s">
        <v>32</v>
      </c>
      <c r="AZ153" t="s">
        <v>198</v>
      </c>
      <c r="BA153" t="s">
        <v>32</v>
      </c>
      <c r="BB153" t="s">
        <v>199</v>
      </c>
      <c r="BC153">
        <v>267296</v>
      </c>
      <c r="BD153" t="s">
        <v>238</v>
      </c>
    </row>
    <row r="154" spans="1:56">
      <c r="A154" s="109">
        <v>2021</v>
      </c>
      <c r="B154" t="s">
        <v>476</v>
      </c>
      <c r="C154" s="109">
        <v>14</v>
      </c>
      <c r="D154" t="s">
        <v>521</v>
      </c>
      <c r="E154">
        <v>2</v>
      </c>
      <c r="F154" t="s">
        <v>32</v>
      </c>
      <c r="G154" t="s">
        <v>32</v>
      </c>
      <c r="H154">
        <v>902137</v>
      </c>
      <c r="I154" t="s">
        <v>432</v>
      </c>
      <c r="J154">
        <v>18</v>
      </c>
      <c r="K154">
        <v>37</v>
      </c>
      <c r="L154">
        <v>40</v>
      </c>
      <c r="M154" s="110">
        <v>44412</v>
      </c>
      <c r="N154" s="110">
        <v>44422</v>
      </c>
      <c r="O154" s="110">
        <v>44422.681871180554</v>
      </c>
      <c r="P154" t="s">
        <v>187</v>
      </c>
      <c r="Q154" t="s">
        <v>32</v>
      </c>
      <c r="R154" t="s">
        <v>32</v>
      </c>
      <c r="S154" t="s">
        <v>232</v>
      </c>
      <c r="T154" t="s">
        <v>233</v>
      </c>
      <c r="U154" t="s">
        <v>234</v>
      </c>
      <c r="V154" t="s">
        <v>32</v>
      </c>
      <c r="W154" t="s">
        <v>32</v>
      </c>
      <c r="X154" t="s">
        <v>32</v>
      </c>
      <c r="Y154" t="s">
        <v>32</v>
      </c>
      <c r="Z154" t="s">
        <v>32</v>
      </c>
      <c r="AA154" t="s">
        <v>32</v>
      </c>
      <c r="AB154" t="s">
        <v>190</v>
      </c>
      <c r="AC154">
        <v>217</v>
      </c>
      <c r="AD154" t="s">
        <v>191</v>
      </c>
      <c r="AE154" t="s">
        <v>192</v>
      </c>
      <c r="AF154">
        <v>4</v>
      </c>
      <c r="AG154">
        <v>4</v>
      </c>
      <c r="AH154" t="s">
        <v>193</v>
      </c>
      <c r="AI154">
        <v>7</v>
      </c>
      <c r="AJ154" t="s">
        <v>194</v>
      </c>
      <c r="AK154">
        <v>7.9000000000000001E-2</v>
      </c>
      <c r="AL154">
        <v>1.0840000000000001</v>
      </c>
      <c r="AM154">
        <v>8.5999999999999993E-2</v>
      </c>
      <c r="AN154">
        <v>113</v>
      </c>
      <c r="AO154" t="s">
        <v>235</v>
      </c>
      <c r="AP154" t="s">
        <v>32</v>
      </c>
      <c r="AQ154" t="s">
        <v>32</v>
      </c>
      <c r="AR154">
        <v>7</v>
      </c>
      <c r="AS154" t="s">
        <v>239</v>
      </c>
      <c r="AT154">
        <v>55555555</v>
      </c>
      <c r="AU154" t="s">
        <v>240</v>
      </c>
      <c r="AV154">
        <v>915985</v>
      </c>
      <c r="AW154" t="s">
        <v>433</v>
      </c>
      <c r="AX154">
        <v>5288302</v>
      </c>
      <c r="AY154" t="s">
        <v>32</v>
      </c>
      <c r="AZ154" t="s">
        <v>198</v>
      </c>
      <c r="BA154" t="s">
        <v>32</v>
      </c>
      <c r="BB154" t="s">
        <v>199</v>
      </c>
      <c r="BC154">
        <v>267296</v>
      </c>
      <c r="BD154" t="s">
        <v>238</v>
      </c>
    </row>
    <row r="155" spans="1:56">
      <c r="A155" s="109">
        <v>2021</v>
      </c>
      <c r="B155" t="s">
        <v>476</v>
      </c>
      <c r="C155" s="109">
        <v>14</v>
      </c>
      <c r="D155" t="s">
        <v>522</v>
      </c>
      <c r="E155">
        <v>1</v>
      </c>
      <c r="F155" t="s">
        <v>32</v>
      </c>
      <c r="G155" t="s">
        <v>32</v>
      </c>
      <c r="H155">
        <v>902118</v>
      </c>
      <c r="I155" t="s">
        <v>242</v>
      </c>
      <c r="J155">
        <v>15.43</v>
      </c>
      <c r="K155">
        <v>19</v>
      </c>
      <c r="L155">
        <v>21.8</v>
      </c>
      <c r="M155" s="110">
        <v>44413</v>
      </c>
      <c r="N155" s="110">
        <v>44422</v>
      </c>
      <c r="O155" s="110">
        <v>44423.002771030093</v>
      </c>
      <c r="P155" t="s">
        <v>187</v>
      </c>
      <c r="Q155" t="s">
        <v>32</v>
      </c>
      <c r="R155" t="s">
        <v>32</v>
      </c>
      <c r="S155" t="s">
        <v>232</v>
      </c>
      <c r="T155" t="s">
        <v>233</v>
      </c>
      <c r="U155" t="s">
        <v>234</v>
      </c>
      <c r="V155" t="s">
        <v>32</v>
      </c>
      <c r="W155" t="s">
        <v>32</v>
      </c>
      <c r="X155" t="s">
        <v>32</v>
      </c>
      <c r="Y155" t="s">
        <v>32</v>
      </c>
      <c r="Z155" t="s">
        <v>32</v>
      </c>
      <c r="AA155" t="s">
        <v>32</v>
      </c>
      <c r="AB155" t="s">
        <v>190</v>
      </c>
      <c r="AC155">
        <v>217</v>
      </c>
      <c r="AD155" t="s">
        <v>191</v>
      </c>
      <c r="AE155" t="s">
        <v>192</v>
      </c>
      <c r="AF155">
        <v>4</v>
      </c>
      <c r="AG155">
        <v>4</v>
      </c>
      <c r="AH155" t="s">
        <v>193</v>
      </c>
      <c r="AI155">
        <v>7</v>
      </c>
      <c r="AJ155" t="s">
        <v>194</v>
      </c>
      <c r="AK155">
        <v>2.577</v>
      </c>
      <c r="AL155">
        <v>1.0840000000000001</v>
      </c>
      <c r="AM155">
        <v>2.7930000000000001</v>
      </c>
      <c r="AN155">
        <v>113</v>
      </c>
      <c r="AO155" t="s">
        <v>235</v>
      </c>
      <c r="AP155" t="s">
        <v>32</v>
      </c>
      <c r="AQ155" t="s">
        <v>32</v>
      </c>
      <c r="AR155">
        <v>7</v>
      </c>
      <c r="AS155" t="s">
        <v>195</v>
      </c>
      <c r="AT155">
        <v>527</v>
      </c>
      <c r="AU155" t="s">
        <v>523</v>
      </c>
      <c r="AV155">
        <v>77544490</v>
      </c>
      <c r="AW155" t="s">
        <v>244</v>
      </c>
      <c r="AX155">
        <v>77544490</v>
      </c>
      <c r="AY155" t="s">
        <v>32</v>
      </c>
      <c r="AZ155" t="s">
        <v>198</v>
      </c>
      <c r="BA155" t="s">
        <v>32</v>
      </c>
      <c r="BB155" t="s">
        <v>199</v>
      </c>
      <c r="BC155">
        <v>267295</v>
      </c>
      <c r="BD155" t="s">
        <v>238</v>
      </c>
    </row>
    <row r="156" spans="1:56">
      <c r="A156" s="109">
        <v>2021</v>
      </c>
      <c r="B156" t="s">
        <v>476</v>
      </c>
      <c r="C156" s="109">
        <v>14</v>
      </c>
      <c r="D156" t="s">
        <v>522</v>
      </c>
      <c r="E156">
        <v>2</v>
      </c>
      <c r="F156" t="s">
        <v>32</v>
      </c>
      <c r="G156" t="s">
        <v>32</v>
      </c>
      <c r="H156">
        <v>902118</v>
      </c>
      <c r="I156" t="s">
        <v>242</v>
      </c>
      <c r="J156">
        <v>15.43</v>
      </c>
      <c r="K156">
        <v>19</v>
      </c>
      <c r="L156">
        <v>21.8</v>
      </c>
      <c r="M156" s="110">
        <v>44413</v>
      </c>
      <c r="N156" s="110">
        <v>44422</v>
      </c>
      <c r="O156" s="110">
        <v>44423.002771030093</v>
      </c>
      <c r="P156" t="s">
        <v>187</v>
      </c>
      <c r="Q156" t="s">
        <v>32</v>
      </c>
      <c r="R156" t="s">
        <v>32</v>
      </c>
      <c r="S156" t="s">
        <v>232</v>
      </c>
      <c r="T156" t="s">
        <v>233</v>
      </c>
      <c r="U156" t="s">
        <v>234</v>
      </c>
      <c r="V156" t="s">
        <v>32</v>
      </c>
      <c r="W156" t="s">
        <v>32</v>
      </c>
      <c r="X156" t="s">
        <v>32</v>
      </c>
      <c r="Y156" t="s">
        <v>32</v>
      </c>
      <c r="Z156" t="s">
        <v>32</v>
      </c>
      <c r="AA156" t="s">
        <v>32</v>
      </c>
      <c r="AB156" t="s">
        <v>190</v>
      </c>
      <c r="AC156">
        <v>217</v>
      </c>
      <c r="AD156" t="s">
        <v>191</v>
      </c>
      <c r="AE156" t="s">
        <v>192</v>
      </c>
      <c r="AF156">
        <v>4</v>
      </c>
      <c r="AG156">
        <v>4</v>
      </c>
      <c r="AH156" t="s">
        <v>193</v>
      </c>
      <c r="AI156">
        <v>7</v>
      </c>
      <c r="AJ156" t="s">
        <v>194</v>
      </c>
      <c r="AK156">
        <v>8.4000000000000005E-2</v>
      </c>
      <c r="AL156">
        <v>1.0840000000000001</v>
      </c>
      <c r="AM156">
        <v>9.0999999999999998E-2</v>
      </c>
      <c r="AN156">
        <v>113</v>
      </c>
      <c r="AO156" t="s">
        <v>235</v>
      </c>
      <c r="AP156" t="s">
        <v>32</v>
      </c>
      <c r="AQ156" t="s">
        <v>32</v>
      </c>
      <c r="AR156">
        <v>7</v>
      </c>
      <c r="AS156" t="s">
        <v>239</v>
      </c>
      <c r="AT156">
        <v>8888888</v>
      </c>
      <c r="AU156" t="s">
        <v>280</v>
      </c>
      <c r="AV156">
        <v>77544490</v>
      </c>
      <c r="AW156" t="s">
        <v>244</v>
      </c>
      <c r="AX156">
        <v>77544490</v>
      </c>
      <c r="AY156" t="s">
        <v>32</v>
      </c>
      <c r="AZ156" t="s">
        <v>198</v>
      </c>
      <c r="BA156" t="s">
        <v>32</v>
      </c>
      <c r="BB156" t="s">
        <v>199</v>
      </c>
      <c r="BC156">
        <v>267295</v>
      </c>
      <c r="BD156" t="s">
        <v>238</v>
      </c>
    </row>
    <row r="157" spans="1:56">
      <c r="A157" s="109">
        <v>2021</v>
      </c>
      <c r="B157" t="s">
        <v>476</v>
      </c>
      <c r="C157" s="109">
        <v>6</v>
      </c>
      <c r="D157" t="s">
        <v>524</v>
      </c>
      <c r="E157">
        <v>1</v>
      </c>
      <c r="F157" t="s">
        <v>32</v>
      </c>
      <c r="G157" t="s">
        <v>32</v>
      </c>
      <c r="H157">
        <v>966309</v>
      </c>
      <c r="I157" t="s">
        <v>295</v>
      </c>
      <c r="J157">
        <v>14.95</v>
      </c>
      <c r="K157">
        <v>34.1</v>
      </c>
      <c r="L157">
        <v>31</v>
      </c>
      <c r="M157" s="110">
        <v>44363</v>
      </c>
      <c r="N157" s="110">
        <v>44414</v>
      </c>
      <c r="O157" s="110">
        <v>44414.059201851851</v>
      </c>
      <c r="P157" t="s">
        <v>187</v>
      </c>
      <c r="Q157" t="s">
        <v>32</v>
      </c>
      <c r="R157" t="s">
        <v>32</v>
      </c>
      <c r="S157" t="s">
        <v>188</v>
      </c>
      <c r="T157" t="s">
        <v>188</v>
      </c>
      <c r="U157" t="s">
        <v>189</v>
      </c>
      <c r="V157" t="s">
        <v>32</v>
      </c>
      <c r="W157" t="s">
        <v>32</v>
      </c>
      <c r="X157" t="s">
        <v>32</v>
      </c>
      <c r="Y157" t="s">
        <v>32</v>
      </c>
      <c r="Z157" t="s">
        <v>32</v>
      </c>
      <c r="AA157" t="s">
        <v>32</v>
      </c>
      <c r="AB157" t="s">
        <v>190</v>
      </c>
      <c r="AC157">
        <v>217</v>
      </c>
      <c r="AD157" t="s">
        <v>191</v>
      </c>
      <c r="AE157" t="s">
        <v>192</v>
      </c>
      <c r="AF157">
        <v>4</v>
      </c>
      <c r="AG157">
        <v>4</v>
      </c>
      <c r="AH157" t="s">
        <v>193</v>
      </c>
      <c r="AI157">
        <v>11</v>
      </c>
      <c r="AJ157" t="s">
        <v>194</v>
      </c>
      <c r="AK157">
        <v>5.4240000000000004</v>
      </c>
      <c r="AL157">
        <v>1.087</v>
      </c>
      <c r="AM157">
        <v>5.8959999999999999</v>
      </c>
      <c r="AN157">
        <v>119</v>
      </c>
      <c r="AO157" t="s">
        <v>188</v>
      </c>
      <c r="AP157" t="s">
        <v>32</v>
      </c>
      <c r="AQ157" t="s">
        <v>32</v>
      </c>
      <c r="AR157">
        <v>8</v>
      </c>
      <c r="AS157" t="s">
        <v>195</v>
      </c>
      <c r="AT157">
        <v>7832</v>
      </c>
      <c r="AU157" t="s">
        <v>296</v>
      </c>
      <c r="AV157">
        <v>18100</v>
      </c>
      <c r="AW157" t="s">
        <v>297</v>
      </c>
      <c r="AX157">
        <v>6411534</v>
      </c>
      <c r="AY157" t="s">
        <v>32</v>
      </c>
      <c r="AZ157" t="s">
        <v>198</v>
      </c>
      <c r="BA157" t="s">
        <v>32</v>
      </c>
      <c r="BB157" t="s">
        <v>199</v>
      </c>
      <c r="BC157">
        <v>266884</v>
      </c>
      <c r="BD157" t="s">
        <v>298</v>
      </c>
    </row>
    <row r="158" spans="1:56">
      <c r="A158" s="109">
        <v>2021</v>
      </c>
      <c r="B158" t="s">
        <v>476</v>
      </c>
      <c r="C158" s="109">
        <v>6</v>
      </c>
      <c r="D158" t="s">
        <v>524</v>
      </c>
      <c r="E158">
        <v>2</v>
      </c>
      <c r="F158" t="s">
        <v>32</v>
      </c>
      <c r="G158" t="s">
        <v>32</v>
      </c>
      <c r="H158">
        <v>966309</v>
      </c>
      <c r="I158" t="s">
        <v>295</v>
      </c>
      <c r="J158">
        <v>14.95</v>
      </c>
      <c r="K158">
        <v>34.1</v>
      </c>
      <c r="L158">
        <v>31</v>
      </c>
      <c r="M158" s="110">
        <v>44363</v>
      </c>
      <c r="N158" s="110">
        <v>44414</v>
      </c>
      <c r="O158" s="110">
        <v>44414.059201851851</v>
      </c>
      <c r="P158" t="s">
        <v>187</v>
      </c>
      <c r="Q158" t="s">
        <v>32</v>
      </c>
      <c r="R158" t="s">
        <v>32</v>
      </c>
      <c r="S158" t="s">
        <v>188</v>
      </c>
      <c r="T158" t="s">
        <v>188</v>
      </c>
      <c r="U158" t="s">
        <v>189</v>
      </c>
      <c r="V158" t="s">
        <v>32</v>
      </c>
      <c r="W158" t="s">
        <v>32</v>
      </c>
      <c r="X158" t="s">
        <v>32</v>
      </c>
      <c r="Y158" t="s">
        <v>32</v>
      </c>
      <c r="Z158" t="s">
        <v>32</v>
      </c>
      <c r="AA158" t="s">
        <v>32</v>
      </c>
      <c r="AB158" t="s">
        <v>190</v>
      </c>
      <c r="AC158">
        <v>217</v>
      </c>
      <c r="AD158" t="s">
        <v>191</v>
      </c>
      <c r="AE158" t="s">
        <v>192</v>
      </c>
      <c r="AF158">
        <v>4</v>
      </c>
      <c r="AG158">
        <v>4</v>
      </c>
      <c r="AH158" t="s">
        <v>193</v>
      </c>
      <c r="AI158">
        <v>11</v>
      </c>
      <c r="AJ158" t="s">
        <v>194</v>
      </c>
      <c r="AK158">
        <v>0.70599999999999996</v>
      </c>
      <c r="AL158">
        <v>1.087</v>
      </c>
      <c r="AM158">
        <v>0.76700000000000002</v>
      </c>
      <c r="AN158">
        <v>119</v>
      </c>
      <c r="AO158" t="s">
        <v>188</v>
      </c>
      <c r="AP158" t="s">
        <v>32</v>
      </c>
      <c r="AQ158" t="s">
        <v>32</v>
      </c>
      <c r="AR158">
        <v>8</v>
      </c>
      <c r="AS158" t="s">
        <v>195</v>
      </c>
      <c r="AT158">
        <v>7832</v>
      </c>
      <c r="AU158" t="s">
        <v>296</v>
      </c>
      <c r="AV158">
        <v>18100</v>
      </c>
      <c r="AW158" t="s">
        <v>297</v>
      </c>
      <c r="AX158">
        <v>6411534</v>
      </c>
      <c r="AY158" t="s">
        <v>32</v>
      </c>
      <c r="AZ158" t="s">
        <v>198</v>
      </c>
      <c r="BA158" t="s">
        <v>32</v>
      </c>
      <c r="BB158" t="s">
        <v>199</v>
      </c>
      <c r="BC158">
        <v>266884</v>
      </c>
      <c r="BD158" t="s">
        <v>298</v>
      </c>
    </row>
    <row r="159" spans="1:56">
      <c r="A159" s="109">
        <v>2021</v>
      </c>
      <c r="B159" t="s">
        <v>525</v>
      </c>
      <c r="C159" s="109">
        <v>30</v>
      </c>
      <c r="D159" t="s">
        <v>526</v>
      </c>
      <c r="E159">
        <v>1</v>
      </c>
      <c r="F159" t="s">
        <v>32</v>
      </c>
      <c r="G159" t="s">
        <v>32</v>
      </c>
      <c r="H159">
        <v>913819</v>
      </c>
      <c r="I159" t="s">
        <v>368</v>
      </c>
      <c r="J159">
        <v>14.66</v>
      </c>
      <c r="K159">
        <v>24</v>
      </c>
      <c r="L159">
        <v>24</v>
      </c>
      <c r="M159" s="110">
        <v>44344</v>
      </c>
      <c r="N159" s="110">
        <v>44377</v>
      </c>
      <c r="O159" s="110">
        <v>44377.489136493052</v>
      </c>
      <c r="P159" t="s">
        <v>187</v>
      </c>
      <c r="Q159" t="s">
        <v>32</v>
      </c>
      <c r="R159" t="s">
        <v>32</v>
      </c>
      <c r="S159" t="s">
        <v>267</v>
      </c>
      <c r="T159" t="s">
        <v>268</v>
      </c>
      <c r="U159" t="s">
        <v>260</v>
      </c>
      <c r="V159" t="s">
        <v>32</v>
      </c>
      <c r="W159" t="s">
        <v>32</v>
      </c>
      <c r="X159" t="s">
        <v>32</v>
      </c>
      <c r="Y159" t="s">
        <v>32</v>
      </c>
      <c r="Z159" t="s">
        <v>32</v>
      </c>
      <c r="AA159" t="s">
        <v>32</v>
      </c>
      <c r="AB159" t="s">
        <v>190</v>
      </c>
      <c r="AC159">
        <v>217</v>
      </c>
      <c r="AD159" t="s">
        <v>191</v>
      </c>
      <c r="AE159" t="s">
        <v>192</v>
      </c>
      <c r="AF159">
        <v>4</v>
      </c>
      <c r="AG159">
        <v>4</v>
      </c>
      <c r="AH159" t="s">
        <v>193</v>
      </c>
      <c r="AI159">
        <v>12</v>
      </c>
      <c r="AJ159" t="s">
        <v>194</v>
      </c>
      <c r="AK159">
        <v>2</v>
      </c>
      <c r="AL159">
        <v>1.087</v>
      </c>
      <c r="AM159">
        <v>2.1739999999999999</v>
      </c>
      <c r="AN159">
        <v>120</v>
      </c>
      <c r="AO159" t="s">
        <v>269</v>
      </c>
      <c r="AP159" t="s">
        <v>32</v>
      </c>
      <c r="AQ159" t="s">
        <v>32</v>
      </c>
      <c r="AR159">
        <v>5</v>
      </c>
      <c r="AS159" t="s">
        <v>195</v>
      </c>
      <c r="AT159">
        <v>3189</v>
      </c>
      <c r="AU159" t="s">
        <v>369</v>
      </c>
      <c r="AV159">
        <v>79818010</v>
      </c>
      <c r="AW159" t="s">
        <v>370</v>
      </c>
      <c r="AX159">
        <v>79818010</v>
      </c>
      <c r="AY159" t="s">
        <v>32</v>
      </c>
      <c r="AZ159" t="s">
        <v>198</v>
      </c>
      <c r="BA159" t="s">
        <v>32</v>
      </c>
      <c r="BB159" t="s">
        <v>199</v>
      </c>
      <c r="BC159">
        <v>263296</v>
      </c>
      <c r="BD159" t="s">
        <v>272</v>
      </c>
    </row>
    <row r="160" spans="1:56">
      <c r="A160" s="109">
        <v>2021</v>
      </c>
      <c r="B160" t="s">
        <v>525</v>
      </c>
      <c r="C160" s="109">
        <v>30</v>
      </c>
      <c r="D160" t="s">
        <v>526</v>
      </c>
      <c r="E160">
        <v>2</v>
      </c>
      <c r="F160" t="s">
        <v>32</v>
      </c>
      <c r="G160" t="s">
        <v>32</v>
      </c>
      <c r="H160">
        <v>913819</v>
      </c>
      <c r="I160" t="s">
        <v>368</v>
      </c>
      <c r="J160">
        <v>14.66</v>
      </c>
      <c r="K160">
        <v>24</v>
      </c>
      <c r="L160">
        <v>24</v>
      </c>
      <c r="M160" s="110">
        <v>44344</v>
      </c>
      <c r="N160" s="110">
        <v>44377</v>
      </c>
      <c r="O160" s="110">
        <v>44377.489136493052</v>
      </c>
      <c r="P160" t="s">
        <v>187</v>
      </c>
      <c r="Q160" t="s">
        <v>32</v>
      </c>
      <c r="R160" t="s">
        <v>32</v>
      </c>
      <c r="S160" t="s">
        <v>267</v>
      </c>
      <c r="T160" t="s">
        <v>268</v>
      </c>
      <c r="U160" t="s">
        <v>260</v>
      </c>
      <c r="V160" t="s">
        <v>32</v>
      </c>
      <c r="W160" t="s">
        <v>32</v>
      </c>
      <c r="X160" t="s">
        <v>32</v>
      </c>
      <c r="Y160" t="s">
        <v>32</v>
      </c>
      <c r="Z160" t="s">
        <v>32</v>
      </c>
      <c r="AA160" t="s">
        <v>32</v>
      </c>
      <c r="AB160" t="s">
        <v>190</v>
      </c>
      <c r="AC160">
        <v>217</v>
      </c>
      <c r="AD160" t="s">
        <v>191</v>
      </c>
      <c r="AE160" t="s">
        <v>192</v>
      </c>
      <c r="AF160">
        <v>4</v>
      </c>
      <c r="AG160">
        <v>4</v>
      </c>
      <c r="AH160" t="s">
        <v>193</v>
      </c>
      <c r="AI160">
        <v>11</v>
      </c>
      <c r="AJ160" t="s">
        <v>194</v>
      </c>
      <c r="AK160">
        <v>0.76700000000000002</v>
      </c>
      <c r="AL160">
        <v>1.087</v>
      </c>
      <c r="AM160">
        <v>0.83399999999999996</v>
      </c>
      <c r="AN160">
        <v>119</v>
      </c>
      <c r="AO160" t="s">
        <v>269</v>
      </c>
      <c r="AP160" t="s">
        <v>32</v>
      </c>
      <c r="AQ160" t="s">
        <v>32</v>
      </c>
      <c r="AR160">
        <v>5</v>
      </c>
      <c r="AS160" t="s">
        <v>195</v>
      </c>
      <c r="AT160">
        <v>3189</v>
      </c>
      <c r="AU160" t="s">
        <v>369</v>
      </c>
      <c r="AV160">
        <v>79818010</v>
      </c>
      <c r="AW160" t="s">
        <v>370</v>
      </c>
      <c r="AX160">
        <v>79818010</v>
      </c>
      <c r="AY160" t="s">
        <v>32</v>
      </c>
      <c r="AZ160" t="s">
        <v>198</v>
      </c>
      <c r="BA160" t="s">
        <v>32</v>
      </c>
      <c r="BB160" t="s">
        <v>199</v>
      </c>
      <c r="BC160">
        <v>263296</v>
      </c>
      <c r="BD160" t="s">
        <v>272</v>
      </c>
    </row>
    <row r="161" spans="1:56">
      <c r="A161" s="109">
        <v>2021</v>
      </c>
      <c r="B161" t="s">
        <v>525</v>
      </c>
      <c r="C161" s="109">
        <v>28</v>
      </c>
      <c r="D161" t="s">
        <v>527</v>
      </c>
      <c r="E161">
        <v>1</v>
      </c>
      <c r="F161" t="s">
        <v>32</v>
      </c>
      <c r="G161"/>
      <c r="H161">
        <v>950913</v>
      </c>
      <c r="I161" t="s">
        <v>465</v>
      </c>
      <c r="J161">
        <v>17.7</v>
      </c>
      <c r="K161">
        <v>48</v>
      </c>
      <c r="L161">
        <v>77</v>
      </c>
      <c r="M161" s="110">
        <v>44351</v>
      </c>
      <c r="N161" s="110">
        <v>44375</v>
      </c>
      <c r="O161" s="110">
        <v>44375.501388888893</v>
      </c>
      <c r="P161" t="s">
        <v>187</v>
      </c>
      <c r="Q161" t="s">
        <v>32</v>
      </c>
      <c r="R161" t="s">
        <v>32</v>
      </c>
      <c r="S161" t="s">
        <v>334</v>
      </c>
      <c r="T161" t="s">
        <v>188</v>
      </c>
      <c r="U161" t="s">
        <v>189</v>
      </c>
      <c r="V161" t="s">
        <v>32</v>
      </c>
      <c r="W161" t="s">
        <v>32</v>
      </c>
      <c r="X161" t="s">
        <v>32</v>
      </c>
      <c r="Y161" t="s">
        <v>32</v>
      </c>
      <c r="Z161" t="s">
        <v>32</v>
      </c>
      <c r="AA161" t="s">
        <v>32</v>
      </c>
      <c r="AB161" t="s">
        <v>190</v>
      </c>
      <c r="AC161">
        <v>217</v>
      </c>
      <c r="AD161" t="s">
        <v>191</v>
      </c>
      <c r="AE161" t="s">
        <v>192</v>
      </c>
      <c r="AF161">
        <v>4</v>
      </c>
      <c r="AG161">
        <v>4</v>
      </c>
      <c r="AH161" t="s">
        <v>193</v>
      </c>
      <c r="AI161">
        <v>12</v>
      </c>
      <c r="AJ161" t="s">
        <v>194</v>
      </c>
      <c r="AK161">
        <v>5.3010000000000002</v>
      </c>
      <c r="AL161">
        <v>1.087</v>
      </c>
      <c r="AM161">
        <v>5.7619999999999996</v>
      </c>
      <c r="AN161">
        <v>120</v>
      </c>
      <c r="AO161" t="s">
        <v>188</v>
      </c>
      <c r="AP161" t="s">
        <v>32</v>
      </c>
      <c r="AQ161" t="s">
        <v>32</v>
      </c>
      <c r="AR161">
        <v>14</v>
      </c>
      <c r="AS161" t="s">
        <v>195</v>
      </c>
      <c r="AT161">
        <v>7650</v>
      </c>
      <c r="AU161" t="s">
        <v>303</v>
      </c>
      <c r="AV161">
        <v>927498</v>
      </c>
      <c r="AW161" t="s">
        <v>467</v>
      </c>
      <c r="AX161">
        <v>6758684</v>
      </c>
      <c r="AY161">
        <v>10404754</v>
      </c>
      <c r="AZ161" t="s">
        <v>198</v>
      </c>
      <c r="BA161" t="s">
        <v>528</v>
      </c>
      <c r="BB161" t="s">
        <v>199</v>
      </c>
      <c r="BC161">
        <v>263114</v>
      </c>
      <c r="BD161" t="s">
        <v>445</v>
      </c>
    </row>
    <row r="162" spans="1:56">
      <c r="A162" s="109">
        <v>2021</v>
      </c>
      <c r="B162" t="s">
        <v>525</v>
      </c>
      <c r="C162" s="109">
        <v>25</v>
      </c>
      <c r="D162" t="s">
        <v>529</v>
      </c>
      <c r="E162">
        <v>1</v>
      </c>
      <c r="F162" t="s">
        <v>32</v>
      </c>
      <c r="G162" t="s">
        <v>32</v>
      </c>
      <c r="H162">
        <v>25103</v>
      </c>
      <c r="I162" t="s">
        <v>300</v>
      </c>
      <c r="J162">
        <v>17.2</v>
      </c>
      <c r="K162">
        <v>47</v>
      </c>
      <c r="L162">
        <v>67</v>
      </c>
      <c r="M162" s="110">
        <v>44345</v>
      </c>
      <c r="N162" s="110">
        <v>44372</v>
      </c>
      <c r="O162" s="110">
        <v>44372.591031365737</v>
      </c>
      <c r="P162" t="s">
        <v>187</v>
      </c>
      <c r="Q162" t="s">
        <v>32</v>
      </c>
      <c r="R162" t="s">
        <v>32</v>
      </c>
      <c r="S162" t="s">
        <v>301</v>
      </c>
      <c r="T162" t="s">
        <v>302</v>
      </c>
      <c r="U162" t="s">
        <v>260</v>
      </c>
      <c r="V162" t="s">
        <v>32</v>
      </c>
      <c r="W162" t="s">
        <v>32</v>
      </c>
      <c r="X162" t="s">
        <v>32</v>
      </c>
      <c r="Y162" t="s">
        <v>32</v>
      </c>
      <c r="Z162" t="s">
        <v>32</v>
      </c>
      <c r="AA162" t="s">
        <v>32</v>
      </c>
      <c r="AB162" t="s">
        <v>190</v>
      </c>
      <c r="AC162">
        <v>217</v>
      </c>
      <c r="AD162" t="s">
        <v>191</v>
      </c>
      <c r="AE162" t="s">
        <v>192</v>
      </c>
      <c r="AF162">
        <v>4</v>
      </c>
      <c r="AG162">
        <v>4</v>
      </c>
      <c r="AH162" t="s">
        <v>193</v>
      </c>
      <c r="AI162">
        <v>11</v>
      </c>
      <c r="AJ162" t="s">
        <v>194</v>
      </c>
      <c r="AK162">
        <v>6.0309999999999997</v>
      </c>
      <c r="AL162">
        <v>1.087</v>
      </c>
      <c r="AM162">
        <v>6.556</v>
      </c>
      <c r="AN162">
        <v>119</v>
      </c>
      <c r="AO162" t="s">
        <v>261</v>
      </c>
      <c r="AP162" t="s">
        <v>32</v>
      </c>
      <c r="AQ162" t="s">
        <v>32</v>
      </c>
      <c r="AR162">
        <v>10</v>
      </c>
      <c r="AS162" t="s">
        <v>195</v>
      </c>
      <c r="AT162">
        <v>7650</v>
      </c>
      <c r="AU162" t="s">
        <v>303</v>
      </c>
      <c r="AV162">
        <v>87619</v>
      </c>
      <c r="AW162" t="s">
        <v>304</v>
      </c>
      <c r="AX162">
        <v>10404754</v>
      </c>
      <c r="AY162" t="s">
        <v>32</v>
      </c>
      <c r="AZ162" t="s">
        <v>198</v>
      </c>
      <c r="BA162" t="s">
        <v>530</v>
      </c>
      <c r="BB162" t="s">
        <v>199</v>
      </c>
      <c r="BC162">
        <v>262950</v>
      </c>
      <c r="BD162" t="s">
        <v>305</v>
      </c>
    </row>
    <row r="163" spans="1:56">
      <c r="A163" s="109">
        <v>2021</v>
      </c>
      <c r="B163" t="s">
        <v>525</v>
      </c>
      <c r="C163" s="109">
        <v>25</v>
      </c>
      <c r="D163" t="s">
        <v>529</v>
      </c>
      <c r="E163">
        <v>2</v>
      </c>
      <c r="F163" t="s">
        <v>32</v>
      </c>
      <c r="G163" t="s">
        <v>32</v>
      </c>
      <c r="H163">
        <v>25103</v>
      </c>
      <c r="I163" t="s">
        <v>300</v>
      </c>
      <c r="J163">
        <v>17.2</v>
      </c>
      <c r="K163">
        <v>47</v>
      </c>
      <c r="L163">
        <v>67</v>
      </c>
      <c r="M163" s="110">
        <v>44345</v>
      </c>
      <c r="N163" s="110">
        <v>44372</v>
      </c>
      <c r="O163" s="110">
        <v>44372.591031365737</v>
      </c>
      <c r="P163" t="s">
        <v>187</v>
      </c>
      <c r="Q163" t="s">
        <v>32</v>
      </c>
      <c r="R163" t="s">
        <v>32</v>
      </c>
      <c r="S163" t="s">
        <v>301</v>
      </c>
      <c r="T163" t="s">
        <v>302</v>
      </c>
      <c r="U163" t="s">
        <v>260</v>
      </c>
      <c r="V163" t="s">
        <v>32</v>
      </c>
      <c r="W163" t="s">
        <v>32</v>
      </c>
      <c r="X163" t="s">
        <v>32</v>
      </c>
      <c r="Y163" t="s">
        <v>32</v>
      </c>
      <c r="Z163" t="s">
        <v>32</v>
      </c>
      <c r="AA163" t="s">
        <v>32</v>
      </c>
      <c r="AB163" t="s">
        <v>190</v>
      </c>
      <c r="AC163">
        <v>217</v>
      </c>
      <c r="AD163" t="s">
        <v>191</v>
      </c>
      <c r="AE163" t="s">
        <v>192</v>
      </c>
      <c r="AF163">
        <v>4</v>
      </c>
      <c r="AG163">
        <v>4</v>
      </c>
      <c r="AH163" t="s">
        <v>193</v>
      </c>
      <c r="AI163">
        <v>12</v>
      </c>
      <c r="AJ163" t="s">
        <v>194</v>
      </c>
      <c r="AK163">
        <v>0.9</v>
      </c>
      <c r="AL163">
        <v>1.087</v>
      </c>
      <c r="AM163">
        <v>0.97799999999999998</v>
      </c>
      <c r="AN163">
        <v>120</v>
      </c>
      <c r="AO163" t="s">
        <v>261</v>
      </c>
      <c r="AP163" t="s">
        <v>32</v>
      </c>
      <c r="AQ163" t="s">
        <v>32</v>
      </c>
      <c r="AR163">
        <v>10</v>
      </c>
      <c r="AS163" t="s">
        <v>195</v>
      </c>
      <c r="AT163">
        <v>7650</v>
      </c>
      <c r="AU163" t="s">
        <v>303</v>
      </c>
      <c r="AV163">
        <v>87619</v>
      </c>
      <c r="AW163" t="s">
        <v>304</v>
      </c>
      <c r="AX163">
        <v>10404754</v>
      </c>
      <c r="AY163" t="s">
        <v>32</v>
      </c>
      <c r="AZ163" t="s">
        <v>198</v>
      </c>
      <c r="BA163" t="s">
        <v>530</v>
      </c>
      <c r="BB163" t="s">
        <v>199</v>
      </c>
      <c r="BC163">
        <v>262950</v>
      </c>
      <c r="BD163" t="s">
        <v>305</v>
      </c>
    </row>
    <row r="164" spans="1:56">
      <c r="A164" s="109">
        <v>2021</v>
      </c>
      <c r="B164" t="s">
        <v>525</v>
      </c>
      <c r="C164" s="109">
        <v>21</v>
      </c>
      <c r="D164" t="s">
        <v>531</v>
      </c>
      <c r="E164">
        <v>1</v>
      </c>
      <c r="F164" t="s">
        <v>32</v>
      </c>
      <c r="G164" t="s">
        <v>32</v>
      </c>
      <c r="H164">
        <v>913818</v>
      </c>
      <c r="I164" t="s">
        <v>416</v>
      </c>
      <c r="J164">
        <v>14.6</v>
      </c>
      <c r="K164">
        <v>24</v>
      </c>
      <c r="L164">
        <v>35</v>
      </c>
      <c r="M164" s="110">
        <v>44341</v>
      </c>
      <c r="N164" s="110">
        <v>44368</v>
      </c>
      <c r="O164" s="110">
        <v>44368.536119247678</v>
      </c>
      <c r="P164" t="s">
        <v>187</v>
      </c>
      <c r="Q164" t="s">
        <v>32</v>
      </c>
      <c r="R164" t="s">
        <v>32</v>
      </c>
      <c r="S164" t="s">
        <v>267</v>
      </c>
      <c r="T164" t="s">
        <v>268</v>
      </c>
      <c r="U164" t="s">
        <v>260</v>
      </c>
      <c r="V164" t="s">
        <v>32</v>
      </c>
      <c r="W164" t="s">
        <v>32</v>
      </c>
      <c r="X164" t="s">
        <v>32</v>
      </c>
      <c r="Y164" t="s">
        <v>32</v>
      </c>
      <c r="Z164" t="s">
        <v>32</v>
      </c>
      <c r="AA164" t="s">
        <v>32</v>
      </c>
      <c r="AB164" t="s">
        <v>190</v>
      </c>
      <c r="AC164">
        <v>217</v>
      </c>
      <c r="AD164" t="s">
        <v>191</v>
      </c>
      <c r="AE164" t="s">
        <v>192</v>
      </c>
      <c r="AF164">
        <v>4</v>
      </c>
      <c r="AG164">
        <v>4</v>
      </c>
      <c r="AH164" t="s">
        <v>193</v>
      </c>
      <c r="AI164">
        <v>11</v>
      </c>
      <c r="AJ164" t="s">
        <v>194</v>
      </c>
      <c r="AK164">
        <v>6.274</v>
      </c>
      <c r="AL164">
        <v>1.087</v>
      </c>
      <c r="AM164">
        <v>6.82</v>
      </c>
      <c r="AN164">
        <v>119</v>
      </c>
      <c r="AO164" t="s">
        <v>269</v>
      </c>
      <c r="AP164" t="s">
        <v>32</v>
      </c>
      <c r="AQ164" t="s">
        <v>32</v>
      </c>
      <c r="AR164">
        <v>5</v>
      </c>
      <c r="AS164" t="s">
        <v>195</v>
      </c>
      <c r="AT164">
        <v>3189</v>
      </c>
      <c r="AU164" t="s">
        <v>369</v>
      </c>
      <c r="AV164">
        <v>79818010</v>
      </c>
      <c r="AW164" t="s">
        <v>370</v>
      </c>
      <c r="AX164">
        <v>79818010</v>
      </c>
      <c r="AY164" t="s">
        <v>32</v>
      </c>
      <c r="AZ164" t="s">
        <v>198</v>
      </c>
      <c r="BA164" t="s">
        <v>32</v>
      </c>
      <c r="BB164" t="s">
        <v>199</v>
      </c>
      <c r="BC164">
        <v>262495</v>
      </c>
      <c r="BD164" t="s">
        <v>272</v>
      </c>
    </row>
    <row r="165" spans="1:56">
      <c r="A165" s="109">
        <v>2021</v>
      </c>
      <c r="B165" t="s">
        <v>525</v>
      </c>
      <c r="C165" s="109">
        <v>21</v>
      </c>
      <c r="D165" t="s">
        <v>532</v>
      </c>
      <c r="E165">
        <v>1</v>
      </c>
      <c r="F165" t="s">
        <v>32</v>
      </c>
      <c r="G165" t="s">
        <v>32</v>
      </c>
      <c r="H165">
        <v>967599</v>
      </c>
      <c r="I165" t="s">
        <v>249</v>
      </c>
      <c r="J165">
        <v>15</v>
      </c>
      <c r="K165">
        <v>33</v>
      </c>
      <c r="L165">
        <v>40.700000000000003</v>
      </c>
      <c r="M165" s="110">
        <v>44345</v>
      </c>
      <c r="N165" s="110">
        <v>44368</v>
      </c>
      <c r="O165" s="110">
        <v>44368.466812928244</v>
      </c>
      <c r="P165" t="s">
        <v>187</v>
      </c>
      <c r="Q165" t="s">
        <v>32</v>
      </c>
      <c r="R165" t="s">
        <v>32</v>
      </c>
      <c r="S165" t="s">
        <v>250</v>
      </c>
      <c r="T165" t="s">
        <v>251</v>
      </c>
      <c r="U165" t="s">
        <v>252</v>
      </c>
      <c r="V165" t="s">
        <v>32</v>
      </c>
      <c r="W165" t="s">
        <v>32</v>
      </c>
      <c r="X165" t="s">
        <v>32</v>
      </c>
      <c r="Y165" t="s">
        <v>32</v>
      </c>
      <c r="Z165" t="s">
        <v>32</v>
      </c>
      <c r="AA165" t="s">
        <v>32</v>
      </c>
      <c r="AB165" t="s">
        <v>190</v>
      </c>
      <c r="AC165">
        <v>217</v>
      </c>
      <c r="AD165" t="s">
        <v>191</v>
      </c>
      <c r="AE165" t="s">
        <v>192</v>
      </c>
      <c r="AF165">
        <v>4</v>
      </c>
      <c r="AG165" t="s">
        <v>32</v>
      </c>
      <c r="AH165" t="s">
        <v>198</v>
      </c>
      <c r="AI165">
        <v>12</v>
      </c>
      <c r="AJ165" t="s">
        <v>194</v>
      </c>
      <c r="AK165">
        <v>5.1459999999999999</v>
      </c>
      <c r="AL165">
        <v>1.087</v>
      </c>
      <c r="AM165">
        <v>5.5940000000000003</v>
      </c>
      <c r="AN165">
        <v>120</v>
      </c>
      <c r="AO165" t="s">
        <v>253</v>
      </c>
      <c r="AP165" t="s">
        <v>32</v>
      </c>
      <c r="AQ165" t="s">
        <v>32</v>
      </c>
      <c r="AR165">
        <v>11</v>
      </c>
      <c r="AS165" t="s">
        <v>195</v>
      </c>
      <c r="AT165">
        <v>5119</v>
      </c>
      <c r="AU165" t="s">
        <v>254</v>
      </c>
      <c r="AV165">
        <v>203208</v>
      </c>
      <c r="AW165" t="s">
        <v>255</v>
      </c>
      <c r="AX165">
        <v>10264222</v>
      </c>
      <c r="AY165">
        <v>7021895</v>
      </c>
      <c r="AZ165" t="s">
        <v>198</v>
      </c>
      <c r="BA165" t="s">
        <v>32</v>
      </c>
      <c r="BB165" t="s">
        <v>199</v>
      </c>
      <c r="BC165">
        <v>262459</v>
      </c>
      <c r="BD165" t="s">
        <v>256</v>
      </c>
    </row>
    <row r="166" spans="1:56">
      <c r="A166" s="109">
        <v>2021</v>
      </c>
      <c r="B166" t="s">
        <v>525</v>
      </c>
      <c r="C166" s="109">
        <v>9</v>
      </c>
      <c r="D166" t="s">
        <v>533</v>
      </c>
      <c r="E166">
        <v>1</v>
      </c>
      <c r="F166" t="s">
        <v>32</v>
      </c>
      <c r="G166" t="s">
        <v>32</v>
      </c>
      <c r="H166">
        <v>950573</v>
      </c>
      <c r="I166" t="s">
        <v>399</v>
      </c>
      <c r="J166">
        <v>17.72</v>
      </c>
      <c r="K166">
        <v>50</v>
      </c>
      <c r="L166">
        <v>75</v>
      </c>
      <c r="M166" s="110">
        <v>44338</v>
      </c>
      <c r="N166" s="110">
        <v>44356</v>
      </c>
      <c r="O166" s="110">
        <v>44356.53881878472</v>
      </c>
      <c r="P166" t="s">
        <v>187</v>
      </c>
      <c r="Q166" t="s">
        <v>32</v>
      </c>
      <c r="R166" t="s">
        <v>32</v>
      </c>
      <c r="S166" t="s">
        <v>301</v>
      </c>
      <c r="T166" t="s">
        <v>302</v>
      </c>
      <c r="U166" t="s">
        <v>260</v>
      </c>
      <c r="V166" t="s">
        <v>32</v>
      </c>
      <c r="W166" t="s">
        <v>32</v>
      </c>
      <c r="X166" t="s">
        <v>32</v>
      </c>
      <c r="Y166" t="s">
        <v>32</v>
      </c>
      <c r="Z166" t="s">
        <v>32</v>
      </c>
      <c r="AA166" t="s">
        <v>32</v>
      </c>
      <c r="AB166" t="s">
        <v>190</v>
      </c>
      <c r="AC166">
        <v>217</v>
      </c>
      <c r="AD166" t="s">
        <v>191</v>
      </c>
      <c r="AE166" t="s">
        <v>192</v>
      </c>
      <c r="AF166">
        <v>4</v>
      </c>
      <c r="AG166">
        <v>4</v>
      </c>
      <c r="AH166" t="s">
        <v>193</v>
      </c>
      <c r="AI166">
        <v>11</v>
      </c>
      <c r="AJ166" t="s">
        <v>194</v>
      </c>
      <c r="AK166">
        <v>4.9450000000000003</v>
      </c>
      <c r="AL166">
        <v>1.087</v>
      </c>
      <c r="AM166">
        <v>5.375</v>
      </c>
      <c r="AN166">
        <v>119</v>
      </c>
      <c r="AO166" t="s">
        <v>261</v>
      </c>
      <c r="AP166" t="s">
        <v>32</v>
      </c>
      <c r="AQ166" t="s">
        <v>32</v>
      </c>
      <c r="AR166">
        <v>8</v>
      </c>
      <c r="AS166" t="s">
        <v>195</v>
      </c>
      <c r="AT166">
        <v>7650</v>
      </c>
      <c r="AU166" t="s">
        <v>303</v>
      </c>
      <c r="AV166">
        <v>18055</v>
      </c>
      <c r="AW166" t="s">
        <v>401</v>
      </c>
      <c r="AX166">
        <v>5355809</v>
      </c>
      <c r="AY166">
        <v>10404754</v>
      </c>
      <c r="AZ166" t="s">
        <v>198</v>
      </c>
      <c r="BA166" t="s">
        <v>32</v>
      </c>
      <c r="BB166" t="s">
        <v>199</v>
      </c>
      <c r="BC166">
        <v>261114</v>
      </c>
      <c r="BD166" t="s">
        <v>305</v>
      </c>
    </row>
    <row r="167" spans="1:56">
      <c r="A167" s="109">
        <v>2021</v>
      </c>
      <c r="B167" t="s">
        <v>525</v>
      </c>
      <c r="C167" s="109">
        <v>2</v>
      </c>
      <c r="D167" t="s">
        <v>534</v>
      </c>
      <c r="E167">
        <v>1</v>
      </c>
      <c r="F167" t="s">
        <v>32</v>
      </c>
      <c r="G167" t="s">
        <v>32</v>
      </c>
      <c r="H167">
        <v>959824</v>
      </c>
      <c r="I167" t="s">
        <v>535</v>
      </c>
      <c r="J167">
        <v>17.899999999999999</v>
      </c>
      <c r="K167">
        <v>47</v>
      </c>
      <c r="L167">
        <v>47.3</v>
      </c>
      <c r="M167" s="110">
        <v>44340</v>
      </c>
      <c r="N167" s="110">
        <v>44349</v>
      </c>
      <c r="O167" s="110">
        <v>44349.491598958331</v>
      </c>
      <c r="P167" t="s">
        <v>187</v>
      </c>
      <c r="Q167" t="s">
        <v>32</v>
      </c>
      <c r="R167" t="s">
        <v>32</v>
      </c>
      <c r="S167" t="s">
        <v>203</v>
      </c>
      <c r="T167" t="s">
        <v>203</v>
      </c>
      <c r="U167" t="s">
        <v>204</v>
      </c>
      <c r="V167" t="s">
        <v>32</v>
      </c>
      <c r="W167" t="s">
        <v>32</v>
      </c>
      <c r="X167" t="s">
        <v>32</v>
      </c>
      <c r="Y167" t="s">
        <v>32</v>
      </c>
      <c r="Z167" t="s">
        <v>32</v>
      </c>
      <c r="AA167" t="s">
        <v>32</v>
      </c>
      <c r="AB167" t="s">
        <v>190</v>
      </c>
      <c r="AC167">
        <v>217</v>
      </c>
      <c r="AD167" t="s">
        <v>191</v>
      </c>
      <c r="AE167" t="s">
        <v>192</v>
      </c>
      <c r="AF167">
        <v>4</v>
      </c>
      <c r="AG167">
        <v>4</v>
      </c>
      <c r="AH167" t="s">
        <v>193</v>
      </c>
      <c r="AI167">
        <v>9</v>
      </c>
      <c r="AJ167" t="s">
        <v>194</v>
      </c>
      <c r="AK167">
        <v>1.911</v>
      </c>
      <c r="AL167">
        <v>1.0840000000000001</v>
      </c>
      <c r="AM167">
        <v>2.0720000000000001</v>
      </c>
      <c r="AN167">
        <v>115</v>
      </c>
      <c r="AO167" t="s">
        <v>205</v>
      </c>
      <c r="AP167" t="s">
        <v>32</v>
      </c>
      <c r="AQ167" t="s">
        <v>32</v>
      </c>
      <c r="AR167">
        <v>8</v>
      </c>
      <c r="AS167" t="s">
        <v>195</v>
      </c>
      <c r="AT167">
        <v>6553</v>
      </c>
      <c r="AU167" t="s">
        <v>536</v>
      </c>
      <c r="AV167">
        <v>76216</v>
      </c>
      <c r="AW167" t="s">
        <v>537</v>
      </c>
      <c r="AX167">
        <v>14287878</v>
      </c>
      <c r="AY167" t="s">
        <v>32</v>
      </c>
      <c r="AZ167" t="s">
        <v>198</v>
      </c>
      <c r="BA167" t="s">
        <v>32</v>
      </c>
      <c r="BB167" t="s">
        <v>199</v>
      </c>
      <c r="BC167">
        <v>260228</v>
      </c>
      <c r="BD167" t="s">
        <v>208</v>
      </c>
    </row>
    <row r="168" spans="1:56">
      <c r="A168" s="109">
        <v>2021</v>
      </c>
      <c r="B168" t="s">
        <v>525</v>
      </c>
      <c r="C168" s="109">
        <v>2</v>
      </c>
      <c r="D168" t="s">
        <v>538</v>
      </c>
      <c r="E168">
        <v>1</v>
      </c>
      <c r="F168" t="s">
        <v>32</v>
      </c>
      <c r="G168" t="s">
        <v>32</v>
      </c>
      <c r="H168">
        <v>950913</v>
      </c>
      <c r="I168" t="s">
        <v>465</v>
      </c>
      <c r="J168">
        <v>17.7</v>
      </c>
      <c r="K168">
        <v>48</v>
      </c>
      <c r="L168">
        <v>77</v>
      </c>
      <c r="M168" s="110">
        <v>44328</v>
      </c>
      <c r="N168" s="110">
        <v>44349</v>
      </c>
      <c r="O168" s="110">
        <v>44349.592225462962</v>
      </c>
      <c r="P168" t="s">
        <v>187</v>
      </c>
      <c r="Q168" t="s">
        <v>32</v>
      </c>
      <c r="R168" t="s">
        <v>32</v>
      </c>
      <c r="S168" t="s">
        <v>301</v>
      </c>
      <c r="T168" t="s">
        <v>302</v>
      </c>
      <c r="U168" t="s">
        <v>260</v>
      </c>
      <c r="V168" t="s">
        <v>32</v>
      </c>
      <c r="W168" t="s">
        <v>32</v>
      </c>
      <c r="X168" t="s">
        <v>32</v>
      </c>
      <c r="Y168" t="s">
        <v>32</v>
      </c>
      <c r="Z168" t="s">
        <v>32</v>
      </c>
      <c r="AA168" t="s">
        <v>32</v>
      </c>
      <c r="AB168" t="s">
        <v>190</v>
      </c>
      <c r="AC168">
        <v>217</v>
      </c>
      <c r="AD168" t="s">
        <v>191</v>
      </c>
      <c r="AE168" t="s">
        <v>192</v>
      </c>
      <c r="AF168">
        <v>4</v>
      </c>
      <c r="AG168">
        <v>4</v>
      </c>
      <c r="AH168" t="s">
        <v>193</v>
      </c>
      <c r="AI168">
        <v>12</v>
      </c>
      <c r="AJ168" t="s">
        <v>194</v>
      </c>
      <c r="AK168">
        <v>10.073</v>
      </c>
      <c r="AL168">
        <v>1.087</v>
      </c>
      <c r="AM168">
        <v>10.949</v>
      </c>
      <c r="AN168">
        <v>120</v>
      </c>
      <c r="AO168" t="s">
        <v>261</v>
      </c>
      <c r="AP168" t="s">
        <v>32</v>
      </c>
      <c r="AQ168" t="s">
        <v>32</v>
      </c>
      <c r="AR168">
        <v>14</v>
      </c>
      <c r="AS168" t="s">
        <v>195</v>
      </c>
      <c r="AT168">
        <v>7650</v>
      </c>
      <c r="AU168" t="s">
        <v>303</v>
      </c>
      <c r="AV168">
        <v>927498</v>
      </c>
      <c r="AW168" t="s">
        <v>467</v>
      </c>
      <c r="AX168">
        <v>6758684</v>
      </c>
      <c r="AY168">
        <v>10404754</v>
      </c>
      <c r="AZ168" t="s">
        <v>198</v>
      </c>
      <c r="BA168" t="s">
        <v>32</v>
      </c>
      <c r="BB168" t="s">
        <v>199</v>
      </c>
      <c r="BC168">
        <v>260225</v>
      </c>
      <c r="BD168" t="s">
        <v>305</v>
      </c>
    </row>
    <row r="169" spans="1:56">
      <c r="A169" s="109">
        <v>2021</v>
      </c>
      <c r="B169" t="s">
        <v>525</v>
      </c>
      <c r="C169" s="109">
        <v>1</v>
      </c>
      <c r="D169" t="s">
        <v>539</v>
      </c>
      <c r="E169">
        <v>1</v>
      </c>
      <c r="F169" t="s">
        <v>32</v>
      </c>
      <c r="G169" t="s">
        <v>32</v>
      </c>
      <c r="H169">
        <v>900214</v>
      </c>
      <c r="I169" t="s">
        <v>493</v>
      </c>
      <c r="J169">
        <v>14.7</v>
      </c>
      <c r="K169">
        <v>25</v>
      </c>
      <c r="L169">
        <v>35</v>
      </c>
      <c r="M169" s="110">
        <v>44331</v>
      </c>
      <c r="N169" s="110">
        <v>44348</v>
      </c>
      <c r="O169" s="110">
        <v>44348.560251620373</v>
      </c>
      <c r="P169" t="s">
        <v>187</v>
      </c>
      <c r="Q169" t="s">
        <v>32</v>
      </c>
      <c r="R169" t="s">
        <v>32</v>
      </c>
      <c r="S169" t="s">
        <v>318</v>
      </c>
      <c r="T169" t="s">
        <v>318</v>
      </c>
      <c r="U169" t="s">
        <v>319</v>
      </c>
      <c r="V169" t="s">
        <v>32</v>
      </c>
      <c r="W169" t="s">
        <v>32</v>
      </c>
      <c r="X169" t="s">
        <v>32</v>
      </c>
      <c r="Y169" t="s">
        <v>32</v>
      </c>
      <c r="Z169" t="s">
        <v>32</v>
      </c>
      <c r="AA169" t="s">
        <v>32</v>
      </c>
      <c r="AB169" t="s">
        <v>190</v>
      </c>
      <c r="AC169">
        <v>217</v>
      </c>
      <c r="AD169" t="s">
        <v>191</v>
      </c>
      <c r="AE169" t="s">
        <v>192</v>
      </c>
      <c r="AF169">
        <v>4</v>
      </c>
      <c r="AG169">
        <v>4</v>
      </c>
      <c r="AH169" t="s">
        <v>193</v>
      </c>
      <c r="AI169">
        <v>3</v>
      </c>
      <c r="AJ169" t="s">
        <v>194</v>
      </c>
      <c r="AK169">
        <v>2</v>
      </c>
      <c r="AL169">
        <v>1.0840000000000001</v>
      </c>
      <c r="AM169">
        <v>2.1680000000000001</v>
      </c>
      <c r="AN169">
        <v>108</v>
      </c>
      <c r="AO169" t="s">
        <v>320</v>
      </c>
      <c r="AP169" t="s">
        <v>32</v>
      </c>
      <c r="AQ169" t="s">
        <v>32</v>
      </c>
      <c r="AR169">
        <v>5</v>
      </c>
      <c r="AS169" t="s">
        <v>195</v>
      </c>
      <c r="AT169">
        <v>2380</v>
      </c>
      <c r="AU169" t="s">
        <v>540</v>
      </c>
      <c r="AV169">
        <v>901981</v>
      </c>
      <c r="AW169" t="s">
        <v>389</v>
      </c>
      <c r="AX169">
        <v>6136456</v>
      </c>
      <c r="AY169" t="s">
        <v>32</v>
      </c>
      <c r="AZ169" t="s">
        <v>198</v>
      </c>
      <c r="BA169" t="s">
        <v>32</v>
      </c>
      <c r="BB169" t="s">
        <v>199</v>
      </c>
      <c r="BC169">
        <v>260131</v>
      </c>
      <c r="BD169" t="s">
        <v>323</v>
      </c>
    </row>
    <row r="170" spans="1:56">
      <c r="A170" s="109">
        <v>2021</v>
      </c>
      <c r="B170" t="s">
        <v>525</v>
      </c>
      <c r="C170" s="109">
        <v>1</v>
      </c>
      <c r="D170" t="s">
        <v>539</v>
      </c>
      <c r="E170">
        <v>2</v>
      </c>
      <c r="F170" t="s">
        <v>32</v>
      </c>
      <c r="G170" t="s">
        <v>32</v>
      </c>
      <c r="H170">
        <v>900214</v>
      </c>
      <c r="I170" t="s">
        <v>493</v>
      </c>
      <c r="J170">
        <v>14.7</v>
      </c>
      <c r="K170">
        <v>25</v>
      </c>
      <c r="L170">
        <v>35</v>
      </c>
      <c r="M170" s="110">
        <v>44331</v>
      </c>
      <c r="N170" s="110">
        <v>44348</v>
      </c>
      <c r="O170" s="110">
        <v>44348.560251620373</v>
      </c>
      <c r="P170" t="s">
        <v>187</v>
      </c>
      <c r="Q170" t="s">
        <v>32</v>
      </c>
      <c r="R170" t="s">
        <v>32</v>
      </c>
      <c r="S170" t="s">
        <v>318</v>
      </c>
      <c r="T170" t="s">
        <v>318</v>
      </c>
      <c r="U170" t="s">
        <v>319</v>
      </c>
      <c r="V170" t="s">
        <v>32</v>
      </c>
      <c r="W170" t="s">
        <v>32</v>
      </c>
      <c r="X170" t="s">
        <v>32</v>
      </c>
      <c r="Y170" t="s">
        <v>32</v>
      </c>
      <c r="Z170" t="s">
        <v>32</v>
      </c>
      <c r="AA170" t="s">
        <v>32</v>
      </c>
      <c r="AB170" t="s">
        <v>190</v>
      </c>
      <c r="AC170">
        <v>217</v>
      </c>
      <c r="AD170" t="s">
        <v>191</v>
      </c>
      <c r="AE170" t="s">
        <v>192</v>
      </c>
      <c r="AF170">
        <v>4</v>
      </c>
      <c r="AG170">
        <v>4</v>
      </c>
      <c r="AH170" t="s">
        <v>193</v>
      </c>
      <c r="AI170">
        <v>4</v>
      </c>
      <c r="AJ170" t="s">
        <v>194</v>
      </c>
      <c r="AK170">
        <v>1.26</v>
      </c>
      <c r="AL170">
        <v>1.0840000000000001</v>
      </c>
      <c r="AM170">
        <v>1.3660000000000001</v>
      </c>
      <c r="AN170">
        <v>109</v>
      </c>
      <c r="AO170" t="s">
        <v>320</v>
      </c>
      <c r="AP170" t="s">
        <v>32</v>
      </c>
      <c r="AQ170" t="s">
        <v>32</v>
      </c>
      <c r="AR170">
        <v>5</v>
      </c>
      <c r="AS170" t="s">
        <v>195</v>
      </c>
      <c r="AT170">
        <v>2380</v>
      </c>
      <c r="AU170" t="s">
        <v>540</v>
      </c>
      <c r="AV170">
        <v>901981</v>
      </c>
      <c r="AW170" t="s">
        <v>389</v>
      </c>
      <c r="AX170">
        <v>6136456</v>
      </c>
      <c r="AY170" t="s">
        <v>32</v>
      </c>
      <c r="AZ170" t="s">
        <v>198</v>
      </c>
      <c r="BA170" t="s">
        <v>32</v>
      </c>
      <c r="BB170" t="s">
        <v>199</v>
      </c>
      <c r="BC170">
        <v>260131</v>
      </c>
      <c r="BD170" t="s">
        <v>323</v>
      </c>
    </row>
    <row r="171" spans="1:56">
      <c r="A171" s="109">
        <v>2021</v>
      </c>
      <c r="B171" t="s">
        <v>525</v>
      </c>
      <c r="C171" s="109">
        <v>1</v>
      </c>
      <c r="D171" t="s">
        <v>541</v>
      </c>
      <c r="E171">
        <v>1</v>
      </c>
      <c r="F171" t="s">
        <v>32</v>
      </c>
      <c r="G171" t="s">
        <v>32</v>
      </c>
      <c r="H171">
        <v>900213</v>
      </c>
      <c r="I171" t="s">
        <v>385</v>
      </c>
      <c r="J171">
        <v>14</v>
      </c>
      <c r="K171">
        <v>21</v>
      </c>
      <c r="L171">
        <v>33</v>
      </c>
      <c r="M171" s="110">
        <v>44326</v>
      </c>
      <c r="N171" s="110">
        <v>44348</v>
      </c>
      <c r="O171" s="110">
        <v>44348.494818553241</v>
      </c>
      <c r="P171" t="s">
        <v>187</v>
      </c>
      <c r="Q171" t="s">
        <v>32</v>
      </c>
      <c r="R171" t="s">
        <v>32</v>
      </c>
      <c r="S171" t="s">
        <v>318</v>
      </c>
      <c r="T171" t="s">
        <v>318</v>
      </c>
      <c r="U171" t="s">
        <v>319</v>
      </c>
      <c r="V171" t="s">
        <v>32</v>
      </c>
      <c r="W171" t="s">
        <v>32</v>
      </c>
      <c r="X171" t="s">
        <v>32</v>
      </c>
      <c r="Y171" t="s">
        <v>32</v>
      </c>
      <c r="Z171" t="s">
        <v>32</v>
      </c>
      <c r="AA171" t="s">
        <v>32</v>
      </c>
      <c r="AB171" t="s">
        <v>190</v>
      </c>
      <c r="AC171">
        <v>217</v>
      </c>
      <c r="AD171" t="s">
        <v>191</v>
      </c>
      <c r="AE171" t="s">
        <v>192</v>
      </c>
      <c r="AF171">
        <v>4</v>
      </c>
      <c r="AG171">
        <v>4</v>
      </c>
      <c r="AH171" t="s">
        <v>193</v>
      </c>
      <c r="AI171">
        <v>2</v>
      </c>
      <c r="AJ171" t="s">
        <v>194</v>
      </c>
      <c r="AK171">
        <v>1.4</v>
      </c>
      <c r="AL171">
        <v>1.0840000000000001</v>
      </c>
      <c r="AM171">
        <v>1.518</v>
      </c>
      <c r="AN171">
        <v>106</v>
      </c>
      <c r="AO171" t="s">
        <v>320</v>
      </c>
      <c r="AP171" t="s">
        <v>32</v>
      </c>
      <c r="AQ171" t="s">
        <v>32</v>
      </c>
      <c r="AR171">
        <v>5</v>
      </c>
      <c r="AS171" t="s">
        <v>195</v>
      </c>
      <c r="AT171">
        <v>2380</v>
      </c>
      <c r="AU171" t="s">
        <v>540</v>
      </c>
      <c r="AV171">
        <v>901981</v>
      </c>
      <c r="AW171" t="s">
        <v>389</v>
      </c>
      <c r="AX171">
        <v>6136456</v>
      </c>
      <c r="AY171" t="s">
        <v>32</v>
      </c>
      <c r="AZ171" t="s">
        <v>198</v>
      </c>
      <c r="BA171" t="s">
        <v>32</v>
      </c>
      <c r="BB171" t="s">
        <v>199</v>
      </c>
      <c r="BC171">
        <v>260130</v>
      </c>
      <c r="BD171" t="s">
        <v>323</v>
      </c>
    </row>
    <row r="172" spans="1:56">
      <c r="A172" s="109">
        <v>2021</v>
      </c>
      <c r="B172" t="s">
        <v>525</v>
      </c>
      <c r="C172" s="109">
        <v>1</v>
      </c>
      <c r="D172" t="s">
        <v>541</v>
      </c>
      <c r="E172">
        <v>2</v>
      </c>
      <c r="F172" t="s">
        <v>32</v>
      </c>
      <c r="G172" t="s">
        <v>32</v>
      </c>
      <c r="H172">
        <v>900213</v>
      </c>
      <c r="I172" t="s">
        <v>385</v>
      </c>
      <c r="J172">
        <v>14</v>
      </c>
      <c r="K172">
        <v>21</v>
      </c>
      <c r="L172">
        <v>33</v>
      </c>
      <c r="M172" s="110">
        <v>44326</v>
      </c>
      <c r="N172" s="110">
        <v>44348</v>
      </c>
      <c r="O172" s="110">
        <v>44348.494818553241</v>
      </c>
      <c r="P172" t="s">
        <v>187</v>
      </c>
      <c r="Q172" t="s">
        <v>32</v>
      </c>
      <c r="R172" t="s">
        <v>32</v>
      </c>
      <c r="S172" t="s">
        <v>318</v>
      </c>
      <c r="T172" t="s">
        <v>318</v>
      </c>
      <c r="U172" t="s">
        <v>319</v>
      </c>
      <c r="V172" t="s">
        <v>32</v>
      </c>
      <c r="W172" t="s">
        <v>32</v>
      </c>
      <c r="X172" t="s">
        <v>32</v>
      </c>
      <c r="Y172" t="s">
        <v>32</v>
      </c>
      <c r="Z172" t="s">
        <v>32</v>
      </c>
      <c r="AA172" t="s">
        <v>32</v>
      </c>
      <c r="AB172" t="s">
        <v>190</v>
      </c>
      <c r="AC172">
        <v>217</v>
      </c>
      <c r="AD172" t="s">
        <v>191</v>
      </c>
      <c r="AE172" t="s">
        <v>192</v>
      </c>
      <c r="AF172">
        <v>4</v>
      </c>
      <c r="AG172">
        <v>4</v>
      </c>
      <c r="AH172" t="s">
        <v>193</v>
      </c>
      <c r="AI172">
        <v>3</v>
      </c>
      <c r="AJ172" t="s">
        <v>194</v>
      </c>
      <c r="AK172">
        <v>1.2749999999999999</v>
      </c>
      <c r="AL172">
        <v>1.0840000000000001</v>
      </c>
      <c r="AM172">
        <v>1.3819999999999999</v>
      </c>
      <c r="AN172">
        <v>107</v>
      </c>
      <c r="AO172" t="s">
        <v>320</v>
      </c>
      <c r="AP172" t="s">
        <v>32</v>
      </c>
      <c r="AQ172" t="s">
        <v>32</v>
      </c>
      <c r="AR172">
        <v>5</v>
      </c>
      <c r="AS172" t="s">
        <v>195</v>
      </c>
      <c r="AT172">
        <v>2380</v>
      </c>
      <c r="AU172" t="s">
        <v>540</v>
      </c>
      <c r="AV172">
        <v>901981</v>
      </c>
      <c r="AW172" t="s">
        <v>389</v>
      </c>
      <c r="AX172">
        <v>6136456</v>
      </c>
      <c r="AY172" t="s">
        <v>32</v>
      </c>
      <c r="AZ172" t="s">
        <v>198</v>
      </c>
      <c r="BA172" t="s">
        <v>32</v>
      </c>
      <c r="BB172" t="s">
        <v>199</v>
      </c>
      <c r="BC172">
        <v>260130</v>
      </c>
      <c r="BD172" t="s">
        <v>323</v>
      </c>
    </row>
    <row r="173" spans="1:56">
      <c r="A173" s="109">
        <v>2021</v>
      </c>
      <c r="B173" t="s">
        <v>525</v>
      </c>
      <c r="C173" s="109">
        <v>1</v>
      </c>
      <c r="D173" t="s">
        <v>542</v>
      </c>
      <c r="E173">
        <v>1</v>
      </c>
      <c r="F173" t="s">
        <v>32</v>
      </c>
      <c r="G173" t="s">
        <v>32</v>
      </c>
      <c r="H173">
        <v>952851</v>
      </c>
      <c r="I173" t="s">
        <v>258</v>
      </c>
      <c r="J173">
        <v>15.6</v>
      </c>
      <c r="K173">
        <v>18</v>
      </c>
      <c r="L173">
        <v>20.2</v>
      </c>
      <c r="M173" s="110">
        <v>44324</v>
      </c>
      <c r="N173" s="110">
        <v>44348</v>
      </c>
      <c r="O173" s="110">
        <v>44348.553632835647</v>
      </c>
      <c r="P173" t="s">
        <v>187</v>
      </c>
      <c r="Q173" t="s">
        <v>32</v>
      </c>
      <c r="R173" t="s">
        <v>32</v>
      </c>
      <c r="S173" t="s">
        <v>259</v>
      </c>
      <c r="T173" t="s">
        <v>259</v>
      </c>
      <c r="U173" t="s">
        <v>260</v>
      </c>
      <c r="V173" t="s">
        <v>32</v>
      </c>
      <c r="W173" t="s">
        <v>32</v>
      </c>
      <c r="X173" t="s">
        <v>32</v>
      </c>
      <c r="Y173" t="s">
        <v>32</v>
      </c>
      <c r="Z173" t="s">
        <v>32</v>
      </c>
      <c r="AA173" t="s">
        <v>32</v>
      </c>
      <c r="AB173" t="s">
        <v>190</v>
      </c>
      <c r="AC173">
        <v>217</v>
      </c>
      <c r="AD173" t="s">
        <v>191</v>
      </c>
      <c r="AE173" t="s">
        <v>192</v>
      </c>
      <c r="AF173">
        <v>4</v>
      </c>
      <c r="AG173">
        <v>4</v>
      </c>
      <c r="AH173" t="s">
        <v>193</v>
      </c>
      <c r="AI173">
        <v>10</v>
      </c>
      <c r="AJ173" t="s">
        <v>194</v>
      </c>
      <c r="AK173">
        <v>3.202</v>
      </c>
      <c r="AL173">
        <v>1.0840000000000001</v>
      </c>
      <c r="AM173">
        <v>3.4710000000000001</v>
      </c>
      <c r="AN173">
        <v>117</v>
      </c>
      <c r="AO173" t="s">
        <v>261</v>
      </c>
      <c r="AP173" t="s">
        <v>32</v>
      </c>
      <c r="AQ173" t="s">
        <v>32</v>
      </c>
      <c r="AR173">
        <v>5</v>
      </c>
      <c r="AS173" t="s">
        <v>195</v>
      </c>
      <c r="AT173">
        <v>6629</v>
      </c>
      <c r="AU173" t="s">
        <v>262</v>
      </c>
      <c r="AV173">
        <v>900264</v>
      </c>
      <c r="AW173" t="s">
        <v>263</v>
      </c>
      <c r="AX173">
        <v>9035274</v>
      </c>
      <c r="AY173" t="s">
        <v>32</v>
      </c>
      <c r="AZ173" t="s">
        <v>198</v>
      </c>
      <c r="BA173" t="s">
        <v>32</v>
      </c>
      <c r="BB173" t="s">
        <v>199</v>
      </c>
      <c r="BC173">
        <v>260115</v>
      </c>
      <c r="BD173" t="s">
        <v>264</v>
      </c>
    </row>
    <row r="174" spans="1:56">
      <c r="A174" s="109">
        <v>2021</v>
      </c>
      <c r="B174" t="s">
        <v>525</v>
      </c>
      <c r="C174" s="109">
        <v>1</v>
      </c>
      <c r="D174" t="s">
        <v>542</v>
      </c>
      <c r="E174">
        <v>2</v>
      </c>
      <c r="F174" t="s">
        <v>32</v>
      </c>
      <c r="G174" t="s">
        <v>32</v>
      </c>
      <c r="H174">
        <v>952851</v>
      </c>
      <c r="I174" t="s">
        <v>258</v>
      </c>
      <c r="J174">
        <v>15.6</v>
      </c>
      <c r="K174">
        <v>18</v>
      </c>
      <c r="L174">
        <v>20.2</v>
      </c>
      <c r="M174" s="110">
        <v>44324</v>
      </c>
      <c r="N174" s="110">
        <v>44348</v>
      </c>
      <c r="O174" s="110">
        <v>44348.553632835647</v>
      </c>
      <c r="P174" t="s">
        <v>187</v>
      </c>
      <c r="Q174" t="s">
        <v>32</v>
      </c>
      <c r="R174" t="s">
        <v>32</v>
      </c>
      <c r="S174" t="s">
        <v>259</v>
      </c>
      <c r="T174" t="s">
        <v>259</v>
      </c>
      <c r="U174" t="s">
        <v>260</v>
      </c>
      <c r="V174" t="s">
        <v>32</v>
      </c>
      <c r="W174" t="s">
        <v>32</v>
      </c>
      <c r="X174" t="s">
        <v>32</v>
      </c>
      <c r="Y174" t="s">
        <v>32</v>
      </c>
      <c r="Z174" t="s">
        <v>32</v>
      </c>
      <c r="AA174" t="s">
        <v>32</v>
      </c>
      <c r="AB174" t="s">
        <v>190</v>
      </c>
      <c r="AC174">
        <v>217</v>
      </c>
      <c r="AD174" t="s">
        <v>191</v>
      </c>
      <c r="AE174" t="s">
        <v>192</v>
      </c>
      <c r="AF174">
        <v>4</v>
      </c>
      <c r="AG174">
        <v>4</v>
      </c>
      <c r="AH174" t="s">
        <v>193</v>
      </c>
      <c r="AI174">
        <v>10</v>
      </c>
      <c r="AJ174" t="s">
        <v>194</v>
      </c>
      <c r="AK174">
        <v>0.187</v>
      </c>
      <c r="AL174">
        <v>1.0840000000000001</v>
      </c>
      <c r="AM174">
        <v>0.20300000000000001</v>
      </c>
      <c r="AN174">
        <v>117</v>
      </c>
      <c r="AO174" t="s">
        <v>261</v>
      </c>
      <c r="AP174" t="s">
        <v>32</v>
      </c>
      <c r="AQ174" t="s">
        <v>32</v>
      </c>
      <c r="AR174">
        <v>5</v>
      </c>
      <c r="AS174" t="s">
        <v>239</v>
      </c>
      <c r="AT174">
        <v>1111111</v>
      </c>
      <c r="AU174" t="s">
        <v>456</v>
      </c>
      <c r="AV174">
        <v>900264</v>
      </c>
      <c r="AW174" t="s">
        <v>263</v>
      </c>
      <c r="AX174">
        <v>9035274</v>
      </c>
      <c r="AY174" t="s">
        <v>32</v>
      </c>
      <c r="AZ174" t="s">
        <v>198</v>
      </c>
      <c r="BA174" t="s">
        <v>32</v>
      </c>
      <c r="BB174" t="s">
        <v>199</v>
      </c>
      <c r="BC174">
        <v>260115</v>
      </c>
      <c r="BD174" t="s">
        <v>264</v>
      </c>
    </row>
    <row r="175" spans="1:56">
      <c r="A175" s="109">
        <v>2021</v>
      </c>
      <c r="B175" t="s">
        <v>543</v>
      </c>
      <c r="C175" s="109">
        <v>30</v>
      </c>
      <c r="D175" t="s">
        <v>544</v>
      </c>
      <c r="E175">
        <v>1</v>
      </c>
      <c r="F175" t="s">
        <v>32</v>
      </c>
      <c r="G175" t="s">
        <v>32</v>
      </c>
      <c r="H175">
        <v>967264</v>
      </c>
      <c r="I175" t="s">
        <v>545</v>
      </c>
      <c r="J175">
        <v>17.899999999999999</v>
      </c>
      <c r="K175">
        <v>36.5</v>
      </c>
      <c r="L175">
        <v>47.9</v>
      </c>
      <c r="M175" s="110">
        <v>44256</v>
      </c>
      <c r="N175" s="110">
        <v>44285</v>
      </c>
      <c r="O175" s="110">
        <v>44285.816101620367</v>
      </c>
      <c r="P175" t="s">
        <v>187</v>
      </c>
      <c r="Q175" t="s">
        <v>32</v>
      </c>
      <c r="R175" t="s">
        <v>32</v>
      </c>
      <c r="S175" t="s">
        <v>203</v>
      </c>
      <c r="T175" t="s">
        <v>203</v>
      </c>
      <c r="U175" t="s">
        <v>204</v>
      </c>
      <c r="V175" t="s">
        <v>32</v>
      </c>
      <c r="W175" t="s">
        <v>32</v>
      </c>
      <c r="X175" t="s">
        <v>32</v>
      </c>
      <c r="Y175" t="s">
        <v>32</v>
      </c>
      <c r="Z175" t="s">
        <v>32</v>
      </c>
      <c r="AA175" t="s">
        <v>32</v>
      </c>
      <c r="AB175" t="s">
        <v>190</v>
      </c>
      <c r="AC175">
        <v>217</v>
      </c>
      <c r="AD175" t="s">
        <v>191</v>
      </c>
      <c r="AE175" t="s">
        <v>192</v>
      </c>
      <c r="AF175">
        <v>4</v>
      </c>
      <c r="AG175">
        <v>4</v>
      </c>
      <c r="AH175" t="s">
        <v>193</v>
      </c>
      <c r="AI175">
        <v>10</v>
      </c>
      <c r="AJ175" t="s">
        <v>194</v>
      </c>
      <c r="AK175">
        <v>3.2970000000000002</v>
      </c>
      <c r="AL175">
        <v>1.0840000000000001</v>
      </c>
      <c r="AM175">
        <v>3.5739999999999998</v>
      </c>
      <c r="AN175">
        <v>117</v>
      </c>
      <c r="AO175" t="s">
        <v>205</v>
      </c>
      <c r="AP175" t="s">
        <v>32</v>
      </c>
      <c r="AQ175" t="s">
        <v>32</v>
      </c>
      <c r="AR175">
        <v>8</v>
      </c>
      <c r="AS175" t="s">
        <v>195</v>
      </c>
      <c r="AT175">
        <v>5197</v>
      </c>
      <c r="AU175" t="s">
        <v>546</v>
      </c>
      <c r="AV175">
        <v>69713</v>
      </c>
      <c r="AW175" t="s">
        <v>547</v>
      </c>
      <c r="AX175">
        <v>14288054</v>
      </c>
      <c r="AY175" t="s">
        <v>32</v>
      </c>
      <c r="AZ175" t="s">
        <v>198</v>
      </c>
      <c r="BA175" t="s">
        <v>32</v>
      </c>
      <c r="BB175" t="s">
        <v>199</v>
      </c>
      <c r="BC175">
        <v>247844</v>
      </c>
      <c r="BD175" t="s">
        <v>208</v>
      </c>
    </row>
    <row r="176" spans="1:56">
      <c r="A176" s="109">
        <v>2021</v>
      </c>
      <c r="B176" t="s">
        <v>543</v>
      </c>
      <c r="C176" s="109">
        <v>30</v>
      </c>
      <c r="D176" t="s">
        <v>544</v>
      </c>
      <c r="E176">
        <v>2</v>
      </c>
      <c r="F176" t="s">
        <v>32</v>
      </c>
      <c r="G176" t="s">
        <v>32</v>
      </c>
      <c r="H176">
        <v>967264</v>
      </c>
      <c r="I176" t="s">
        <v>545</v>
      </c>
      <c r="J176">
        <v>17.899999999999999</v>
      </c>
      <c r="K176">
        <v>36.5</v>
      </c>
      <c r="L176">
        <v>47.9</v>
      </c>
      <c r="M176" s="110">
        <v>44256</v>
      </c>
      <c r="N176" s="110">
        <v>44285</v>
      </c>
      <c r="O176" s="110">
        <v>44285.816101620367</v>
      </c>
      <c r="P176" t="s">
        <v>187</v>
      </c>
      <c r="Q176" t="s">
        <v>32</v>
      </c>
      <c r="R176" t="s">
        <v>32</v>
      </c>
      <c r="S176" t="s">
        <v>203</v>
      </c>
      <c r="T176" t="s">
        <v>203</v>
      </c>
      <c r="U176" t="s">
        <v>204</v>
      </c>
      <c r="V176" t="s">
        <v>32</v>
      </c>
      <c r="W176" t="s">
        <v>32</v>
      </c>
      <c r="X176" t="s">
        <v>32</v>
      </c>
      <c r="Y176" t="s">
        <v>32</v>
      </c>
      <c r="Z176" t="s">
        <v>32</v>
      </c>
      <c r="AA176" t="s">
        <v>32</v>
      </c>
      <c r="AB176" t="s">
        <v>190</v>
      </c>
      <c r="AC176">
        <v>217</v>
      </c>
      <c r="AD176" t="s">
        <v>191</v>
      </c>
      <c r="AE176" t="s">
        <v>192</v>
      </c>
      <c r="AF176">
        <v>4</v>
      </c>
      <c r="AG176">
        <v>4</v>
      </c>
      <c r="AH176" t="s">
        <v>193</v>
      </c>
      <c r="AI176">
        <v>10</v>
      </c>
      <c r="AJ176" t="s">
        <v>194</v>
      </c>
      <c r="AK176">
        <v>6.0000000000000001E-3</v>
      </c>
      <c r="AL176">
        <v>1.0840000000000001</v>
      </c>
      <c r="AM176">
        <v>7.0000000000000001E-3</v>
      </c>
      <c r="AN176">
        <v>117</v>
      </c>
      <c r="AO176" t="s">
        <v>205</v>
      </c>
      <c r="AP176" t="s">
        <v>32</v>
      </c>
      <c r="AQ176" t="s">
        <v>32</v>
      </c>
      <c r="AR176">
        <v>8</v>
      </c>
      <c r="AS176" t="s">
        <v>239</v>
      </c>
      <c r="AT176">
        <v>1111111</v>
      </c>
      <c r="AU176" t="s">
        <v>456</v>
      </c>
      <c r="AV176">
        <v>69713</v>
      </c>
      <c r="AW176" t="s">
        <v>547</v>
      </c>
      <c r="AX176">
        <v>14288054</v>
      </c>
      <c r="AY176" t="s">
        <v>32</v>
      </c>
      <c r="AZ176" t="s">
        <v>198</v>
      </c>
      <c r="BA176" t="s">
        <v>32</v>
      </c>
      <c r="BB176" t="s">
        <v>199</v>
      </c>
      <c r="BC176">
        <v>247844</v>
      </c>
      <c r="BD176" t="s">
        <v>208</v>
      </c>
    </row>
    <row r="177" spans="1:56">
      <c r="A177" s="109">
        <v>2021</v>
      </c>
      <c r="B177" t="s">
        <v>543</v>
      </c>
      <c r="C177" s="109">
        <v>29</v>
      </c>
      <c r="D177" t="s">
        <v>548</v>
      </c>
      <c r="E177">
        <v>1</v>
      </c>
      <c r="F177" t="s">
        <v>32</v>
      </c>
      <c r="G177" t="s">
        <v>32</v>
      </c>
      <c r="H177">
        <v>925411</v>
      </c>
      <c r="I177" t="s">
        <v>333</v>
      </c>
      <c r="J177">
        <v>14.89</v>
      </c>
      <c r="K177">
        <v>31</v>
      </c>
      <c r="L177">
        <v>38.799999999999997</v>
      </c>
      <c r="M177" s="110">
        <v>44269</v>
      </c>
      <c r="N177" s="110">
        <v>44284</v>
      </c>
      <c r="O177" s="110">
        <v>44284.695101307872</v>
      </c>
      <c r="P177" t="s">
        <v>187</v>
      </c>
      <c r="Q177" t="s">
        <v>32</v>
      </c>
      <c r="R177" t="s">
        <v>32</v>
      </c>
      <c r="S177" t="s">
        <v>334</v>
      </c>
      <c r="T177" t="s">
        <v>188</v>
      </c>
      <c r="U177" t="s">
        <v>189</v>
      </c>
      <c r="V177" t="s">
        <v>32</v>
      </c>
      <c r="W177" t="s">
        <v>32</v>
      </c>
      <c r="X177" t="s">
        <v>32</v>
      </c>
      <c r="Y177" t="s">
        <v>32</v>
      </c>
      <c r="Z177" t="s">
        <v>32</v>
      </c>
      <c r="AA177" t="s">
        <v>32</v>
      </c>
      <c r="AB177" t="s">
        <v>190</v>
      </c>
      <c r="AC177">
        <v>217</v>
      </c>
      <c r="AD177" t="s">
        <v>191</v>
      </c>
      <c r="AE177" t="s">
        <v>192</v>
      </c>
      <c r="AF177">
        <v>4</v>
      </c>
      <c r="AG177">
        <v>4</v>
      </c>
      <c r="AH177" t="s">
        <v>193</v>
      </c>
      <c r="AI177">
        <v>9</v>
      </c>
      <c r="AJ177" t="s">
        <v>194</v>
      </c>
      <c r="AK177">
        <v>5.3049999999999997</v>
      </c>
      <c r="AL177">
        <v>1.0840000000000001</v>
      </c>
      <c r="AM177">
        <v>5.7510000000000003</v>
      </c>
      <c r="AN177">
        <v>115</v>
      </c>
      <c r="AO177" t="s">
        <v>188</v>
      </c>
      <c r="AP177" t="s">
        <v>32</v>
      </c>
      <c r="AQ177" t="s">
        <v>32</v>
      </c>
      <c r="AR177">
        <v>14</v>
      </c>
      <c r="AS177" t="s">
        <v>195</v>
      </c>
      <c r="AT177">
        <v>6397</v>
      </c>
      <c r="AU177" t="s">
        <v>549</v>
      </c>
      <c r="AV177">
        <v>88158</v>
      </c>
      <c r="AW177" t="s">
        <v>335</v>
      </c>
      <c r="AX177">
        <v>7468555</v>
      </c>
      <c r="AY177" t="s">
        <v>32</v>
      </c>
      <c r="AZ177" t="s">
        <v>198</v>
      </c>
      <c r="BA177" t="s">
        <v>32</v>
      </c>
      <c r="BB177" t="s">
        <v>199</v>
      </c>
      <c r="BC177">
        <v>247504</v>
      </c>
      <c r="BD177" t="s">
        <v>336</v>
      </c>
    </row>
    <row r="178" spans="1:56">
      <c r="A178" s="109">
        <v>2021</v>
      </c>
      <c r="B178" t="s">
        <v>543</v>
      </c>
      <c r="C178" s="109">
        <v>26</v>
      </c>
      <c r="D178" t="s">
        <v>550</v>
      </c>
      <c r="E178">
        <v>1</v>
      </c>
      <c r="F178" t="s">
        <v>32</v>
      </c>
      <c r="G178" t="s">
        <v>32</v>
      </c>
      <c r="H178">
        <v>952851</v>
      </c>
      <c r="I178" t="s">
        <v>258</v>
      </c>
      <c r="J178">
        <v>15.6</v>
      </c>
      <c r="K178">
        <v>18</v>
      </c>
      <c r="L178">
        <v>20.2</v>
      </c>
      <c r="M178" s="110">
        <v>44273</v>
      </c>
      <c r="N178" s="110">
        <v>44281</v>
      </c>
      <c r="O178" s="110">
        <v>44281.02388148148</v>
      </c>
      <c r="P178" t="s">
        <v>187</v>
      </c>
      <c r="Q178" t="s">
        <v>32</v>
      </c>
      <c r="R178" t="s">
        <v>32</v>
      </c>
      <c r="S178" t="s">
        <v>259</v>
      </c>
      <c r="T178" t="s">
        <v>259</v>
      </c>
      <c r="U178" t="s">
        <v>260</v>
      </c>
      <c r="V178" t="s">
        <v>32</v>
      </c>
      <c r="W178" t="s">
        <v>32</v>
      </c>
      <c r="X178" t="s">
        <v>32</v>
      </c>
      <c r="Y178" t="s">
        <v>32</v>
      </c>
      <c r="Z178" t="s">
        <v>32</v>
      </c>
      <c r="AA178" t="s">
        <v>32</v>
      </c>
      <c r="AB178" t="s">
        <v>190</v>
      </c>
      <c r="AC178">
        <v>217</v>
      </c>
      <c r="AD178" t="s">
        <v>191</v>
      </c>
      <c r="AE178" t="s">
        <v>192</v>
      </c>
      <c r="AF178">
        <v>4</v>
      </c>
      <c r="AG178">
        <v>4</v>
      </c>
      <c r="AH178" t="s">
        <v>193</v>
      </c>
      <c r="AI178">
        <v>10</v>
      </c>
      <c r="AJ178" t="s">
        <v>194</v>
      </c>
      <c r="AK178">
        <v>3.387</v>
      </c>
      <c r="AL178">
        <v>1.0840000000000001</v>
      </c>
      <c r="AM178">
        <v>3.6720000000000002</v>
      </c>
      <c r="AN178">
        <v>117</v>
      </c>
      <c r="AO178" t="s">
        <v>261</v>
      </c>
      <c r="AP178" t="s">
        <v>32</v>
      </c>
      <c r="AQ178" t="s">
        <v>32</v>
      </c>
      <c r="AR178">
        <v>5</v>
      </c>
      <c r="AS178" t="s">
        <v>195</v>
      </c>
      <c r="AT178">
        <v>6629</v>
      </c>
      <c r="AU178" t="s">
        <v>262</v>
      </c>
      <c r="AV178">
        <v>900264</v>
      </c>
      <c r="AW178" t="s">
        <v>263</v>
      </c>
      <c r="AX178">
        <v>9035274</v>
      </c>
      <c r="AY178" t="s">
        <v>32</v>
      </c>
      <c r="AZ178" t="s">
        <v>198</v>
      </c>
      <c r="BA178" t="s">
        <v>32</v>
      </c>
      <c r="BB178" t="s">
        <v>199</v>
      </c>
      <c r="BC178">
        <v>246831</v>
      </c>
      <c r="BD178" t="s">
        <v>272</v>
      </c>
    </row>
    <row r="179" spans="1:56">
      <c r="A179" s="109">
        <v>2021</v>
      </c>
      <c r="B179" t="s">
        <v>543</v>
      </c>
      <c r="C179" s="109">
        <v>25</v>
      </c>
      <c r="D179" t="s">
        <v>551</v>
      </c>
      <c r="E179">
        <v>1</v>
      </c>
      <c r="F179" t="s">
        <v>32</v>
      </c>
      <c r="G179" t="s">
        <v>32</v>
      </c>
      <c r="H179">
        <v>30516</v>
      </c>
      <c r="I179" t="s">
        <v>325</v>
      </c>
      <c r="J179">
        <v>17.899999999999999</v>
      </c>
      <c r="K179">
        <v>44.5</v>
      </c>
      <c r="L179">
        <v>56.3</v>
      </c>
      <c r="M179" s="110">
        <v>44274</v>
      </c>
      <c r="N179" s="110">
        <v>44280</v>
      </c>
      <c r="O179" s="110">
        <v>44280.759167476848</v>
      </c>
      <c r="P179" t="s">
        <v>187</v>
      </c>
      <c r="Q179" t="s">
        <v>32</v>
      </c>
      <c r="R179" t="s">
        <v>32</v>
      </c>
      <c r="S179" t="s">
        <v>334</v>
      </c>
      <c r="T179" t="s">
        <v>188</v>
      </c>
      <c r="U179" t="s">
        <v>189</v>
      </c>
      <c r="V179" t="s">
        <v>32</v>
      </c>
      <c r="W179" t="s">
        <v>32</v>
      </c>
      <c r="X179" t="s">
        <v>32</v>
      </c>
      <c r="Y179" t="s">
        <v>32</v>
      </c>
      <c r="Z179" t="s">
        <v>32</v>
      </c>
      <c r="AA179" t="s">
        <v>32</v>
      </c>
      <c r="AB179" t="s">
        <v>190</v>
      </c>
      <c r="AC179">
        <v>217</v>
      </c>
      <c r="AD179" t="s">
        <v>191</v>
      </c>
      <c r="AE179" t="s">
        <v>192</v>
      </c>
      <c r="AF179">
        <v>4</v>
      </c>
      <c r="AG179">
        <v>4</v>
      </c>
      <c r="AH179" t="s">
        <v>193</v>
      </c>
      <c r="AI179">
        <v>14</v>
      </c>
      <c r="AJ179" t="s">
        <v>194</v>
      </c>
      <c r="AK179">
        <v>0.67800000000000005</v>
      </c>
      <c r="AL179">
        <v>1.0840000000000001</v>
      </c>
      <c r="AM179">
        <v>0.73499999999999999</v>
      </c>
      <c r="AN179">
        <v>161</v>
      </c>
      <c r="AO179" t="s">
        <v>188</v>
      </c>
      <c r="AP179" t="s">
        <v>32</v>
      </c>
      <c r="AQ179" t="s">
        <v>32</v>
      </c>
      <c r="AR179">
        <v>8</v>
      </c>
      <c r="AS179" t="s">
        <v>195</v>
      </c>
      <c r="AT179">
        <v>6675</v>
      </c>
      <c r="AU179" t="s">
        <v>326</v>
      </c>
      <c r="AV179">
        <v>69745</v>
      </c>
      <c r="AW179" t="s">
        <v>327</v>
      </c>
      <c r="AX179">
        <v>9379803</v>
      </c>
      <c r="AY179" t="s">
        <v>32</v>
      </c>
      <c r="AZ179" t="s">
        <v>198</v>
      </c>
      <c r="BA179" t="s">
        <v>32</v>
      </c>
      <c r="BB179" t="s">
        <v>199</v>
      </c>
      <c r="BC179">
        <v>246796</v>
      </c>
      <c r="BD179" t="s">
        <v>336</v>
      </c>
    </row>
    <row r="180" spans="1:56">
      <c r="A180" s="109">
        <v>2021</v>
      </c>
      <c r="B180" t="s">
        <v>543</v>
      </c>
      <c r="C180" s="109">
        <v>25</v>
      </c>
      <c r="D180" t="s">
        <v>551</v>
      </c>
      <c r="E180">
        <v>2</v>
      </c>
      <c r="F180" t="s">
        <v>32</v>
      </c>
      <c r="G180" t="s">
        <v>32</v>
      </c>
      <c r="H180">
        <v>30516</v>
      </c>
      <c r="I180" t="s">
        <v>325</v>
      </c>
      <c r="J180">
        <v>17.899999999999999</v>
      </c>
      <c r="K180">
        <v>44.5</v>
      </c>
      <c r="L180">
        <v>56.3</v>
      </c>
      <c r="M180" s="110">
        <v>44274</v>
      </c>
      <c r="N180" s="110">
        <v>44280</v>
      </c>
      <c r="O180" s="110">
        <v>44280.759167476848</v>
      </c>
      <c r="P180" t="s">
        <v>187</v>
      </c>
      <c r="Q180" t="s">
        <v>32</v>
      </c>
      <c r="R180" t="s">
        <v>32</v>
      </c>
      <c r="S180" t="s">
        <v>334</v>
      </c>
      <c r="T180" t="s">
        <v>188</v>
      </c>
      <c r="U180" t="s">
        <v>189</v>
      </c>
      <c r="V180" t="s">
        <v>32</v>
      </c>
      <c r="W180" t="s">
        <v>32</v>
      </c>
      <c r="X180" t="s">
        <v>32</v>
      </c>
      <c r="Y180" t="s">
        <v>32</v>
      </c>
      <c r="Z180" t="s">
        <v>32</v>
      </c>
      <c r="AA180" t="s">
        <v>32</v>
      </c>
      <c r="AB180" t="s">
        <v>190</v>
      </c>
      <c r="AC180">
        <v>217</v>
      </c>
      <c r="AD180" t="s">
        <v>191</v>
      </c>
      <c r="AE180" t="s">
        <v>192</v>
      </c>
      <c r="AF180">
        <v>4</v>
      </c>
      <c r="AG180">
        <v>4</v>
      </c>
      <c r="AH180" t="s">
        <v>193</v>
      </c>
      <c r="AI180">
        <v>10</v>
      </c>
      <c r="AJ180" t="s">
        <v>194</v>
      </c>
      <c r="AK180">
        <v>0.67700000000000005</v>
      </c>
      <c r="AL180">
        <v>1.0840000000000001</v>
      </c>
      <c r="AM180">
        <v>0.73399999999999999</v>
      </c>
      <c r="AN180">
        <v>162</v>
      </c>
      <c r="AO180" t="s">
        <v>188</v>
      </c>
      <c r="AP180" t="s">
        <v>32</v>
      </c>
      <c r="AQ180" t="s">
        <v>32</v>
      </c>
      <c r="AR180">
        <v>8</v>
      </c>
      <c r="AS180" t="s">
        <v>195</v>
      </c>
      <c r="AT180">
        <v>6675</v>
      </c>
      <c r="AU180" t="s">
        <v>326</v>
      </c>
      <c r="AV180">
        <v>69745</v>
      </c>
      <c r="AW180" t="s">
        <v>327</v>
      </c>
      <c r="AX180">
        <v>9379803</v>
      </c>
      <c r="AY180" t="s">
        <v>32</v>
      </c>
      <c r="AZ180" t="s">
        <v>198</v>
      </c>
      <c r="BA180" t="s">
        <v>32</v>
      </c>
      <c r="BB180" t="s">
        <v>199</v>
      </c>
      <c r="BC180">
        <v>246796</v>
      </c>
      <c r="BD180" t="s">
        <v>336</v>
      </c>
    </row>
    <row r="181" spans="1:56">
      <c r="A181" s="109">
        <v>2021</v>
      </c>
      <c r="B181" t="s">
        <v>543</v>
      </c>
      <c r="C181" s="109">
        <v>25</v>
      </c>
      <c r="D181" t="s">
        <v>552</v>
      </c>
      <c r="E181">
        <v>1</v>
      </c>
      <c r="F181" t="s">
        <v>32</v>
      </c>
      <c r="G181" t="s">
        <v>32</v>
      </c>
      <c r="H181">
        <v>913819</v>
      </c>
      <c r="I181" t="s">
        <v>368</v>
      </c>
      <c r="J181">
        <v>14.66</v>
      </c>
      <c r="K181">
        <v>24</v>
      </c>
      <c r="L181">
        <v>24</v>
      </c>
      <c r="M181" s="110">
        <v>44257</v>
      </c>
      <c r="N181" s="110">
        <v>44280</v>
      </c>
      <c r="O181" s="110">
        <v>44280.66034707176</v>
      </c>
      <c r="P181" t="s">
        <v>187</v>
      </c>
      <c r="Q181" t="s">
        <v>32</v>
      </c>
      <c r="R181" t="s">
        <v>32</v>
      </c>
      <c r="S181" t="s">
        <v>267</v>
      </c>
      <c r="T181" t="s">
        <v>268</v>
      </c>
      <c r="U181" t="s">
        <v>260</v>
      </c>
      <c r="V181" t="s">
        <v>32</v>
      </c>
      <c r="W181" t="s">
        <v>32</v>
      </c>
      <c r="X181" t="s">
        <v>32</v>
      </c>
      <c r="Y181" t="s">
        <v>32</v>
      </c>
      <c r="Z181" t="s">
        <v>32</v>
      </c>
      <c r="AA181" t="s">
        <v>32</v>
      </c>
      <c r="AB181" t="s">
        <v>190</v>
      </c>
      <c r="AC181">
        <v>217</v>
      </c>
      <c r="AD181" t="s">
        <v>191</v>
      </c>
      <c r="AE181" t="s">
        <v>192</v>
      </c>
      <c r="AF181">
        <v>4</v>
      </c>
      <c r="AG181">
        <v>4</v>
      </c>
      <c r="AH181" t="s">
        <v>193</v>
      </c>
      <c r="AI181">
        <v>12</v>
      </c>
      <c r="AJ181" t="s">
        <v>194</v>
      </c>
      <c r="AK181">
        <v>3.1880000000000002</v>
      </c>
      <c r="AL181">
        <v>1.087</v>
      </c>
      <c r="AM181">
        <v>3.4649999999999999</v>
      </c>
      <c r="AN181">
        <v>120</v>
      </c>
      <c r="AO181" t="s">
        <v>269</v>
      </c>
      <c r="AP181" t="s">
        <v>32</v>
      </c>
      <c r="AQ181" t="s">
        <v>32</v>
      </c>
      <c r="AR181">
        <v>5</v>
      </c>
      <c r="AS181" t="s">
        <v>195</v>
      </c>
      <c r="AT181">
        <v>3189</v>
      </c>
      <c r="AU181" t="s">
        <v>369</v>
      </c>
      <c r="AV181">
        <v>79818010</v>
      </c>
      <c r="AW181" t="s">
        <v>370</v>
      </c>
      <c r="AX181">
        <v>79818010</v>
      </c>
      <c r="AY181" t="s">
        <v>32</v>
      </c>
      <c r="AZ181" t="s">
        <v>198</v>
      </c>
      <c r="BA181" t="s">
        <v>32</v>
      </c>
      <c r="BB181" t="s">
        <v>199</v>
      </c>
      <c r="BC181">
        <v>246730</v>
      </c>
      <c r="BD181" t="s">
        <v>272</v>
      </c>
    </row>
    <row r="182" spans="1:56">
      <c r="A182" s="109">
        <v>2021</v>
      </c>
      <c r="B182" t="s">
        <v>543</v>
      </c>
      <c r="C182" s="109">
        <v>25</v>
      </c>
      <c r="D182" t="s">
        <v>552</v>
      </c>
      <c r="E182">
        <v>2</v>
      </c>
      <c r="F182" t="s">
        <v>32</v>
      </c>
      <c r="G182" t="s">
        <v>32</v>
      </c>
      <c r="H182">
        <v>913819</v>
      </c>
      <c r="I182" t="s">
        <v>368</v>
      </c>
      <c r="J182">
        <v>14.66</v>
      </c>
      <c r="K182">
        <v>24</v>
      </c>
      <c r="L182">
        <v>24</v>
      </c>
      <c r="M182" s="110">
        <v>44257</v>
      </c>
      <c r="N182" s="110">
        <v>44280</v>
      </c>
      <c r="O182" s="110">
        <v>44280.66034707176</v>
      </c>
      <c r="P182" t="s">
        <v>187</v>
      </c>
      <c r="Q182" t="s">
        <v>32</v>
      </c>
      <c r="R182" t="s">
        <v>32</v>
      </c>
      <c r="S182" t="s">
        <v>267</v>
      </c>
      <c r="T182" t="s">
        <v>268</v>
      </c>
      <c r="U182" t="s">
        <v>260</v>
      </c>
      <c r="V182" t="s">
        <v>32</v>
      </c>
      <c r="W182" t="s">
        <v>32</v>
      </c>
      <c r="X182" t="s">
        <v>32</v>
      </c>
      <c r="Y182" t="s">
        <v>32</v>
      </c>
      <c r="Z182" t="s">
        <v>32</v>
      </c>
      <c r="AA182" t="s">
        <v>32</v>
      </c>
      <c r="AB182" t="s">
        <v>190</v>
      </c>
      <c r="AC182">
        <v>217</v>
      </c>
      <c r="AD182" t="s">
        <v>191</v>
      </c>
      <c r="AE182" t="s">
        <v>192</v>
      </c>
      <c r="AF182">
        <v>4</v>
      </c>
      <c r="AG182">
        <v>4</v>
      </c>
      <c r="AH182" t="s">
        <v>193</v>
      </c>
      <c r="AI182">
        <v>11</v>
      </c>
      <c r="AJ182" t="s">
        <v>194</v>
      </c>
      <c r="AK182">
        <v>0.88600000000000001</v>
      </c>
      <c r="AL182">
        <v>1.087</v>
      </c>
      <c r="AM182">
        <v>0.96299999999999997</v>
      </c>
      <c r="AN182">
        <v>119</v>
      </c>
      <c r="AO182" t="s">
        <v>269</v>
      </c>
      <c r="AP182" t="s">
        <v>32</v>
      </c>
      <c r="AQ182" t="s">
        <v>32</v>
      </c>
      <c r="AR182">
        <v>5</v>
      </c>
      <c r="AS182" t="s">
        <v>195</v>
      </c>
      <c r="AT182">
        <v>3189</v>
      </c>
      <c r="AU182" t="s">
        <v>369</v>
      </c>
      <c r="AV182">
        <v>79818010</v>
      </c>
      <c r="AW182" t="s">
        <v>370</v>
      </c>
      <c r="AX182">
        <v>79818010</v>
      </c>
      <c r="AY182" t="s">
        <v>32</v>
      </c>
      <c r="AZ182" t="s">
        <v>198</v>
      </c>
      <c r="BA182" t="s">
        <v>32</v>
      </c>
      <c r="BB182" t="s">
        <v>199</v>
      </c>
      <c r="BC182">
        <v>246730</v>
      </c>
      <c r="BD182" t="s">
        <v>272</v>
      </c>
    </row>
    <row r="183" spans="1:56">
      <c r="A183" s="109">
        <v>2021</v>
      </c>
      <c r="B183" t="s">
        <v>543</v>
      </c>
      <c r="C183" s="109">
        <v>24</v>
      </c>
      <c r="D183" t="s">
        <v>553</v>
      </c>
      <c r="E183">
        <v>1</v>
      </c>
      <c r="F183" t="s">
        <v>32</v>
      </c>
      <c r="G183" t="s">
        <v>32</v>
      </c>
      <c r="H183">
        <v>925406</v>
      </c>
      <c r="I183" t="s">
        <v>227</v>
      </c>
      <c r="J183">
        <v>18</v>
      </c>
      <c r="K183">
        <v>46</v>
      </c>
      <c r="L183">
        <v>56.9</v>
      </c>
      <c r="M183" s="110">
        <v>44266</v>
      </c>
      <c r="N183" s="110">
        <v>44279</v>
      </c>
      <c r="O183" s="110">
        <v>44279.552544363432</v>
      </c>
      <c r="P183" t="s">
        <v>187</v>
      </c>
      <c r="Q183" t="s">
        <v>32</v>
      </c>
      <c r="R183" t="s">
        <v>32</v>
      </c>
      <c r="S183" t="s">
        <v>188</v>
      </c>
      <c r="T183" t="s">
        <v>188</v>
      </c>
      <c r="U183" t="s">
        <v>189</v>
      </c>
      <c r="V183" t="s">
        <v>32</v>
      </c>
      <c r="W183" t="s">
        <v>32</v>
      </c>
      <c r="X183" t="s">
        <v>32</v>
      </c>
      <c r="Y183" t="s">
        <v>32</v>
      </c>
      <c r="Z183" t="s">
        <v>32</v>
      </c>
      <c r="AA183" t="s">
        <v>32</v>
      </c>
      <c r="AB183" t="s">
        <v>190</v>
      </c>
      <c r="AC183">
        <v>217</v>
      </c>
      <c r="AD183" t="s">
        <v>191</v>
      </c>
      <c r="AE183" t="s">
        <v>192</v>
      </c>
      <c r="AF183">
        <v>4</v>
      </c>
      <c r="AG183">
        <v>4</v>
      </c>
      <c r="AH183" t="s">
        <v>193</v>
      </c>
      <c r="AI183">
        <v>10</v>
      </c>
      <c r="AJ183" t="s">
        <v>194</v>
      </c>
      <c r="AK183">
        <v>4.4859999999999998</v>
      </c>
      <c r="AL183">
        <v>1.0840000000000001</v>
      </c>
      <c r="AM183">
        <v>4.8630000000000004</v>
      </c>
      <c r="AN183">
        <v>117</v>
      </c>
      <c r="AO183" t="s">
        <v>188</v>
      </c>
      <c r="AP183" t="s">
        <v>32</v>
      </c>
      <c r="AQ183" t="s">
        <v>32</v>
      </c>
      <c r="AR183">
        <v>14</v>
      </c>
      <c r="AS183" t="s">
        <v>195</v>
      </c>
      <c r="AT183">
        <v>723</v>
      </c>
      <c r="AU183" t="s">
        <v>228</v>
      </c>
      <c r="AV183">
        <v>81729</v>
      </c>
      <c r="AW183" t="s">
        <v>229</v>
      </c>
      <c r="AX183">
        <v>13107478</v>
      </c>
      <c r="AY183" t="s">
        <v>32</v>
      </c>
      <c r="AZ183" t="s">
        <v>198</v>
      </c>
      <c r="BA183" t="s">
        <v>32</v>
      </c>
      <c r="BB183" t="s">
        <v>199</v>
      </c>
      <c r="BC183">
        <v>246409</v>
      </c>
      <c r="BD183" t="s">
        <v>200</v>
      </c>
    </row>
    <row r="184" spans="1:56">
      <c r="A184" s="109">
        <v>2021</v>
      </c>
      <c r="B184" t="s">
        <v>543</v>
      </c>
      <c r="C184" s="109">
        <v>22</v>
      </c>
      <c r="D184" t="s">
        <v>554</v>
      </c>
      <c r="E184">
        <v>1</v>
      </c>
      <c r="F184" t="s">
        <v>32</v>
      </c>
      <c r="G184" t="s">
        <v>32</v>
      </c>
      <c r="H184">
        <v>968295</v>
      </c>
      <c r="I184" t="s">
        <v>555</v>
      </c>
      <c r="J184">
        <v>14.98</v>
      </c>
      <c r="K184">
        <v>50</v>
      </c>
      <c r="L184">
        <v>49.8</v>
      </c>
      <c r="M184" s="110">
        <v>44257</v>
      </c>
      <c r="N184" s="110">
        <v>44277</v>
      </c>
      <c r="O184" s="110">
        <v>44277.807994363422</v>
      </c>
      <c r="P184" t="s">
        <v>187</v>
      </c>
      <c r="Q184" t="s">
        <v>32</v>
      </c>
      <c r="R184" t="s">
        <v>32</v>
      </c>
      <c r="S184" t="s">
        <v>232</v>
      </c>
      <c r="T184" t="s">
        <v>233</v>
      </c>
      <c r="U184" t="s">
        <v>234</v>
      </c>
      <c r="V184" t="s">
        <v>32</v>
      </c>
      <c r="W184" t="s">
        <v>32</v>
      </c>
      <c r="X184" t="s">
        <v>32</v>
      </c>
      <c r="Y184" t="s">
        <v>32</v>
      </c>
      <c r="Z184" t="s">
        <v>32</v>
      </c>
      <c r="AA184" t="s">
        <v>32</v>
      </c>
      <c r="AB184" t="s">
        <v>190</v>
      </c>
      <c r="AC184">
        <v>217</v>
      </c>
      <c r="AD184" t="s">
        <v>191</v>
      </c>
      <c r="AE184" t="s">
        <v>192</v>
      </c>
      <c r="AF184">
        <v>4</v>
      </c>
      <c r="AG184">
        <v>4</v>
      </c>
      <c r="AH184" t="s">
        <v>193</v>
      </c>
      <c r="AI184">
        <v>7</v>
      </c>
      <c r="AJ184" t="s">
        <v>194</v>
      </c>
      <c r="AK184">
        <v>3.125</v>
      </c>
      <c r="AL184">
        <v>1.0840000000000001</v>
      </c>
      <c r="AM184">
        <v>3.3879999999999999</v>
      </c>
      <c r="AN184">
        <v>113</v>
      </c>
      <c r="AO184" t="s">
        <v>235</v>
      </c>
      <c r="AP184" t="s">
        <v>32</v>
      </c>
      <c r="AQ184" t="s">
        <v>32</v>
      </c>
      <c r="AR184">
        <v>7</v>
      </c>
      <c r="AS184" t="s">
        <v>195</v>
      </c>
      <c r="AT184">
        <v>5204</v>
      </c>
      <c r="AU184" t="s">
        <v>236</v>
      </c>
      <c r="AV184">
        <v>980381</v>
      </c>
      <c r="AW184" t="s">
        <v>556</v>
      </c>
      <c r="AX184">
        <v>10886771</v>
      </c>
      <c r="AY184" t="s">
        <v>32</v>
      </c>
      <c r="AZ184" t="s">
        <v>198</v>
      </c>
      <c r="BA184" t="s">
        <v>32</v>
      </c>
      <c r="BB184" t="s">
        <v>199</v>
      </c>
      <c r="BC184">
        <v>245802</v>
      </c>
      <c r="BD184" t="s">
        <v>238</v>
      </c>
    </row>
    <row r="185" spans="1:56">
      <c r="A185" s="109">
        <v>2021</v>
      </c>
      <c r="B185" t="s">
        <v>543</v>
      </c>
      <c r="C185" s="109">
        <v>22</v>
      </c>
      <c r="D185" t="s">
        <v>554</v>
      </c>
      <c r="E185">
        <v>2</v>
      </c>
      <c r="F185" t="s">
        <v>32</v>
      </c>
      <c r="G185" t="s">
        <v>32</v>
      </c>
      <c r="H185">
        <v>968295</v>
      </c>
      <c r="I185" t="s">
        <v>555</v>
      </c>
      <c r="J185">
        <v>14.98</v>
      </c>
      <c r="K185">
        <v>50</v>
      </c>
      <c r="L185">
        <v>49.8</v>
      </c>
      <c r="M185" s="110">
        <v>44257</v>
      </c>
      <c r="N185" s="110">
        <v>44277</v>
      </c>
      <c r="O185" s="110">
        <v>44277.807994363422</v>
      </c>
      <c r="P185" t="s">
        <v>187</v>
      </c>
      <c r="Q185" t="s">
        <v>32</v>
      </c>
      <c r="R185" t="s">
        <v>32</v>
      </c>
      <c r="S185" t="s">
        <v>232</v>
      </c>
      <c r="T185" t="s">
        <v>233</v>
      </c>
      <c r="U185" t="s">
        <v>234</v>
      </c>
      <c r="V185" t="s">
        <v>32</v>
      </c>
      <c r="W185" t="s">
        <v>32</v>
      </c>
      <c r="X185" t="s">
        <v>32</v>
      </c>
      <c r="Y185" t="s">
        <v>32</v>
      </c>
      <c r="Z185" t="s">
        <v>32</v>
      </c>
      <c r="AA185" t="s">
        <v>32</v>
      </c>
      <c r="AB185" t="s">
        <v>190</v>
      </c>
      <c r="AC185">
        <v>217</v>
      </c>
      <c r="AD185" t="s">
        <v>191</v>
      </c>
      <c r="AE185" t="s">
        <v>192</v>
      </c>
      <c r="AF185">
        <v>4</v>
      </c>
      <c r="AG185">
        <v>4</v>
      </c>
      <c r="AH185" t="s">
        <v>193</v>
      </c>
      <c r="AI185">
        <v>7</v>
      </c>
      <c r="AJ185" t="s">
        <v>194</v>
      </c>
      <c r="AK185">
        <v>0.104</v>
      </c>
      <c r="AL185">
        <v>1.0840000000000001</v>
      </c>
      <c r="AM185">
        <v>0.113</v>
      </c>
      <c r="AN185">
        <v>113</v>
      </c>
      <c r="AO185" t="s">
        <v>235</v>
      </c>
      <c r="AP185" t="s">
        <v>32</v>
      </c>
      <c r="AQ185" t="s">
        <v>32</v>
      </c>
      <c r="AR185">
        <v>7</v>
      </c>
      <c r="AS185" t="s">
        <v>239</v>
      </c>
      <c r="AT185">
        <v>55555555</v>
      </c>
      <c r="AU185" t="s">
        <v>240</v>
      </c>
      <c r="AV185">
        <v>980381</v>
      </c>
      <c r="AW185" t="s">
        <v>556</v>
      </c>
      <c r="AX185">
        <v>10886771</v>
      </c>
      <c r="AY185" t="s">
        <v>32</v>
      </c>
      <c r="AZ185" t="s">
        <v>198</v>
      </c>
      <c r="BA185" t="s">
        <v>32</v>
      </c>
      <c r="BB185" t="s">
        <v>199</v>
      </c>
      <c r="BC185">
        <v>245802</v>
      </c>
      <c r="BD185" t="s">
        <v>238</v>
      </c>
    </row>
    <row r="186" spans="1:56">
      <c r="A186" s="109">
        <v>2021</v>
      </c>
      <c r="B186" t="s">
        <v>543</v>
      </c>
      <c r="C186" s="109">
        <v>22</v>
      </c>
      <c r="D186" t="s">
        <v>557</v>
      </c>
      <c r="E186">
        <v>1</v>
      </c>
      <c r="F186" t="s">
        <v>32</v>
      </c>
      <c r="G186" t="s">
        <v>32</v>
      </c>
      <c r="H186">
        <v>961539</v>
      </c>
      <c r="I186" t="s">
        <v>558</v>
      </c>
      <c r="J186">
        <v>14.96</v>
      </c>
      <c r="K186">
        <v>22.2</v>
      </c>
      <c r="L186">
        <v>33.5</v>
      </c>
      <c r="M186" s="110">
        <v>44269</v>
      </c>
      <c r="N186" s="110">
        <v>44277</v>
      </c>
      <c r="O186" s="110">
        <v>44277.801794328712</v>
      </c>
      <c r="P186" t="s">
        <v>187</v>
      </c>
      <c r="Q186" t="s">
        <v>32</v>
      </c>
      <c r="R186" t="s">
        <v>32</v>
      </c>
      <c r="S186" t="s">
        <v>232</v>
      </c>
      <c r="T186" t="s">
        <v>233</v>
      </c>
      <c r="U186" t="s">
        <v>234</v>
      </c>
      <c r="V186" t="s">
        <v>32</v>
      </c>
      <c r="W186" t="s">
        <v>32</v>
      </c>
      <c r="X186" t="s">
        <v>32</v>
      </c>
      <c r="Y186" t="s">
        <v>32</v>
      </c>
      <c r="Z186" t="s">
        <v>32</v>
      </c>
      <c r="AA186" t="s">
        <v>32</v>
      </c>
      <c r="AB186" t="s">
        <v>190</v>
      </c>
      <c r="AC186">
        <v>217</v>
      </c>
      <c r="AD186" t="s">
        <v>191</v>
      </c>
      <c r="AE186" t="s">
        <v>192</v>
      </c>
      <c r="AF186">
        <v>4</v>
      </c>
      <c r="AG186">
        <v>4</v>
      </c>
      <c r="AH186" t="s">
        <v>193</v>
      </c>
      <c r="AI186">
        <v>7</v>
      </c>
      <c r="AJ186" t="s">
        <v>194</v>
      </c>
      <c r="AK186">
        <v>3.2330000000000001</v>
      </c>
      <c r="AL186">
        <v>1.0840000000000001</v>
      </c>
      <c r="AM186">
        <v>3.5049999999999999</v>
      </c>
      <c r="AN186">
        <v>113</v>
      </c>
      <c r="AO186" t="s">
        <v>235</v>
      </c>
      <c r="AP186" t="s">
        <v>32</v>
      </c>
      <c r="AQ186" t="s">
        <v>32</v>
      </c>
      <c r="AR186">
        <v>5</v>
      </c>
      <c r="AS186" t="s">
        <v>195</v>
      </c>
      <c r="AT186">
        <v>5204</v>
      </c>
      <c r="AU186" t="s">
        <v>236</v>
      </c>
      <c r="AV186">
        <v>948623</v>
      </c>
      <c r="AW186" t="s">
        <v>559</v>
      </c>
      <c r="AX186">
        <v>9373917</v>
      </c>
      <c r="AY186" t="s">
        <v>32</v>
      </c>
      <c r="AZ186" t="s">
        <v>198</v>
      </c>
      <c r="BA186" t="s">
        <v>32</v>
      </c>
      <c r="BB186" t="s">
        <v>199</v>
      </c>
      <c r="BC186">
        <v>245756</v>
      </c>
      <c r="BD186" t="s">
        <v>238</v>
      </c>
    </row>
    <row r="187" spans="1:56">
      <c r="A187" s="109">
        <v>2021</v>
      </c>
      <c r="B187" t="s">
        <v>543</v>
      </c>
      <c r="C187" s="109">
        <v>22</v>
      </c>
      <c r="D187" t="s">
        <v>557</v>
      </c>
      <c r="E187">
        <v>2</v>
      </c>
      <c r="F187" t="s">
        <v>32</v>
      </c>
      <c r="G187" t="s">
        <v>32</v>
      </c>
      <c r="H187">
        <v>961539</v>
      </c>
      <c r="I187" t="s">
        <v>558</v>
      </c>
      <c r="J187">
        <v>14.96</v>
      </c>
      <c r="K187">
        <v>22.2</v>
      </c>
      <c r="L187">
        <v>33.5</v>
      </c>
      <c r="M187" s="110">
        <v>44269</v>
      </c>
      <c r="N187" s="110">
        <v>44277</v>
      </c>
      <c r="O187" s="110">
        <v>44277.801794328712</v>
      </c>
      <c r="P187" t="s">
        <v>187</v>
      </c>
      <c r="Q187" t="s">
        <v>32</v>
      </c>
      <c r="R187" t="s">
        <v>32</v>
      </c>
      <c r="S187" t="s">
        <v>232</v>
      </c>
      <c r="T187" t="s">
        <v>233</v>
      </c>
      <c r="U187" t="s">
        <v>234</v>
      </c>
      <c r="V187" t="s">
        <v>32</v>
      </c>
      <c r="W187" t="s">
        <v>32</v>
      </c>
      <c r="X187" t="s">
        <v>32</v>
      </c>
      <c r="Y187" t="s">
        <v>32</v>
      </c>
      <c r="Z187" t="s">
        <v>32</v>
      </c>
      <c r="AA187" t="s">
        <v>32</v>
      </c>
      <c r="AB187" t="s">
        <v>190</v>
      </c>
      <c r="AC187">
        <v>217</v>
      </c>
      <c r="AD187" t="s">
        <v>191</v>
      </c>
      <c r="AE187" t="s">
        <v>192</v>
      </c>
      <c r="AF187">
        <v>4</v>
      </c>
      <c r="AG187">
        <v>4</v>
      </c>
      <c r="AH187" t="s">
        <v>193</v>
      </c>
      <c r="AI187">
        <v>7</v>
      </c>
      <c r="AJ187" t="s">
        <v>194</v>
      </c>
      <c r="AK187">
        <v>9.8000000000000004E-2</v>
      </c>
      <c r="AL187">
        <v>1.0840000000000001</v>
      </c>
      <c r="AM187">
        <v>0.106</v>
      </c>
      <c r="AN187">
        <v>113</v>
      </c>
      <c r="AO187" t="s">
        <v>235</v>
      </c>
      <c r="AP187" t="s">
        <v>32</v>
      </c>
      <c r="AQ187" t="s">
        <v>32</v>
      </c>
      <c r="AR187">
        <v>5</v>
      </c>
      <c r="AS187" t="s">
        <v>239</v>
      </c>
      <c r="AT187">
        <v>55555555</v>
      </c>
      <c r="AU187" t="s">
        <v>240</v>
      </c>
      <c r="AV187">
        <v>948623</v>
      </c>
      <c r="AW187" t="s">
        <v>559</v>
      </c>
      <c r="AX187">
        <v>9373917</v>
      </c>
      <c r="AY187" t="s">
        <v>32</v>
      </c>
      <c r="AZ187" t="s">
        <v>198</v>
      </c>
      <c r="BA187" t="s">
        <v>32</v>
      </c>
      <c r="BB187" t="s">
        <v>199</v>
      </c>
      <c r="BC187">
        <v>245756</v>
      </c>
      <c r="BD187" t="s">
        <v>238</v>
      </c>
    </row>
    <row r="188" spans="1:56">
      <c r="A188" s="109">
        <v>2021</v>
      </c>
      <c r="B188" t="s">
        <v>543</v>
      </c>
      <c r="C188" s="109">
        <v>22</v>
      </c>
      <c r="D188" t="s">
        <v>560</v>
      </c>
      <c r="E188">
        <v>1</v>
      </c>
      <c r="F188" t="s">
        <v>32</v>
      </c>
      <c r="G188" t="s">
        <v>32</v>
      </c>
      <c r="H188">
        <v>966309</v>
      </c>
      <c r="I188" t="s">
        <v>295</v>
      </c>
      <c r="J188">
        <v>14.95</v>
      </c>
      <c r="K188">
        <v>34.1</v>
      </c>
      <c r="L188">
        <v>31</v>
      </c>
      <c r="M188" s="110">
        <v>44244</v>
      </c>
      <c r="N188" s="110">
        <v>44277</v>
      </c>
      <c r="O188" s="110">
        <v>44277.561044409733</v>
      </c>
      <c r="P188" t="s">
        <v>187</v>
      </c>
      <c r="Q188" t="s">
        <v>32</v>
      </c>
      <c r="R188" t="s">
        <v>32</v>
      </c>
      <c r="S188" t="s">
        <v>188</v>
      </c>
      <c r="T188" t="s">
        <v>188</v>
      </c>
      <c r="U188" t="s">
        <v>189</v>
      </c>
      <c r="V188" t="s">
        <v>32</v>
      </c>
      <c r="W188" t="s">
        <v>32</v>
      </c>
      <c r="X188" t="s">
        <v>32</v>
      </c>
      <c r="Y188" t="s">
        <v>32</v>
      </c>
      <c r="Z188" t="s">
        <v>32</v>
      </c>
      <c r="AA188" t="s">
        <v>32</v>
      </c>
      <c r="AB188" t="s">
        <v>190</v>
      </c>
      <c r="AC188">
        <v>217</v>
      </c>
      <c r="AD188" t="s">
        <v>191</v>
      </c>
      <c r="AE188" t="s">
        <v>192</v>
      </c>
      <c r="AF188">
        <v>4</v>
      </c>
      <c r="AG188">
        <v>4</v>
      </c>
      <c r="AH188" t="s">
        <v>193</v>
      </c>
      <c r="AI188">
        <v>11</v>
      </c>
      <c r="AJ188" t="s">
        <v>194</v>
      </c>
      <c r="AK188">
        <v>3.6</v>
      </c>
      <c r="AL188">
        <v>1.087</v>
      </c>
      <c r="AM188">
        <v>3.9129999999999998</v>
      </c>
      <c r="AN188">
        <v>119</v>
      </c>
      <c r="AO188" t="s">
        <v>188</v>
      </c>
      <c r="AP188" t="s">
        <v>32</v>
      </c>
      <c r="AQ188" t="s">
        <v>32</v>
      </c>
      <c r="AR188">
        <v>8</v>
      </c>
      <c r="AS188" t="s">
        <v>195</v>
      </c>
      <c r="AT188">
        <v>7832</v>
      </c>
      <c r="AU188" t="s">
        <v>296</v>
      </c>
      <c r="AV188">
        <v>18100</v>
      </c>
      <c r="AW188" t="s">
        <v>297</v>
      </c>
      <c r="AX188">
        <v>6411534</v>
      </c>
      <c r="AY188" t="s">
        <v>32</v>
      </c>
      <c r="AZ188" t="s">
        <v>198</v>
      </c>
      <c r="BA188" t="s">
        <v>32</v>
      </c>
      <c r="BB188" t="s">
        <v>199</v>
      </c>
      <c r="BC188">
        <v>245500</v>
      </c>
      <c r="BD188" t="s">
        <v>298</v>
      </c>
    </row>
    <row r="189" spans="1:56">
      <c r="A189" s="109">
        <v>2021</v>
      </c>
      <c r="B189" t="s">
        <v>543</v>
      </c>
      <c r="C189" s="109">
        <v>22</v>
      </c>
      <c r="D189" t="s">
        <v>560</v>
      </c>
      <c r="E189">
        <v>2</v>
      </c>
      <c r="F189" t="s">
        <v>32</v>
      </c>
      <c r="G189" t="s">
        <v>32</v>
      </c>
      <c r="H189">
        <v>966309</v>
      </c>
      <c r="I189" t="s">
        <v>295</v>
      </c>
      <c r="J189">
        <v>14.95</v>
      </c>
      <c r="K189">
        <v>34.1</v>
      </c>
      <c r="L189">
        <v>31</v>
      </c>
      <c r="M189" s="110">
        <v>44244</v>
      </c>
      <c r="N189" s="110">
        <v>44277</v>
      </c>
      <c r="O189" s="110">
        <v>44277.561044409733</v>
      </c>
      <c r="P189" t="s">
        <v>187</v>
      </c>
      <c r="Q189" t="s">
        <v>32</v>
      </c>
      <c r="R189" t="s">
        <v>32</v>
      </c>
      <c r="S189" t="s">
        <v>188</v>
      </c>
      <c r="T189" t="s">
        <v>188</v>
      </c>
      <c r="U189" t="s">
        <v>189</v>
      </c>
      <c r="V189" t="s">
        <v>32</v>
      </c>
      <c r="W189" t="s">
        <v>32</v>
      </c>
      <c r="X189" t="s">
        <v>32</v>
      </c>
      <c r="Y189" t="s">
        <v>32</v>
      </c>
      <c r="Z189" t="s">
        <v>32</v>
      </c>
      <c r="AA189" t="s">
        <v>32</v>
      </c>
      <c r="AB189" t="s">
        <v>190</v>
      </c>
      <c r="AC189">
        <v>217</v>
      </c>
      <c r="AD189" t="s">
        <v>191</v>
      </c>
      <c r="AE189" t="s">
        <v>192</v>
      </c>
      <c r="AF189">
        <v>4</v>
      </c>
      <c r="AG189">
        <v>4</v>
      </c>
      <c r="AH189" t="s">
        <v>193</v>
      </c>
      <c r="AI189">
        <v>12</v>
      </c>
      <c r="AJ189" t="s">
        <v>194</v>
      </c>
      <c r="AK189">
        <v>4.5110000000000001</v>
      </c>
      <c r="AL189">
        <v>1.087</v>
      </c>
      <c r="AM189">
        <v>4.9029999999999996</v>
      </c>
      <c r="AN189">
        <v>120</v>
      </c>
      <c r="AO189" t="s">
        <v>188</v>
      </c>
      <c r="AP189" t="s">
        <v>32</v>
      </c>
      <c r="AQ189" t="s">
        <v>32</v>
      </c>
      <c r="AR189">
        <v>8</v>
      </c>
      <c r="AS189" t="s">
        <v>195</v>
      </c>
      <c r="AT189">
        <v>7832</v>
      </c>
      <c r="AU189" t="s">
        <v>296</v>
      </c>
      <c r="AV189">
        <v>18100</v>
      </c>
      <c r="AW189" t="s">
        <v>297</v>
      </c>
      <c r="AX189">
        <v>6411534</v>
      </c>
      <c r="AY189" t="s">
        <v>32</v>
      </c>
      <c r="AZ189" t="s">
        <v>198</v>
      </c>
      <c r="BA189" t="s">
        <v>32</v>
      </c>
      <c r="BB189" t="s">
        <v>199</v>
      </c>
      <c r="BC189">
        <v>245500</v>
      </c>
      <c r="BD189" t="s">
        <v>298</v>
      </c>
    </row>
    <row r="190" spans="1:56">
      <c r="A190" s="109">
        <v>2021</v>
      </c>
      <c r="B190" t="s">
        <v>543</v>
      </c>
      <c r="C190" s="109">
        <v>18</v>
      </c>
      <c r="D190" t="s">
        <v>561</v>
      </c>
      <c r="E190">
        <v>1</v>
      </c>
      <c r="F190" t="s">
        <v>32</v>
      </c>
      <c r="G190" t="s">
        <v>32</v>
      </c>
      <c r="H190">
        <v>969096</v>
      </c>
      <c r="I190" t="s">
        <v>346</v>
      </c>
      <c r="J190">
        <v>14.9</v>
      </c>
      <c r="K190">
        <v>43.8</v>
      </c>
      <c r="L190">
        <v>38.299999999999997</v>
      </c>
      <c r="M190" s="110">
        <v>44252</v>
      </c>
      <c r="N190" s="110">
        <v>44273</v>
      </c>
      <c r="O190" s="110">
        <v>44273.628070219907</v>
      </c>
      <c r="P190" t="s">
        <v>187</v>
      </c>
      <c r="Q190" t="s">
        <v>32</v>
      </c>
      <c r="R190" t="s">
        <v>32</v>
      </c>
      <c r="S190" t="s">
        <v>232</v>
      </c>
      <c r="T190" t="s">
        <v>233</v>
      </c>
      <c r="U190" t="s">
        <v>234</v>
      </c>
      <c r="V190" t="s">
        <v>32</v>
      </c>
      <c r="W190" t="s">
        <v>32</v>
      </c>
      <c r="X190" t="s">
        <v>32</v>
      </c>
      <c r="Y190" t="s">
        <v>32</v>
      </c>
      <c r="Z190" t="s">
        <v>32</v>
      </c>
      <c r="AA190" t="s">
        <v>32</v>
      </c>
      <c r="AB190" t="s">
        <v>190</v>
      </c>
      <c r="AC190">
        <v>217</v>
      </c>
      <c r="AD190" t="s">
        <v>191</v>
      </c>
      <c r="AE190" t="s">
        <v>192</v>
      </c>
      <c r="AF190">
        <v>4</v>
      </c>
      <c r="AG190">
        <v>4</v>
      </c>
      <c r="AH190" t="s">
        <v>193</v>
      </c>
      <c r="AI190">
        <v>7</v>
      </c>
      <c r="AJ190" t="s">
        <v>194</v>
      </c>
      <c r="AK190">
        <v>2.99</v>
      </c>
      <c r="AL190">
        <v>1.0840000000000001</v>
      </c>
      <c r="AM190">
        <v>3.2410000000000001</v>
      </c>
      <c r="AN190">
        <v>113</v>
      </c>
      <c r="AO190" t="s">
        <v>235</v>
      </c>
      <c r="AP190" t="s">
        <v>32</v>
      </c>
      <c r="AQ190" t="s">
        <v>32</v>
      </c>
      <c r="AR190">
        <v>7</v>
      </c>
      <c r="AS190" t="s">
        <v>195</v>
      </c>
      <c r="AT190">
        <v>5204</v>
      </c>
      <c r="AU190" t="s">
        <v>236</v>
      </c>
      <c r="AV190">
        <v>942465</v>
      </c>
      <c r="AW190" t="s">
        <v>347</v>
      </c>
      <c r="AX190">
        <v>13575341</v>
      </c>
      <c r="AY190" t="s">
        <v>32</v>
      </c>
      <c r="AZ190" t="s">
        <v>198</v>
      </c>
      <c r="BA190" t="s">
        <v>32</v>
      </c>
      <c r="BB190" t="s">
        <v>199</v>
      </c>
      <c r="BC190">
        <v>244665</v>
      </c>
      <c r="BD190" t="s">
        <v>238</v>
      </c>
    </row>
    <row r="191" spans="1:56">
      <c r="A191" s="109">
        <v>2021</v>
      </c>
      <c r="B191" t="s">
        <v>543</v>
      </c>
      <c r="C191" s="109">
        <v>18</v>
      </c>
      <c r="D191" t="s">
        <v>561</v>
      </c>
      <c r="E191">
        <v>2</v>
      </c>
      <c r="F191" t="s">
        <v>32</v>
      </c>
      <c r="G191" t="s">
        <v>32</v>
      </c>
      <c r="H191">
        <v>969096</v>
      </c>
      <c r="I191" t="s">
        <v>346</v>
      </c>
      <c r="J191">
        <v>14.9</v>
      </c>
      <c r="K191">
        <v>43.8</v>
      </c>
      <c r="L191">
        <v>38.299999999999997</v>
      </c>
      <c r="M191" s="110">
        <v>44252</v>
      </c>
      <c r="N191" s="110">
        <v>44273</v>
      </c>
      <c r="O191" s="110">
        <v>44273.628070219907</v>
      </c>
      <c r="P191" t="s">
        <v>187</v>
      </c>
      <c r="Q191" t="s">
        <v>32</v>
      </c>
      <c r="R191" t="s">
        <v>32</v>
      </c>
      <c r="S191" t="s">
        <v>232</v>
      </c>
      <c r="T191" t="s">
        <v>233</v>
      </c>
      <c r="U191" t="s">
        <v>234</v>
      </c>
      <c r="V191" t="s">
        <v>32</v>
      </c>
      <c r="W191" t="s">
        <v>32</v>
      </c>
      <c r="X191" t="s">
        <v>32</v>
      </c>
      <c r="Y191" t="s">
        <v>32</v>
      </c>
      <c r="Z191" t="s">
        <v>32</v>
      </c>
      <c r="AA191" t="s">
        <v>32</v>
      </c>
      <c r="AB191" t="s">
        <v>190</v>
      </c>
      <c r="AC191">
        <v>217</v>
      </c>
      <c r="AD191" t="s">
        <v>191</v>
      </c>
      <c r="AE191" t="s">
        <v>192</v>
      </c>
      <c r="AF191">
        <v>4</v>
      </c>
      <c r="AG191">
        <v>4</v>
      </c>
      <c r="AH191" t="s">
        <v>193</v>
      </c>
      <c r="AI191">
        <v>7</v>
      </c>
      <c r="AJ191" t="s">
        <v>194</v>
      </c>
      <c r="AK191">
        <v>0.21099999999999999</v>
      </c>
      <c r="AL191">
        <v>1.0840000000000001</v>
      </c>
      <c r="AM191">
        <v>0.22900000000000001</v>
      </c>
      <c r="AN191">
        <v>113</v>
      </c>
      <c r="AO191" t="s">
        <v>235</v>
      </c>
      <c r="AP191" t="s">
        <v>32</v>
      </c>
      <c r="AQ191" t="s">
        <v>32</v>
      </c>
      <c r="AR191">
        <v>7</v>
      </c>
      <c r="AS191" t="s">
        <v>239</v>
      </c>
      <c r="AT191">
        <v>8888888</v>
      </c>
      <c r="AU191" t="s">
        <v>280</v>
      </c>
      <c r="AV191">
        <v>942465</v>
      </c>
      <c r="AW191" t="s">
        <v>347</v>
      </c>
      <c r="AX191">
        <v>13575341</v>
      </c>
      <c r="AY191" t="s">
        <v>32</v>
      </c>
      <c r="AZ191" t="s">
        <v>198</v>
      </c>
      <c r="BA191" t="s">
        <v>32</v>
      </c>
      <c r="BB191" t="s">
        <v>199</v>
      </c>
      <c r="BC191">
        <v>244665</v>
      </c>
      <c r="BD191" t="s">
        <v>238</v>
      </c>
    </row>
    <row r="192" spans="1:56">
      <c r="A192" s="109">
        <v>2021</v>
      </c>
      <c r="B192" t="s">
        <v>543</v>
      </c>
      <c r="C192" s="109">
        <v>18</v>
      </c>
      <c r="D192" t="s">
        <v>562</v>
      </c>
      <c r="E192">
        <v>1</v>
      </c>
      <c r="F192" t="s">
        <v>32</v>
      </c>
      <c r="G192"/>
      <c r="H192">
        <v>902137</v>
      </c>
      <c r="I192" t="s">
        <v>432</v>
      </c>
      <c r="J192">
        <v>18</v>
      </c>
      <c r="K192">
        <v>37</v>
      </c>
      <c r="L192">
        <v>40</v>
      </c>
      <c r="M192" s="110">
        <v>44254</v>
      </c>
      <c r="N192" s="110">
        <v>44273</v>
      </c>
      <c r="O192" s="110">
        <v>44273.497916666667</v>
      </c>
      <c r="P192" t="s">
        <v>187</v>
      </c>
      <c r="Q192" t="s">
        <v>32</v>
      </c>
      <c r="R192" t="s">
        <v>32</v>
      </c>
      <c r="S192" t="s">
        <v>563</v>
      </c>
      <c r="T192" t="s">
        <v>233</v>
      </c>
      <c r="U192" t="s">
        <v>234</v>
      </c>
      <c r="V192" t="s">
        <v>32</v>
      </c>
      <c r="W192" t="s">
        <v>32</v>
      </c>
      <c r="X192" t="s">
        <v>32</v>
      </c>
      <c r="Y192" t="s">
        <v>32</v>
      </c>
      <c r="Z192" t="s">
        <v>32</v>
      </c>
      <c r="AA192" t="s">
        <v>32</v>
      </c>
      <c r="AB192" t="s">
        <v>190</v>
      </c>
      <c r="AC192">
        <v>217</v>
      </c>
      <c r="AD192" t="s">
        <v>191</v>
      </c>
      <c r="AE192" t="s">
        <v>192</v>
      </c>
      <c r="AF192">
        <v>4</v>
      </c>
      <c r="AG192">
        <v>4</v>
      </c>
      <c r="AH192" t="s">
        <v>193</v>
      </c>
      <c r="AI192">
        <v>7</v>
      </c>
      <c r="AJ192" t="s">
        <v>194</v>
      </c>
      <c r="AK192">
        <v>3.1259999999999999</v>
      </c>
      <c r="AL192">
        <v>1.0840000000000001</v>
      </c>
      <c r="AM192">
        <v>3.3889999999999998</v>
      </c>
      <c r="AN192">
        <v>113</v>
      </c>
      <c r="AO192" t="s">
        <v>235</v>
      </c>
      <c r="AP192" t="s">
        <v>32</v>
      </c>
      <c r="AQ192" t="s">
        <v>32</v>
      </c>
      <c r="AR192">
        <v>7</v>
      </c>
      <c r="AS192" t="s">
        <v>195</v>
      </c>
      <c r="AT192">
        <v>5204</v>
      </c>
      <c r="AU192" t="s">
        <v>236</v>
      </c>
      <c r="AV192">
        <v>915985</v>
      </c>
      <c r="AW192" t="s">
        <v>433</v>
      </c>
      <c r="AX192">
        <v>5288302</v>
      </c>
      <c r="AY192" t="s">
        <v>32</v>
      </c>
      <c r="AZ192" t="s">
        <v>198</v>
      </c>
      <c r="BA192" t="s">
        <v>564</v>
      </c>
      <c r="BB192" t="s">
        <v>199</v>
      </c>
      <c r="BC192">
        <v>244468</v>
      </c>
      <c r="BD192" t="s">
        <v>238</v>
      </c>
    </row>
    <row r="193" spans="1:56">
      <c r="A193" s="109">
        <v>2021</v>
      </c>
      <c r="B193" t="s">
        <v>543</v>
      </c>
      <c r="C193" s="109">
        <v>18</v>
      </c>
      <c r="D193" t="s">
        <v>562</v>
      </c>
      <c r="E193">
        <v>2</v>
      </c>
      <c r="F193" t="s">
        <v>32</v>
      </c>
      <c r="G193"/>
      <c r="H193">
        <v>902137</v>
      </c>
      <c r="I193" t="s">
        <v>432</v>
      </c>
      <c r="J193">
        <v>18</v>
      </c>
      <c r="K193">
        <v>37</v>
      </c>
      <c r="L193">
        <v>40</v>
      </c>
      <c r="M193" s="110">
        <v>44254</v>
      </c>
      <c r="N193" s="110">
        <v>44273</v>
      </c>
      <c r="O193" s="110">
        <v>44273.497916666667</v>
      </c>
      <c r="P193" t="s">
        <v>187</v>
      </c>
      <c r="Q193" t="s">
        <v>32</v>
      </c>
      <c r="R193" t="s">
        <v>32</v>
      </c>
      <c r="S193" t="s">
        <v>563</v>
      </c>
      <c r="T193" t="s">
        <v>233</v>
      </c>
      <c r="U193" t="s">
        <v>234</v>
      </c>
      <c r="V193" t="s">
        <v>32</v>
      </c>
      <c r="W193" t="s">
        <v>32</v>
      </c>
      <c r="X193" t="s">
        <v>32</v>
      </c>
      <c r="Y193" t="s">
        <v>32</v>
      </c>
      <c r="Z193" t="s">
        <v>32</v>
      </c>
      <c r="AA193" t="s">
        <v>32</v>
      </c>
      <c r="AB193" t="s">
        <v>190</v>
      </c>
      <c r="AC193">
        <v>217</v>
      </c>
      <c r="AD193" t="s">
        <v>191</v>
      </c>
      <c r="AE193" t="s">
        <v>192</v>
      </c>
      <c r="AF193">
        <v>4</v>
      </c>
      <c r="AG193">
        <v>4</v>
      </c>
      <c r="AH193" t="s">
        <v>193</v>
      </c>
      <c r="AI193">
        <v>7</v>
      </c>
      <c r="AJ193" t="s">
        <v>194</v>
      </c>
      <c r="AK193">
        <v>9.7000000000000003E-2</v>
      </c>
      <c r="AL193">
        <v>1.0840000000000001</v>
      </c>
      <c r="AM193">
        <v>0.105</v>
      </c>
      <c r="AN193">
        <v>113</v>
      </c>
      <c r="AO193" t="s">
        <v>235</v>
      </c>
      <c r="AP193" t="s">
        <v>32</v>
      </c>
      <c r="AQ193" t="s">
        <v>32</v>
      </c>
      <c r="AR193">
        <v>7</v>
      </c>
      <c r="AS193" t="s">
        <v>239</v>
      </c>
      <c r="AT193">
        <v>55555555</v>
      </c>
      <c r="AU193" t="s">
        <v>240</v>
      </c>
      <c r="AV193">
        <v>915985</v>
      </c>
      <c r="AW193" t="s">
        <v>433</v>
      </c>
      <c r="AX193">
        <v>5288302</v>
      </c>
      <c r="AY193" t="s">
        <v>32</v>
      </c>
      <c r="AZ193" t="s">
        <v>198</v>
      </c>
      <c r="BA193" t="s">
        <v>564</v>
      </c>
      <c r="BB193" t="s">
        <v>199</v>
      </c>
      <c r="BC193">
        <v>244468</v>
      </c>
      <c r="BD193" t="s">
        <v>238</v>
      </c>
    </row>
    <row r="194" spans="1:56">
      <c r="A194" s="109">
        <v>2021</v>
      </c>
      <c r="B194" t="s">
        <v>543</v>
      </c>
      <c r="C194" s="109">
        <v>17</v>
      </c>
      <c r="D194" t="s">
        <v>565</v>
      </c>
      <c r="E194">
        <v>1</v>
      </c>
      <c r="F194" t="s">
        <v>32</v>
      </c>
      <c r="G194" t="s">
        <v>32</v>
      </c>
      <c r="H194">
        <v>30430</v>
      </c>
      <c r="I194" t="s">
        <v>307</v>
      </c>
      <c r="J194">
        <v>17.5</v>
      </c>
      <c r="K194">
        <v>42</v>
      </c>
      <c r="L194">
        <v>21.9</v>
      </c>
      <c r="M194" s="110">
        <v>44252</v>
      </c>
      <c r="N194" s="110">
        <v>44272</v>
      </c>
      <c r="O194" s="110">
        <v>44272.921251354157</v>
      </c>
      <c r="P194" t="s">
        <v>187</v>
      </c>
      <c r="Q194" t="s">
        <v>32</v>
      </c>
      <c r="R194" t="s">
        <v>32</v>
      </c>
      <c r="S194" t="s">
        <v>232</v>
      </c>
      <c r="T194" t="s">
        <v>233</v>
      </c>
      <c r="U194" t="s">
        <v>234</v>
      </c>
      <c r="V194" t="s">
        <v>32</v>
      </c>
      <c r="W194" t="s">
        <v>32</v>
      </c>
      <c r="X194" t="s">
        <v>32</v>
      </c>
      <c r="Y194" t="s">
        <v>32</v>
      </c>
      <c r="Z194" t="s">
        <v>32</v>
      </c>
      <c r="AA194" t="s">
        <v>32</v>
      </c>
      <c r="AB194" t="s">
        <v>190</v>
      </c>
      <c r="AC194">
        <v>217</v>
      </c>
      <c r="AD194" t="s">
        <v>191</v>
      </c>
      <c r="AE194" t="s">
        <v>192</v>
      </c>
      <c r="AF194">
        <v>4</v>
      </c>
      <c r="AG194">
        <v>4</v>
      </c>
      <c r="AH194" t="s">
        <v>193</v>
      </c>
      <c r="AI194">
        <v>7</v>
      </c>
      <c r="AJ194" t="s">
        <v>194</v>
      </c>
      <c r="AK194">
        <v>0.83099999999999996</v>
      </c>
      <c r="AL194">
        <v>1.0840000000000001</v>
      </c>
      <c r="AM194">
        <v>0.90100000000000002</v>
      </c>
      <c r="AN194">
        <v>113</v>
      </c>
      <c r="AO194" t="s">
        <v>235</v>
      </c>
      <c r="AP194" t="s">
        <v>32</v>
      </c>
      <c r="AQ194" t="s">
        <v>32</v>
      </c>
      <c r="AR194">
        <v>7</v>
      </c>
      <c r="AS194" t="s">
        <v>422</v>
      </c>
      <c r="AT194">
        <v>13073</v>
      </c>
      <c r="AU194" t="s">
        <v>566</v>
      </c>
      <c r="AV194">
        <v>16038</v>
      </c>
      <c r="AW194" t="s">
        <v>308</v>
      </c>
      <c r="AX194">
        <v>10429808</v>
      </c>
      <c r="AY194" t="s">
        <v>32</v>
      </c>
      <c r="AZ194" t="s">
        <v>198</v>
      </c>
      <c r="BA194" t="s">
        <v>32</v>
      </c>
      <c r="BB194" t="s">
        <v>199</v>
      </c>
      <c r="BC194">
        <v>244422</v>
      </c>
      <c r="BD194" t="s">
        <v>238</v>
      </c>
    </row>
    <row r="195" spans="1:56">
      <c r="A195" s="109">
        <v>2021</v>
      </c>
      <c r="B195" t="s">
        <v>543</v>
      </c>
      <c r="C195" s="109">
        <v>17</v>
      </c>
      <c r="D195" t="s">
        <v>565</v>
      </c>
      <c r="E195">
        <v>2</v>
      </c>
      <c r="F195" t="s">
        <v>32</v>
      </c>
      <c r="G195" t="s">
        <v>32</v>
      </c>
      <c r="H195">
        <v>30430</v>
      </c>
      <c r="I195" t="s">
        <v>307</v>
      </c>
      <c r="J195">
        <v>17.5</v>
      </c>
      <c r="K195">
        <v>42</v>
      </c>
      <c r="L195">
        <v>21.9</v>
      </c>
      <c r="M195" s="110">
        <v>44252</v>
      </c>
      <c r="N195" s="110">
        <v>44272</v>
      </c>
      <c r="O195" s="110">
        <v>44272.921251354157</v>
      </c>
      <c r="P195" t="s">
        <v>187</v>
      </c>
      <c r="Q195" t="s">
        <v>32</v>
      </c>
      <c r="R195" t="s">
        <v>32</v>
      </c>
      <c r="S195" t="s">
        <v>232</v>
      </c>
      <c r="T195" t="s">
        <v>233</v>
      </c>
      <c r="U195" t="s">
        <v>234</v>
      </c>
      <c r="V195" t="s">
        <v>32</v>
      </c>
      <c r="W195" t="s">
        <v>32</v>
      </c>
      <c r="X195" t="s">
        <v>32</v>
      </c>
      <c r="Y195" t="s">
        <v>32</v>
      </c>
      <c r="Z195" t="s">
        <v>32</v>
      </c>
      <c r="AA195" t="s">
        <v>32</v>
      </c>
      <c r="AB195" t="s">
        <v>190</v>
      </c>
      <c r="AC195">
        <v>217</v>
      </c>
      <c r="AD195" t="s">
        <v>191</v>
      </c>
      <c r="AE195" t="s">
        <v>192</v>
      </c>
      <c r="AF195">
        <v>4</v>
      </c>
      <c r="AG195">
        <v>4</v>
      </c>
      <c r="AH195" t="s">
        <v>193</v>
      </c>
      <c r="AI195">
        <v>7</v>
      </c>
      <c r="AJ195" t="s">
        <v>194</v>
      </c>
      <c r="AK195">
        <v>0.433</v>
      </c>
      <c r="AL195">
        <v>1.0840000000000001</v>
      </c>
      <c r="AM195">
        <v>0.46899999999999997</v>
      </c>
      <c r="AN195">
        <v>113</v>
      </c>
      <c r="AO195" t="s">
        <v>235</v>
      </c>
      <c r="AP195" t="s">
        <v>32</v>
      </c>
      <c r="AQ195" t="s">
        <v>32</v>
      </c>
      <c r="AR195">
        <v>7</v>
      </c>
      <c r="AS195" t="s">
        <v>422</v>
      </c>
      <c r="AT195">
        <v>13131</v>
      </c>
      <c r="AU195" t="s">
        <v>567</v>
      </c>
      <c r="AV195">
        <v>16038</v>
      </c>
      <c r="AW195" t="s">
        <v>308</v>
      </c>
      <c r="AX195">
        <v>10429808</v>
      </c>
      <c r="AY195" t="s">
        <v>32</v>
      </c>
      <c r="AZ195" t="s">
        <v>198</v>
      </c>
      <c r="BA195" t="s">
        <v>32</v>
      </c>
      <c r="BB195" t="s">
        <v>199</v>
      </c>
      <c r="BC195">
        <v>244422</v>
      </c>
      <c r="BD195" t="s">
        <v>238</v>
      </c>
    </row>
    <row r="196" spans="1:56">
      <c r="A196" s="109">
        <v>2021</v>
      </c>
      <c r="B196" t="s">
        <v>543</v>
      </c>
      <c r="C196" s="109">
        <v>17</v>
      </c>
      <c r="D196" t="s">
        <v>568</v>
      </c>
      <c r="E196">
        <v>1</v>
      </c>
      <c r="F196" t="s">
        <v>32</v>
      </c>
      <c r="G196" t="s">
        <v>32</v>
      </c>
      <c r="H196">
        <v>25103</v>
      </c>
      <c r="I196" t="s">
        <v>300</v>
      </c>
      <c r="J196">
        <v>17.2</v>
      </c>
      <c r="K196">
        <v>47</v>
      </c>
      <c r="L196">
        <v>67</v>
      </c>
      <c r="M196" s="110">
        <v>44249</v>
      </c>
      <c r="N196" s="110">
        <v>44272</v>
      </c>
      <c r="O196" s="110">
        <v>44272.893563969898</v>
      </c>
      <c r="P196" t="s">
        <v>187</v>
      </c>
      <c r="Q196" t="s">
        <v>32</v>
      </c>
      <c r="R196" t="s">
        <v>32</v>
      </c>
      <c r="S196" t="s">
        <v>188</v>
      </c>
      <c r="T196" t="s">
        <v>188</v>
      </c>
      <c r="U196" t="s">
        <v>189</v>
      </c>
      <c r="V196" t="s">
        <v>32</v>
      </c>
      <c r="W196" t="s">
        <v>32</v>
      </c>
      <c r="X196" t="s">
        <v>32</v>
      </c>
      <c r="Y196" t="s">
        <v>32</v>
      </c>
      <c r="Z196" t="s">
        <v>32</v>
      </c>
      <c r="AA196" t="s">
        <v>32</v>
      </c>
      <c r="AB196" t="s">
        <v>190</v>
      </c>
      <c r="AC196">
        <v>217</v>
      </c>
      <c r="AD196" t="s">
        <v>191</v>
      </c>
      <c r="AE196" t="s">
        <v>192</v>
      </c>
      <c r="AF196">
        <v>4</v>
      </c>
      <c r="AG196">
        <v>4</v>
      </c>
      <c r="AH196" t="s">
        <v>193</v>
      </c>
      <c r="AI196">
        <v>11</v>
      </c>
      <c r="AJ196" t="s">
        <v>194</v>
      </c>
      <c r="AK196">
        <v>6.093</v>
      </c>
      <c r="AL196">
        <v>1.0840000000000001</v>
      </c>
      <c r="AM196">
        <v>6.6050000000000004</v>
      </c>
      <c r="AN196">
        <v>118</v>
      </c>
      <c r="AO196" t="s">
        <v>188</v>
      </c>
      <c r="AP196" t="s">
        <v>32</v>
      </c>
      <c r="AQ196" t="s">
        <v>32</v>
      </c>
      <c r="AR196">
        <v>10</v>
      </c>
      <c r="AS196" t="s">
        <v>195</v>
      </c>
      <c r="AT196">
        <v>7650</v>
      </c>
      <c r="AU196" t="s">
        <v>303</v>
      </c>
      <c r="AV196">
        <v>87619</v>
      </c>
      <c r="AW196" t="s">
        <v>304</v>
      </c>
      <c r="AX196">
        <v>10404754</v>
      </c>
      <c r="AY196" t="s">
        <v>32</v>
      </c>
      <c r="AZ196" t="s">
        <v>198</v>
      </c>
      <c r="BA196" t="s">
        <v>32</v>
      </c>
      <c r="BB196" t="s">
        <v>199</v>
      </c>
      <c r="BC196">
        <v>244368</v>
      </c>
      <c r="BD196" t="s">
        <v>445</v>
      </c>
    </row>
    <row r="197" spans="1:56">
      <c r="A197" s="109">
        <v>2021</v>
      </c>
      <c r="B197" t="s">
        <v>543</v>
      </c>
      <c r="C197" s="109">
        <v>17</v>
      </c>
      <c r="D197" t="s">
        <v>569</v>
      </c>
      <c r="E197">
        <v>1</v>
      </c>
      <c r="F197" t="s">
        <v>32</v>
      </c>
      <c r="G197" t="s">
        <v>32</v>
      </c>
      <c r="H197">
        <v>962155</v>
      </c>
      <c r="I197" t="s">
        <v>570</v>
      </c>
      <c r="J197">
        <v>17.8</v>
      </c>
      <c r="K197">
        <v>45</v>
      </c>
      <c r="L197">
        <v>69.2</v>
      </c>
      <c r="M197" s="110">
        <v>44257</v>
      </c>
      <c r="N197" s="110">
        <v>44272</v>
      </c>
      <c r="O197" s="110">
        <v>44272.564358298609</v>
      </c>
      <c r="P197" t="s">
        <v>187</v>
      </c>
      <c r="Q197" t="s">
        <v>32</v>
      </c>
      <c r="R197" t="s">
        <v>32</v>
      </c>
      <c r="S197" t="s">
        <v>203</v>
      </c>
      <c r="T197" t="s">
        <v>203</v>
      </c>
      <c r="U197" t="s">
        <v>204</v>
      </c>
      <c r="V197" t="s">
        <v>32</v>
      </c>
      <c r="W197" t="s">
        <v>32</v>
      </c>
      <c r="X197" t="s">
        <v>32</v>
      </c>
      <c r="Y197" t="s">
        <v>32</v>
      </c>
      <c r="Z197" t="s">
        <v>32</v>
      </c>
      <c r="AA197" t="s">
        <v>32</v>
      </c>
      <c r="AB197" t="s">
        <v>190</v>
      </c>
      <c r="AC197">
        <v>217</v>
      </c>
      <c r="AD197" t="s">
        <v>191</v>
      </c>
      <c r="AE197" t="s">
        <v>192</v>
      </c>
      <c r="AF197">
        <v>4</v>
      </c>
      <c r="AG197">
        <v>4</v>
      </c>
      <c r="AH197" t="s">
        <v>193</v>
      </c>
      <c r="AI197">
        <v>10</v>
      </c>
      <c r="AJ197" t="s">
        <v>194</v>
      </c>
      <c r="AK197">
        <v>0.81100000000000005</v>
      </c>
      <c r="AL197">
        <v>1.0840000000000001</v>
      </c>
      <c r="AM197">
        <v>0.879</v>
      </c>
      <c r="AN197">
        <v>162</v>
      </c>
      <c r="AO197" t="s">
        <v>205</v>
      </c>
      <c r="AP197" t="s">
        <v>32</v>
      </c>
      <c r="AQ197" t="s">
        <v>32</v>
      </c>
      <c r="AR197">
        <v>8</v>
      </c>
      <c r="AS197" t="s">
        <v>195</v>
      </c>
      <c r="AT197">
        <v>6990</v>
      </c>
      <c r="AU197" t="s">
        <v>571</v>
      </c>
      <c r="AV197">
        <v>19455</v>
      </c>
      <c r="AW197" t="s">
        <v>572</v>
      </c>
      <c r="AX197">
        <v>8449794</v>
      </c>
      <c r="AY197" t="s">
        <v>32</v>
      </c>
      <c r="AZ197" t="s">
        <v>198</v>
      </c>
      <c r="BA197" t="s">
        <v>32</v>
      </c>
      <c r="BB197" t="s">
        <v>199</v>
      </c>
      <c r="BC197">
        <v>244258</v>
      </c>
      <c r="BD197" t="s">
        <v>208</v>
      </c>
    </row>
    <row r="198" spans="1:56">
      <c r="A198" s="109">
        <v>2021</v>
      </c>
      <c r="B198" t="s">
        <v>543</v>
      </c>
      <c r="C198" s="109">
        <v>17</v>
      </c>
      <c r="D198" t="s">
        <v>569</v>
      </c>
      <c r="E198">
        <v>2</v>
      </c>
      <c r="F198" t="s">
        <v>32</v>
      </c>
      <c r="G198" t="s">
        <v>32</v>
      </c>
      <c r="H198">
        <v>962155</v>
      </c>
      <c r="I198" t="s">
        <v>570</v>
      </c>
      <c r="J198">
        <v>17.8</v>
      </c>
      <c r="K198">
        <v>45</v>
      </c>
      <c r="L198">
        <v>69.2</v>
      </c>
      <c r="M198" s="110">
        <v>44257</v>
      </c>
      <c r="N198" s="110">
        <v>44272</v>
      </c>
      <c r="O198" s="110">
        <v>44272.564358298609</v>
      </c>
      <c r="P198" t="s">
        <v>187</v>
      </c>
      <c r="Q198" t="s">
        <v>32</v>
      </c>
      <c r="R198" t="s">
        <v>32</v>
      </c>
      <c r="S198" t="s">
        <v>203</v>
      </c>
      <c r="T198" t="s">
        <v>203</v>
      </c>
      <c r="U198" t="s">
        <v>204</v>
      </c>
      <c r="V198" t="s">
        <v>32</v>
      </c>
      <c r="W198" t="s">
        <v>32</v>
      </c>
      <c r="X198" t="s">
        <v>32</v>
      </c>
      <c r="Y198" t="s">
        <v>32</v>
      </c>
      <c r="Z198" t="s">
        <v>32</v>
      </c>
      <c r="AA198" t="s">
        <v>32</v>
      </c>
      <c r="AB198" t="s">
        <v>190</v>
      </c>
      <c r="AC198">
        <v>217</v>
      </c>
      <c r="AD198" t="s">
        <v>191</v>
      </c>
      <c r="AE198" t="s">
        <v>192</v>
      </c>
      <c r="AF198">
        <v>4</v>
      </c>
      <c r="AG198">
        <v>4</v>
      </c>
      <c r="AH198" t="s">
        <v>193</v>
      </c>
      <c r="AI198">
        <v>14</v>
      </c>
      <c r="AJ198" t="s">
        <v>194</v>
      </c>
      <c r="AK198">
        <v>2</v>
      </c>
      <c r="AL198">
        <v>1.0840000000000001</v>
      </c>
      <c r="AM198">
        <v>2.1680000000000001</v>
      </c>
      <c r="AN198">
        <v>161</v>
      </c>
      <c r="AO198" t="s">
        <v>205</v>
      </c>
      <c r="AP198" t="s">
        <v>32</v>
      </c>
      <c r="AQ198" t="s">
        <v>32</v>
      </c>
      <c r="AR198">
        <v>8</v>
      </c>
      <c r="AS198" t="s">
        <v>195</v>
      </c>
      <c r="AT198">
        <v>6990</v>
      </c>
      <c r="AU198" t="s">
        <v>571</v>
      </c>
      <c r="AV198">
        <v>19455</v>
      </c>
      <c r="AW198" t="s">
        <v>572</v>
      </c>
      <c r="AX198">
        <v>8449794</v>
      </c>
      <c r="AY198" t="s">
        <v>32</v>
      </c>
      <c r="AZ198" t="s">
        <v>198</v>
      </c>
      <c r="BA198" t="s">
        <v>32</v>
      </c>
      <c r="BB198" t="s">
        <v>199</v>
      </c>
      <c r="BC198">
        <v>244258</v>
      </c>
      <c r="BD198" t="s">
        <v>208</v>
      </c>
    </row>
    <row r="199" spans="1:56">
      <c r="A199" s="109">
        <v>2021</v>
      </c>
      <c r="B199" t="s">
        <v>543</v>
      </c>
      <c r="C199" s="109">
        <v>17</v>
      </c>
      <c r="D199" t="s">
        <v>573</v>
      </c>
      <c r="E199">
        <v>1</v>
      </c>
      <c r="F199" t="s">
        <v>32</v>
      </c>
      <c r="G199" t="s">
        <v>32</v>
      </c>
      <c r="H199">
        <v>913293</v>
      </c>
      <c r="I199" t="s">
        <v>426</v>
      </c>
      <c r="J199">
        <v>18</v>
      </c>
      <c r="K199">
        <v>41</v>
      </c>
      <c r="L199">
        <v>76.900000000000006</v>
      </c>
      <c r="M199" s="110">
        <v>44251</v>
      </c>
      <c r="N199" s="110">
        <v>44272</v>
      </c>
      <c r="O199" s="110">
        <v>44272.640742708332</v>
      </c>
      <c r="P199" t="s">
        <v>187</v>
      </c>
      <c r="Q199" t="s">
        <v>32</v>
      </c>
      <c r="R199" t="s">
        <v>32</v>
      </c>
      <c r="S199" t="s">
        <v>232</v>
      </c>
      <c r="T199" t="s">
        <v>233</v>
      </c>
      <c r="U199" t="s">
        <v>234</v>
      </c>
      <c r="V199" t="s">
        <v>32</v>
      </c>
      <c r="W199" t="s">
        <v>32</v>
      </c>
      <c r="X199" t="s">
        <v>32</v>
      </c>
      <c r="Y199" t="s">
        <v>32</v>
      </c>
      <c r="Z199" t="s">
        <v>32</v>
      </c>
      <c r="AA199" t="s">
        <v>32</v>
      </c>
      <c r="AB199" t="s">
        <v>190</v>
      </c>
      <c r="AC199">
        <v>217</v>
      </c>
      <c r="AD199" t="s">
        <v>191</v>
      </c>
      <c r="AE199" t="s">
        <v>192</v>
      </c>
      <c r="AF199">
        <v>4</v>
      </c>
      <c r="AG199">
        <v>4</v>
      </c>
      <c r="AH199" t="s">
        <v>193</v>
      </c>
      <c r="AI199">
        <v>7</v>
      </c>
      <c r="AJ199" t="s">
        <v>194</v>
      </c>
      <c r="AK199">
        <v>3.964</v>
      </c>
      <c r="AL199">
        <v>1.0840000000000001</v>
      </c>
      <c r="AM199">
        <v>4.2969999999999997</v>
      </c>
      <c r="AN199">
        <v>113</v>
      </c>
      <c r="AO199" t="s">
        <v>235</v>
      </c>
      <c r="AP199" t="s">
        <v>32</v>
      </c>
      <c r="AQ199" t="s">
        <v>32</v>
      </c>
      <c r="AR199">
        <v>7</v>
      </c>
      <c r="AS199" t="s">
        <v>195</v>
      </c>
      <c r="AT199">
        <v>5204</v>
      </c>
      <c r="AU199" t="s">
        <v>236</v>
      </c>
      <c r="AV199">
        <v>78657490</v>
      </c>
      <c r="AW199" t="s">
        <v>427</v>
      </c>
      <c r="AX199">
        <v>78657490</v>
      </c>
      <c r="AY199" t="s">
        <v>32</v>
      </c>
      <c r="AZ199" t="s">
        <v>198</v>
      </c>
      <c r="BA199" t="s">
        <v>32</v>
      </c>
      <c r="BB199" t="s">
        <v>199</v>
      </c>
      <c r="BC199">
        <v>244085</v>
      </c>
      <c r="BD199" t="s">
        <v>238</v>
      </c>
    </row>
    <row r="200" spans="1:56">
      <c r="A200" s="109">
        <v>2021</v>
      </c>
      <c r="B200" t="s">
        <v>543</v>
      </c>
      <c r="C200" s="109">
        <v>17</v>
      </c>
      <c r="D200" t="s">
        <v>573</v>
      </c>
      <c r="E200">
        <v>2</v>
      </c>
      <c r="F200" t="s">
        <v>32</v>
      </c>
      <c r="G200" t="s">
        <v>32</v>
      </c>
      <c r="H200">
        <v>913293</v>
      </c>
      <c r="I200" t="s">
        <v>426</v>
      </c>
      <c r="J200">
        <v>18</v>
      </c>
      <c r="K200">
        <v>41</v>
      </c>
      <c r="L200">
        <v>76.900000000000006</v>
      </c>
      <c r="M200" s="110">
        <v>44251</v>
      </c>
      <c r="N200" s="110">
        <v>44272</v>
      </c>
      <c r="O200" s="110">
        <v>44272.640742708332</v>
      </c>
      <c r="P200" t="s">
        <v>187</v>
      </c>
      <c r="Q200" t="s">
        <v>32</v>
      </c>
      <c r="R200" t="s">
        <v>32</v>
      </c>
      <c r="S200" t="s">
        <v>232</v>
      </c>
      <c r="T200" t="s">
        <v>233</v>
      </c>
      <c r="U200" t="s">
        <v>234</v>
      </c>
      <c r="V200" t="s">
        <v>32</v>
      </c>
      <c r="W200" t="s">
        <v>32</v>
      </c>
      <c r="X200" t="s">
        <v>32</v>
      </c>
      <c r="Y200" t="s">
        <v>32</v>
      </c>
      <c r="Z200" t="s">
        <v>32</v>
      </c>
      <c r="AA200" t="s">
        <v>32</v>
      </c>
      <c r="AB200" t="s">
        <v>190</v>
      </c>
      <c r="AC200">
        <v>217</v>
      </c>
      <c r="AD200" t="s">
        <v>191</v>
      </c>
      <c r="AE200" t="s">
        <v>192</v>
      </c>
      <c r="AF200">
        <v>4</v>
      </c>
      <c r="AG200">
        <v>4</v>
      </c>
      <c r="AH200" t="s">
        <v>193</v>
      </c>
      <c r="AI200">
        <v>7</v>
      </c>
      <c r="AJ200" t="s">
        <v>194</v>
      </c>
      <c r="AK200">
        <v>8.5999999999999993E-2</v>
      </c>
      <c r="AL200">
        <v>1.0840000000000001</v>
      </c>
      <c r="AM200">
        <v>9.2999999999999999E-2</v>
      </c>
      <c r="AN200">
        <v>113</v>
      </c>
      <c r="AO200" t="s">
        <v>235</v>
      </c>
      <c r="AP200" t="s">
        <v>32</v>
      </c>
      <c r="AQ200" t="s">
        <v>32</v>
      </c>
      <c r="AR200">
        <v>7</v>
      </c>
      <c r="AS200" t="s">
        <v>239</v>
      </c>
      <c r="AT200">
        <v>55555555</v>
      </c>
      <c r="AU200" t="s">
        <v>240</v>
      </c>
      <c r="AV200">
        <v>78657490</v>
      </c>
      <c r="AW200" t="s">
        <v>427</v>
      </c>
      <c r="AX200">
        <v>78657490</v>
      </c>
      <c r="AY200" t="s">
        <v>32</v>
      </c>
      <c r="AZ200" t="s">
        <v>198</v>
      </c>
      <c r="BA200" t="s">
        <v>32</v>
      </c>
      <c r="BB200" t="s">
        <v>199</v>
      </c>
      <c r="BC200">
        <v>244085</v>
      </c>
      <c r="BD200" t="s">
        <v>238</v>
      </c>
    </row>
    <row r="201" spans="1:56">
      <c r="A201" s="109">
        <v>2021</v>
      </c>
      <c r="B201" t="s">
        <v>543</v>
      </c>
      <c r="C201" s="109">
        <v>17</v>
      </c>
      <c r="D201" t="s">
        <v>574</v>
      </c>
      <c r="E201">
        <v>1</v>
      </c>
      <c r="F201" t="s">
        <v>32</v>
      </c>
      <c r="G201" t="s">
        <v>32</v>
      </c>
      <c r="H201">
        <v>900657</v>
      </c>
      <c r="I201" t="s">
        <v>435</v>
      </c>
      <c r="J201">
        <v>14.7</v>
      </c>
      <c r="K201">
        <v>23</v>
      </c>
      <c r="L201">
        <v>35.9</v>
      </c>
      <c r="M201" s="110">
        <v>44254</v>
      </c>
      <c r="N201" s="110">
        <v>44272</v>
      </c>
      <c r="O201" s="110">
        <v>44272.532115011578</v>
      </c>
      <c r="P201" t="s">
        <v>187</v>
      </c>
      <c r="Q201" t="s">
        <v>32</v>
      </c>
      <c r="R201" t="s">
        <v>32</v>
      </c>
      <c r="S201" t="s">
        <v>232</v>
      </c>
      <c r="T201" t="s">
        <v>233</v>
      </c>
      <c r="U201" t="s">
        <v>234</v>
      </c>
      <c r="V201" t="s">
        <v>32</v>
      </c>
      <c r="W201" t="s">
        <v>32</v>
      </c>
      <c r="X201" t="s">
        <v>32</v>
      </c>
      <c r="Y201" t="s">
        <v>32</v>
      </c>
      <c r="Z201" t="s">
        <v>32</v>
      </c>
      <c r="AA201" t="s">
        <v>32</v>
      </c>
      <c r="AB201" t="s">
        <v>190</v>
      </c>
      <c r="AC201">
        <v>217</v>
      </c>
      <c r="AD201" t="s">
        <v>191</v>
      </c>
      <c r="AE201" t="s">
        <v>192</v>
      </c>
      <c r="AF201">
        <v>4</v>
      </c>
      <c r="AG201">
        <v>4</v>
      </c>
      <c r="AH201" t="s">
        <v>193</v>
      </c>
      <c r="AI201">
        <v>6</v>
      </c>
      <c r="AJ201" t="s">
        <v>194</v>
      </c>
      <c r="AK201">
        <v>4.3090000000000002</v>
      </c>
      <c r="AL201">
        <v>1.0840000000000001</v>
      </c>
      <c r="AM201">
        <v>4.6710000000000003</v>
      </c>
      <c r="AN201">
        <v>112</v>
      </c>
      <c r="AO201" t="s">
        <v>235</v>
      </c>
      <c r="AP201" t="s">
        <v>32</v>
      </c>
      <c r="AQ201" t="s">
        <v>32</v>
      </c>
      <c r="AR201">
        <v>14</v>
      </c>
      <c r="AS201" t="s">
        <v>195</v>
      </c>
      <c r="AT201">
        <v>5204</v>
      </c>
      <c r="AU201" t="s">
        <v>236</v>
      </c>
      <c r="AV201">
        <v>900610</v>
      </c>
      <c r="AW201" t="s">
        <v>436</v>
      </c>
      <c r="AX201">
        <v>12068122</v>
      </c>
      <c r="AY201" t="s">
        <v>32</v>
      </c>
      <c r="AZ201" t="s">
        <v>198</v>
      </c>
      <c r="BA201" t="s">
        <v>32</v>
      </c>
      <c r="BB201" t="s">
        <v>199</v>
      </c>
      <c r="BC201">
        <v>244080</v>
      </c>
      <c r="BD201" t="s">
        <v>238</v>
      </c>
    </row>
    <row r="202" spans="1:56">
      <c r="A202" s="109">
        <v>2021</v>
      </c>
      <c r="B202" t="s">
        <v>543</v>
      </c>
      <c r="C202" s="109">
        <v>17</v>
      </c>
      <c r="D202" t="s">
        <v>574</v>
      </c>
      <c r="E202">
        <v>2</v>
      </c>
      <c r="F202" t="s">
        <v>32</v>
      </c>
      <c r="G202" t="s">
        <v>32</v>
      </c>
      <c r="H202">
        <v>900657</v>
      </c>
      <c r="I202" t="s">
        <v>435</v>
      </c>
      <c r="J202">
        <v>14.7</v>
      </c>
      <c r="K202">
        <v>23</v>
      </c>
      <c r="L202">
        <v>35.9</v>
      </c>
      <c r="M202" s="110">
        <v>44254</v>
      </c>
      <c r="N202" s="110">
        <v>44272</v>
      </c>
      <c r="O202" s="110">
        <v>44272.532115011578</v>
      </c>
      <c r="P202" t="s">
        <v>187</v>
      </c>
      <c r="Q202" t="s">
        <v>32</v>
      </c>
      <c r="R202" t="s">
        <v>32</v>
      </c>
      <c r="S202" t="s">
        <v>232</v>
      </c>
      <c r="T202" t="s">
        <v>233</v>
      </c>
      <c r="U202" t="s">
        <v>234</v>
      </c>
      <c r="V202" t="s">
        <v>32</v>
      </c>
      <c r="W202" t="s">
        <v>32</v>
      </c>
      <c r="X202" t="s">
        <v>32</v>
      </c>
      <c r="Y202" t="s">
        <v>32</v>
      </c>
      <c r="Z202" t="s">
        <v>32</v>
      </c>
      <c r="AA202" t="s">
        <v>32</v>
      </c>
      <c r="AB202" t="s">
        <v>190</v>
      </c>
      <c r="AC202">
        <v>217</v>
      </c>
      <c r="AD202" t="s">
        <v>191</v>
      </c>
      <c r="AE202" t="s">
        <v>192</v>
      </c>
      <c r="AF202">
        <v>4</v>
      </c>
      <c r="AG202">
        <v>4</v>
      </c>
      <c r="AH202" t="s">
        <v>193</v>
      </c>
      <c r="AI202">
        <v>6</v>
      </c>
      <c r="AJ202" t="s">
        <v>194</v>
      </c>
      <c r="AK202">
        <v>9.0999999999999998E-2</v>
      </c>
      <c r="AL202">
        <v>1.0840000000000001</v>
      </c>
      <c r="AM202">
        <v>9.9000000000000005E-2</v>
      </c>
      <c r="AN202">
        <v>112</v>
      </c>
      <c r="AO202" t="s">
        <v>235</v>
      </c>
      <c r="AP202" t="s">
        <v>32</v>
      </c>
      <c r="AQ202" t="s">
        <v>32</v>
      </c>
      <c r="AR202">
        <v>14</v>
      </c>
      <c r="AS202" t="s">
        <v>239</v>
      </c>
      <c r="AT202">
        <v>55555555</v>
      </c>
      <c r="AU202" t="s">
        <v>240</v>
      </c>
      <c r="AV202">
        <v>900610</v>
      </c>
      <c r="AW202" t="s">
        <v>436</v>
      </c>
      <c r="AX202">
        <v>12068122</v>
      </c>
      <c r="AY202" t="s">
        <v>32</v>
      </c>
      <c r="AZ202" t="s">
        <v>198</v>
      </c>
      <c r="BA202" t="s">
        <v>32</v>
      </c>
      <c r="BB202" t="s">
        <v>199</v>
      </c>
      <c r="BC202">
        <v>244080</v>
      </c>
      <c r="BD202" t="s">
        <v>238</v>
      </c>
    </row>
    <row r="203" spans="1:56">
      <c r="A203" s="109">
        <v>2021</v>
      </c>
      <c r="B203" t="s">
        <v>543</v>
      </c>
      <c r="C203" s="109">
        <v>16</v>
      </c>
      <c r="D203" t="s">
        <v>575</v>
      </c>
      <c r="E203">
        <v>1</v>
      </c>
      <c r="F203" t="s">
        <v>32</v>
      </c>
      <c r="G203" t="s">
        <v>32</v>
      </c>
      <c r="H203">
        <v>963357</v>
      </c>
      <c r="I203" t="s">
        <v>329</v>
      </c>
      <c r="J203">
        <v>15</v>
      </c>
      <c r="K203">
        <v>45</v>
      </c>
      <c r="L203">
        <v>44.1</v>
      </c>
      <c r="M203" s="110">
        <v>44260</v>
      </c>
      <c r="N203" s="110">
        <v>44271</v>
      </c>
      <c r="O203" s="110">
        <v>44271.776885381943</v>
      </c>
      <c r="P203" t="s">
        <v>187</v>
      </c>
      <c r="Q203" t="s">
        <v>32</v>
      </c>
      <c r="R203" t="s">
        <v>32</v>
      </c>
      <c r="S203" t="s">
        <v>334</v>
      </c>
      <c r="T203" t="s">
        <v>188</v>
      </c>
      <c r="U203" t="s">
        <v>189</v>
      </c>
      <c r="V203" t="s">
        <v>32</v>
      </c>
      <c r="W203" t="s">
        <v>32</v>
      </c>
      <c r="X203" t="s">
        <v>32</v>
      </c>
      <c r="Y203" t="s">
        <v>32</v>
      </c>
      <c r="Z203" t="s">
        <v>32</v>
      </c>
      <c r="AA203" t="s">
        <v>32</v>
      </c>
      <c r="AB203" t="s">
        <v>190</v>
      </c>
      <c r="AC203">
        <v>217</v>
      </c>
      <c r="AD203" t="s">
        <v>191</v>
      </c>
      <c r="AE203" t="s">
        <v>192</v>
      </c>
      <c r="AF203">
        <v>4</v>
      </c>
      <c r="AG203">
        <v>4</v>
      </c>
      <c r="AH203" t="s">
        <v>193</v>
      </c>
      <c r="AI203">
        <v>9</v>
      </c>
      <c r="AJ203" t="s">
        <v>194</v>
      </c>
      <c r="AK203">
        <v>4.9370000000000003</v>
      </c>
      <c r="AL203">
        <v>1.0840000000000001</v>
      </c>
      <c r="AM203">
        <v>5.3520000000000003</v>
      </c>
      <c r="AN203">
        <v>115</v>
      </c>
      <c r="AO203" t="s">
        <v>188</v>
      </c>
      <c r="AP203" t="s">
        <v>32</v>
      </c>
      <c r="AQ203" t="s">
        <v>32</v>
      </c>
      <c r="AR203">
        <v>14</v>
      </c>
      <c r="AS203" t="s">
        <v>195</v>
      </c>
      <c r="AT203">
        <v>6397</v>
      </c>
      <c r="AU203" t="s">
        <v>549</v>
      </c>
      <c r="AV203">
        <v>942454</v>
      </c>
      <c r="AW203" t="s">
        <v>331</v>
      </c>
      <c r="AX203">
        <v>15518171</v>
      </c>
      <c r="AY203" t="s">
        <v>32</v>
      </c>
      <c r="AZ203" t="s">
        <v>198</v>
      </c>
      <c r="BA203" t="s">
        <v>32</v>
      </c>
      <c r="BB203" t="s">
        <v>199</v>
      </c>
      <c r="BC203">
        <v>243890</v>
      </c>
      <c r="BD203" t="s">
        <v>445</v>
      </c>
    </row>
    <row r="204" spans="1:56">
      <c r="A204" s="109">
        <v>2021</v>
      </c>
      <c r="B204" t="s">
        <v>543</v>
      </c>
      <c r="C204" s="109">
        <v>15</v>
      </c>
      <c r="D204" t="s">
        <v>576</v>
      </c>
      <c r="E204">
        <v>1</v>
      </c>
      <c r="F204" t="s">
        <v>32</v>
      </c>
      <c r="G204" t="s">
        <v>32</v>
      </c>
      <c r="H204">
        <v>913818</v>
      </c>
      <c r="I204" t="s">
        <v>416</v>
      </c>
      <c r="J204">
        <v>14.6</v>
      </c>
      <c r="K204">
        <v>24</v>
      </c>
      <c r="L204">
        <v>35</v>
      </c>
      <c r="M204" s="110">
        <v>44252</v>
      </c>
      <c r="N204" s="110">
        <v>44270</v>
      </c>
      <c r="O204" s="110">
        <v>44270.743714502307</v>
      </c>
      <c r="P204" t="s">
        <v>187</v>
      </c>
      <c r="Q204" t="s">
        <v>32</v>
      </c>
      <c r="R204" t="s">
        <v>32</v>
      </c>
      <c r="S204" t="s">
        <v>267</v>
      </c>
      <c r="T204" t="s">
        <v>268</v>
      </c>
      <c r="U204" t="s">
        <v>260</v>
      </c>
      <c r="V204" t="s">
        <v>32</v>
      </c>
      <c r="W204" t="s">
        <v>32</v>
      </c>
      <c r="X204" t="s">
        <v>32</v>
      </c>
      <c r="Y204" t="s">
        <v>32</v>
      </c>
      <c r="Z204" t="s">
        <v>32</v>
      </c>
      <c r="AA204" t="s">
        <v>32</v>
      </c>
      <c r="AB204" t="s">
        <v>190</v>
      </c>
      <c r="AC204">
        <v>217</v>
      </c>
      <c r="AD204" t="s">
        <v>191</v>
      </c>
      <c r="AE204" t="s">
        <v>192</v>
      </c>
      <c r="AF204">
        <v>4</v>
      </c>
      <c r="AG204">
        <v>4</v>
      </c>
      <c r="AH204" t="s">
        <v>193</v>
      </c>
      <c r="AI204">
        <v>10</v>
      </c>
      <c r="AJ204" t="s">
        <v>194</v>
      </c>
      <c r="AK204">
        <v>1</v>
      </c>
      <c r="AL204">
        <v>1.0840000000000001</v>
      </c>
      <c r="AM204">
        <v>1.0840000000000001</v>
      </c>
      <c r="AN204">
        <v>162</v>
      </c>
      <c r="AO204" t="s">
        <v>269</v>
      </c>
      <c r="AP204" t="s">
        <v>32</v>
      </c>
      <c r="AQ204" t="s">
        <v>32</v>
      </c>
      <c r="AR204">
        <v>5</v>
      </c>
      <c r="AS204" t="s">
        <v>195</v>
      </c>
      <c r="AT204">
        <v>3189</v>
      </c>
      <c r="AU204" t="s">
        <v>369</v>
      </c>
      <c r="AV204">
        <v>79818010</v>
      </c>
      <c r="AW204" t="s">
        <v>370</v>
      </c>
      <c r="AX204">
        <v>79818010</v>
      </c>
      <c r="AY204" t="s">
        <v>32</v>
      </c>
      <c r="AZ204" t="s">
        <v>198</v>
      </c>
      <c r="BA204" t="s">
        <v>32</v>
      </c>
      <c r="BB204" t="s">
        <v>199</v>
      </c>
      <c r="BC204">
        <v>243532</v>
      </c>
      <c r="BD204" t="s">
        <v>272</v>
      </c>
    </row>
    <row r="205" spans="1:56">
      <c r="A205" s="109">
        <v>2021</v>
      </c>
      <c r="B205" t="s">
        <v>543</v>
      </c>
      <c r="C205" s="109">
        <v>15</v>
      </c>
      <c r="D205" t="s">
        <v>576</v>
      </c>
      <c r="E205">
        <v>2</v>
      </c>
      <c r="F205" t="s">
        <v>32</v>
      </c>
      <c r="G205" t="s">
        <v>32</v>
      </c>
      <c r="H205">
        <v>913818</v>
      </c>
      <c r="I205" t="s">
        <v>416</v>
      </c>
      <c r="J205">
        <v>14.6</v>
      </c>
      <c r="K205">
        <v>24</v>
      </c>
      <c r="L205">
        <v>35</v>
      </c>
      <c r="M205" s="110">
        <v>44252</v>
      </c>
      <c r="N205" s="110">
        <v>44270</v>
      </c>
      <c r="O205" s="110">
        <v>44270.743714502307</v>
      </c>
      <c r="P205" t="s">
        <v>187</v>
      </c>
      <c r="Q205" t="s">
        <v>32</v>
      </c>
      <c r="R205" t="s">
        <v>32</v>
      </c>
      <c r="S205" t="s">
        <v>267</v>
      </c>
      <c r="T205" t="s">
        <v>268</v>
      </c>
      <c r="U205" t="s">
        <v>260</v>
      </c>
      <c r="V205" t="s">
        <v>32</v>
      </c>
      <c r="W205" t="s">
        <v>32</v>
      </c>
      <c r="X205" t="s">
        <v>32</v>
      </c>
      <c r="Y205" t="s">
        <v>32</v>
      </c>
      <c r="Z205" t="s">
        <v>32</v>
      </c>
      <c r="AA205" t="s">
        <v>32</v>
      </c>
      <c r="AB205" t="s">
        <v>190</v>
      </c>
      <c r="AC205">
        <v>217</v>
      </c>
      <c r="AD205" t="s">
        <v>191</v>
      </c>
      <c r="AE205" t="s">
        <v>192</v>
      </c>
      <c r="AF205">
        <v>4</v>
      </c>
      <c r="AG205">
        <v>4</v>
      </c>
      <c r="AH205" t="s">
        <v>193</v>
      </c>
      <c r="AI205">
        <v>10</v>
      </c>
      <c r="AJ205" t="s">
        <v>194</v>
      </c>
      <c r="AK205">
        <v>4.7569999999999997</v>
      </c>
      <c r="AL205">
        <v>1.0840000000000001</v>
      </c>
      <c r="AM205">
        <v>5.157</v>
      </c>
      <c r="AN205">
        <v>117</v>
      </c>
      <c r="AO205" t="s">
        <v>269</v>
      </c>
      <c r="AP205" t="s">
        <v>32</v>
      </c>
      <c r="AQ205" t="s">
        <v>32</v>
      </c>
      <c r="AR205">
        <v>5</v>
      </c>
      <c r="AS205" t="s">
        <v>195</v>
      </c>
      <c r="AT205">
        <v>3189</v>
      </c>
      <c r="AU205" t="s">
        <v>369</v>
      </c>
      <c r="AV205">
        <v>79818010</v>
      </c>
      <c r="AW205" t="s">
        <v>370</v>
      </c>
      <c r="AX205">
        <v>79818010</v>
      </c>
      <c r="AY205" t="s">
        <v>32</v>
      </c>
      <c r="AZ205" t="s">
        <v>198</v>
      </c>
      <c r="BA205" t="s">
        <v>32</v>
      </c>
      <c r="BB205" t="s">
        <v>199</v>
      </c>
      <c r="BC205">
        <v>243532</v>
      </c>
      <c r="BD205" t="s">
        <v>272</v>
      </c>
    </row>
    <row r="206" spans="1:56">
      <c r="A206" s="109">
        <v>2021</v>
      </c>
      <c r="B206" t="s">
        <v>543</v>
      </c>
      <c r="C206" s="109">
        <v>15</v>
      </c>
      <c r="D206" t="s">
        <v>576</v>
      </c>
      <c r="E206">
        <v>3</v>
      </c>
      <c r="F206" t="s">
        <v>32</v>
      </c>
      <c r="G206" t="s">
        <v>32</v>
      </c>
      <c r="H206">
        <v>913818</v>
      </c>
      <c r="I206" t="s">
        <v>416</v>
      </c>
      <c r="J206">
        <v>14.6</v>
      </c>
      <c r="K206">
        <v>24</v>
      </c>
      <c r="L206">
        <v>35</v>
      </c>
      <c r="M206" s="110">
        <v>44252</v>
      </c>
      <c r="N206" s="110">
        <v>44270</v>
      </c>
      <c r="O206" s="110">
        <v>44270.743714502307</v>
      </c>
      <c r="P206" t="s">
        <v>187</v>
      </c>
      <c r="Q206" t="s">
        <v>32</v>
      </c>
      <c r="R206" t="s">
        <v>32</v>
      </c>
      <c r="S206" t="s">
        <v>267</v>
      </c>
      <c r="T206" t="s">
        <v>268</v>
      </c>
      <c r="U206" t="s">
        <v>260</v>
      </c>
      <c r="V206" t="s">
        <v>32</v>
      </c>
      <c r="W206" t="s">
        <v>32</v>
      </c>
      <c r="X206" t="s">
        <v>32</v>
      </c>
      <c r="Y206" t="s">
        <v>32</v>
      </c>
      <c r="Z206" t="s">
        <v>32</v>
      </c>
      <c r="AA206" t="s">
        <v>32</v>
      </c>
      <c r="AB206" t="s">
        <v>190</v>
      </c>
      <c r="AC206">
        <v>217</v>
      </c>
      <c r="AD206" t="s">
        <v>191</v>
      </c>
      <c r="AE206" t="s">
        <v>192</v>
      </c>
      <c r="AF206">
        <v>4</v>
      </c>
      <c r="AG206">
        <v>4</v>
      </c>
      <c r="AH206" t="s">
        <v>193</v>
      </c>
      <c r="AI206">
        <v>10</v>
      </c>
      <c r="AJ206" t="s">
        <v>194</v>
      </c>
      <c r="AK206">
        <v>0.128</v>
      </c>
      <c r="AL206">
        <v>1.0840000000000001</v>
      </c>
      <c r="AM206">
        <v>0.13900000000000001</v>
      </c>
      <c r="AN206">
        <v>117</v>
      </c>
      <c r="AO206" t="s">
        <v>269</v>
      </c>
      <c r="AP206" t="s">
        <v>32</v>
      </c>
      <c r="AQ206" t="s">
        <v>32</v>
      </c>
      <c r="AR206">
        <v>5</v>
      </c>
      <c r="AS206" t="s">
        <v>239</v>
      </c>
      <c r="AT206">
        <v>1734622</v>
      </c>
      <c r="AU206" t="s">
        <v>274</v>
      </c>
      <c r="AV206">
        <v>79818010</v>
      </c>
      <c r="AW206" t="s">
        <v>370</v>
      </c>
      <c r="AX206">
        <v>79818010</v>
      </c>
      <c r="AY206" t="s">
        <v>32</v>
      </c>
      <c r="AZ206" t="s">
        <v>198</v>
      </c>
      <c r="BA206" t="s">
        <v>32</v>
      </c>
      <c r="BB206" t="s">
        <v>199</v>
      </c>
      <c r="BC206">
        <v>243532</v>
      </c>
      <c r="BD206" t="s">
        <v>272</v>
      </c>
    </row>
    <row r="207" spans="1:56">
      <c r="A207" s="109">
        <v>2021</v>
      </c>
      <c r="B207" t="s">
        <v>543</v>
      </c>
      <c r="C207" s="109">
        <v>15</v>
      </c>
      <c r="D207" t="s">
        <v>577</v>
      </c>
      <c r="E207">
        <v>1</v>
      </c>
      <c r="F207" t="s">
        <v>32</v>
      </c>
      <c r="G207" t="s">
        <v>32</v>
      </c>
      <c r="H207">
        <v>950573</v>
      </c>
      <c r="I207" t="s">
        <v>399</v>
      </c>
      <c r="J207">
        <v>17.72</v>
      </c>
      <c r="K207">
        <v>50</v>
      </c>
      <c r="L207">
        <v>75</v>
      </c>
      <c r="M207" s="110">
        <v>44254</v>
      </c>
      <c r="N207" s="110">
        <v>44270</v>
      </c>
      <c r="O207" s="110">
        <v>44270.579645914353</v>
      </c>
      <c r="P207" t="s">
        <v>187</v>
      </c>
      <c r="Q207" t="s">
        <v>32</v>
      </c>
      <c r="R207" t="s">
        <v>32</v>
      </c>
      <c r="S207" t="s">
        <v>334</v>
      </c>
      <c r="T207" t="s">
        <v>188</v>
      </c>
      <c r="U207" t="s">
        <v>189</v>
      </c>
      <c r="V207" t="s">
        <v>32</v>
      </c>
      <c r="W207" t="s">
        <v>32</v>
      </c>
      <c r="X207" t="s">
        <v>32</v>
      </c>
      <c r="Y207" t="s">
        <v>32</v>
      </c>
      <c r="Z207" t="s">
        <v>32</v>
      </c>
      <c r="AA207" t="s">
        <v>32</v>
      </c>
      <c r="AB207" t="s">
        <v>190</v>
      </c>
      <c r="AC207">
        <v>217</v>
      </c>
      <c r="AD207" t="s">
        <v>191</v>
      </c>
      <c r="AE207" t="s">
        <v>192</v>
      </c>
      <c r="AF207">
        <v>4</v>
      </c>
      <c r="AG207">
        <v>4</v>
      </c>
      <c r="AH207" t="s">
        <v>193</v>
      </c>
      <c r="AI207">
        <v>11</v>
      </c>
      <c r="AJ207" t="s">
        <v>194</v>
      </c>
      <c r="AK207">
        <v>6.2149999999999999</v>
      </c>
      <c r="AL207">
        <v>1.0840000000000001</v>
      </c>
      <c r="AM207">
        <v>6.7370000000000001</v>
      </c>
      <c r="AN207">
        <v>118</v>
      </c>
      <c r="AO207" t="s">
        <v>188</v>
      </c>
      <c r="AP207" t="s">
        <v>32</v>
      </c>
      <c r="AQ207" t="s">
        <v>32</v>
      </c>
      <c r="AR207">
        <v>8</v>
      </c>
      <c r="AS207" t="s">
        <v>195</v>
      </c>
      <c r="AT207">
        <v>7643</v>
      </c>
      <c r="AU207" t="s">
        <v>400</v>
      </c>
      <c r="AV207">
        <v>18055</v>
      </c>
      <c r="AW207" t="s">
        <v>401</v>
      </c>
      <c r="AX207">
        <v>5355809</v>
      </c>
      <c r="AY207" t="s">
        <v>32</v>
      </c>
      <c r="AZ207" t="s">
        <v>198</v>
      </c>
      <c r="BA207" t="s">
        <v>32</v>
      </c>
      <c r="BB207" t="s">
        <v>199</v>
      </c>
      <c r="BC207">
        <v>243291</v>
      </c>
      <c r="BD207" t="s">
        <v>445</v>
      </c>
    </row>
    <row r="208" spans="1:56">
      <c r="A208" s="109">
        <v>2021</v>
      </c>
      <c r="B208" t="s">
        <v>543</v>
      </c>
      <c r="C208" s="109">
        <v>15</v>
      </c>
      <c r="D208" t="s">
        <v>577</v>
      </c>
      <c r="E208">
        <v>2</v>
      </c>
      <c r="F208" t="s">
        <v>32</v>
      </c>
      <c r="G208" t="s">
        <v>32</v>
      </c>
      <c r="H208">
        <v>950573</v>
      </c>
      <c r="I208" t="s">
        <v>399</v>
      </c>
      <c r="J208">
        <v>17.72</v>
      </c>
      <c r="K208">
        <v>50</v>
      </c>
      <c r="L208">
        <v>75</v>
      </c>
      <c r="M208" s="110">
        <v>44254</v>
      </c>
      <c r="N208" s="110">
        <v>44270</v>
      </c>
      <c r="O208" s="110">
        <v>44270.579645914353</v>
      </c>
      <c r="P208" t="s">
        <v>187</v>
      </c>
      <c r="Q208" t="s">
        <v>32</v>
      </c>
      <c r="R208" t="s">
        <v>32</v>
      </c>
      <c r="S208" t="s">
        <v>334</v>
      </c>
      <c r="T208" t="s">
        <v>188</v>
      </c>
      <c r="U208" t="s">
        <v>189</v>
      </c>
      <c r="V208" t="s">
        <v>32</v>
      </c>
      <c r="W208" t="s">
        <v>32</v>
      </c>
      <c r="X208" t="s">
        <v>32</v>
      </c>
      <c r="Y208" t="s">
        <v>32</v>
      </c>
      <c r="Z208" t="s">
        <v>32</v>
      </c>
      <c r="AA208" t="s">
        <v>32</v>
      </c>
      <c r="AB208" t="s">
        <v>190</v>
      </c>
      <c r="AC208">
        <v>217</v>
      </c>
      <c r="AD208" t="s">
        <v>191</v>
      </c>
      <c r="AE208" t="s">
        <v>192</v>
      </c>
      <c r="AF208">
        <v>4</v>
      </c>
      <c r="AG208">
        <v>4</v>
      </c>
      <c r="AH208" t="s">
        <v>193</v>
      </c>
      <c r="AI208">
        <v>11</v>
      </c>
      <c r="AJ208" t="s">
        <v>194</v>
      </c>
      <c r="AK208">
        <v>0.01</v>
      </c>
      <c r="AL208">
        <v>1.0840000000000001</v>
      </c>
      <c r="AM208">
        <v>1.0999999999999999E-2</v>
      </c>
      <c r="AN208">
        <v>118</v>
      </c>
      <c r="AO208" t="s">
        <v>188</v>
      </c>
      <c r="AP208" t="s">
        <v>32</v>
      </c>
      <c r="AQ208" t="s">
        <v>32</v>
      </c>
      <c r="AR208">
        <v>8</v>
      </c>
      <c r="AS208" t="s">
        <v>239</v>
      </c>
      <c r="AT208">
        <v>1111111</v>
      </c>
      <c r="AU208" t="s">
        <v>456</v>
      </c>
      <c r="AV208">
        <v>18055</v>
      </c>
      <c r="AW208" t="s">
        <v>401</v>
      </c>
      <c r="AX208">
        <v>5355809</v>
      </c>
      <c r="AY208" t="s">
        <v>32</v>
      </c>
      <c r="AZ208" t="s">
        <v>198</v>
      </c>
      <c r="BA208" t="s">
        <v>32</v>
      </c>
      <c r="BB208" t="s">
        <v>199</v>
      </c>
      <c r="BC208">
        <v>243291</v>
      </c>
      <c r="BD208" t="s">
        <v>445</v>
      </c>
    </row>
    <row r="209" spans="1:56">
      <c r="A209" s="109">
        <v>2021</v>
      </c>
      <c r="B209" t="s">
        <v>543</v>
      </c>
      <c r="C209" s="109">
        <v>15</v>
      </c>
      <c r="D209" t="s">
        <v>578</v>
      </c>
      <c r="E209">
        <v>1</v>
      </c>
      <c r="F209" t="s">
        <v>32</v>
      </c>
      <c r="G209" t="s">
        <v>32</v>
      </c>
      <c r="H209">
        <v>952273</v>
      </c>
      <c r="I209" t="s">
        <v>409</v>
      </c>
      <c r="J209">
        <v>14</v>
      </c>
      <c r="K209">
        <v>20</v>
      </c>
      <c r="L209">
        <v>33</v>
      </c>
      <c r="M209" s="110">
        <v>44253</v>
      </c>
      <c r="N209" s="110">
        <v>44270</v>
      </c>
      <c r="O209" s="110">
        <v>44270.413878900457</v>
      </c>
      <c r="P209" t="s">
        <v>187</v>
      </c>
      <c r="Q209" t="s">
        <v>32</v>
      </c>
      <c r="R209" t="s">
        <v>32</v>
      </c>
      <c r="S209" t="s">
        <v>339</v>
      </c>
      <c r="T209" t="s">
        <v>340</v>
      </c>
      <c r="U209" t="s">
        <v>341</v>
      </c>
      <c r="V209" t="s">
        <v>32</v>
      </c>
      <c r="W209" t="s">
        <v>32</v>
      </c>
      <c r="X209" t="s">
        <v>32</v>
      </c>
      <c r="Y209" t="s">
        <v>32</v>
      </c>
      <c r="Z209" t="s">
        <v>32</v>
      </c>
      <c r="AA209" t="s">
        <v>32</v>
      </c>
      <c r="AB209" t="s">
        <v>190</v>
      </c>
      <c r="AC209">
        <v>217</v>
      </c>
      <c r="AD209" t="s">
        <v>191</v>
      </c>
      <c r="AE209" t="s">
        <v>192</v>
      </c>
      <c r="AF209">
        <v>4</v>
      </c>
      <c r="AG209">
        <v>4</v>
      </c>
      <c r="AH209" t="s">
        <v>193</v>
      </c>
      <c r="AI209">
        <v>5</v>
      </c>
      <c r="AJ209" t="s">
        <v>194</v>
      </c>
      <c r="AK209">
        <v>1.3280000000000001</v>
      </c>
      <c r="AL209">
        <v>1.0840000000000001</v>
      </c>
      <c r="AM209">
        <v>1.44</v>
      </c>
      <c r="AN209">
        <v>111</v>
      </c>
      <c r="AO209" t="s">
        <v>340</v>
      </c>
      <c r="AP209" t="s">
        <v>32</v>
      </c>
      <c r="AQ209" t="s">
        <v>32</v>
      </c>
      <c r="AR209">
        <v>5</v>
      </c>
      <c r="AS209" t="s">
        <v>195</v>
      </c>
      <c r="AT209">
        <v>4444</v>
      </c>
      <c r="AU209" t="s">
        <v>342</v>
      </c>
      <c r="AV209">
        <v>9571</v>
      </c>
      <c r="AW209" t="s">
        <v>410</v>
      </c>
      <c r="AX209">
        <v>8070607</v>
      </c>
      <c r="AY209" t="s">
        <v>32</v>
      </c>
      <c r="AZ209" t="s">
        <v>198</v>
      </c>
      <c r="BA209" t="s">
        <v>32</v>
      </c>
      <c r="BB209" t="s">
        <v>199</v>
      </c>
      <c r="BC209">
        <v>243289</v>
      </c>
      <c r="BD209" t="s">
        <v>344</v>
      </c>
    </row>
    <row r="210" spans="1:56">
      <c r="A210" s="109">
        <v>2021</v>
      </c>
      <c r="B210" t="s">
        <v>543</v>
      </c>
      <c r="C210" s="109">
        <v>14</v>
      </c>
      <c r="D210" t="s">
        <v>579</v>
      </c>
      <c r="E210">
        <v>1</v>
      </c>
      <c r="F210" t="s">
        <v>32</v>
      </c>
      <c r="G210" t="s">
        <v>32</v>
      </c>
      <c r="H210">
        <v>966508</v>
      </c>
      <c r="I210" t="s">
        <v>186</v>
      </c>
      <c r="J210">
        <v>17.22</v>
      </c>
      <c r="K210">
        <v>31.9</v>
      </c>
      <c r="L210">
        <v>30</v>
      </c>
      <c r="M210" s="110">
        <v>44243</v>
      </c>
      <c r="N210" s="110">
        <v>44269</v>
      </c>
      <c r="O210" s="110">
        <v>44269.747484641201</v>
      </c>
      <c r="P210" t="s">
        <v>187</v>
      </c>
      <c r="Q210" t="s">
        <v>32</v>
      </c>
      <c r="R210" t="s">
        <v>32</v>
      </c>
      <c r="S210" t="s">
        <v>188</v>
      </c>
      <c r="T210" t="s">
        <v>188</v>
      </c>
      <c r="U210" t="s">
        <v>189</v>
      </c>
      <c r="V210" t="s">
        <v>32</v>
      </c>
      <c r="W210" t="s">
        <v>32</v>
      </c>
      <c r="X210" t="s">
        <v>32</v>
      </c>
      <c r="Y210" t="s">
        <v>32</v>
      </c>
      <c r="Z210" t="s">
        <v>32</v>
      </c>
      <c r="AA210" t="s">
        <v>32</v>
      </c>
      <c r="AB210" t="s">
        <v>190</v>
      </c>
      <c r="AC210">
        <v>217</v>
      </c>
      <c r="AD210" t="s">
        <v>191</v>
      </c>
      <c r="AE210" t="s">
        <v>192</v>
      </c>
      <c r="AF210">
        <v>4</v>
      </c>
      <c r="AG210">
        <v>4</v>
      </c>
      <c r="AH210" t="s">
        <v>193</v>
      </c>
      <c r="AI210">
        <v>10</v>
      </c>
      <c r="AJ210" t="s">
        <v>194</v>
      </c>
      <c r="AK210">
        <v>2.6139999999999999</v>
      </c>
      <c r="AL210">
        <v>1.0840000000000001</v>
      </c>
      <c r="AM210">
        <v>2.8340000000000001</v>
      </c>
      <c r="AN210">
        <v>162</v>
      </c>
      <c r="AO210" t="s">
        <v>188</v>
      </c>
      <c r="AP210" t="s">
        <v>32</v>
      </c>
      <c r="AQ210" t="s">
        <v>32</v>
      </c>
      <c r="AR210">
        <v>14</v>
      </c>
      <c r="AS210" t="s">
        <v>195</v>
      </c>
      <c r="AT210">
        <v>5183</v>
      </c>
      <c r="AU210" t="s">
        <v>196</v>
      </c>
      <c r="AV210">
        <v>81642</v>
      </c>
      <c r="AW210" t="s">
        <v>197</v>
      </c>
      <c r="AX210">
        <v>7533433</v>
      </c>
      <c r="AY210" t="s">
        <v>32</v>
      </c>
      <c r="AZ210" t="s">
        <v>198</v>
      </c>
      <c r="BA210" t="s">
        <v>32</v>
      </c>
      <c r="BB210" t="s">
        <v>199</v>
      </c>
      <c r="BC210">
        <v>243243</v>
      </c>
      <c r="BD210" t="s">
        <v>200</v>
      </c>
    </row>
    <row r="211" spans="1:56">
      <c r="A211" s="109">
        <v>2021</v>
      </c>
      <c r="B211" t="s">
        <v>543</v>
      </c>
      <c r="C211" s="109">
        <v>13</v>
      </c>
      <c r="D211" t="s">
        <v>580</v>
      </c>
      <c r="E211">
        <v>1</v>
      </c>
      <c r="F211" t="s">
        <v>32</v>
      </c>
      <c r="G211" t="s">
        <v>32</v>
      </c>
      <c r="H211">
        <v>697342</v>
      </c>
      <c r="I211" t="s">
        <v>581</v>
      </c>
      <c r="J211">
        <v>17.899999999999999</v>
      </c>
      <c r="K211">
        <v>47.1</v>
      </c>
      <c r="L211">
        <v>53.6</v>
      </c>
      <c r="M211" s="110">
        <v>44240</v>
      </c>
      <c r="N211" s="110">
        <v>44268</v>
      </c>
      <c r="O211" s="110">
        <v>44268.732831250003</v>
      </c>
      <c r="P211" t="s">
        <v>187</v>
      </c>
      <c r="Q211" t="s">
        <v>32</v>
      </c>
      <c r="R211" t="s">
        <v>32</v>
      </c>
      <c r="S211" t="s">
        <v>203</v>
      </c>
      <c r="T211" t="s">
        <v>203</v>
      </c>
      <c r="U211" t="s">
        <v>204</v>
      </c>
      <c r="V211" t="s">
        <v>32</v>
      </c>
      <c r="W211" t="s">
        <v>32</v>
      </c>
      <c r="X211" t="s">
        <v>32</v>
      </c>
      <c r="Y211" t="s">
        <v>32</v>
      </c>
      <c r="Z211" t="s">
        <v>32</v>
      </c>
      <c r="AA211" t="s">
        <v>32</v>
      </c>
      <c r="AB211" t="s">
        <v>190</v>
      </c>
      <c r="AC211">
        <v>217</v>
      </c>
      <c r="AD211" t="s">
        <v>191</v>
      </c>
      <c r="AE211" t="s">
        <v>192</v>
      </c>
      <c r="AF211">
        <v>4</v>
      </c>
      <c r="AG211">
        <v>4</v>
      </c>
      <c r="AH211" t="s">
        <v>193</v>
      </c>
      <c r="AI211">
        <v>8</v>
      </c>
      <c r="AJ211" t="s">
        <v>194</v>
      </c>
      <c r="AK211">
        <v>3.2879999999999998</v>
      </c>
      <c r="AL211">
        <v>1.0840000000000001</v>
      </c>
      <c r="AM211">
        <v>3.5640000000000001</v>
      </c>
      <c r="AN211">
        <v>114</v>
      </c>
      <c r="AO211" t="s">
        <v>205</v>
      </c>
      <c r="AP211" t="s">
        <v>32</v>
      </c>
      <c r="AQ211" t="s">
        <v>32</v>
      </c>
      <c r="AR211">
        <v>14</v>
      </c>
      <c r="AS211" t="s">
        <v>195</v>
      </c>
      <c r="AT211">
        <v>6988</v>
      </c>
      <c r="AU211" t="s">
        <v>582</v>
      </c>
      <c r="AV211">
        <v>911074</v>
      </c>
      <c r="AW211" t="s">
        <v>583</v>
      </c>
      <c r="AX211">
        <v>3656588</v>
      </c>
      <c r="AY211" t="s">
        <v>32</v>
      </c>
      <c r="AZ211" t="s">
        <v>198</v>
      </c>
      <c r="BA211" t="s">
        <v>32</v>
      </c>
      <c r="BB211" t="s">
        <v>199</v>
      </c>
      <c r="BC211">
        <v>243153</v>
      </c>
      <c r="BD211" t="s">
        <v>208</v>
      </c>
    </row>
    <row r="212" spans="1:56">
      <c r="A212" s="109">
        <v>2021</v>
      </c>
      <c r="B212" t="s">
        <v>543</v>
      </c>
      <c r="C212" s="109">
        <v>12</v>
      </c>
      <c r="D212" t="s">
        <v>584</v>
      </c>
      <c r="E212">
        <v>1</v>
      </c>
      <c r="F212" t="s">
        <v>32</v>
      </c>
      <c r="G212" t="s">
        <v>32</v>
      </c>
      <c r="H212">
        <v>30516</v>
      </c>
      <c r="I212" t="s">
        <v>325</v>
      </c>
      <c r="J212">
        <v>17.899999999999999</v>
      </c>
      <c r="K212">
        <v>44.5</v>
      </c>
      <c r="L212">
        <v>56.3</v>
      </c>
      <c r="M212" s="110">
        <v>44256</v>
      </c>
      <c r="N212" s="110">
        <v>44267</v>
      </c>
      <c r="O212" s="110">
        <v>44267.494227974537</v>
      </c>
      <c r="P212" t="s">
        <v>187</v>
      </c>
      <c r="Q212" t="s">
        <v>32</v>
      </c>
      <c r="R212" t="s">
        <v>32</v>
      </c>
      <c r="S212" t="s">
        <v>334</v>
      </c>
      <c r="T212" t="s">
        <v>188</v>
      </c>
      <c r="U212" t="s">
        <v>189</v>
      </c>
      <c r="V212" t="s">
        <v>32</v>
      </c>
      <c r="W212" t="s">
        <v>32</v>
      </c>
      <c r="X212" t="s">
        <v>32</v>
      </c>
      <c r="Y212" t="s">
        <v>32</v>
      </c>
      <c r="Z212" t="s">
        <v>32</v>
      </c>
      <c r="AA212" t="s">
        <v>32</v>
      </c>
      <c r="AB212" t="s">
        <v>190</v>
      </c>
      <c r="AC212">
        <v>217</v>
      </c>
      <c r="AD212" t="s">
        <v>191</v>
      </c>
      <c r="AE212" t="s">
        <v>192</v>
      </c>
      <c r="AF212">
        <v>4</v>
      </c>
      <c r="AG212">
        <v>4</v>
      </c>
      <c r="AH212" t="s">
        <v>193</v>
      </c>
      <c r="AI212">
        <v>10</v>
      </c>
      <c r="AJ212" t="s">
        <v>194</v>
      </c>
      <c r="AK212">
        <v>1.744</v>
      </c>
      <c r="AL212">
        <v>1.0840000000000001</v>
      </c>
      <c r="AM212">
        <v>1.89</v>
      </c>
      <c r="AN212">
        <v>162</v>
      </c>
      <c r="AO212" t="s">
        <v>188</v>
      </c>
      <c r="AP212" t="s">
        <v>32</v>
      </c>
      <c r="AQ212" t="s">
        <v>32</v>
      </c>
      <c r="AR212">
        <v>8</v>
      </c>
      <c r="AS212" t="s">
        <v>195</v>
      </c>
      <c r="AT212">
        <v>6675</v>
      </c>
      <c r="AU212" t="s">
        <v>326</v>
      </c>
      <c r="AV212">
        <v>69745</v>
      </c>
      <c r="AW212" t="s">
        <v>327</v>
      </c>
      <c r="AX212">
        <v>9379803</v>
      </c>
      <c r="AY212" t="s">
        <v>32</v>
      </c>
      <c r="AZ212" t="s">
        <v>198</v>
      </c>
      <c r="BA212" t="s">
        <v>32</v>
      </c>
      <c r="BB212" t="s">
        <v>199</v>
      </c>
      <c r="BC212">
        <v>242790</v>
      </c>
      <c r="BD212" t="s">
        <v>445</v>
      </c>
    </row>
    <row r="213" spans="1:56">
      <c r="A213" s="109">
        <v>2021</v>
      </c>
      <c r="B213" t="s">
        <v>543</v>
      </c>
      <c r="C213" s="109">
        <v>12</v>
      </c>
      <c r="D213" t="s">
        <v>584</v>
      </c>
      <c r="E213">
        <v>2</v>
      </c>
      <c r="F213" t="s">
        <v>32</v>
      </c>
      <c r="G213" t="s">
        <v>32</v>
      </c>
      <c r="H213">
        <v>30516</v>
      </c>
      <c r="I213" t="s">
        <v>325</v>
      </c>
      <c r="J213">
        <v>17.899999999999999</v>
      </c>
      <c r="K213">
        <v>44.5</v>
      </c>
      <c r="L213">
        <v>56.3</v>
      </c>
      <c r="M213" s="110">
        <v>44256</v>
      </c>
      <c r="N213" s="110">
        <v>44267</v>
      </c>
      <c r="O213" s="110">
        <v>44267.494227974537</v>
      </c>
      <c r="P213" t="s">
        <v>187</v>
      </c>
      <c r="Q213" t="s">
        <v>32</v>
      </c>
      <c r="R213" t="s">
        <v>32</v>
      </c>
      <c r="S213" t="s">
        <v>334</v>
      </c>
      <c r="T213" t="s">
        <v>188</v>
      </c>
      <c r="U213" t="s">
        <v>189</v>
      </c>
      <c r="V213" t="s">
        <v>32</v>
      </c>
      <c r="W213" t="s">
        <v>32</v>
      </c>
      <c r="X213" t="s">
        <v>32</v>
      </c>
      <c r="Y213" t="s">
        <v>32</v>
      </c>
      <c r="Z213" t="s">
        <v>32</v>
      </c>
      <c r="AA213" t="s">
        <v>32</v>
      </c>
      <c r="AB213" t="s">
        <v>190</v>
      </c>
      <c r="AC213">
        <v>217</v>
      </c>
      <c r="AD213" t="s">
        <v>191</v>
      </c>
      <c r="AE213" t="s">
        <v>192</v>
      </c>
      <c r="AF213">
        <v>4</v>
      </c>
      <c r="AG213">
        <v>4</v>
      </c>
      <c r="AH213" t="s">
        <v>193</v>
      </c>
      <c r="AI213">
        <v>14</v>
      </c>
      <c r="AJ213" t="s">
        <v>194</v>
      </c>
      <c r="AK213">
        <v>3.1160000000000001</v>
      </c>
      <c r="AL213">
        <v>1.0840000000000001</v>
      </c>
      <c r="AM213">
        <v>3.3780000000000001</v>
      </c>
      <c r="AN213">
        <v>161</v>
      </c>
      <c r="AO213" t="s">
        <v>188</v>
      </c>
      <c r="AP213" t="s">
        <v>32</v>
      </c>
      <c r="AQ213" t="s">
        <v>32</v>
      </c>
      <c r="AR213">
        <v>8</v>
      </c>
      <c r="AS213" t="s">
        <v>195</v>
      </c>
      <c r="AT213">
        <v>6675</v>
      </c>
      <c r="AU213" t="s">
        <v>326</v>
      </c>
      <c r="AV213">
        <v>69745</v>
      </c>
      <c r="AW213" t="s">
        <v>327</v>
      </c>
      <c r="AX213">
        <v>9379803</v>
      </c>
      <c r="AY213" t="s">
        <v>32</v>
      </c>
      <c r="AZ213" t="s">
        <v>198</v>
      </c>
      <c r="BA213" t="s">
        <v>32</v>
      </c>
      <c r="BB213" t="s">
        <v>199</v>
      </c>
      <c r="BC213">
        <v>242790</v>
      </c>
      <c r="BD213" t="s">
        <v>445</v>
      </c>
    </row>
    <row r="214" spans="1:56">
      <c r="A214" s="109">
        <v>2021</v>
      </c>
      <c r="B214" t="s">
        <v>543</v>
      </c>
      <c r="C214" s="109">
        <v>9</v>
      </c>
      <c r="D214" t="s">
        <v>585</v>
      </c>
      <c r="E214">
        <v>1</v>
      </c>
      <c r="F214" t="s">
        <v>32</v>
      </c>
      <c r="G214" t="s">
        <v>32</v>
      </c>
      <c r="H214">
        <v>968368</v>
      </c>
      <c r="I214" t="s">
        <v>313</v>
      </c>
      <c r="J214">
        <v>17.399999999999999</v>
      </c>
      <c r="K214">
        <v>47.4</v>
      </c>
      <c r="L214">
        <v>31.5</v>
      </c>
      <c r="M214" s="110">
        <v>44251</v>
      </c>
      <c r="N214" s="110">
        <v>44264</v>
      </c>
      <c r="O214" s="110">
        <v>44264.978214351853</v>
      </c>
      <c r="P214" t="s">
        <v>187</v>
      </c>
      <c r="Q214" t="s">
        <v>32</v>
      </c>
      <c r="R214" t="s">
        <v>32</v>
      </c>
      <c r="S214" t="s">
        <v>188</v>
      </c>
      <c r="T214" t="s">
        <v>188</v>
      </c>
      <c r="U214" t="s">
        <v>189</v>
      </c>
      <c r="V214" t="s">
        <v>32</v>
      </c>
      <c r="W214" t="s">
        <v>32</v>
      </c>
      <c r="X214" t="s">
        <v>32</v>
      </c>
      <c r="Y214" t="s">
        <v>32</v>
      </c>
      <c r="Z214" t="s">
        <v>32</v>
      </c>
      <c r="AA214" t="s">
        <v>32</v>
      </c>
      <c r="AB214" t="s">
        <v>190</v>
      </c>
      <c r="AC214">
        <v>217</v>
      </c>
      <c r="AD214" t="s">
        <v>191</v>
      </c>
      <c r="AE214" t="s">
        <v>192</v>
      </c>
      <c r="AF214">
        <v>4</v>
      </c>
      <c r="AG214">
        <v>4</v>
      </c>
      <c r="AH214" t="s">
        <v>193</v>
      </c>
      <c r="AI214">
        <v>10</v>
      </c>
      <c r="AJ214" t="s">
        <v>194</v>
      </c>
      <c r="AK214">
        <v>4.516</v>
      </c>
      <c r="AL214">
        <v>1.0840000000000001</v>
      </c>
      <c r="AM214">
        <v>4.8949999999999996</v>
      </c>
      <c r="AN214">
        <v>117</v>
      </c>
      <c r="AO214" t="s">
        <v>188</v>
      </c>
      <c r="AP214" t="s">
        <v>32</v>
      </c>
      <c r="AQ214" t="s">
        <v>32</v>
      </c>
      <c r="AR214">
        <v>14</v>
      </c>
      <c r="AS214" t="s">
        <v>195</v>
      </c>
      <c r="AT214">
        <v>5197</v>
      </c>
      <c r="AU214" t="s">
        <v>546</v>
      </c>
      <c r="AV214">
        <v>37371</v>
      </c>
      <c r="AW214" t="s">
        <v>315</v>
      </c>
      <c r="AX214">
        <v>9375470</v>
      </c>
      <c r="AY214" t="s">
        <v>32</v>
      </c>
      <c r="AZ214" t="s">
        <v>198</v>
      </c>
      <c r="BA214" t="s">
        <v>32</v>
      </c>
      <c r="BB214" t="s">
        <v>199</v>
      </c>
      <c r="BC214">
        <v>242014</v>
      </c>
      <c r="BD214" t="s">
        <v>200</v>
      </c>
    </row>
    <row r="215" spans="1:56">
      <c r="A215" s="109">
        <v>2021</v>
      </c>
      <c r="B215" t="s">
        <v>543</v>
      </c>
      <c r="C215" s="109">
        <v>9</v>
      </c>
      <c r="D215" t="s">
        <v>586</v>
      </c>
      <c r="E215">
        <v>1</v>
      </c>
      <c r="F215" t="s">
        <v>32</v>
      </c>
      <c r="G215" t="s">
        <v>32</v>
      </c>
      <c r="H215">
        <v>967264</v>
      </c>
      <c r="I215" t="s">
        <v>545</v>
      </c>
      <c r="J215">
        <v>17.899999999999999</v>
      </c>
      <c r="K215">
        <v>36.5</v>
      </c>
      <c r="L215">
        <v>47.9</v>
      </c>
      <c r="M215" s="110">
        <v>44256</v>
      </c>
      <c r="N215" s="110">
        <v>44264</v>
      </c>
      <c r="O215" s="110">
        <v>44264.662652696759</v>
      </c>
      <c r="P215" t="s">
        <v>187</v>
      </c>
      <c r="Q215" t="s">
        <v>32</v>
      </c>
      <c r="R215" t="s">
        <v>32</v>
      </c>
      <c r="S215" t="s">
        <v>267</v>
      </c>
      <c r="T215" t="s">
        <v>268</v>
      </c>
      <c r="U215" t="s">
        <v>260</v>
      </c>
      <c r="V215" t="s">
        <v>32</v>
      </c>
      <c r="W215" t="s">
        <v>32</v>
      </c>
      <c r="X215" t="s">
        <v>32</v>
      </c>
      <c r="Y215" t="s">
        <v>32</v>
      </c>
      <c r="Z215" t="s">
        <v>32</v>
      </c>
      <c r="AA215" t="s">
        <v>32</v>
      </c>
      <c r="AB215" t="s">
        <v>190</v>
      </c>
      <c r="AC215">
        <v>217</v>
      </c>
      <c r="AD215" t="s">
        <v>191</v>
      </c>
      <c r="AE215" t="s">
        <v>192</v>
      </c>
      <c r="AF215">
        <v>4</v>
      </c>
      <c r="AG215">
        <v>4</v>
      </c>
      <c r="AH215" t="s">
        <v>193</v>
      </c>
      <c r="AI215">
        <v>10</v>
      </c>
      <c r="AJ215" t="s">
        <v>194</v>
      </c>
      <c r="AK215">
        <v>2.6960000000000002</v>
      </c>
      <c r="AL215">
        <v>1.0840000000000001</v>
      </c>
      <c r="AM215">
        <v>2.9220000000000002</v>
      </c>
      <c r="AN215">
        <v>117</v>
      </c>
      <c r="AO215" t="s">
        <v>269</v>
      </c>
      <c r="AP215" t="s">
        <v>32</v>
      </c>
      <c r="AQ215" t="s">
        <v>32</v>
      </c>
      <c r="AR215">
        <v>8</v>
      </c>
      <c r="AS215" t="s">
        <v>195</v>
      </c>
      <c r="AT215">
        <v>5197</v>
      </c>
      <c r="AU215" t="s">
        <v>546</v>
      </c>
      <c r="AV215">
        <v>69713</v>
      </c>
      <c r="AW215" t="s">
        <v>547</v>
      </c>
      <c r="AX215">
        <v>14288054</v>
      </c>
      <c r="AY215" t="s">
        <v>32</v>
      </c>
      <c r="AZ215" t="s">
        <v>198</v>
      </c>
      <c r="BA215" t="s">
        <v>32</v>
      </c>
      <c r="BB215" t="s">
        <v>199</v>
      </c>
      <c r="BC215">
        <v>241932</v>
      </c>
      <c r="BD215" t="s">
        <v>272</v>
      </c>
    </row>
    <row r="216" spans="1:56">
      <c r="A216" s="109">
        <v>2021</v>
      </c>
      <c r="B216" t="s">
        <v>543</v>
      </c>
      <c r="C216" s="109">
        <v>9</v>
      </c>
      <c r="D216" t="s">
        <v>587</v>
      </c>
      <c r="E216">
        <v>1</v>
      </c>
      <c r="F216" t="s">
        <v>32</v>
      </c>
      <c r="G216" t="s">
        <v>32</v>
      </c>
      <c r="H216">
        <v>40073</v>
      </c>
      <c r="I216" t="s">
        <v>588</v>
      </c>
      <c r="J216">
        <v>14.6</v>
      </c>
      <c r="K216">
        <v>38</v>
      </c>
      <c r="L216">
        <v>50.7</v>
      </c>
      <c r="M216" s="110">
        <v>44246</v>
      </c>
      <c r="N216" s="110">
        <v>44264</v>
      </c>
      <c r="O216" s="110">
        <v>44264.579074340283</v>
      </c>
      <c r="P216" t="s">
        <v>187</v>
      </c>
      <c r="Q216" t="s">
        <v>32</v>
      </c>
      <c r="R216" t="s">
        <v>32</v>
      </c>
      <c r="S216" t="s">
        <v>267</v>
      </c>
      <c r="T216" t="s">
        <v>268</v>
      </c>
      <c r="U216" t="s">
        <v>260</v>
      </c>
      <c r="V216" t="s">
        <v>32</v>
      </c>
      <c r="W216" t="s">
        <v>32</v>
      </c>
      <c r="X216" t="s">
        <v>32</v>
      </c>
      <c r="Y216" t="s">
        <v>32</v>
      </c>
      <c r="Z216" t="s">
        <v>32</v>
      </c>
      <c r="AA216" t="s">
        <v>32</v>
      </c>
      <c r="AB216" t="s">
        <v>190</v>
      </c>
      <c r="AC216">
        <v>217</v>
      </c>
      <c r="AD216" t="s">
        <v>191</v>
      </c>
      <c r="AE216" t="s">
        <v>192</v>
      </c>
      <c r="AF216">
        <v>4</v>
      </c>
      <c r="AG216">
        <v>4</v>
      </c>
      <c r="AH216" t="s">
        <v>193</v>
      </c>
      <c r="AI216">
        <v>10</v>
      </c>
      <c r="AJ216" t="s">
        <v>194</v>
      </c>
      <c r="AK216">
        <v>3.3769999999999998</v>
      </c>
      <c r="AL216">
        <v>1.0840000000000001</v>
      </c>
      <c r="AM216">
        <v>3.661</v>
      </c>
      <c r="AN216">
        <v>117</v>
      </c>
      <c r="AO216" t="s">
        <v>269</v>
      </c>
      <c r="AP216" t="s">
        <v>32</v>
      </c>
      <c r="AQ216" t="s">
        <v>32</v>
      </c>
      <c r="AR216">
        <v>14</v>
      </c>
      <c r="AS216" t="s">
        <v>195</v>
      </c>
      <c r="AT216">
        <v>6024</v>
      </c>
      <c r="AU216" t="s">
        <v>589</v>
      </c>
      <c r="AV216">
        <v>81755</v>
      </c>
      <c r="AW216" t="s">
        <v>590</v>
      </c>
      <c r="AX216">
        <v>14061078</v>
      </c>
      <c r="AY216" t="s">
        <v>32</v>
      </c>
      <c r="AZ216" t="s">
        <v>198</v>
      </c>
      <c r="BA216" t="s">
        <v>591</v>
      </c>
      <c r="BB216" t="s">
        <v>199</v>
      </c>
      <c r="BC216">
        <v>241919</v>
      </c>
      <c r="BD216" t="s">
        <v>272</v>
      </c>
    </row>
    <row r="217" spans="1:56">
      <c r="A217" s="109">
        <v>2021</v>
      </c>
      <c r="B217" t="s">
        <v>543</v>
      </c>
      <c r="C217" s="109">
        <v>9</v>
      </c>
      <c r="D217" t="s">
        <v>592</v>
      </c>
      <c r="E217">
        <v>1</v>
      </c>
      <c r="F217" t="s">
        <v>32</v>
      </c>
      <c r="G217" t="s">
        <v>32</v>
      </c>
      <c r="H217">
        <v>950913</v>
      </c>
      <c r="I217" t="s">
        <v>465</v>
      </c>
      <c r="J217">
        <v>17.7</v>
      </c>
      <c r="K217">
        <v>48</v>
      </c>
      <c r="L217">
        <v>77</v>
      </c>
      <c r="M217" s="110">
        <v>44243</v>
      </c>
      <c r="N217" s="110">
        <v>44264</v>
      </c>
      <c r="O217" s="110">
        <v>44264.525049918979</v>
      </c>
      <c r="P217" t="s">
        <v>187</v>
      </c>
      <c r="Q217" t="s">
        <v>32</v>
      </c>
      <c r="R217" t="s">
        <v>32</v>
      </c>
      <c r="S217" t="s">
        <v>188</v>
      </c>
      <c r="T217" t="s">
        <v>188</v>
      </c>
      <c r="U217" t="s">
        <v>189</v>
      </c>
      <c r="V217" t="s">
        <v>32</v>
      </c>
      <c r="W217" t="s">
        <v>32</v>
      </c>
      <c r="X217" t="s">
        <v>32</v>
      </c>
      <c r="Y217" t="s">
        <v>32</v>
      </c>
      <c r="Z217" t="s">
        <v>32</v>
      </c>
      <c r="AA217" t="s">
        <v>32</v>
      </c>
      <c r="AB217" t="s">
        <v>190</v>
      </c>
      <c r="AC217">
        <v>217</v>
      </c>
      <c r="AD217" t="s">
        <v>191</v>
      </c>
      <c r="AE217" t="s">
        <v>192</v>
      </c>
      <c r="AF217">
        <v>4</v>
      </c>
      <c r="AG217">
        <v>4</v>
      </c>
      <c r="AH217" t="s">
        <v>193</v>
      </c>
      <c r="AI217">
        <v>10</v>
      </c>
      <c r="AJ217" t="s">
        <v>194</v>
      </c>
      <c r="AK217">
        <v>0.79700000000000004</v>
      </c>
      <c r="AL217">
        <v>1.0840000000000001</v>
      </c>
      <c r="AM217">
        <v>0.86399999999999999</v>
      </c>
      <c r="AN217">
        <v>117</v>
      </c>
      <c r="AO217" t="s">
        <v>188</v>
      </c>
      <c r="AP217" t="s">
        <v>32</v>
      </c>
      <c r="AQ217" t="s">
        <v>32</v>
      </c>
      <c r="AR217">
        <v>14</v>
      </c>
      <c r="AS217" t="s">
        <v>195</v>
      </c>
      <c r="AT217">
        <v>7642</v>
      </c>
      <c r="AU217" t="s">
        <v>466</v>
      </c>
      <c r="AV217">
        <v>927498</v>
      </c>
      <c r="AW217" t="s">
        <v>467</v>
      </c>
      <c r="AX217">
        <v>6758684</v>
      </c>
      <c r="AY217" t="s">
        <v>32</v>
      </c>
      <c r="AZ217" t="s">
        <v>198</v>
      </c>
      <c r="BA217" t="s">
        <v>32</v>
      </c>
      <c r="BB217" t="s">
        <v>199</v>
      </c>
      <c r="BC217">
        <v>241761</v>
      </c>
      <c r="BD217" t="s">
        <v>445</v>
      </c>
    </row>
    <row r="218" spans="1:56">
      <c r="A218" s="109">
        <v>2021</v>
      </c>
      <c r="B218" t="s">
        <v>543</v>
      </c>
      <c r="C218" s="109">
        <v>9</v>
      </c>
      <c r="D218" t="s">
        <v>592</v>
      </c>
      <c r="E218">
        <v>2</v>
      </c>
      <c r="F218" t="s">
        <v>32</v>
      </c>
      <c r="G218" t="s">
        <v>32</v>
      </c>
      <c r="H218">
        <v>950913</v>
      </c>
      <c r="I218" t="s">
        <v>465</v>
      </c>
      <c r="J218">
        <v>17.7</v>
      </c>
      <c r="K218">
        <v>48</v>
      </c>
      <c r="L218">
        <v>77</v>
      </c>
      <c r="M218" s="110">
        <v>44243</v>
      </c>
      <c r="N218" s="110">
        <v>44264</v>
      </c>
      <c r="O218" s="110">
        <v>44264.525049918979</v>
      </c>
      <c r="P218" t="s">
        <v>187</v>
      </c>
      <c r="Q218" t="s">
        <v>32</v>
      </c>
      <c r="R218" t="s">
        <v>32</v>
      </c>
      <c r="S218" t="s">
        <v>188</v>
      </c>
      <c r="T218" t="s">
        <v>188</v>
      </c>
      <c r="U218" t="s">
        <v>189</v>
      </c>
      <c r="V218" t="s">
        <v>32</v>
      </c>
      <c r="W218" t="s">
        <v>32</v>
      </c>
      <c r="X218" t="s">
        <v>32</v>
      </c>
      <c r="Y218" t="s">
        <v>32</v>
      </c>
      <c r="Z218" t="s">
        <v>32</v>
      </c>
      <c r="AA218" t="s">
        <v>32</v>
      </c>
      <c r="AB218" t="s">
        <v>190</v>
      </c>
      <c r="AC218">
        <v>217</v>
      </c>
      <c r="AD218" t="s">
        <v>191</v>
      </c>
      <c r="AE218" t="s">
        <v>192</v>
      </c>
      <c r="AF218">
        <v>4</v>
      </c>
      <c r="AG218">
        <v>4</v>
      </c>
      <c r="AH218" t="s">
        <v>193</v>
      </c>
      <c r="AI218">
        <v>11</v>
      </c>
      <c r="AJ218" t="s">
        <v>194</v>
      </c>
      <c r="AK218">
        <v>5</v>
      </c>
      <c r="AL218">
        <v>1.0840000000000001</v>
      </c>
      <c r="AM218">
        <v>5.42</v>
      </c>
      <c r="AN218">
        <v>118</v>
      </c>
      <c r="AO218" t="s">
        <v>188</v>
      </c>
      <c r="AP218" t="s">
        <v>32</v>
      </c>
      <c r="AQ218" t="s">
        <v>32</v>
      </c>
      <c r="AR218">
        <v>14</v>
      </c>
      <c r="AS218" t="s">
        <v>195</v>
      </c>
      <c r="AT218">
        <v>7642</v>
      </c>
      <c r="AU218" t="s">
        <v>466</v>
      </c>
      <c r="AV218">
        <v>927498</v>
      </c>
      <c r="AW218" t="s">
        <v>467</v>
      </c>
      <c r="AX218">
        <v>6758684</v>
      </c>
      <c r="AY218" t="s">
        <v>32</v>
      </c>
      <c r="AZ218" t="s">
        <v>198</v>
      </c>
      <c r="BA218" t="s">
        <v>32</v>
      </c>
      <c r="BB218" t="s">
        <v>199</v>
      </c>
      <c r="BC218">
        <v>241761</v>
      </c>
      <c r="BD218" t="s">
        <v>445</v>
      </c>
    </row>
    <row r="219" spans="1:56">
      <c r="A219" s="109">
        <v>2021</v>
      </c>
      <c r="B219" t="s">
        <v>543</v>
      </c>
      <c r="C219" s="109">
        <v>8</v>
      </c>
      <c r="D219" t="s">
        <v>593</v>
      </c>
      <c r="E219">
        <v>1</v>
      </c>
      <c r="F219" t="s">
        <v>32</v>
      </c>
      <c r="G219" t="s">
        <v>32</v>
      </c>
      <c r="H219">
        <v>968075</v>
      </c>
      <c r="I219" t="s">
        <v>403</v>
      </c>
      <c r="J219">
        <v>18</v>
      </c>
      <c r="K219">
        <v>46</v>
      </c>
      <c r="L219">
        <v>14.9</v>
      </c>
      <c r="M219" s="110">
        <v>44234</v>
      </c>
      <c r="N219" s="110">
        <v>44263</v>
      </c>
      <c r="O219" s="110">
        <v>44263.940613113416</v>
      </c>
      <c r="P219" t="s">
        <v>187</v>
      </c>
      <c r="Q219" t="s">
        <v>32</v>
      </c>
      <c r="R219" t="s">
        <v>32</v>
      </c>
      <c r="S219" t="s">
        <v>188</v>
      </c>
      <c r="T219" t="s">
        <v>188</v>
      </c>
      <c r="U219" t="s">
        <v>189</v>
      </c>
      <c r="V219" t="s">
        <v>32</v>
      </c>
      <c r="W219" t="s">
        <v>32</v>
      </c>
      <c r="X219" t="s">
        <v>32</v>
      </c>
      <c r="Y219" t="s">
        <v>32</v>
      </c>
      <c r="Z219" t="s">
        <v>32</v>
      </c>
      <c r="AA219" t="s">
        <v>32</v>
      </c>
      <c r="AB219" t="s">
        <v>190</v>
      </c>
      <c r="AC219">
        <v>217</v>
      </c>
      <c r="AD219" t="s">
        <v>191</v>
      </c>
      <c r="AE219" t="s">
        <v>192</v>
      </c>
      <c r="AF219">
        <v>4</v>
      </c>
      <c r="AG219">
        <v>4</v>
      </c>
      <c r="AH219" t="s">
        <v>193</v>
      </c>
      <c r="AI219">
        <v>10</v>
      </c>
      <c r="AJ219" t="s">
        <v>194</v>
      </c>
      <c r="AK219">
        <v>2</v>
      </c>
      <c r="AL219">
        <v>1.0840000000000001</v>
      </c>
      <c r="AM219">
        <v>2.1680000000000001</v>
      </c>
      <c r="AN219">
        <v>117</v>
      </c>
      <c r="AO219" t="s">
        <v>188</v>
      </c>
      <c r="AP219" t="s">
        <v>32</v>
      </c>
      <c r="AQ219" t="s">
        <v>32</v>
      </c>
      <c r="AR219">
        <v>10</v>
      </c>
      <c r="AS219" t="s">
        <v>195</v>
      </c>
      <c r="AT219">
        <v>5183</v>
      </c>
      <c r="AU219" t="s">
        <v>196</v>
      </c>
      <c r="AV219">
        <v>981320</v>
      </c>
      <c r="AW219" t="s">
        <v>405</v>
      </c>
      <c r="AX219">
        <v>16758966</v>
      </c>
      <c r="AY219" t="s">
        <v>32</v>
      </c>
      <c r="AZ219" t="s">
        <v>198</v>
      </c>
      <c r="BA219" t="s">
        <v>32</v>
      </c>
      <c r="BB219" t="s">
        <v>199</v>
      </c>
      <c r="BC219">
        <v>241700</v>
      </c>
      <c r="BD219" t="s">
        <v>200</v>
      </c>
    </row>
    <row r="220" spans="1:56">
      <c r="A220" s="109">
        <v>2021</v>
      </c>
      <c r="B220" t="s">
        <v>543</v>
      </c>
      <c r="C220" s="109">
        <v>8</v>
      </c>
      <c r="D220" t="s">
        <v>593</v>
      </c>
      <c r="E220">
        <v>2</v>
      </c>
      <c r="F220" t="s">
        <v>32</v>
      </c>
      <c r="G220" t="s">
        <v>32</v>
      </c>
      <c r="H220">
        <v>968075</v>
      </c>
      <c r="I220" t="s">
        <v>403</v>
      </c>
      <c r="J220">
        <v>18</v>
      </c>
      <c r="K220">
        <v>46</v>
      </c>
      <c r="L220">
        <v>14.9</v>
      </c>
      <c r="M220" s="110">
        <v>44234</v>
      </c>
      <c r="N220" s="110">
        <v>44263</v>
      </c>
      <c r="O220" s="110">
        <v>44263.940613113416</v>
      </c>
      <c r="P220" t="s">
        <v>187</v>
      </c>
      <c r="Q220" t="s">
        <v>32</v>
      </c>
      <c r="R220" t="s">
        <v>32</v>
      </c>
      <c r="S220" t="s">
        <v>188</v>
      </c>
      <c r="T220" t="s">
        <v>188</v>
      </c>
      <c r="U220" t="s">
        <v>189</v>
      </c>
      <c r="V220" t="s">
        <v>32</v>
      </c>
      <c r="W220" t="s">
        <v>32</v>
      </c>
      <c r="X220" t="s">
        <v>32</v>
      </c>
      <c r="Y220" t="s">
        <v>32</v>
      </c>
      <c r="Z220" t="s">
        <v>32</v>
      </c>
      <c r="AA220" t="s">
        <v>32</v>
      </c>
      <c r="AB220" t="s">
        <v>190</v>
      </c>
      <c r="AC220">
        <v>217</v>
      </c>
      <c r="AD220" t="s">
        <v>191</v>
      </c>
      <c r="AE220" t="s">
        <v>192</v>
      </c>
      <c r="AF220">
        <v>4</v>
      </c>
      <c r="AG220">
        <v>4</v>
      </c>
      <c r="AH220" t="s">
        <v>193</v>
      </c>
      <c r="AI220">
        <v>11</v>
      </c>
      <c r="AJ220" t="s">
        <v>194</v>
      </c>
      <c r="AK220">
        <v>1.833</v>
      </c>
      <c r="AL220">
        <v>1.0840000000000001</v>
      </c>
      <c r="AM220">
        <v>1.9870000000000001</v>
      </c>
      <c r="AN220">
        <v>118</v>
      </c>
      <c r="AO220" t="s">
        <v>188</v>
      </c>
      <c r="AP220" t="s">
        <v>32</v>
      </c>
      <c r="AQ220" t="s">
        <v>32</v>
      </c>
      <c r="AR220">
        <v>10</v>
      </c>
      <c r="AS220" t="s">
        <v>195</v>
      </c>
      <c r="AT220">
        <v>5183</v>
      </c>
      <c r="AU220" t="s">
        <v>196</v>
      </c>
      <c r="AV220">
        <v>981320</v>
      </c>
      <c r="AW220" t="s">
        <v>405</v>
      </c>
      <c r="AX220">
        <v>16758966</v>
      </c>
      <c r="AY220" t="s">
        <v>32</v>
      </c>
      <c r="AZ220" t="s">
        <v>198</v>
      </c>
      <c r="BA220" t="s">
        <v>32</v>
      </c>
      <c r="BB220" t="s">
        <v>199</v>
      </c>
      <c r="BC220">
        <v>241700</v>
      </c>
      <c r="BD220" t="s">
        <v>200</v>
      </c>
    </row>
    <row r="221" spans="1:56">
      <c r="A221" s="109">
        <v>2021</v>
      </c>
      <c r="B221" t="s">
        <v>543</v>
      </c>
      <c r="C221" s="109">
        <v>5</v>
      </c>
      <c r="D221" t="s">
        <v>594</v>
      </c>
      <c r="E221">
        <v>1</v>
      </c>
      <c r="F221" t="s">
        <v>32</v>
      </c>
      <c r="G221" t="s">
        <v>32</v>
      </c>
      <c r="H221">
        <v>925411</v>
      </c>
      <c r="I221" t="s">
        <v>333</v>
      </c>
      <c r="J221">
        <v>14.89</v>
      </c>
      <c r="K221">
        <v>31</v>
      </c>
      <c r="L221">
        <v>38.799999999999997</v>
      </c>
      <c r="M221" s="110">
        <v>44247</v>
      </c>
      <c r="N221" s="110">
        <v>44260</v>
      </c>
      <c r="O221" s="110">
        <v>44260.725137152782</v>
      </c>
      <c r="P221" t="s">
        <v>187</v>
      </c>
      <c r="Q221" t="s">
        <v>32</v>
      </c>
      <c r="R221" t="s">
        <v>32</v>
      </c>
      <c r="S221" t="s">
        <v>334</v>
      </c>
      <c r="T221" t="s">
        <v>188</v>
      </c>
      <c r="U221" t="s">
        <v>189</v>
      </c>
      <c r="V221" t="s">
        <v>32</v>
      </c>
      <c r="W221" t="s">
        <v>32</v>
      </c>
      <c r="X221" t="s">
        <v>32</v>
      </c>
      <c r="Y221" t="s">
        <v>32</v>
      </c>
      <c r="Z221" t="s">
        <v>32</v>
      </c>
      <c r="AA221" t="s">
        <v>32</v>
      </c>
      <c r="AB221" t="s">
        <v>190</v>
      </c>
      <c r="AC221">
        <v>217</v>
      </c>
      <c r="AD221" t="s">
        <v>191</v>
      </c>
      <c r="AE221" t="s">
        <v>192</v>
      </c>
      <c r="AF221">
        <v>4</v>
      </c>
      <c r="AG221">
        <v>4</v>
      </c>
      <c r="AH221" t="s">
        <v>193</v>
      </c>
      <c r="AI221">
        <v>9</v>
      </c>
      <c r="AJ221" t="s">
        <v>194</v>
      </c>
      <c r="AK221">
        <v>2.6080000000000001</v>
      </c>
      <c r="AL221">
        <v>1.0840000000000001</v>
      </c>
      <c r="AM221">
        <v>2.827</v>
      </c>
      <c r="AN221">
        <v>115</v>
      </c>
      <c r="AO221" t="s">
        <v>188</v>
      </c>
      <c r="AP221" t="s">
        <v>32</v>
      </c>
      <c r="AQ221" t="s">
        <v>32</v>
      </c>
      <c r="AR221">
        <v>14</v>
      </c>
      <c r="AS221" t="s">
        <v>195</v>
      </c>
      <c r="AT221">
        <v>6397</v>
      </c>
      <c r="AU221" t="s">
        <v>549</v>
      </c>
      <c r="AV221">
        <v>88158</v>
      </c>
      <c r="AW221" t="s">
        <v>335</v>
      </c>
      <c r="AX221">
        <v>7468555</v>
      </c>
      <c r="AY221" t="s">
        <v>32</v>
      </c>
      <c r="AZ221" t="s">
        <v>198</v>
      </c>
      <c r="BA221" t="s">
        <v>595</v>
      </c>
      <c r="BB221" t="s">
        <v>199</v>
      </c>
      <c r="BC221">
        <v>240716</v>
      </c>
      <c r="BD221" t="s">
        <v>336</v>
      </c>
    </row>
    <row r="222" spans="1:56">
      <c r="A222" s="109">
        <v>2021</v>
      </c>
      <c r="B222" t="s">
        <v>543</v>
      </c>
      <c r="C222" s="109">
        <v>5</v>
      </c>
      <c r="D222" t="s">
        <v>594</v>
      </c>
      <c r="E222">
        <v>2</v>
      </c>
      <c r="F222" t="s">
        <v>32</v>
      </c>
      <c r="G222" t="s">
        <v>32</v>
      </c>
      <c r="H222">
        <v>925411</v>
      </c>
      <c r="I222" t="s">
        <v>333</v>
      </c>
      <c r="J222">
        <v>14.89</v>
      </c>
      <c r="K222">
        <v>31</v>
      </c>
      <c r="L222">
        <v>38.799999999999997</v>
      </c>
      <c r="M222" s="110">
        <v>44247</v>
      </c>
      <c r="N222" s="110">
        <v>44260</v>
      </c>
      <c r="O222" s="110">
        <v>44260.725137152782</v>
      </c>
      <c r="P222" t="s">
        <v>187</v>
      </c>
      <c r="Q222" t="s">
        <v>32</v>
      </c>
      <c r="R222" t="s">
        <v>32</v>
      </c>
      <c r="S222" t="s">
        <v>334</v>
      </c>
      <c r="T222" t="s">
        <v>188</v>
      </c>
      <c r="U222" t="s">
        <v>189</v>
      </c>
      <c r="V222" t="s">
        <v>32</v>
      </c>
      <c r="W222" t="s">
        <v>32</v>
      </c>
      <c r="X222" t="s">
        <v>32</v>
      </c>
      <c r="Y222" t="s">
        <v>32</v>
      </c>
      <c r="Z222" t="s">
        <v>32</v>
      </c>
      <c r="AA222" t="s">
        <v>32</v>
      </c>
      <c r="AB222" t="s">
        <v>190</v>
      </c>
      <c r="AC222">
        <v>217</v>
      </c>
      <c r="AD222" t="s">
        <v>191</v>
      </c>
      <c r="AE222" t="s">
        <v>192</v>
      </c>
      <c r="AF222">
        <v>4</v>
      </c>
      <c r="AG222">
        <v>4</v>
      </c>
      <c r="AH222" t="s">
        <v>193</v>
      </c>
      <c r="AI222">
        <v>14</v>
      </c>
      <c r="AJ222" t="s">
        <v>194</v>
      </c>
      <c r="AK222">
        <v>2.6070000000000002</v>
      </c>
      <c r="AL222">
        <v>1.0840000000000001</v>
      </c>
      <c r="AM222">
        <v>2.8260000000000001</v>
      </c>
      <c r="AN222">
        <v>161</v>
      </c>
      <c r="AO222" t="s">
        <v>188</v>
      </c>
      <c r="AP222" t="s">
        <v>32</v>
      </c>
      <c r="AQ222" t="s">
        <v>32</v>
      </c>
      <c r="AR222">
        <v>14</v>
      </c>
      <c r="AS222" t="s">
        <v>195</v>
      </c>
      <c r="AT222">
        <v>6397</v>
      </c>
      <c r="AU222" t="s">
        <v>549</v>
      </c>
      <c r="AV222">
        <v>88158</v>
      </c>
      <c r="AW222" t="s">
        <v>335</v>
      </c>
      <c r="AX222">
        <v>7468555</v>
      </c>
      <c r="AY222" t="s">
        <v>32</v>
      </c>
      <c r="AZ222" t="s">
        <v>198</v>
      </c>
      <c r="BA222" t="s">
        <v>595</v>
      </c>
      <c r="BB222" t="s">
        <v>199</v>
      </c>
      <c r="BC222">
        <v>240716</v>
      </c>
      <c r="BD222" t="s">
        <v>336</v>
      </c>
    </row>
    <row r="223" spans="1:56">
      <c r="A223" s="109">
        <v>2021</v>
      </c>
      <c r="B223" t="s">
        <v>543</v>
      </c>
      <c r="C223" s="109">
        <v>4</v>
      </c>
      <c r="D223" t="s">
        <v>596</v>
      </c>
      <c r="E223">
        <v>1</v>
      </c>
      <c r="F223" t="s">
        <v>32</v>
      </c>
      <c r="G223" t="s">
        <v>32</v>
      </c>
      <c r="H223">
        <v>964908</v>
      </c>
      <c r="I223" t="s">
        <v>471</v>
      </c>
      <c r="J223">
        <v>14.85</v>
      </c>
      <c r="K223">
        <v>24.9</v>
      </c>
      <c r="L223">
        <v>44.3</v>
      </c>
      <c r="M223" s="110">
        <v>44253</v>
      </c>
      <c r="N223" s="110">
        <v>44259</v>
      </c>
      <c r="O223" s="110">
        <v>44259.892877546299</v>
      </c>
      <c r="P223" t="s">
        <v>187</v>
      </c>
      <c r="Q223" t="s">
        <v>32</v>
      </c>
      <c r="R223" t="s">
        <v>32</v>
      </c>
      <c r="S223" t="s">
        <v>232</v>
      </c>
      <c r="T223" t="s">
        <v>233</v>
      </c>
      <c r="U223" t="s">
        <v>234</v>
      </c>
      <c r="V223" t="s">
        <v>32</v>
      </c>
      <c r="W223" t="s">
        <v>32</v>
      </c>
      <c r="X223" t="s">
        <v>32</v>
      </c>
      <c r="Y223" t="s">
        <v>32</v>
      </c>
      <c r="Z223" t="s">
        <v>32</v>
      </c>
      <c r="AA223" t="s">
        <v>32</v>
      </c>
      <c r="AB223" t="s">
        <v>190</v>
      </c>
      <c r="AC223">
        <v>217</v>
      </c>
      <c r="AD223" t="s">
        <v>191</v>
      </c>
      <c r="AE223" t="s">
        <v>192</v>
      </c>
      <c r="AF223">
        <v>4</v>
      </c>
      <c r="AG223">
        <v>4</v>
      </c>
      <c r="AH223" t="s">
        <v>193</v>
      </c>
      <c r="AI223">
        <v>7</v>
      </c>
      <c r="AJ223" t="s">
        <v>597</v>
      </c>
      <c r="AK223">
        <v>0.34</v>
      </c>
      <c r="AL223">
        <v>1</v>
      </c>
      <c r="AM223">
        <v>0.34</v>
      </c>
      <c r="AN223">
        <v>113</v>
      </c>
      <c r="AO223" t="s">
        <v>235</v>
      </c>
      <c r="AP223" t="s">
        <v>32</v>
      </c>
      <c r="AQ223" t="s">
        <v>32</v>
      </c>
      <c r="AR223">
        <v>7</v>
      </c>
      <c r="AS223" t="s">
        <v>195</v>
      </c>
      <c r="AT223">
        <v>5204</v>
      </c>
      <c r="AU223" t="s">
        <v>236</v>
      </c>
      <c r="AV223">
        <v>16233</v>
      </c>
      <c r="AW223" t="s">
        <v>472</v>
      </c>
      <c r="AX223">
        <v>7389617</v>
      </c>
      <c r="AY223" t="s">
        <v>32</v>
      </c>
      <c r="AZ223" t="s">
        <v>198</v>
      </c>
      <c r="BA223" t="s">
        <v>32</v>
      </c>
      <c r="BB223" t="s">
        <v>199</v>
      </c>
      <c r="BC223">
        <v>240586</v>
      </c>
      <c r="BD223" t="s">
        <v>238</v>
      </c>
    </row>
    <row r="224" spans="1:56">
      <c r="A224" s="109">
        <v>2021</v>
      </c>
      <c r="B224" t="s">
        <v>598</v>
      </c>
      <c r="C224" s="109">
        <v>24</v>
      </c>
      <c r="D224" t="s">
        <v>599</v>
      </c>
      <c r="E224">
        <v>1</v>
      </c>
      <c r="F224" t="s">
        <v>32</v>
      </c>
      <c r="G224" t="s">
        <v>32</v>
      </c>
      <c r="H224">
        <v>925406</v>
      </c>
      <c r="I224" t="s">
        <v>227</v>
      </c>
      <c r="J224">
        <v>18</v>
      </c>
      <c r="K224">
        <v>46</v>
      </c>
      <c r="L224">
        <v>56.9</v>
      </c>
      <c r="M224" s="110">
        <v>44237</v>
      </c>
      <c r="N224" s="110">
        <v>44251</v>
      </c>
      <c r="O224" s="110">
        <v>44251.732143090281</v>
      </c>
      <c r="P224" t="s">
        <v>187</v>
      </c>
      <c r="Q224" t="s">
        <v>32</v>
      </c>
      <c r="R224" t="s">
        <v>32</v>
      </c>
      <c r="S224" t="s">
        <v>188</v>
      </c>
      <c r="T224" t="s">
        <v>188</v>
      </c>
      <c r="U224" t="s">
        <v>189</v>
      </c>
      <c r="V224" t="s">
        <v>32</v>
      </c>
      <c r="W224" t="s">
        <v>32</v>
      </c>
      <c r="X224" t="s">
        <v>32</v>
      </c>
      <c r="Y224" t="s">
        <v>32</v>
      </c>
      <c r="Z224" t="s">
        <v>32</v>
      </c>
      <c r="AA224" t="s">
        <v>32</v>
      </c>
      <c r="AB224" t="s">
        <v>190</v>
      </c>
      <c r="AC224">
        <v>217</v>
      </c>
      <c r="AD224" t="s">
        <v>191</v>
      </c>
      <c r="AE224" t="s">
        <v>192</v>
      </c>
      <c r="AF224">
        <v>4</v>
      </c>
      <c r="AG224">
        <v>4</v>
      </c>
      <c r="AH224" t="s">
        <v>193</v>
      </c>
      <c r="AI224">
        <v>10</v>
      </c>
      <c r="AJ224" t="s">
        <v>194</v>
      </c>
      <c r="AK224">
        <v>5.1230000000000002</v>
      </c>
      <c r="AL224">
        <v>1.0840000000000001</v>
      </c>
      <c r="AM224">
        <v>5.5529999999999999</v>
      </c>
      <c r="AN224">
        <v>117</v>
      </c>
      <c r="AO224" t="s">
        <v>188</v>
      </c>
      <c r="AP224" t="s">
        <v>32</v>
      </c>
      <c r="AQ224" t="s">
        <v>32</v>
      </c>
      <c r="AR224">
        <v>14</v>
      </c>
      <c r="AS224" t="s">
        <v>195</v>
      </c>
      <c r="AT224">
        <v>1397</v>
      </c>
      <c r="AU224" t="s">
        <v>600</v>
      </c>
      <c r="AV224">
        <v>81729</v>
      </c>
      <c r="AW224" t="s">
        <v>229</v>
      </c>
      <c r="AX224">
        <v>13107478</v>
      </c>
      <c r="AY224" t="s">
        <v>32</v>
      </c>
      <c r="AZ224" t="s">
        <v>198</v>
      </c>
      <c r="BA224" t="s">
        <v>32</v>
      </c>
      <c r="BB224" t="s">
        <v>199</v>
      </c>
      <c r="BC224">
        <v>238523</v>
      </c>
      <c r="BD224" t="s">
        <v>200</v>
      </c>
    </row>
    <row r="225" spans="1:56">
      <c r="A225" s="109">
        <v>2021</v>
      </c>
      <c r="B225" t="s">
        <v>598</v>
      </c>
      <c r="C225" s="109">
        <v>24</v>
      </c>
      <c r="D225" t="s">
        <v>601</v>
      </c>
      <c r="E225">
        <v>1</v>
      </c>
      <c r="F225" t="s">
        <v>32</v>
      </c>
      <c r="G225" t="s">
        <v>32</v>
      </c>
      <c r="H225">
        <v>915628</v>
      </c>
      <c r="I225" t="s">
        <v>602</v>
      </c>
      <c r="J225">
        <v>17.25</v>
      </c>
      <c r="K225">
        <v>41</v>
      </c>
      <c r="L225">
        <v>50.1</v>
      </c>
      <c r="M225" s="110">
        <v>44222</v>
      </c>
      <c r="N225" s="110">
        <v>44251</v>
      </c>
      <c r="O225" s="110">
        <v>44251.551903969907</v>
      </c>
      <c r="P225" t="s">
        <v>187</v>
      </c>
      <c r="Q225" t="s">
        <v>32</v>
      </c>
      <c r="R225" t="s">
        <v>32</v>
      </c>
      <c r="S225" t="s">
        <v>188</v>
      </c>
      <c r="T225" t="s">
        <v>188</v>
      </c>
      <c r="U225" t="s">
        <v>189</v>
      </c>
      <c r="V225" t="s">
        <v>32</v>
      </c>
      <c r="W225" t="s">
        <v>32</v>
      </c>
      <c r="X225" t="s">
        <v>32</v>
      </c>
      <c r="Y225" t="s">
        <v>32</v>
      </c>
      <c r="Z225" t="s">
        <v>32</v>
      </c>
      <c r="AA225" t="s">
        <v>32</v>
      </c>
      <c r="AB225" t="s">
        <v>190</v>
      </c>
      <c r="AC225">
        <v>217</v>
      </c>
      <c r="AD225" t="s">
        <v>191</v>
      </c>
      <c r="AE225" t="s">
        <v>192</v>
      </c>
      <c r="AF225">
        <v>4</v>
      </c>
      <c r="AG225">
        <v>4</v>
      </c>
      <c r="AH225" t="s">
        <v>193</v>
      </c>
      <c r="AI225">
        <v>10</v>
      </c>
      <c r="AJ225" t="s">
        <v>194</v>
      </c>
      <c r="AK225">
        <v>2</v>
      </c>
      <c r="AL225">
        <v>1.0840000000000001</v>
      </c>
      <c r="AM225">
        <v>2.1680000000000001</v>
      </c>
      <c r="AN225">
        <v>117</v>
      </c>
      <c r="AO225" t="s">
        <v>188</v>
      </c>
      <c r="AP225" t="s">
        <v>32</v>
      </c>
      <c r="AQ225" t="s">
        <v>32</v>
      </c>
      <c r="AR225">
        <v>14</v>
      </c>
      <c r="AS225" t="s">
        <v>195</v>
      </c>
      <c r="AT225">
        <v>6872</v>
      </c>
      <c r="AU225" t="s">
        <v>603</v>
      </c>
      <c r="AV225">
        <v>96860730</v>
      </c>
      <c r="AW225" t="s">
        <v>604</v>
      </c>
      <c r="AX225">
        <v>96860730</v>
      </c>
      <c r="AY225">
        <v>5435141</v>
      </c>
      <c r="AZ225" t="s">
        <v>198</v>
      </c>
      <c r="BA225" t="s">
        <v>605</v>
      </c>
      <c r="BB225" t="s">
        <v>199</v>
      </c>
      <c r="BC225">
        <v>238477</v>
      </c>
      <c r="BD225" t="s">
        <v>200</v>
      </c>
    </row>
    <row r="226" spans="1:56">
      <c r="A226" s="109">
        <v>2021</v>
      </c>
      <c r="B226" t="s">
        <v>598</v>
      </c>
      <c r="C226" s="109">
        <v>24</v>
      </c>
      <c r="D226" t="s">
        <v>601</v>
      </c>
      <c r="E226">
        <v>2</v>
      </c>
      <c r="F226" t="s">
        <v>32</v>
      </c>
      <c r="G226" t="s">
        <v>32</v>
      </c>
      <c r="H226">
        <v>915628</v>
      </c>
      <c r="I226" t="s">
        <v>602</v>
      </c>
      <c r="J226">
        <v>17.25</v>
      </c>
      <c r="K226">
        <v>41</v>
      </c>
      <c r="L226">
        <v>50.1</v>
      </c>
      <c r="M226" s="110">
        <v>44222</v>
      </c>
      <c r="N226" s="110">
        <v>44251</v>
      </c>
      <c r="O226" s="110">
        <v>44251.551903969907</v>
      </c>
      <c r="P226" t="s">
        <v>187</v>
      </c>
      <c r="Q226" t="s">
        <v>32</v>
      </c>
      <c r="R226" t="s">
        <v>32</v>
      </c>
      <c r="S226" t="s">
        <v>188</v>
      </c>
      <c r="T226" t="s">
        <v>188</v>
      </c>
      <c r="U226" t="s">
        <v>189</v>
      </c>
      <c r="V226" t="s">
        <v>32</v>
      </c>
      <c r="W226" t="s">
        <v>32</v>
      </c>
      <c r="X226" t="s">
        <v>32</v>
      </c>
      <c r="Y226" t="s">
        <v>32</v>
      </c>
      <c r="Z226" t="s">
        <v>32</v>
      </c>
      <c r="AA226" t="s">
        <v>32</v>
      </c>
      <c r="AB226" t="s">
        <v>190</v>
      </c>
      <c r="AC226">
        <v>217</v>
      </c>
      <c r="AD226" t="s">
        <v>191</v>
      </c>
      <c r="AE226" t="s">
        <v>192</v>
      </c>
      <c r="AF226">
        <v>4</v>
      </c>
      <c r="AG226">
        <v>4</v>
      </c>
      <c r="AH226" t="s">
        <v>193</v>
      </c>
      <c r="AI226">
        <v>10</v>
      </c>
      <c r="AJ226" t="s">
        <v>194</v>
      </c>
      <c r="AK226">
        <v>0.17</v>
      </c>
      <c r="AL226">
        <v>1.0840000000000001</v>
      </c>
      <c r="AM226">
        <v>0.184</v>
      </c>
      <c r="AN226">
        <v>162</v>
      </c>
      <c r="AO226" t="s">
        <v>188</v>
      </c>
      <c r="AP226" t="s">
        <v>32</v>
      </c>
      <c r="AQ226" t="s">
        <v>32</v>
      </c>
      <c r="AR226">
        <v>14</v>
      </c>
      <c r="AS226" t="s">
        <v>195</v>
      </c>
      <c r="AT226">
        <v>6872</v>
      </c>
      <c r="AU226" t="s">
        <v>603</v>
      </c>
      <c r="AV226">
        <v>96860730</v>
      </c>
      <c r="AW226" t="s">
        <v>604</v>
      </c>
      <c r="AX226">
        <v>96860730</v>
      </c>
      <c r="AY226">
        <v>5435141</v>
      </c>
      <c r="AZ226" t="s">
        <v>198</v>
      </c>
      <c r="BA226" t="s">
        <v>605</v>
      </c>
      <c r="BB226" t="s">
        <v>199</v>
      </c>
      <c r="BC226">
        <v>238477</v>
      </c>
      <c r="BD226" t="s">
        <v>200</v>
      </c>
    </row>
    <row r="227" spans="1:56">
      <c r="A227" s="109">
        <v>2021</v>
      </c>
      <c r="B227" t="s">
        <v>598</v>
      </c>
      <c r="C227" s="109">
        <v>23</v>
      </c>
      <c r="D227" t="s">
        <v>606</v>
      </c>
      <c r="E227">
        <v>1</v>
      </c>
      <c r="F227" t="s">
        <v>32</v>
      </c>
      <c r="G227" t="s">
        <v>32</v>
      </c>
      <c r="H227">
        <v>900428</v>
      </c>
      <c r="I227" t="s">
        <v>607</v>
      </c>
      <c r="J227">
        <v>14.9</v>
      </c>
      <c r="K227">
        <v>42</v>
      </c>
      <c r="L227">
        <v>38.799999999999997</v>
      </c>
      <c r="M227" s="110">
        <v>44225</v>
      </c>
      <c r="N227" s="110">
        <v>44250</v>
      </c>
      <c r="O227" s="110">
        <v>44251.411943206018</v>
      </c>
      <c r="P227" t="s">
        <v>187</v>
      </c>
      <c r="Q227" t="s">
        <v>32</v>
      </c>
      <c r="R227" t="s">
        <v>32</v>
      </c>
      <c r="S227" t="s">
        <v>188</v>
      </c>
      <c r="T227" t="s">
        <v>188</v>
      </c>
      <c r="U227" t="s">
        <v>189</v>
      </c>
      <c r="V227" t="s">
        <v>32</v>
      </c>
      <c r="W227" t="s">
        <v>32</v>
      </c>
      <c r="X227" t="s">
        <v>32</v>
      </c>
      <c r="Y227" t="s">
        <v>32</v>
      </c>
      <c r="Z227" t="s">
        <v>32</v>
      </c>
      <c r="AA227" t="s">
        <v>32</v>
      </c>
      <c r="AB227" t="s">
        <v>190</v>
      </c>
      <c r="AC227">
        <v>217</v>
      </c>
      <c r="AD227" t="s">
        <v>191</v>
      </c>
      <c r="AE227" t="s">
        <v>192</v>
      </c>
      <c r="AF227">
        <v>4</v>
      </c>
      <c r="AG227">
        <v>4</v>
      </c>
      <c r="AH227" t="s">
        <v>193</v>
      </c>
      <c r="AI227">
        <v>10</v>
      </c>
      <c r="AJ227" t="s">
        <v>194</v>
      </c>
      <c r="AK227">
        <v>0.9</v>
      </c>
      <c r="AL227">
        <v>1.0840000000000001</v>
      </c>
      <c r="AM227">
        <v>0.97599999999999998</v>
      </c>
      <c r="AN227">
        <v>117</v>
      </c>
      <c r="AO227" t="s">
        <v>188</v>
      </c>
      <c r="AP227" t="s">
        <v>32</v>
      </c>
      <c r="AQ227" t="s">
        <v>32</v>
      </c>
      <c r="AR227">
        <v>8</v>
      </c>
      <c r="AS227" t="s">
        <v>195</v>
      </c>
      <c r="AT227">
        <v>723</v>
      </c>
      <c r="AU227" t="s">
        <v>228</v>
      </c>
      <c r="AV227">
        <v>64602</v>
      </c>
      <c r="AW227" t="s">
        <v>608</v>
      </c>
      <c r="AX227">
        <v>10040963</v>
      </c>
      <c r="AY227" t="s">
        <v>32</v>
      </c>
      <c r="AZ227" t="s">
        <v>198</v>
      </c>
      <c r="BA227" t="s">
        <v>32</v>
      </c>
      <c r="BB227" t="s">
        <v>199</v>
      </c>
      <c r="BC227">
        <v>238466</v>
      </c>
      <c r="BD227" t="s">
        <v>298</v>
      </c>
    </row>
    <row r="228" spans="1:56">
      <c r="A228" s="109">
        <v>2021</v>
      </c>
      <c r="B228" t="s">
        <v>598</v>
      </c>
      <c r="C228" s="109">
        <v>23</v>
      </c>
      <c r="D228" t="s">
        <v>606</v>
      </c>
      <c r="E228">
        <v>2</v>
      </c>
      <c r="F228" t="s">
        <v>32</v>
      </c>
      <c r="G228" t="s">
        <v>32</v>
      </c>
      <c r="H228">
        <v>900428</v>
      </c>
      <c r="I228" t="s">
        <v>607</v>
      </c>
      <c r="J228">
        <v>14.9</v>
      </c>
      <c r="K228">
        <v>42</v>
      </c>
      <c r="L228">
        <v>38.799999999999997</v>
      </c>
      <c r="M228" s="110">
        <v>44225</v>
      </c>
      <c r="N228" s="110">
        <v>44250</v>
      </c>
      <c r="O228" s="110">
        <v>44251.411943206018</v>
      </c>
      <c r="P228" t="s">
        <v>187</v>
      </c>
      <c r="Q228" t="s">
        <v>32</v>
      </c>
      <c r="R228" t="s">
        <v>32</v>
      </c>
      <c r="S228" t="s">
        <v>188</v>
      </c>
      <c r="T228" t="s">
        <v>188</v>
      </c>
      <c r="U228" t="s">
        <v>189</v>
      </c>
      <c r="V228" t="s">
        <v>32</v>
      </c>
      <c r="W228" t="s">
        <v>32</v>
      </c>
      <c r="X228" t="s">
        <v>32</v>
      </c>
      <c r="Y228" t="s">
        <v>32</v>
      </c>
      <c r="Z228" t="s">
        <v>32</v>
      </c>
      <c r="AA228" t="s">
        <v>32</v>
      </c>
      <c r="AB228" t="s">
        <v>190</v>
      </c>
      <c r="AC228">
        <v>217</v>
      </c>
      <c r="AD228" t="s">
        <v>191</v>
      </c>
      <c r="AE228" t="s">
        <v>192</v>
      </c>
      <c r="AF228">
        <v>4</v>
      </c>
      <c r="AG228">
        <v>4</v>
      </c>
      <c r="AH228" t="s">
        <v>193</v>
      </c>
      <c r="AI228">
        <v>11</v>
      </c>
      <c r="AJ228" t="s">
        <v>194</v>
      </c>
      <c r="AK228">
        <v>7.0000000000000007E-2</v>
      </c>
      <c r="AL228">
        <v>1.0840000000000001</v>
      </c>
      <c r="AM228">
        <v>7.5999999999999998E-2</v>
      </c>
      <c r="AN228">
        <v>118</v>
      </c>
      <c r="AO228" t="s">
        <v>188</v>
      </c>
      <c r="AP228" t="s">
        <v>32</v>
      </c>
      <c r="AQ228" t="s">
        <v>32</v>
      </c>
      <c r="AR228">
        <v>8</v>
      </c>
      <c r="AS228" t="s">
        <v>195</v>
      </c>
      <c r="AT228">
        <v>723</v>
      </c>
      <c r="AU228" t="s">
        <v>228</v>
      </c>
      <c r="AV228">
        <v>64602</v>
      </c>
      <c r="AW228" t="s">
        <v>608</v>
      </c>
      <c r="AX228">
        <v>10040963</v>
      </c>
      <c r="AY228" t="s">
        <v>32</v>
      </c>
      <c r="AZ228" t="s">
        <v>198</v>
      </c>
      <c r="BA228" t="s">
        <v>32</v>
      </c>
      <c r="BB228" t="s">
        <v>199</v>
      </c>
      <c r="BC228">
        <v>238466</v>
      </c>
      <c r="BD228" t="s">
        <v>298</v>
      </c>
    </row>
    <row r="229" spans="1:56">
      <c r="A229" s="109">
        <v>2021</v>
      </c>
      <c r="B229" t="s">
        <v>598</v>
      </c>
      <c r="C229" s="109">
        <v>23</v>
      </c>
      <c r="D229" t="s">
        <v>609</v>
      </c>
      <c r="E229">
        <v>1</v>
      </c>
      <c r="F229" t="s">
        <v>32</v>
      </c>
      <c r="G229" t="s">
        <v>32</v>
      </c>
      <c r="H229">
        <v>968295</v>
      </c>
      <c r="I229" t="s">
        <v>555</v>
      </c>
      <c r="J229">
        <v>14.98</v>
      </c>
      <c r="K229">
        <v>50</v>
      </c>
      <c r="L229">
        <v>49.8</v>
      </c>
      <c r="M229" s="110">
        <v>44234</v>
      </c>
      <c r="N229" s="110">
        <v>44250</v>
      </c>
      <c r="O229" s="110">
        <v>44250.585998807866</v>
      </c>
      <c r="P229" t="s">
        <v>187</v>
      </c>
      <c r="Q229" t="s">
        <v>32</v>
      </c>
      <c r="R229" t="s">
        <v>32</v>
      </c>
      <c r="S229" t="s">
        <v>232</v>
      </c>
      <c r="T229" t="s">
        <v>233</v>
      </c>
      <c r="U229" t="s">
        <v>234</v>
      </c>
      <c r="V229" t="s">
        <v>32</v>
      </c>
      <c r="W229" t="s">
        <v>32</v>
      </c>
      <c r="X229" t="s">
        <v>32</v>
      </c>
      <c r="Y229" t="s">
        <v>32</v>
      </c>
      <c r="Z229" t="s">
        <v>32</v>
      </c>
      <c r="AA229" t="s">
        <v>32</v>
      </c>
      <c r="AB229" t="s">
        <v>190</v>
      </c>
      <c r="AC229">
        <v>217</v>
      </c>
      <c r="AD229" t="s">
        <v>191</v>
      </c>
      <c r="AE229" t="s">
        <v>192</v>
      </c>
      <c r="AF229">
        <v>4</v>
      </c>
      <c r="AG229">
        <v>4</v>
      </c>
      <c r="AH229" t="s">
        <v>193</v>
      </c>
      <c r="AI229">
        <v>7</v>
      </c>
      <c r="AJ229" t="s">
        <v>194</v>
      </c>
      <c r="AK229">
        <v>2.504</v>
      </c>
      <c r="AL229">
        <v>1.0840000000000001</v>
      </c>
      <c r="AM229">
        <v>2.714</v>
      </c>
      <c r="AN229">
        <v>113</v>
      </c>
      <c r="AO229" t="s">
        <v>235</v>
      </c>
      <c r="AP229" t="s">
        <v>32</v>
      </c>
      <c r="AQ229" t="s">
        <v>32</v>
      </c>
      <c r="AR229">
        <v>7</v>
      </c>
      <c r="AS229" t="s">
        <v>195</v>
      </c>
      <c r="AT229">
        <v>5204</v>
      </c>
      <c r="AU229" t="s">
        <v>236</v>
      </c>
      <c r="AV229">
        <v>980381</v>
      </c>
      <c r="AW229" t="s">
        <v>556</v>
      </c>
      <c r="AX229">
        <v>10886771</v>
      </c>
      <c r="AY229" t="s">
        <v>32</v>
      </c>
      <c r="AZ229" t="s">
        <v>198</v>
      </c>
      <c r="BA229" t="s">
        <v>32</v>
      </c>
      <c r="BB229" t="s">
        <v>199</v>
      </c>
      <c r="BC229">
        <v>238382</v>
      </c>
      <c r="BD229" t="s">
        <v>238</v>
      </c>
    </row>
    <row r="230" spans="1:56">
      <c r="A230" s="109">
        <v>2021</v>
      </c>
      <c r="B230" t="s">
        <v>598</v>
      </c>
      <c r="C230" s="109">
        <v>23</v>
      </c>
      <c r="D230" t="s">
        <v>609</v>
      </c>
      <c r="E230">
        <v>2</v>
      </c>
      <c r="F230" t="s">
        <v>32</v>
      </c>
      <c r="G230" t="s">
        <v>32</v>
      </c>
      <c r="H230">
        <v>968295</v>
      </c>
      <c r="I230" t="s">
        <v>555</v>
      </c>
      <c r="J230">
        <v>14.98</v>
      </c>
      <c r="K230">
        <v>50</v>
      </c>
      <c r="L230">
        <v>49.8</v>
      </c>
      <c r="M230" s="110">
        <v>44234</v>
      </c>
      <c r="N230" s="110">
        <v>44250</v>
      </c>
      <c r="O230" s="110">
        <v>44250.585998807866</v>
      </c>
      <c r="P230" t="s">
        <v>187</v>
      </c>
      <c r="Q230" t="s">
        <v>32</v>
      </c>
      <c r="R230" t="s">
        <v>32</v>
      </c>
      <c r="S230" t="s">
        <v>232</v>
      </c>
      <c r="T230" t="s">
        <v>233</v>
      </c>
      <c r="U230" t="s">
        <v>234</v>
      </c>
      <c r="V230" t="s">
        <v>32</v>
      </c>
      <c r="W230" t="s">
        <v>32</v>
      </c>
      <c r="X230" t="s">
        <v>32</v>
      </c>
      <c r="Y230" t="s">
        <v>32</v>
      </c>
      <c r="Z230" t="s">
        <v>32</v>
      </c>
      <c r="AA230" t="s">
        <v>32</v>
      </c>
      <c r="AB230" t="s">
        <v>190</v>
      </c>
      <c r="AC230">
        <v>217</v>
      </c>
      <c r="AD230" t="s">
        <v>191</v>
      </c>
      <c r="AE230" t="s">
        <v>192</v>
      </c>
      <c r="AF230">
        <v>4</v>
      </c>
      <c r="AG230">
        <v>4</v>
      </c>
      <c r="AH230" t="s">
        <v>193</v>
      </c>
      <c r="AI230">
        <v>7</v>
      </c>
      <c r="AJ230" t="s">
        <v>194</v>
      </c>
      <c r="AK230">
        <v>7.0999999999999994E-2</v>
      </c>
      <c r="AL230">
        <v>1.0840000000000001</v>
      </c>
      <c r="AM230">
        <v>7.6999999999999999E-2</v>
      </c>
      <c r="AN230">
        <v>113</v>
      </c>
      <c r="AO230" t="s">
        <v>235</v>
      </c>
      <c r="AP230" t="s">
        <v>32</v>
      </c>
      <c r="AQ230" t="s">
        <v>32</v>
      </c>
      <c r="AR230">
        <v>7</v>
      </c>
      <c r="AS230" t="s">
        <v>239</v>
      </c>
      <c r="AT230">
        <v>55555555</v>
      </c>
      <c r="AU230" t="s">
        <v>240</v>
      </c>
      <c r="AV230">
        <v>980381</v>
      </c>
      <c r="AW230" t="s">
        <v>556</v>
      </c>
      <c r="AX230">
        <v>10886771</v>
      </c>
      <c r="AY230" t="s">
        <v>32</v>
      </c>
      <c r="AZ230" t="s">
        <v>198</v>
      </c>
      <c r="BA230" t="s">
        <v>32</v>
      </c>
      <c r="BB230" t="s">
        <v>199</v>
      </c>
      <c r="BC230">
        <v>238382</v>
      </c>
      <c r="BD230" t="s">
        <v>238</v>
      </c>
    </row>
    <row r="231" spans="1:56">
      <c r="A231" s="109">
        <v>2021</v>
      </c>
      <c r="B231" t="s">
        <v>598</v>
      </c>
      <c r="C231" s="109">
        <v>23</v>
      </c>
      <c r="D231" t="s">
        <v>610</v>
      </c>
      <c r="E231">
        <v>1</v>
      </c>
      <c r="F231" t="s">
        <v>32</v>
      </c>
      <c r="G231" t="s">
        <v>32</v>
      </c>
      <c r="H231">
        <v>967264</v>
      </c>
      <c r="I231" t="s">
        <v>545</v>
      </c>
      <c r="J231">
        <v>17.899999999999999</v>
      </c>
      <c r="K231">
        <v>36.5</v>
      </c>
      <c r="L231">
        <v>47.9</v>
      </c>
      <c r="M231" s="110">
        <v>44223</v>
      </c>
      <c r="N231" s="110">
        <v>44250</v>
      </c>
      <c r="O231" s="110">
        <v>44250.530639895827</v>
      </c>
      <c r="P231" t="s">
        <v>187</v>
      </c>
      <c r="Q231" t="s">
        <v>32</v>
      </c>
      <c r="R231" t="s">
        <v>32</v>
      </c>
      <c r="S231" t="s">
        <v>267</v>
      </c>
      <c r="T231" t="s">
        <v>268</v>
      </c>
      <c r="U231" t="s">
        <v>260</v>
      </c>
      <c r="V231" t="s">
        <v>32</v>
      </c>
      <c r="W231" t="s">
        <v>32</v>
      </c>
      <c r="X231" t="s">
        <v>32</v>
      </c>
      <c r="Y231" t="s">
        <v>32</v>
      </c>
      <c r="Z231" t="s">
        <v>32</v>
      </c>
      <c r="AA231" t="s">
        <v>32</v>
      </c>
      <c r="AB231" t="s">
        <v>190</v>
      </c>
      <c r="AC231">
        <v>217</v>
      </c>
      <c r="AD231" t="s">
        <v>191</v>
      </c>
      <c r="AE231" t="s">
        <v>192</v>
      </c>
      <c r="AF231">
        <v>4</v>
      </c>
      <c r="AG231">
        <v>4</v>
      </c>
      <c r="AH231" t="s">
        <v>193</v>
      </c>
      <c r="AI231">
        <v>11</v>
      </c>
      <c r="AJ231" t="s">
        <v>194</v>
      </c>
      <c r="AK231">
        <v>3</v>
      </c>
      <c r="AL231">
        <v>1.0840000000000001</v>
      </c>
      <c r="AM231">
        <v>3.2519999999999998</v>
      </c>
      <c r="AN231">
        <v>118</v>
      </c>
      <c r="AO231" t="s">
        <v>269</v>
      </c>
      <c r="AP231" t="s">
        <v>32</v>
      </c>
      <c r="AQ231" t="s">
        <v>32</v>
      </c>
      <c r="AR231">
        <v>8</v>
      </c>
      <c r="AS231" t="s">
        <v>195</v>
      </c>
      <c r="AT231">
        <v>5197</v>
      </c>
      <c r="AU231" t="s">
        <v>546</v>
      </c>
      <c r="AV231">
        <v>69713</v>
      </c>
      <c r="AW231" t="s">
        <v>547</v>
      </c>
      <c r="AX231">
        <v>14288054</v>
      </c>
      <c r="AY231" t="s">
        <v>32</v>
      </c>
      <c r="AZ231" t="s">
        <v>198</v>
      </c>
      <c r="BA231" t="s">
        <v>611</v>
      </c>
      <c r="BB231" t="s">
        <v>199</v>
      </c>
      <c r="BC231">
        <v>238317</v>
      </c>
      <c r="BD231" t="s">
        <v>272</v>
      </c>
    </row>
    <row r="232" spans="1:56">
      <c r="A232" s="109">
        <v>2021</v>
      </c>
      <c r="B232" t="s">
        <v>598</v>
      </c>
      <c r="C232" s="109">
        <v>23</v>
      </c>
      <c r="D232" t="s">
        <v>610</v>
      </c>
      <c r="E232">
        <v>2</v>
      </c>
      <c r="F232" t="s">
        <v>32</v>
      </c>
      <c r="G232" t="s">
        <v>32</v>
      </c>
      <c r="H232">
        <v>967264</v>
      </c>
      <c r="I232" t="s">
        <v>545</v>
      </c>
      <c r="J232">
        <v>17.899999999999999</v>
      </c>
      <c r="K232">
        <v>36.5</v>
      </c>
      <c r="L232">
        <v>47.9</v>
      </c>
      <c r="M232" s="110">
        <v>44223</v>
      </c>
      <c r="N232" s="110">
        <v>44250</v>
      </c>
      <c r="O232" s="110">
        <v>44250.530639895827</v>
      </c>
      <c r="P232" t="s">
        <v>187</v>
      </c>
      <c r="Q232" t="s">
        <v>32</v>
      </c>
      <c r="R232" t="s">
        <v>32</v>
      </c>
      <c r="S232" t="s">
        <v>267</v>
      </c>
      <c r="T232" t="s">
        <v>268</v>
      </c>
      <c r="U232" t="s">
        <v>260</v>
      </c>
      <c r="V232" t="s">
        <v>32</v>
      </c>
      <c r="W232" t="s">
        <v>32</v>
      </c>
      <c r="X232" t="s">
        <v>32</v>
      </c>
      <c r="Y232" t="s">
        <v>32</v>
      </c>
      <c r="Z232" t="s">
        <v>32</v>
      </c>
      <c r="AA232" t="s">
        <v>32</v>
      </c>
      <c r="AB232" t="s">
        <v>190</v>
      </c>
      <c r="AC232">
        <v>217</v>
      </c>
      <c r="AD232" t="s">
        <v>191</v>
      </c>
      <c r="AE232" t="s">
        <v>192</v>
      </c>
      <c r="AF232">
        <v>4</v>
      </c>
      <c r="AG232">
        <v>4</v>
      </c>
      <c r="AH232" t="s">
        <v>193</v>
      </c>
      <c r="AI232">
        <v>10</v>
      </c>
      <c r="AJ232" t="s">
        <v>194</v>
      </c>
      <c r="AK232">
        <v>0.96199999999999997</v>
      </c>
      <c r="AL232">
        <v>1.0840000000000001</v>
      </c>
      <c r="AM232">
        <v>1.0429999999999999</v>
      </c>
      <c r="AN232">
        <v>117</v>
      </c>
      <c r="AO232" t="s">
        <v>269</v>
      </c>
      <c r="AP232" t="s">
        <v>32</v>
      </c>
      <c r="AQ232" t="s">
        <v>32</v>
      </c>
      <c r="AR232">
        <v>8</v>
      </c>
      <c r="AS232" t="s">
        <v>195</v>
      </c>
      <c r="AT232">
        <v>5197</v>
      </c>
      <c r="AU232" t="s">
        <v>546</v>
      </c>
      <c r="AV232">
        <v>69713</v>
      </c>
      <c r="AW232" t="s">
        <v>547</v>
      </c>
      <c r="AX232">
        <v>14288054</v>
      </c>
      <c r="AY232" t="s">
        <v>32</v>
      </c>
      <c r="AZ232" t="s">
        <v>198</v>
      </c>
      <c r="BA232" t="s">
        <v>611</v>
      </c>
      <c r="BB232" t="s">
        <v>199</v>
      </c>
      <c r="BC232">
        <v>238317</v>
      </c>
      <c r="BD232" t="s">
        <v>272</v>
      </c>
    </row>
    <row r="233" spans="1:56">
      <c r="A233" s="109">
        <v>2021</v>
      </c>
      <c r="B233" t="s">
        <v>598</v>
      </c>
      <c r="C233" s="109">
        <v>20</v>
      </c>
      <c r="D233" t="s">
        <v>612</v>
      </c>
      <c r="E233">
        <v>1</v>
      </c>
      <c r="F233" t="s">
        <v>32</v>
      </c>
      <c r="G233" t="s">
        <v>32</v>
      </c>
      <c r="H233">
        <v>963357</v>
      </c>
      <c r="I233" t="s">
        <v>329</v>
      </c>
      <c r="J233">
        <v>15</v>
      </c>
      <c r="K233">
        <v>45</v>
      </c>
      <c r="L233">
        <v>44.1</v>
      </c>
      <c r="M233" s="110">
        <v>44228</v>
      </c>
      <c r="N233" s="110">
        <v>44247</v>
      </c>
      <c r="O233" s="110">
        <v>44247.559845254633</v>
      </c>
      <c r="P233" t="s">
        <v>187</v>
      </c>
      <c r="Q233" t="s">
        <v>32</v>
      </c>
      <c r="R233" t="s">
        <v>32</v>
      </c>
      <c r="S233" t="s">
        <v>334</v>
      </c>
      <c r="T233" t="s">
        <v>188</v>
      </c>
      <c r="U233" t="s">
        <v>189</v>
      </c>
      <c r="V233" t="s">
        <v>32</v>
      </c>
      <c r="W233" t="s">
        <v>32</v>
      </c>
      <c r="X233" t="s">
        <v>32</v>
      </c>
      <c r="Y233" t="s">
        <v>32</v>
      </c>
      <c r="Z233" t="s">
        <v>32</v>
      </c>
      <c r="AA233" t="s">
        <v>32</v>
      </c>
      <c r="AB233" t="s">
        <v>190</v>
      </c>
      <c r="AC233">
        <v>217</v>
      </c>
      <c r="AD233" t="s">
        <v>191</v>
      </c>
      <c r="AE233" t="s">
        <v>192</v>
      </c>
      <c r="AF233">
        <v>4</v>
      </c>
      <c r="AG233">
        <v>4</v>
      </c>
      <c r="AH233" t="s">
        <v>193</v>
      </c>
      <c r="AI233">
        <v>14</v>
      </c>
      <c r="AJ233" t="s">
        <v>194</v>
      </c>
      <c r="AK233">
        <v>5.5419999999999998</v>
      </c>
      <c r="AL233">
        <v>1.0840000000000001</v>
      </c>
      <c r="AM233">
        <v>6.008</v>
      </c>
      <c r="AN233">
        <v>161</v>
      </c>
      <c r="AO233" t="s">
        <v>188</v>
      </c>
      <c r="AP233" t="s">
        <v>32</v>
      </c>
      <c r="AQ233" t="s">
        <v>32</v>
      </c>
      <c r="AR233">
        <v>14</v>
      </c>
      <c r="AS233" t="s">
        <v>195</v>
      </c>
      <c r="AT233">
        <v>6397</v>
      </c>
      <c r="AU233" t="s">
        <v>549</v>
      </c>
      <c r="AV233">
        <v>942454</v>
      </c>
      <c r="AW233" t="s">
        <v>331</v>
      </c>
      <c r="AX233">
        <v>15518171</v>
      </c>
      <c r="AY233" t="s">
        <v>32</v>
      </c>
      <c r="AZ233" t="s">
        <v>198</v>
      </c>
      <c r="BA233" t="s">
        <v>32</v>
      </c>
      <c r="BB233" t="s">
        <v>199</v>
      </c>
      <c r="BC233">
        <v>238168</v>
      </c>
      <c r="BD233" t="s">
        <v>445</v>
      </c>
    </row>
    <row r="234" spans="1:56">
      <c r="A234" s="109">
        <v>2021</v>
      </c>
      <c r="B234" t="s">
        <v>598</v>
      </c>
      <c r="C234" s="109">
        <v>20</v>
      </c>
      <c r="D234" t="s">
        <v>612</v>
      </c>
      <c r="E234">
        <v>2</v>
      </c>
      <c r="F234" t="s">
        <v>32</v>
      </c>
      <c r="G234" t="s">
        <v>32</v>
      </c>
      <c r="H234">
        <v>963357</v>
      </c>
      <c r="I234" t="s">
        <v>329</v>
      </c>
      <c r="J234">
        <v>15</v>
      </c>
      <c r="K234">
        <v>45</v>
      </c>
      <c r="L234">
        <v>44.1</v>
      </c>
      <c r="M234" s="110">
        <v>44228</v>
      </c>
      <c r="N234" s="110">
        <v>44247</v>
      </c>
      <c r="O234" s="110">
        <v>44247.559845254633</v>
      </c>
      <c r="P234" t="s">
        <v>187</v>
      </c>
      <c r="Q234" t="s">
        <v>32</v>
      </c>
      <c r="R234" t="s">
        <v>32</v>
      </c>
      <c r="S234" t="s">
        <v>334</v>
      </c>
      <c r="T234" t="s">
        <v>188</v>
      </c>
      <c r="U234" t="s">
        <v>189</v>
      </c>
      <c r="V234" t="s">
        <v>32</v>
      </c>
      <c r="W234" t="s">
        <v>32</v>
      </c>
      <c r="X234" t="s">
        <v>32</v>
      </c>
      <c r="Y234" t="s">
        <v>32</v>
      </c>
      <c r="Z234" t="s">
        <v>32</v>
      </c>
      <c r="AA234" t="s">
        <v>32</v>
      </c>
      <c r="AB234" t="s">
        <v>190</v>
      </c>
      <c r="AC234">
        <v>217</v>
      </c>
      <c r="AD234" t="s">
        <v>191</v>
      </c>
      <c r="AE234" t="s">
        <v>192</v>
      </c>
      <c r="AF234">
        <v>4</v>
      </c>
      <c r="AG234">
        <v>4</v>
      </c>
      <c r="AH234" t="s">
        <v>193</v>
      </c>
      <c r="AI234">
        <v>14</v>
      </c>
      <c r="AJ234" t="s">
        <v>194</v>
      </c>
      <c r="AK234">
        <v>1.7000000000000001E-2</v>
      </c>
      <c r="AL234">
        <v>1.0840000000000001</v>
      </c>
      <c r="AM234">
        <v>1.7999999999999999E-2</v>
      </c>
      <c r="AN234">
        <v>161</v>
      </c>
      <c r="AO234" t="s">
        <v>188</v>
      </c>
      <c r="AP234" t="s">
        <v>32</v>
      </c>
      <c r="AQ234" t="s">
        <v>32</v>
      </c>
      <c r="AR234">
        <v>14</v>
      </c>
      <c r="AS234" t="s">
        <v>239</v>
      </c>
      <c r="AT234">
        <v>1111111</v>
      </c>
      <c r="AU234" t="s">
        <v>456</v>
      </c>
      <c r="AV234">
        <v>942454</v>
      </c>
      <c r="AW234" t="s">
        <v>331</v>
      </c>
      <c r="AX234">
        <v>15518171</v>
      </c>
      <c r="AY234" t="s">
        <v>32</v>
      </c>
      <c r="AZ234" t="s">
        <v>198</v>
      </c>
      <c r="BA234" t="s">
        <v>32</v>
      </c>
      <c r="BB234" t="s">
        <v>199</v>
      </c>
      <c r="BC234">
        <v>238168</v>
      </c>
      <c r="BD234" t="s">
        <v>445</v>
      </c>
    </row>
    <row r="235" spans="1:56">
      <c r="A235" s="109">
        <v>2021</v>
      </c>
      <c r="B235" t="s">
        <v>598</v>
      </c>
      <c r="C235" s="109">
        <v>19</v>
      </c>
      <c r="D235" t="s">
        <v>613</v>
      </c>
      <c r="E235">
        <v>1</v>
      </c>
      <c r="F235" t="s">
        <v>32</v>
      </c>
      <c r="G235" t="s">
        <v>32</v>
      </c>
      <c r="H235">
        <v>902137</v>
      </c>
      <c r="I235" t="s">
        <v>432</v>
      </c>
      <c r="J235">
        <v>18</v>
      </c>
      <c r="K235">
        <v>37</v>
      </c>
      <c r="L235">
        <v>40</v>
      </c>
      <c r="M235" s="110">
        <v>44233</v>
      </c>
      <c r="N235" s="110">
        <v>44246</v>
      </c>
      <c r="O235" s="110">
        <v>44246.513951469911</v>
      </c>
      <c r="P235" t="s">
        <v>187</v>
      </c>
      <c r="Q235" t="s">
        <v>32</v>
      </c>
      <c r="R235" t="s">
        <v>32</v>
      </c>
      <c r="S235" t="s">
        <v>232</v>
      </c>
      <c r="T235" t="s">
        <v>233</v>
      </c>
      <c r="U235" t="s">
        <v>234</v>
      </c>
      <c r="V235" t="s">
        <v>32</v>
      </c>
      <c r="W235" t="s">
        <v>32</v>
      </c>
      <c r="X235" t="s">
        <v>32</v>
      </c>
      <c r="Y235" t="s">
        <v>32</v>
      </c>
      <c r="Z235" t="s">
        <v>32</v>
      </c>
      <c r="AA235" t="s">
        <v>32</v>
      </c>
      <c r="AB235" t="s">
        <v>190</v>
      </c>
      <c r="AC235">
        <v>217</v>
      </c>
      <c r="AD235" t="s">
        <v>191</v>
      </c>
      <c r="AE235" t="s">
        <v>192</v>
      </c>
      <c r="AF235">
        <v>4</v>
      </c>
      <c r="AG235">
        <v>4</v>
      </c>
      <c r="AH235" t="s">
        <v>193</v>
      </c>
      <c r="AI235">
        <v>7</v>
      </c>
      <c r="AJ235" t="s">
        <v>194</v>
      </c>
      <c r="AK235">
        <v>2.8980000000000001</v>
      </c>
      <c r="AL235">
        <v>1.0840000000000001</v>
      </c>
      <c r="AM235">
        <v>3.141</v>
      </c>
      <c r="AN235">
        <v>113</v>
      </c>
      <c r="AO235" t="s">
        <v>235</v>
      </c>
      <c r="AP235" t="s">
        <v>32</v>
      </c>
      <c r="AQ235" t="s">
        <v>32</v>
      </c>
      <c r="AR235">
        <v>7</v>
      </c>
      <c r="AS235" t="s">
        <v>195</v>
      </c>
      <c r="AT235">
        <v>5204</v>
      </c>
      <c r="AU235" t="s">
        <v>236</v>
      </c>
      <c r="AV235">
        <v>915985</v>
      </c>
      <c r="AW235" t="s">
        <v>433</v>
      </c>
      <c r="AX235">
        <v>5288302</v>
      </c>
      <c r="AY235" t="s">
        <v>32</v>
      </c>
      <c r="AZ235" t="s">
        <v>198</v>
      </c>
      <c r="BA235" t="s">
        <v>32</v>
      </c>
      <c r="BB235" t="s">
        <v>199</v>
      </c>
      <c r="BC235">
        <v>238101</v>
      </c>
      <c r="BD235" t="s">
        <v>238</v>
      </c>
    </row>
    <row r="236" spans="1:56">
      <c r="A236" s="109">
        <v>2021</v>
      </c>
      <c r="B236" t="s">
        <v>598</v>
      </c>
      <c r="C236" s="109">
        <v>19</v>
      </c>
      <c r="D236" t="s">
        <v>613</v>
      </c>
      <c r="E236">
        <v>2</v>
      </c>
      <c r="F236" t="s">
        <v>32</v>
      </c>
      <c r="G236" t="s">
        <v>32</v>
      </c>
      <c r="H236">
        <v>902137</v>
      </c>
      <c r="I236" t="s">
        <v>432</v>
      </c>
      <c r="J236">
        <v>18</v>
      </c>
      <c r="K236">
        <v>37</v>
      </c>
      <c r="L236">
        <v>40</v>
      </c>
      <c r="M236" s="110">
        <v>44233</v>
      </c>
      <c r="N236" s="110">
        <v>44246</v>
      </c>
      <c r="O236" s="110">
        <v>44246.513951469911</v>
      </c>
      <c r="P236" t="s">
        <v>187</v>
      </c>
      <c r="Q236" t="s">
        <v>32</v>
      </c>
      <c r="R236" t="s">
        <v>32</v>
      </c>
      <c r="S236" t="s">
        <v>232</v>
      </c>
      <c r="T236" t="s">
        <v>233</v>
      </c>
      <c r="U236" t="s">
        <v>234</v>
      </c>
      <c r="V236" t="s">
        <v>32</v>
      </c>
      <c r="W236" t="s">
        <v>32</v>
      </c>
      <c r="X236" t="s">
        <v>32</v>
      </c>
      <c r="Y236" t="s">
        <v>32</v>
      </c>
      <c r="Z236" t="s">
        <v>32</v>
      </c>
      <c r="AA236" t="s">
        <v>32</v>
      </c>
      <c r="AB236" t="s">
        <v>190</v>
      </c>
      <c r="AC236">
        <v>217</v>
      </c>
      <c r="AD236" t="s">
        <v>191</v>
      </c>
      <c r="AE236" t="s">
        <v>192</v>
      </c>
      <c r="AF236">
        <v>4</v>
      </c>
      <c r="AG236">
        <v>4</v>
      </c>
      <c r="AH236" t="s">
        <v>193</v>
      </c>
      <c r="AI236">
        <v>7</v>
      </c>
      <c r="AJ236" t="s">
        <v>194</v>
      </c>
      <c r="AK236">
        <v>0.11</v>
      </c>
      <c r="AL236">
        <v>1.0840000000000001</v>
      </c>
      <c r="AM236">
        <v>0.11899999999999999</v>
      </c>
      <c r="AN236">
        <v>113</v>
      </c>
      <c r="AO236" t="s">
        <v>235</v>
      </c>
      <c r="AP236" t="s">
        <v>32</v>
      </c>
      <c r="AQ236" t="s">
        <v>32</v>
      </c>
      <c r="AR236">
        <v>7</v>
      </c>
      <c r="AS236" t="s">
        <v>239</v>
      </c>
      <c r="AT236">
        <v>55555555</v>
      </c>
      <c r="AU236" t="s">
        <v>240</v>
      </c>
      <c r="AV236">
        <v>915985</v>
      </c>
      <c r="AW236" t="s">
        <v>433</v>
      </c>
      <c r="AX236">
        <v>5288302</v>
      </c>
      <c r="AY236" t="s">
        <v>32</v>
      </c>
      <c r="AZ236" t="s">
        <v>198</v>
      </c>
      <c r="BA236" t="s">
        <v>32</v>
      </c>
      <c r="BB236" t="s">
        <v>199</v>
      </c>
      <c r="BC236">
        <v>238101</v>
      </c>
      <c r="BD236" t="s">
        <v>238</v>
      </c>
    </row>
    <row r="237" spans="1:56">
      <c r="A237" s="109">
        <v>2021</v>
      </c>
      <c r="B237" t="s">
        <v>598</v>
      </c>
      <c r="C237" s="109">
        <v>18</v>
      </c>
      <c r="D237" t="s">
        <v>614</v>
      </c>
      <c r="E237">
        <v>1</v>
      </c>
      <c r="F237" t="s">
        <v>32</v>
      </c>
      <c r="G237" t="s">
        <v>32</v>
      </c>
      <c r="H237">
        <v>969096</v>
      </c>
      <c r="I237" t="s">
        <v>346</v>
      </c>
      <c r="J237">
        <v>14.9</v>
      </c>
      <c r="K237">
        <v>43.8</v>
      </c>
      <c r="L237">
        <v>38.299999999999997</v>
      </c>
      <c r="M237" s="110">
        <v>44229</v>
      </c>
      <c r="N237" s="110">
        <v>44245</v>
      </c>
      <c r="O237" s="110">
        <v>44245.854261886583</v>
      </c>
      <c r="P237" t="s">
        <v>187</v>
      </c>
      <c r="Q237" t="s">
        <v>32</v>
      </c>
      <c r="R237" t="s">
        <v>32</v>
      </c>
      <c r="S237" t="s">
        <v>232</v>
      </c>
      <c r="T237" t="s">
        <v>233</v>
      </c>
      <c r="U237" t="s">
        <v>234</v>
      </c>
      <c r="V237" t="s">
        <v>32</v>
      </c>
      <c r="W237" t="s">
        <v>32</v>
      </c>
      <c r="X237" t="s">
        <v>32</v>
      </c>
      <c r="Y237" t="s">
        <v>32</v>
      </c>
      <c r="Z237" t="s">
        <v>32</v>
      </c>
      <c r="AA237" t="s">
        <v>32</v>
      </c>
      <c r="AB237" t="s">
        <v>190</v>
      </c>
      <c r="AC237">
        <v>217</v>
      </c>
      <c r="AD237" t="s">
        <v>191</v>
      </c>
      <c r="AE237" t="s">
        <v>192</v>
      </c>
      <c r="AF237">
        <v>4</v>
      </c>
      <c r="AG237">
        <v>4</v>
      </c>
      <c r="AH237" t="s">
        <v>193</v>
      </c>
      <c r="AI237">
        <v>7</v>
      </c>
      <c r="AJ237" t="s">
        <v>194</v>
      </c>
      <c r="AK237">
        <v>2.7690000000000001</v>
      </c>
      <c r="AL237">
        <v>1.0840000000000001</v>
      </c>
      <c r="AM237">
        <v>3.0019999999999998</v>
      </c>
      <c r="AN237">
        <v>113</v>
      </c>
      <c r="AO237" t="s">
        <v>235</v>
      </c>
      <c r="AP237" t="s">
        <v>32</v>
      </c>
      <c r="AQ237" t="s">
        <v>32</v>
      </c>
      <c r="AR237">
        <v>7</v>
      </c>
      <c r="AS237" t="s">
        <v>195</v>
      </c>
      <c r="AT237">
        <v>5204</v>
      </c>
      <c r="AU237" t="s">
        <v>236</v>
      </c>
      <c r="AV237">
        <v>942465</v>
      </c>
      <c r="AW237" t="s">
        <v>347</v>
      </c>
      <c r="AX237">
        <v>13575341</v>
      </c>
      <c r="AY237" t="s">
        <v>32</v>
      </c>
      <c r="AZ237" t="s">
        <v>198</v>
      </c>
      <c r="BA237" t="s">
        <v>32</v>
      </c>
      <c r="BB237" t="s">
        <v>199</v>
      </c>
      <c r="BC237">
        <v>238021</v>
      </c>
      <c r="BD237" t="s">
        <v>238</v>
      </c>
    </row>
    <row r="238" spans="1:56">
      <c r="A238" s="109">
        <v>2021</v>
      </c>
      <c r="B238" t="s">
        <v>598</v>
      </c>
      <c r="C238" s="109">
        <v>18</v>
      </c>
      <c r="D238" t="s">
        <v>614</v>
      </c>
      <c r="E238">
        <v>2</v>
      </c>
      <c r="F238" t="s">
        <v>32</v>
      </c>
      <c r="G238" t="s">
        <v>32</v>
      </c>
      <c r="H238">
        <v>969096</v>
      </c>
      <c r="I238" t="s">
        <v>346</v>
      </c>
      <c r="J238">
        <v>14.9</v>
      </c>
      <c r="K238">
        <v>43.8</v>
      </c>
      <c r="L238">
        <v>38.299999999999997</v>
      </c>
      <c r="M238" s="110">
        <v>44229</v>
      </c>
      <c r="N238" s="110">
        <v>44245</v>
      </c>
      <c r="O238" s="110">
        <v>44245.854261886583</v>
      </c>
      <c r="P238" t="s">
        <v>187</v>
      </c>
      <c r="Q238" t="s">
        <v>32</v>
      </c>
      <c r="R238" t="s">
        <v>32</v>
      </c>
      <c r="S238" t="s">
        <v>232</v>
      </c>
      <c r="T238" t="s">
        <v>233</v>
      </c>
      <c r="U238" t="s">
        <v>234</v>
      </c>
      <c r="V238" t="s">
        <v>32</v>
      </c>
      <c r="W238" t="s">
        <v>32</v>
      </c>
      <c r="X238" t="s">
        <v>32</v>
      </c>
      <c r="Y238" t="s">
        <v>32</v>
      </c>
      <c r="Z238" t="s">
        <v>32</v>
      </c>
      <c r="AA238" t="s">
        <v>32</v>
      </c>
      <c r="AB238" t="s">
        <v>190</v>
      </c>
      <c r="AC238">
        <v>217</v>
      </c>
      <c r="AD238" t="s">
        <v>191</v>
      </c>
      <c r="AE238" t="s">
        <v>192</v>
      </c>
      <c r="AF238">
        <v>4</v>
      </c>
      <c r="AG238">
        <v>4</v>
      </c>
      <c r="AH238" t="s">
        <v>193</v>
      </c>
      <c r="AI238">
        <v>7</v>
      </c>
      <c r="AJ238" t="s">
        <v>194</v>
      </c>
      <c r="AK238">
        <v>4.1000000000000002E-2</v>
      </c>
      <c r="AL238">
        <v>1.0840000000000001</v>
      </c>
      <c r="AM238">
        <v>4.3999999999999997E-2</v>
      </c>
      <c r="AN238">
        <v>113</v>
      </c>
      <c r="AO238" t="s">
        <v>235</v>
      </c>
      <c r="AP238" t="s">
        <v>32</v>
      </c>
      <c r="AQ238" t="s">
        <v>32</v>
      </c>
      <c r="AR238">
        <v>7</v>
      </c>
      <c r="AS238" t="s">
        <v>239</v>
      </c>
      <c r="AT238">
        <v>8888888</v>
      </c>
      <c r="AU238" t="s">
        <v>280</v>
      </c>
      <c r="AV238">
        <v>942465</v>
      </c>
      <c r="AW238" t="s">
        <v>347</v>
      </c>
      <c r="AX238">
        <v>13575341</v>
      </c>
      <c r="AY238" t="s">
        <v>32</v>
      </c>
      <c r="AZ238" t="s">
        <v>198</v>
      </c>
      <c r="BA238" t="s">
        <v>32</v>
      </c>
      <c r="BB238" t="s">
        <v>199</v>
      </c>
      <c r="BC238">
        <v>238021</v>
      </c>
      <c r="BD238" t="s">
        <v>238</v>
      </c>
    </row>
    <row r="239" spans="1:56">
      <c r="A239" s="109">
        <v>2021</v>
      </c>
      <c r="B239" t="s">
        <v>598</v>
      </c>
      <c r="C239" s="109">
        <v>17</v>
      </c>
      <c r="D239" t="s">
        <v>615</v>
      </c>
      <c r="E239">
        <v>1</v>
      </c>
      <c r="F239" t="s">
        <v>32</v>
      </c>
      <c r="G239" t="s">
        <v>32</v>
      </c>
      <c r="H239">
        <v>964908</v>
      </c>
      <c r="I239" t="s">
        <v>471</v>
      </c>
      <c r="J239">
        <v>14.85</v>
      </c>
      <c r="K239">
        <v>24.9</v>
      </c>
      <c r="L239">
        <v>44.3</v>
      </c>
      <c r="M239" s="110">
        <v>44232</v>
      </c>
      <c r="N239" s="110">
        <v>44244</v>
      </c>
      <c r="O239" s="110">
        <v>44244.762994131946</v>
      </c>
      <c r="P239" t="s">
        <v>187</v>
      </c>
      <c r="Q239" t="s">
        <v>32</v>
      </c>
      <c r="R239" t="s">
        <v>32</v>
      </c>
      <c r="S239" t="s">
        <v>232</v>
      </c>
      <c r="T239" t="s">
        <v>233</v>
      </c>
      <c r="U239" t="s">
        <v>234</v>
      </c>
      <c r="V239" t="s">
        <v>32</v>
      </c>
      <c r="W239" t="s">
        <v>32</v>
      </c>
      <c r="X239" t="s">
        <v>32</v>
      </c>
      <c r="Y239" t="s">
        <v>32</v>
      </c>
      <c r="Z239" t="s">
        <v>32</v>
      </c>
      <c r="AA239" t="s">
        <v>32</v>
      </c>
      <c r="AB239" t="s">
        <v>190</v>
      </c>
      <c r="AC239">
        <v>217</v>
      </c>
      <c r="AD239" t="s">
        <v>191</v>
      </c>
      <c r="AE239" t="s">
        <v>192</v>
      </c>
      <c r="AF239">
        <v>4</v>
      </c>
      <c r="AG239">
        <v>4</v>
      </c>
      <c r="AH239" t="s">
        <v>193</v>
      </c>
      <c r="AI239">
        <v>7</v>
      </c>
      <c r="AJ239" t="s">
        <v>194</v>
      </c>
      <c r="AK239">
        <v>1.7250000000000001</v>
      </c>
      <c r="AL239">
        <v>1.0840000000000001</v>
      </c>
      <c r="AM239">
        <v>1.87</v>
      </c>
      <c r="AN239">
        <v>113</v>
      </c>
      <c r="AO239" t="s">
        <v>235</v>
      </c>
      <c r="AP239" t="s">
        <v>32</v>
      </c>
      <c r="AQ239" t="s">
        <v>32</v>
      </c>
      <c r="AR239">
        <v>7</v>
      </c>
      <c r="AS239" t="s">
        <v>195</v>
      </c>
      <c r="AT239">
        <v>5204</v>
      </c>
      <c r="AU239" t="s">
        <v>236</v>
      </c>
      <c r="AV239">
        <v>16233</v>
      </c>
      <c r="AW239" t="s">
        <v>472</v>
      </c>
      <c r="AX239">
        <v>7389617</v>
      </c>
      <c r="AY239" t="s">
        <v>32</v>
      </c>
      <c r="AZ239" t="s">
        <v>198</v>
      </c>
      <c r="BA239" t="s">
        <v>32</v>
      </c>
      <c r="BB239" t="s">
        <v>199</v>
      </c>
      <c r="BC239">
        <v>237849</v>
      </c>
      <c r="BD239" t="s">
        <v>238</v>
      </c>
    </row>
    <row r="240" spans="1:56">
      <c r="A240" s="109">
        <v>2021</v>
      </c>
      <c r="B240" t="s">
        <v>598</v>
      </c>
      <c r="C240" s="109">
        <v>17</v>
      </c>
      <c r="D240" t="s">
        <v>615</v>
      </c>
      <c r="E240">
        <v>2</v>
      </c>
      <c r="F240" t="s">
        <v>32</v>
      </c>
      <c r="G240" t="s">
        <v>32</v>
      </c>
      <c r="H240">
        <v>964908</v>
      </c>
      <c r="I240" t="s">
        <v>471</v>
      </c>
      <c r="J240">
        <v>14.85</v>
      </c>
      <c r="K240">
        <v>24.9</v>
      </c>
      <c r="L240">
        <v>44.3</v>
      </c>
      <c r="M240" s="110">
        <v>44232</v>
      </c>
      <c r="N240" s="110">
        <v>44244</v>
      </c>
      <c r="O240" s="110">
        <v>44244.762994131946</v>
      </c>
      <c r="P240" t="s">
        <v>187</v>
      </c>
      <c r="Q240" t="s">
        <v>32</v>
      </c>
      <c r="R240" t="s">
        <v>32</v>
      </c>
      <c r="S240" t="s">
        <v>232</v>
      </c>
      <c r="T240" t="s">
        <v>233</v>
      </c>
      <c r="U240" t="s">
        <v>234</v>
      </c>
      <c r="V240" t="s">
        <v>32</v>
      </c>
      <c r="W240" t="s">
        <v>32</v>
      </c>
      <c r="X240" t="s">
        <v>32</v>
      </c>
      <c r="Y240" t="s">
        <v>32</v>
      </c>
      <c r="Z240" t="s">
        <v>32</v>
      </c>
      <c r="AA240" t="s">
        <v>32</v>
      </c>
      <c r="AB240" t="s">
        <v>190</v>
      </c>
      <c r="AC240">
        <v>217</v>
      </c>
      <c r="AD240" t="s">
        <v>191</v>
      </c>
      <c r="AE240" t="s">
        <v>192</v>
      </c>
      <c r="AF240">
        <v>4</v>
      </c>
      <c r="AG240">
        <v>4</v>
      </c>
      <c r="AH240" t="s">
        <v>193</v>
      </c>
      <c r="AI240">
        <v>7</v>
      </c>
      <c r="AJ240" t="s">
        <v>194</v>
      </c>
      <c r="AK240">
        <v>3.4000000000000002E-2</v>
      </c>
      <c r="AL240">
        <v>1.0840000000000001</v>
      </c>
      <c r="AM240">
        <v>3.6999999999999998E-2</v>
      </c>
      <c r="AN240">
        <v>113</v>
      </c>
      <c r="AO240" t="s">
        <v>235</v>
      </c>
      <c r="AP240" t="s">
        <v>32</v>
      </c>
      <c r="AQ240" t="s">
        <v>32</v>
      </c>
      <c r="AR240">
        <v>7</v>
      </c>
      <c r="AS240" t="s">
        <v>239</v>
      </c>
      <c r="AT240">
        <v>8888888</v>
      </c>
      <c r="AU240" t="s">
        <v>280</v>
      </c>
      <c r="AV240">
        <v>16233</v>
      </c>
      <c r="AW240" t="s">
        <v>472</v>
      </c>
      <c r="AX240">
        <v>7389617</v>
      </c>
      <c r="AY240" t="s">
        <v>32</v>
      </c>
      <c r="AZ240" t="s">
        <v>198</v>
      </c>
      <c r="BA240" t="s">
        <v>32</v>
      </c>
      <c r="BB240" t="s">
        <v>199</v>
      </c>
      <c r="BC240">
        <v>237849</v>
      </c>
      <c r="BD240" t="s">
        <v>238</v>
      </c>
    </row>
    <row r="241" spans="1:56">
      <c r="A241" s="109">
        <v>2021</v>
      </c>
      <c r="B241" t="s">
        <v>598</v>
      </c>
      <c r="C241" s="109">
        <v>17</v>
      </c>
      <c r="D241" t="s">
        <v>616</v>
      </c>
      <c r="E241">
        <v>1</v>
      </c>
      <c r="F241" t="s">
        <v>32</v>
      </c>
      <c r="G241" t="s">
        <v>32</v>
      </c>
      <c r="H241">
        <v>30516</v>
      </c>
      <c r="I241" t="s">
        <v>325</v>
      </c>
      <c r="J241">
        <v>17.899999999999999</v>
      </c>
      <c r="K241">
        <v>44.5</v>
      </c>
      <c r="L241">
        <v>56.3</v>
      </c>
      <c r="M241" s="110">
        <v>44231</v>
      </c>
      <c r="N241" s="110">
        <v>44244</v>
      </c>
      <c r="O241" s="110">
        <v>44244.533075543979</v>
      </c>
      <c r="P241" t="s">
        <v>187</v>
      </c>
      <c r="Q241" t="s">
        <v>32</v>
      </c>
      <c r="R241" t="s">
        <v>32</v>
      </c>
      <c r="S241" t="s">
        <v>334</v>
      </c>
      <c r="T241" t="s">
        <v>188</v>
      </c>
      <c r="U241" t="s">
        <v>189</v>
      </c>
      <c r="V241" t="s">
        <v>32</v>
      </c>
      <c r="W241" t="s">
        <v>32</v>
      </c>
      <c r="X241" t="s">
        <v>32</v>
      </c>
      <c r="Y241" t="s">
        <v>32</v>
      </c>
      <c r="Z241" t="s">
        <v>32</v>
      </c>
      <c r="AA241" t="s">
        <v>32</v>
      </c>
      <c r="AB241" t="s">
        <v>190</v>
      </c>
      <c r="AC241">
        <v>217</v>
      </c>
      <c r="AD241" t="s">
        <v>191</v>
      </c>
      <c r="AE241" t="s">
        <v>192</v>
      </c>
      <c r="AF241">
        <v>4</v>
      </c>
      <c r="AG241">
        <v>4</v>
      </c>
      <c r="AH241" t="s">
        <v>193</v>
      </c>
      <c r="AI241">
        <v>14</v>
      </c>
      <c r="AJ241" t="s">
        <v>194</v>
      </c>
      <c r="AK241">
        <v>3.9969999999999999</v>
      </c>
      <c r="AL241">
        <v>1.0840000000000001</v>
      </c>
      <c r="AM241">
        <v>4.3330000000000002</v>
      </c>
      <c r="AN241">
        <v>161</v>
      </c>
      <c r="AO241" t="s">
        <v>188</v>
      </c>
      <c r="AP241" t="s">
        <v>32</v>
      </c>
      <c r="AQ241" t="s">
        <v>32</v>
      </c>
      <c r="AR241">
        <v>8</v>
      </c>
      <c r="AS241" t="s">
        <v>195</v>
      </c>
      <c r="AT241">
        <v>6675</v>
      </c>
      <c r="AU241" t="s">
        <v>326</v>
      </c>
      <c r="AV241">
        <v>69745</v>
      </c>
      <c r="AW241" t="s">
        <v>327</v>
      </c>
      <c r="AX241">
        <v>9379803</v>
      </c>
      <c r="AY241" t="s">
        <v>32</v>
      </c>
      <c r="AZ241" t="s">
        <v>198</v>
      </c>
      <c r="BA241" t="s">
        <v>32</v>
      </c>
      <c r="BB241" t="s">
        <v>199</v>
      </c>
      <c r="BC241">
        <v>237834</v>
      </c>
      <c r="BD241" t="s">
        <v>445</v>
      </c>
    </row>
    <row r="242" spans="1:56">
      <c r="A242" s="109">
        <v>2021</v>
      </c>
      <c r="B242" t="s">
        <v>598</v>
      </c>
      <c r="C242" s="109">
        <v>15</v>
      </c>
      <c r="D242" t="s">
        <v>617</v>
      </c>
      <c r="E242">
        <v>1</v>
      </c>
      <c r="F242" t="s">
        <v>32</v>
      </c>
      <c r="G242"/>
      <c r="H242">
        <v>968368</v>
      </c>
      <c r="I242" t="s">
        <v>313</v>
      </c>
      <c r="J242">
        <v>17.399999999999999</v>
      </c>
      <c r="K242">
        <v>47.4</v>
      </c>
      <c r="L242">
        <v>31.5</v>
      </c>
      <c r="M242" s="110">
        <v>44222</v>
      </c>
      <c r="N242" s="110">
        <v>44242</v>
      </c>
      <c r="O242" s="110">
        <v>44242.80972222222</v>
      </c>
      <c r="P242" t="s">
        <v>187</v>
      </c>
      <c r="Q242" t="s">
        <v>32</v>
      </c>
      <c r="R242" t="s">
        <v>32</v>
      </c>
      <c r="S242" t="s">
        <v>188</v>
      </c>
      <c r="T242" t="s">
        <v>188</v>
      </c>
      <c r="U242" t="s">
        <v>189</v>
      </c>
      <c r="V242" t="s">
        <v>32</v>
      </c>
      <c r="W242" t="s">
        <v>32</v>
      </c>
      <c r="X242" t="s">
        <v>32</v>
      </c>
      <c r="Y242" t="s">
        <v>32</v>
      </c>
      <c r="Z242" t="s">
        <v>32</v>
      </c>
      <c r="AA242" t="s">
        <v>32</v>
      </c>
      <c r="AB242" t="s">
        <v>190</v>
      </c>
      <c r="AC242">
        <v>217</v>
      </c>
      <c r="AD242" t="s">
        <v>191</v>
      </c>
      <c r="AE242" t="s">
        <v>192</v>
      </c>
      <c r="AF242">
        <v>4</v>
      </c>
      <c r="AG242">
        <v>4</v>
      </c>
      <c r="AH242" t="s">
        <v>193</v>
      </c>
      <c r="AI242">
        <v>11</v>
      </c>
      <c r="AJ242" t="s">
        <v>194</v>
      </c>
      <c r="AK242">
        <v>3.347</v>
      </c>
      <c r="AL242">
        <v>1.0840000000000001</v>
      </c>
      <c r="AM242">
        <v>3.6280000000000001</v>
      </c>
      <c r="AN242">
        <v>118</v>
      </c>
      <c r="AO242" t="s">
        <v>188</v>
      </c>
      <c r="AP242" t="s">
        <v>32</v>
      </c>
      <c r="AQ242" t="s">
        <v>32</v>
      </c>
      <c r="AR242">
        <v>14</v>
      </c>
      <c r="AS242" t="s">
        <v>195</v>
      </c>
      <c r="AT242">
        <v>5197</v>
      </c>
      <c r="AU242" t="s">
        <v>546</v>
      </c>
      <c r="AV242">
        <v>37371</v>
      </c>
      <c r="AW242" t="s">
        <v>315</v>
      </c>
      <c r="AX242">
        <v>9375470</v>
      </c>
      <c r="AY242" t="s">
        <v>32</v>
      </c>
      <c r="AZ242" t="s">
        <v>198</v>
      </c>
      <c r="BA242" t="s">
        <v>32</v>
      </c>
      <c r="BB242" t="s">
        <v>199</v>
      </c>
      <c r="BC242">
        <v>237718</v>
      </c>
      <c r="BD242" t="s">
        <v>200</v>
      </c>
    </row>
    <row r="243" spans="1:56">
      <c r="A243" s="109">
        <v>2021</v>
      </c>
      <c r="B243" t="s">
        <v>598</v>
      </c>
      <c r="C243" s="109">
        <v>14</v>
      </c>
      <c r="D243" t="s">
        <v>618</v>
      </c>
      <c r="E243">
        <v>1</v>
      </c>
      <c r="F243" t="s">
        <v>32</v>
      </c>
      <c r="G243" t="s">
        <v>32</v>
      </c>
      <c r="H243">
        <v>40073</v>
      </c>
      <c r="I243" t="s">
        <v>588</v>
      </c>
      <c r="J243">
        <v>14.6</v>
      </c>
      <c r="K243">
        <v>38</v>
      </c>
      <c r="L243">
        <v>50.7</v>
      </c>
      <c r="M243" s="110">
        <v>44214</v>
      </c>
      <c r="N243" s="110">
        <v>44241</v>
      </c>
      <c r="O243" s="110">
        <v>44241.575543599538</v>
      </c>
      <c r="P243" t="s">
        <v>187</v>
      </c>
      <c r="Q243" t="s">
        <v>32</v>
      </c>
      <c r="R243" t="s">
        <v>32</v>
      </c>
      <c r="S243" t="s">
        <v>267</v>
      </c>
      <c r="T243" t="s">
        <v>268</v>
      </c>
      <c r="U243" t="s">
        <v>260</v>
      </c>
      <c r="V243" t="s">
        <v>32</v>
      </c>
      <c r="W243" t="s">
        <v>32</v>
      </c>
      <c r="X243" t="s">
        <v>32</v>
      </c>
      <c r="Y243" t="s">
        <v>32</v>
      </c>
      <c r="Z243" t="s">
        <v>32</v>
      </c>
      <c r="AA243" t="s">
        <v>32</v>
      </c>
      <c r="AB243" t="s">
        <v>190</v>
      </c>
      <c r="AC243">
        <v>217</v>
      </c>
      <c r="AD243" t="s">
        <v>191</v>
      </c>
      <c r="AE243" t="s">
        <v>192</v>
      </c>
      <c r="AF243">
        <v>4</v>
      </c>
      <c r="AG243">
        <v>4</v>
      </c>
      <c r="AH243" t="s">
        <v>193</v>
      </c>
      <c r="AI243">
        <v>10</v>
      </c>
      <c r="AJ243" t="s">
        <v>194</v>
      </c>
      <c r="AK243">
        <v>1.9059999999999999</v>
      </c>
      <c r="AL243">
        <v>1.0840000000000001</v>
      </c>
      <c r="AM243">
        <v>2.0659999999999998</v>
      </c>
      <c r="AN243">
        <v>117</v>
      </c>
      <c r="AO243" t="s">
        <v>269</v>
      </c>
      <c r="AP243" t="s">
        <v>32</v>
      </c>
      <c r="AQ243" t="s">
        <v>32</v>
      </c>
      <c r="AR243">
        <v>14</v>
      </c>
      <c r="AS243" t="s">
        <v>195</v>
      </c>
      <c r="AT243">
        <v>6024</v>
      </c>
      <c r="AU243" t="s">
        <v>589</v>
      </c>
      <c r="AV243">
        <v>81755</v>
      </c>
      <c r="AW243" t="s">
        <v>590</v>
      </c>
      <c r="AX243">
        <v>14061078</v>
      </c>
      <c r="AY243" t="s">
        <v>32</v>
      </c>
      <c r="AZ243" t="s">
        <v>198</v>
      </c>
      <c r="BA243" t="s">
        <v>32</v>
      </c>
      <c r="BB243" t="s">
        <v>199</v>
      </c>
      <c r="BC243">
        <v>237636</v>
      </c>
      <c r="BD243" t="s">
        <v>272</v>
      </c>
    </row>
    <row r="244" spans="1:56">
      <c r="A244" s="109">
        <v>2021</v>
      </c>
      <c r="B244" t="s">
        <v>598</v>
      </c>
      <c r="C244" s="109">
        <v>14</v>
      </c>
      <c r="D244" t="s">
        <v>619</v>
      </c>
      <c r="E244">
        <v>1</v>
      </c>
      <c r="F244" t="s">
        <v>32</v>
      </c>
      <c r="G244" t="s">
        <v>32</v>
      </c>
      <c r="H244">
        <v>913818</v>
      </c>
      <c r="I244" t="s">
        <v>416</v>
      </c>
      <c r="J244">
        <v>14.6</v>
      </c>
      <c r="K244">
        <v>24</v>
      </c>
      <c r="L244">
        <v>35</v>
      </c>
      <c r="M244" s="110">
        <v>44215</v>
      </c>
      <c r="N244" s="110">
        <v>44241</v>
      </c>
      <c r="O244" s="110">
        <v>44241.51778761574</v>
      </c>
      <c r="P244" t="s">
        <v>187</v>
      </c>
      <c r="Q244" t="s">
        <v>32</v>
      </c>
      <c r="R244" t="s">
        <v>32</v>
      </c>
      <c r="S244" t="s">
        <v>267</v>
      </c>
      <c r="T244" t="s">
        <v>268</v>
      </c>
      <c r="U244" t="s">
        <v>260</v>
      </c>
      <c r="V244" t="s">
        <v>32</v>
      </c>
      <c r="W244" t="s">
        <v>32</v>
      </c>
      <c r="X244" t="s">
        <v>32</v>
      </c>
      <c r="Y244" t="s">
        <v>32</v>
      </c>
      <c r="Z244" t="s">
        <v>32</v>
      </c>
      <c r="AA244" t="s">
        <v>32</v>
      </c>
      <c r="AB244" t="s">
        <v>190</v>
      </c>
      <c r="AC244">
        <v>217</v>
      </c>
      <c r="AD244" t="s">
        <v>191</v>
      </c>
      <c r="AE244" t="s">
        <v>192</v>
      </c>
      <c r="AF244">
        <v>4</v>
      </c>
      <c r="AG244">
        <v>4</v>
      </c>
      <c r="AH244" t="s">
        <v>193</v>
      </c>
      <c r="AI244">
        <v>11</v>
      </c>
      <c r="AJ244" t="s">
        <v>194</v>
      </c>
      <c r="AK244">
        <v>1.139</v>
      </c>
      <c r="AL244">
        <v>1.0840000000000001</v>
      </c>
      <c r="AM244">
        <v>1.2350000000000001</v>
      </c>
      <c r="AN244">
        <v>118</v>
      </c>
      <c r="AO244" t="s">
        <v>269</v>
      </c>
      <c r="AP244" t="s">
        <v>32</v>
      </c>
      <c r="AQ244" t="s">
        <v>32</v>
      </c>
      <c r="AR244">
        <v>5</v>
      </c>
      <c r="AS244" t="s">
        <v>195</v>
      </c>
      <c r="AT244">
        <v>3189</v>
      </c>
      <c r="AU244" t="s">
        <v>369</v>
      </c>
      <c r="AV244">
        <v>79818010</v>
      </c>
      <c r="AW244" t="s">
        <v>370</v>
      </c>
      <c r="AX244">
        <v>79818010</v>
      </c>
      <c r="AY244" t="s">
        <v>32</v>
      </c>
      <c r="AZ244" t="s">
        <v>198</v>
      </c>
      <c r="BA244" t="s">
        <v>32</v>
      </c>
      <c r="BB244" t="s">
        <v>199</v>
      </c>
      <c r="BC244">
        <v>237635</v>
      </c>
      <c r="BD244" t="s">
        <v>272</v>
      </c>
    </row>
    <row r="245" spans="1:56">
      <c r="A245" s="109">
        <v>2021</v>
      </c>
      <c r="B245" t="s">
        <v>598</v>
      </c>
      <c r="C245" s="109">
        <v>14</v>
      </c>
      <c r="D245" t="s">
        <v>619</v>
      </c>
      <c r="E245">
        <v>2</v>
      </c>
      <c r="F245" t="s">
        <v>32</v>
      </c>
      <c r="G245" t="s">
        <v>32</v>
      </c>
      <c r="H245">
        <v>913818</v>
      </c>
      <c r="I245" t="s">
        <v>416</v>
      </c>
      <c r="J245">
        <v>14.6</v>
      </c>
      <c r="K245">
        <v>24</v>
      </c>
      <c r="L245">
        <v>35</v>
      </c>
      <c r="M245" s="110">
        <v>44215</v>
      </c>
      <c r="N245" s="110">
        <v>44241</v>
      </c>
      <c r="O245" s="110">
        <v>44241.51778761574</v>
      </c>
      <c r="P245" t="s">
        <v>187</v>
      </c>
      <c r="Q245" t="s">
        <v>32</v>
      </c>
      <c r="R245" t="s">
        <v>32</v>
      </c>
      <c r="S245" t="s">
        <v>267</v>
      </c>
      <c r="T245" t="s">
        <v>268</v>
      </c>
      <c r="U245" t="s">
        <v>260</v>
      </c>
      <c r="V245" t="s">
        <v>32</v>
      </c>
      <c r="W245" t="s">
        <v>32</v>
      </c>
      <c r="X245" t="s">
        <v>32</v>
      </c>
      <c r="Y245" t="s">
        <v>32</v>
      </c>
      <c r="Z245" t="s">
        <v>32</v>
      </c>
      <c r="AA245" t="s">
        <v>32</v>
      </c>
      <c r="AB245" t="s">
        <v>190</v>
      </c>
      <c r="AC245">
        <v>217</v>
      </c>
      <c r="AD245" t="s">
        <v>191</v>
      </c>
      <c r="AE245" t="s">
        <v>192</v>
      </c>
      <c r="AF245">
        <v>4</v>
      </c>
      <c r="AG245">
        <v>4</v>
      </c>
      <c r="AH245" t="s">
        <v>193</v>
      </c>
      <c r="AI245">
        <v>10</v>
      </c>
      <c r="AJ245" t="s">
        <v>194</v>
      </c>
      <c r="AK245">
        <v>1.367</v>
      </c>
      <c r="AL245">
        <v>1.0840000000000001</v>
      </c>
      <c r="AM245">
        <v>1.482</v>
      </c>
      <c r="AN245">
        <v>162</v>
      </c>
      <c r="AO245" t="s">
        <v>269</v>
      </c>
      <c r="AP245" t="s">
        <v>32</v>
      </c>
      <c r="AQ245" t="s">
        <v>32</v>
      </c>
      <c r="AR245">
        <v>5</v>
      </c>
      <c r="AS245" t="s">
        <v>195</v>
      </c>
      <c r="AT245">
        <v>3189</v>
      </c>
      <c r="AU245" t="s">
        <v>369</v>
      </c>
      <c r="AV245">
        <v>79818010</v>
      </c>
      <c r="AW245" t="s">
        <v>370</v>
      </c>
      <c r="AX245">
        <v>79818010</v>
      </c>
      <c r="AY245" t="s">
        <v>32</v>
      </c>
      <c r="AZ245" t="s">
        <v>198</v>
      </c>
      <c r="BA245" t="s">
        <v>32</v>
      </c>
      <c r="BB245" t="s">
        <v>199</v>
      </c>
      <c r="BC245">
        <v>237635</v>
      </c>
      <c r="BD245" t="s">
        <v>272</v>
      </c>
    </row>
    <row r="246" spans="1:56">
      <c r="A246" s="109">
        <v>2021</v>
      </c>
      <c r="B246" t="s">
        <v>598</v>
      </c>
      <c r="C246" s="109">
        <v>14</v>
      </c>
      <c r="D246" t="s">
        <v>619</v>
      </c>
      <c r="E246">
        <v>3</v>
      </c>
      <c r="F246" t="s">
        <v>32</v>
      </c>
      <c r="G246" t="s">
        <v>32</v>
      </c>
      <c r="H246">
        <v>913818</v>
      </c>
      <c r="I246" t="s">
        <v>416</v>
      </c>
      <c r="J246">
        <v>14.6</v>
      </c>
      <c r="K246">
        <v>24</v>
      </c>
      <c r="L246">
        <v>35</v>
      </c>
      <c r="M246" s="110">
        <v>44215</v>
      </c>
      <c r="N246" s="110">
        <v>44241</v>
      </c>
      <c r="O246" s="110">
        <v>44241.51778761574</v>
      </c>
      <c r="P246" t="s">
        <v>187</v>
      </c>
      <c r="Q246" t="s">
        <v>32</v>
      </c>
      <c r="R246" t="s">
        <v>32</v>
      </c>
      <c r="S246" t="s">
        <v>267</v>
      </c>
      <c r="T246" t="s">
        <v>268</v>
      </c>
      <c r="U246" t="s">
        <v>260</v>
      </c>
      <c r="V246" t="s">
        <v>32</v>
      </c>
      <c r="W246" t="s">
        <v>32</v>
      </c>
      <c r="X246" t="s">
        <v>32</v>
      </c>
      <c r="Y246" t="s">
        <v>32</v>
      </c>
      <c r="Z246" t="s">
        <v>32</v>
      </c>
      <c r="AA246" t="s">
        <v>32</v>
      </c>
      <c r="AB246" t="s">
        <v>190</v>
      </c>
      <c r="AC246">
        <v>217</v>
      </c>
      <c r="AD246" t="s">
        <v>191</v>
      </c>
      <c r="AE246" t="s">
        <v>192</v>
      </c>
      <c r="AF246">
        <v>4</v>
      </c>
      <c r="AG246">
        <v>4</v>
      </c>
      <c r="AH246" t="s">
        <v>193</v>
      </c>
      <c r="AI246">
        <v>10</v>
      </c>
      <c r="AJ246" t="s">
        <v>194</v>
      </c>
      <c r="AK246">
        <v>0.14699999999999999</v>
      </c>
      <c r="AL246">
        <v>1.0840000000000001</v>
      </c>
      <c r="AM246">
        <v>0.159</v>
      </c>
      <c r="AN246">
        <v>117</v>
      </c>
      <c r="AO246" t="s">
        <v>269</v>
      </c>
      <c r="AP246" t="s">
        <v>32</v>
      </c>
      <c r="AQ246" t="s">
        <v>32</v>
      </c>
      <c r="AR246">
        <v>5</v>
      </c>
      <c r="AS246" t="s">
        <v>195</v>
      </c>
      <c r="AT246">
        <v>3189</v>
      </c>
      <c r="AU246" t="s">
        <v>369</v>
      </c>
      <c r="AV246">
        <v>79818010</v>
      </c>
      <c r="AW246" t="s">
        <v>370</v>
      </c>
      <c r="AX246">
        <v>79818010</v>
      </c>
      <c r="AY246" t="s">
        <v>32</v>
      </c>
      <c r="AZ246" t="s">
        <v>198</v>
      </c>
      <c r="BA246" t="s">
        <v>32</v>
      </c>
      <c r="BB246" t="s">
        <v>199</v>
      </c>
      <c r="BC246">
        <v>237635</v>
      </c>
      <c r="BD246" t="s">
        <v>272</v>
      </c>
    </row>
    <row r="247" spans="1:56">
      <c r="A247" s="109">
        <v>2021</v>
      </c>
      <c r="B247" t="s">
        <v>598</v>
      </c>
      <c r="C247" s="109">
        <v>12</v>
      </c>
      <c r="D247" t="s">
        <v>620</v>
      </c>
      <c r="E247">
        <v>1</v>
      </c>
      <c r="F247" t="s">
        <v>32</v>
      </c>
      <c r="G247" t="s">
        <v>32</v>
      </c>
      <c r="H247">
        <v>25103</v>
      </c>
      <c r="I247" t="s">
        <v>300</v>
      </c>
      <c r="J247">
        <v>17.2</v>
      </c>
      <c r="K247">
        <v>47</v>
      </c>
      <c r="L247">
        <v>67</v>
      </c>
      <c r="M247" s="110">
        <v>44214</v>
      </c>
      <c r="N247" s="110">
        <v>44239</v>
      </c>
      <c r="O247" s="110">
        <v>44239.702136956017</v>
      </c>
      <c r="P247" t="s">
        <v>187</v>
      </c>
      <c r="Q247" t="s">
        <v>32</v>
      </c>
      <c r="R247" t="s">
        <v>32</v>
      </c>
      <c r="S247" t="s">
        <v>334</v>
      </c>
      <c r="T247" t="s">
        <v>188</v>
      </c>
      <c r="U247" t="s">
        <v>189</v>
      </c>
      <c r="V247" t="s">
        <v>32</v>
      </c>
      <c r="W247" t="s">
        <v>32</v>
      </c>
      <c r="X247" t="s">
        <v>32</v>
      </c>
      <c r="Y247" t="s">
        <v>32</v>
      </c>
      <c r="Z247" t="s">
        <v>32</v>
      </c>
      <c r="AA247" t="s">
        <v>32</v>
      </c>
      <c r="AB247" t="s">
        <v>190</v>
      </c>
      <c r="AC247">
        <v>217</v>
      </c>
      <c r="AD247" t="s">
        <v>191</v>
      </c>
      <c r="AE247" t="s">
        <v>192</v>
      </c>
      <c r="AF247">
        <v>4</v>
      </c>
      <c r="AG247">
        <v>4</v>
      </c>
      <c r="AH247" t="s">
        <v>193</v>
      </c>
      <c r="AI247">
        <v>11</v>
      </c>
      <c r="AJ247" t="s">
        <v>194</v>
      </c>
      <c r="AK247">
        <v>6.1029999999999998</v>
      </c>
      <c r="AL247">
        <v>1.0840000000000001</v>
      </c>
      <c r="AM247">
        <v>6.6159999999999997</v>
      </c>
      <c r="AN247">
        <v>118</v>
      </c>
      <c r="AO247" t="s">
        <v>188</v>
      </c>
      <c r="AP247" t="s">
        <v>32</v>
      </c>
      <c r="AQ247" t="s">
        <v>32</v>
      </c>
      <c r="AR247">
        <v>10</v>
      </c>
      <c r="AS247" t="s">
        <v>195</v>
      </c>
      <c r="AT247">
        <v>7650</v>
      </c>
      <c r="AU247" t="s">
        <v>303</v>
      </c>
      <c r="AV247">
        <v>87619</v>
      </c>
      <c r="AW247" t="s">
        <v>304</v>
      </c>
      <c r="AX247">
        <v>10404754</v>
      </c>
      <c r="AY247" t="s">
        <v>32</v>
      </c>
      <c r="AZ247" t="s">
        <v>198</v>
      </c>
      <c r="BA247" t="s">
        <v>32</v>
      </c>
      <c r="BB247" t="s">
        <v>199</v>
      </c>
      <c r="BC247">
        <v>237539</v>
      </c>
      <c r="BD247" t="s">
        <v>445</v>
      </c>
    </row>
    <row r="248" spans="1:56">
      <c r="A248" s="109">
        <v>2021</v>
      </c>
      <c r="B248" t="s">
        <v>598</v>
      </c>
      <c r="C248" s="109">
        <v>11</v>
      </c>
      <c r="D248" t="s">
        <v>621</v>
      </c>
      <c r="E248">
        <v>1</v>
      </c>
      <c r="F248" t="s">
        <v>32</v>
      </c>
      <c r="G248" t="s">
        <v>32</v>
      </c>
      <c r="H248">
        <v>925411</v>
      </c>
      <c r="I248" t="s">
        <v>333</v>
      </c>
      <c r="J248">
        <v>14.89</v>
      </c>
      <c r="K248">
        <v>31</v>
      </c>
      <c r="L248">
        <v>38.799999999999997</v>
      </c>
      <c r="M248" s="110">
        <v>44222</v>
      </c>
      <c r="N248" s="110">
        <v>44238</v>
      </c>
      <c r="O248" s="110">
        <v>44238.700004826387</v>
      </c>
      <c r="P248" t="s">
        <v>187</v>
      </c>
      <c r="Q248" t="s">
        <v>32</v>
      </c>
      <c r="R248" t="s">
        <v>32</v>
      </c>
      <c r="S248" t="s">
        <v>334</v>
      </c>
      <c r="T248" t="s">
        <v>188</v>
      </c>
      <c r="U248" t="s">
        <v>189</v>
      </c>
      <c r="V248" t="s">
        <v>32</v>
      </c>
      <c r="W248" t="s">
        <v>32</v>
      </c>
      <c r="X248" t="s">
        <v>32</v>
      </c>
      <c r="Y248" t="s">
        <v>32</v>
      </c>
      <c r="Z248" t="s">
        <v>32</v>
      </c>
      <c r="AA248" t="s">
        <v>32</v>
      </c>
      <c r="AB248" t="s">
        <v>190</v>
      </c>
      <c r="AC248">
        <v>217</v>
      </c>
      <c r="AD248" t="s">
        <v>191</v>
      </c>
      <c r="AE248" t="s">
        <v>192</v>
      </c>
      <c r="AF248">
        <v>4</v>
      </c>
      <c r="AG248">
        <v>4</v>
      </c>
      <c r="AH248" t="s">
        <v>193</v>
      </c>
      <c r="AI248">
        <v>14</v>
      </c>
      <c r="AJ248" t="s">
        <v>194</v>
      </c>
      <c r="AK248">
        <v>5.3209999999999997</v>
      </c>
      <c r="AL248">
        <v>1.0840000000000001</v>
      </c>
      <c r="AM248">
        <v>5.7679999999999998</v>
      </c>
      <c r="AN248">
        <v>161</v>
      </c>
      <c r="AO248" t="s">
        <v>188</v>
      </c>
      <c r="AP248" t="s">
        <v>32</v>
      </c>
      <c r="AQ248" t="s">
        <v>32</v>
      </c>
      <c r="AR248">
        <v>14</v>
      </c>
      <c r="AS248" t="s">
        <v>195</v>
      </c>
      <c r="AT248">
        <v>6397</v>
      </c>
      <c r="AU248" t="s">
        <v>549</v>
      </c>
      <c r="AV248">
        <v>88158</v>
      </c>
      <c r="AW248" t="s">
        <v>335</v>
      </c>
      <c r="AX248">
        <v>7468555</v>
      </c>
      <c r="AY248" t="s">
        <v>32</v>
      </c>
      <c r="AZ248" t="s">
        <v>198</v>
      </c>
      <c r="BA248" t="s">
        <v>32</v>
      </c>
      <c r="BB248" t="s">
        <v>199</v>
      </c>
      <c r="BC248">
        <v>237441</v>
      </c>
      <c r="BD248" t="s">
        <v>445</v>
      </c>
    </row>
    <row r="249" spans="1:56">
      <c r="A249" s="109">
        <v>2021</v>
      </c>
      <c r="B249" t="s">
        <v>598</v>
      </c>
      <c r="C249" s="109">
        <v>11</v>
      </c>
      <c r="D249" t="s">
        <v>621</v>
      </c>
      <c r="E249">
        <v>2</v>
      </c>
      <c r="F249" t="s">
        <v>32</v>
      </c>
      <c r="G249" t="s">
        <v>32</v>
      </c>
      <c r="H249">
        <v>925411</v>
      </c>
      <c r="I249" t="s">
        <v>333</v>
      </c>
      <c r="J249">
        <v>14.89</v>
      </c>
      <c r="K249">
        <v>31</v>
      </c>
      <c r="L249">
        <v>38.799999999999997</v>
      </c>
      <c r="M249" s="110">
        <v>44222</v>
      </c>
      <c r="N249" s="110">
        <v>44238</v>
      </c>
      <c r="O249" s="110">
        <v>44238.700004826387</v>
      </c>
      <c r="P249" t="s">
        <v>187</v>
      </c>
      <c r="Q249" t="s">
        <v>32</v>
      </c>
      <c r="R249" t="s">
        <v>32</v>
      </c>
      <c r="S249" t="s">
        <v>334</v>
      </c>
      <c r="T249" t="s">
        <v>188</v>
      </c>
      <c r="U249" t="s">
        <v>189</v>
      </c>
      <c r="V249" t="s">
        <v>32</v>
      </c>
      <c r="W249" t="s">
        <v>32</v>
      </c>
      <c r="X249" t="s">
        <v>32</v>
      </c>
      <c r="Y249" t="s">
        <v>32</v>
      </c>
      <c r="Z249" t="s">
        <v>32</v>
      </c>
      <c r="AA249" t="s">
        <v>32</v>
      </c>
      <c r="AB249" t="s">
        <v>190</v>
      </c>
      <c r="AC249">
        <v>217</v>
      </c>
      <c r="AD249" t="s">
        <v>191</v>
      </c>
      <c r="AE249" t="s">
        <v>192</v>
      </c>
      <c r="AF249">
        <v>4</v>
      </c>
      <c r="AG249">
        <v>4</v>
      </c>
      <c r="AH249" t="s">
        <v>193</v>
      </c>
      <c r="AI249">
        <v>14</v>
      </c>
      <c r="AJ249" t="s">
        <v>194</v>
      </c>
      <c r="AK249">
        <v>8.9999999999999993E-3</v>
      </c>
      <c r="AL249">
        <v>1.0840000000000001</v>
      </c>
      <c r="AM249">
        <v>0.01</v>
      </c>
      <c r="AN249">
        <v>161</v>
      </c>
      <c r="AO249" t="s">
        <v>188</v>
      </c>
      <c r="AP249" t="s">
        <v>32</v>
      </c>
      <c r="AQ249" t="s">
        <v>32</v>
      </c>
      <c r="AR249">
        <v>14</v>
      </c>
      <c r="AS249" t="s">
        <v>239</v>
      </c>
      <c r="AT249">
        <v>1111111</v>
      </c>
      <c r="AU249" t="s">
        <v>456</v>
      </c>
      <c r="AV249">
        <v>88158</v>
      </c>
      <c r="AW249" t="s">
        <v>335</v>
      </c>
      <c r="AX249">
        <v>7468555</v>
      </c>
      <c r="AY249" t="s">
        <v>32</v>
      </c>
      <c r="AZ249" t="s">
        <v>198</v>
      </c>
      <c r="BA249" t="s">
        <v>32</v>
      </c>
      <c r="BB249" t="s">
        <v>199</v>
      </c>
      <c r="BC249">
        <v>237441</v>
      </c>
      <c r="BD249" t="s">
        <v>445</v>
      </c>
    </row>
    <row r="250" spans="1:56">
      <c r="A250" s="109">
        <v>2021</v>
      </c>
      <c r="B250" t="s">
        <v>598</v>
      </c>
      <c r="C250" s="109">
        <v>11</v>
      </c>
      <c r="D250" t="s">
        <v>622</v>
      </c>
      <c r="E250">
        <v>1</v>
      </c>
      <c r="F250" t="s">
        <v>32</v>
      </c>
      <c r="G250" t="s">
        <v>32</v>
      </c>
      <c r="H250">
        <v>950913</v>
      </c>
      <c r="I250" t="s">
        <v>465</v>
      </c>
      <c r="J250">
        <v>17.7</v>
      </c>
      <c r="K250">
        <v>48</v>
      </c>
      <c r="L250">
        <v>77</v>
      </c>
      <c r="M250" s="110">
        <v>44214</v>
      </c>
      <c r="N250" s="110">
        <v>44238</v>
      </c>
      <c r="O250" s="110">
        <v>44238.521459756943</v>
      </c>
      <c r="P250" t="s">
        <v>187</v>
      </c>
      <c r="Q250" t="s">
        <v>32</v>
      </c>
      <c r="R250" t="s">
        <v>32</v>
      </c>
      <c r="S250" t="s">
        <v>334</v>
      </c>
      <c r="T250" t="s">
        <v>188</v>
      </c>
      <c r="U250" t="s">
        <v>189</v>
      </c>
      <c r="V250" t="s">
        <v>32</v>
      </c>
      <c r="W250" t="s">
        <v>32</v>
      </c>
      <c r="X250" t="s">
        <v>32</v>
      </c>
      <c r="Y250" t="s">
        <v>32</v>
      </c>
      <c r="Z250" t="s">
        <v>32</v>
      </c>
      <c r="AA250" t="s">
        <v>32</v>
      </c>
      <c r="AB250" t="s">
        <v>190</v>
      </c>
      <c r="AC250">
        <v>217</v>
      </c>
      <c r="AD250" t="s">
        <v>191</v>
      </c>
      <c r="AE250" t="s">
        <v>192</v>
      </c>
      <c r="AF250">
        <v>4</v>
      </c>
      <c r="AG250">
        <v>4</v>
      </c>
      <c r="AH250" t="s">
        <v>193</v>
      </c>
      <c r="AI250">
        <v>11</v>
      </c>
      <c r="AJ250" t="s">
        <v>194</v>
      </c>
      <c r="AK250">
        <v>3</v>
      </c>
      <c r="AL250">
        <v>1.0840000000000001</v>
      </c>
      <c r="AM250">
        <v>3.2519999999999998</v>
      </c>
      <c r="AN250">
        <v>118</v>
      </c>
      <c r="AO250" t="s">
        <v>188</v>
      </c>
      <c r="AP250" t="s">
        <v>32</v>
      </c>
      <c r="AQ250" t="s">
        <v>32</v>
      </c>
      <c r="AR250">
        <v>14</v>
      </c>
      <c r="AS250" t="s">
        <v>195</v>
      </c>
      <c r="AT250">
        <v>7642</v>
      </c>
      <c r="AU250" t="s">
        <v>466</v>
      </c>
      <c r="AV250">
        <v>927498</v>
      </c>
      <c r="AW250" t="s">
        <v>467</v>
      </c>
      <c r="AX250">
        <v>6758684</v>
      </c>
      <c r="AY250" t="s">
        <v>32</v>
      </c>
      <c r="AZ250" t="s">
        <v>198</v>
      </c>
      <c r="BA250" t="s">
        <v>32</v>
      </c>
      <c r="BB250" t="s">
        <v>199</v>
      </c>
      <c r="BC250">
        <v>237396</v>
      </c>
      <c r="BD250" t="s">
        <v>445</v>
      </c>
    </row>
    <row r="251" spans="1:56">
      <c r="A251" s="109">
        <v>2021</v>
      </c>
      <c r="B251" t="s">
        <v>598</v>
      </c>
      <c r="C251" s="109">
        <v>11</v>
      </c>
      <c r="D251" t="s">
        <v>622</v>
      </c>
      <c r="E251">
        <v>2</v>
      </c>
      <c r="F251" t="s">
        <v>32</v>
      </c>
      <c r="G251" t="s">
        <v>32</v>
      </c>
      <c r="H251">
        <v>950913</v>
      </c>
      <c r="I251" t="s">
        <v>465</v>
      </c>
      <c r="J251">
        <v>17.7</v>
      </c>
      <c r="K251">
        <v>48</v>
      </c>
      <c r="L251">
        <v>77</v>
      </c>
      <c r="M251" s="110">
        <v>44214</v>
      </c>
      <c r="N251" s="110">
        <v>44238</v>
      </c>
      <c r="O251" s="110">
        <v>44238.521459756943</v>
      </c>
      <c r="P251" t="s">
        <v>187</v>
      </c>
      <c r="Q251" t="s">
        <v>32</v>
      </c>
      <c r="R251" t="s">
        <v>32</v>
      </c>
      <c r="S251" t="s">
        <v>334</v>
      </c>
      <c r="T251" t="s">
        <v>188</v>
      </c>
      <c r="U251" t="s">
        <v>189</v>
      </c>
      <c r="V251" t="s">
        <v>32</v>
      </c>
      <c r="W251" t="s">
        <v>32</v>
      </c>
      <c r="X251" t="s">
        <v>32</v>
      </c>
      <c r="Y251" t="s">
        <v>32</v>
      </c>
      <c r="Z251" t="s">
        <v>32</v>
      </c>
      <c r="AA251" t="s">
        <v>32</v>
      </c>
      <c r="AB251" t="s">
        <v>190</v>
      </c>
      <c r="AC251">
        <v>217</v>
      </c>
      <c r="AD251" t="s">
        <v>191</v>
      </c>
      <c r="AE251" t="s">
        <v>192</v>
      </c>
      <c r="AF251">
        <v>4</v>
      </c>
      <c r="AG251">
        <v>4</v>
      </c>
      <c r="AH251" t="s">
        <v>193</v>
      </c>
      <c r="AI251">
        <v>10</v>
      </c>
      <c r="AJ251" t="s">
        <v>194</v>
      </c>
      <c r="AK251">
        <v>2.016</v>
      </c>
      <c r="AL251">
        <v>1.0840000000000001</v>
      </c>
      <c r="AM251">
        <v>2.1850000000000001</v>
      </c>
      <c r="AN251">
        <v>117</v>
      </c>
      <c r="AO251" t="s">
        <v>188</v>
      </c>
      <c r="AP251" t="s">
        <v>32</v>
      </c>
      <c r="AQ251" t="s">
        <v>32</v>
      </c>
      <c r="AR251">
        <v>14</v>
      </c>
      <c r="AS251" t="s">
        <v>195</v>
      </c>
      <c r="AT251">
        <v>7642</v>
      </c>
      <c r="AU251" t="s">
        <v>466</v>
      </c>
      <c r="AV251">
        <v>927498</v>
      </c>
      <c r="AW251" t="s">
        <v>467</v>
      </c>
      <c r="AX251">
        <v>6758684</v>
      </c>
      <c r="AY251" t="s">
        <v>32</v>
      </c>
      <c r="AZ251" t="s">
        <v>198</v>
      </c>
      <c r="BA251" t="s">
        <v>32</v>
      </c>
      <c r="BB251" t="s">
        <v>199</v>
      </c>
      <c r="BC251">
        <v>237396</v>
      </c>
      <c r="BD251" t="s">
        <v>445</v>
      </c>
    </row>
    <row r="252" spans="1:56">
      <c r="A252" s="109">
        <v>2021</v>
      </c>
      <c r="B252" t="s">
        <v>598</v>
      </c>
      <c r="C252" s="109">
        <v>11</v>
      </c>
      <c r="D252" t="s">
        <v>622</v>
      </c>
      <c r="E252">
        <v>3</v>
      </c>
      <c r="F252" t="s">
        <v>32</v>
      </c>
      <c r="G252" t="s">
        <v>32</v>
      </c>
      <c r="H252">
        <v>950913</v>
      </c>
      <c r="I252" t="s">
        <v>465</v>
      </c>
      <c r="J252">
        <v>17.7</v>
      </c>
      <c r="K252">
        <v>48</v>
      </c>
      <c r="L252">
        <v>77</v>
      </c>
      <c r="M252" s="110">
        <v>44214</v>
      </c>
      <c r="N252" s="110">
        <v>44238</v>
      </c>
      <c r="O252" s="110">
        <v>44238.521459756943</v>
      </c>
      <c r="P252" t="s">
        <v>187</v>
      </c>
      <c r="Q252" t="s">
        <v>32</v>
      </c>
      <c r="R252" t="s">
        <v>32</v>
      </c>
      <c r="S252" t="s">
        <v>334</v>
      </c>
      <c r="T252" t="s">
        <v>188</v>
      </c>
      <c r="U252" t="s">
        <v>189</v>
      </c>
      <c r="V252" t="s">
        <v>32</v>
      </c>
      <c r="W252" t="s">
        <v>32</v>
      </c>
      <c r="X252" t="s">
        <v>32</v>
      </c>
      <c r="Y252" t="s">
        <v>32</v>
      </c>
      <c r="Z252" t="s">
        <v>32</v>
      </c>
      <c r="AA252" t="s">
        <v>32</v>
      </c>
      <c r="AB252" t="s">
        <v>190</v>
      </c>
      <c r="AC252">
        <v>217</v>
      </c>
      <c r="AD252" t="s">
        <v>191</v>
      </c>
      <c r="AE252" t="s">
        <v>192</v>
      </c>
      <c r="AF252">
        <v>4</v>
      </c>
      <c r="AG252">
        <v>4</v>
      </c>
      <c r="AH252" t="s">
        <v>193</v>
      </c>
      <c r="AI252">
        <v>11</v>
      </c>
      <c r="AJ252" t="s">
        <v>194</v>
      </c>
      <c r="AK252">
        <v>8.0000000000000002E-3</v>
      </c>
      <c r="AL252">
        <v>1.0840000000000001</v>
      </c>
      <c r="AM252">
        <v>8.9999999999999993E-3</v>
      </c>
      <c r="AN252">
        <v>118</v>
      </c>
      <c r="AO252" t="s">
        <v>188</v>
      </c>
      <c r="AP252" t="s">
        <v>32</v>
      </c>
      <c r="AQ252" t="s">
        <v>32</v>
      </c>
      <c r="AR252">
        <v>14</v>
      </c>
      <c r="AS252" t="s">
        <v>239</v>
      </c>
      <c r="AT252">
        <v>1111111</v>
      </c>
      <c r="AU252" t="s">
        <v>456</v>
      </c>
      <c r="AV252">
        <v>927498</v>
      </c>
      <c r="AW252" t="s">
        <v>467</v>
      </c>
      <c r="AX252">
        <v>6758684</v>
      </c>
      <c r="AY252" t="s">
        <v>32</v>
      </c>
      <c r="AZ252" t="s">
        <v>198</v>
      </c>
      <c r="BA252" t="s">
        <v>32</v>
      </c>
      <c r="BB252" t="s">
        <v>199</v>
      </c>
      <c r="BC252">
        <v>237396</v>
      </c>
      <c r="BD252" t="s">
        <v>445</v>
      </c>
    </row>
    <row r="253" spans="1:56">
      <c r="A253" s="109">
        <v>2021</v>
      </c>
      <c r="B253" t="s">
        <v>598</v>
      </c>
      <c r="C253" s="109">
        <v>11</v>
      </c>
      <c r="D253" t="s">
        <v>623</v>
      </c>
      <c r="E253">
        <v>1</v>
      </c>
      <c r="F253" t="s">
        <v>32</v>
      </c>
      <c r="G253" t="s">
        <v>32</v>
      </c>
      <c r="H253">
        <v>900657</v>
      </c>
      <c r="I253" t="s">
        <v>435</v>
      </c>
      <c r="J253">
        <v>14.7</v>
      </c>
      <c r="K253">
        <v>23</v>
      </c>
      <c r="L253">
        <v>35.9</v>
      </c>
      <c r="M253" s="110">
        <v>44224</v>
      </c>
      <c r="N253" s="110">
        <v>44238</v>
      </c>
      <c r="O253" s="110">
        <v>44238.633221412027</v>
      </c>
      <c r="P253" t="s">
        <v>187</v>
      </c>
      <c r="Q253" t="s">
        <v>32</v>
      </c>
      <c r="R253" t="s">
        <v>32</v>
      </c>
      <c r="S253" t="s">
        <v>232</v>
      </c>
      <c r="T253" t="s">
        <v>233</v>
      </c>
      <c r="U253" t="s">
        <v>234</v>
      </c>
      <c r="V253" t="s">
        <v>32</v>
      </c>
      <c r="W253" t="s">
        <v>32</v>
      </c>
      <c r="X253" t="s">
        <v>32</v>
      </c>
      <c r="Y253" t="s">
        <v>32</v>
      </c>
      <c r="Z253" t="s">
        <v>32</v>
      </c>
      <c r="AA253" t="s">
        <v>32</v>
      </c>
      <c r="AB253" t="s">
        <v>190</v>
      </c>
      <c r="AC253">
        <v>217</v>
      </c>
      <c r="AD253" t="s">
        <v>191</v>
      </c>
      <c r="AE253" t="s">
        <v>192</v>
      </c>
      <c r="AF253">
        <v>4</v>
      </c>
      <c r="AG253">
        <v>4</v>
      </c>
      <c r="AH253" t="s">
        <v>193</v>
      </c>
      <c r="AI253">
        <v>6</v>
      </c>
      <c r="AJ253" t="s">
        <v>194</v>
      </c>
      <c r="AK253">
        <v>4.2169999999999996</v>
      </c>
      <c r="AL253">
        <v>1.0840000000000001</v>
      </c>
      <c r="AM253">
        <v>4.5709999999999997</v>
      </c>
      <c r="AN253">
        <v>112</v>
      </c>
      <c r="AO253" t="s">
        <v>235</v>
      </c>
      <c r="AP253" t="s">
        <v>32</v>
      </c>
      <c r="AQ253" t="s">
        <v>32</v>
      </c>
      <c r="AR253">
        <v>14</v>
      </c>
      <c r="AS253" t="s">
        <v>195</v>
      </c>
      <c r="AT253">
        <v>5204</v>
      </c>
      <c r="AU253" t="s">
        <v>236</v>
      </c>
      <c r="AV253">
        <v>900610</v>
      </c>
      <c r="AW253" t="s">
        <v>436</v>
      </c>
      <c r="AX253">
        <v>12068122</v>
      </c>
      <c r="AY253" t="s">
        <v>32</v>
      </c>
      <c r="AZ253" t="s">
        <v>198</v>
      </c>
      <c r="BA253" t="s">
        <v>32</v>
      </c>
      <c r="BB253" t="s">
        <v>199</v>
      </c>
      <c r="BC253">
        <v>237381</v>
      </c>
      <c r="BD253" t="s">
        <v>238</v>
      </c>
    </row>
    <row r="254" spans="1:56">
      <c r="A254" s="109">
        <v>2021</v>
      </c>
      <c r="B254" t="s">
        <v>598</v>
      </c>
      <c r="C254" s="109">
        <v>11</v>
      </c>
      <c r="D254" t="s">
        <v>623</v>
      </c>
      <c r="E254">
        <v>2</v>
      </c>
      <c r="F254" t="s">
        <v>32</v>
      </c>
      <c r="G254" t="s">
        <v>32</v>
      </c>
      <c r="H254">
        <v>900657</v>
      </c>
      <c r="I254" t="s">
        <v>435</v>
      </c>
      <c r="J254">
        <v>14.7</v>
      </c>
      <c r="K254">
        <v>23</v>
      </c>
      <c r="L254">
        <v>35.9</v>
      </c>
      <c r="M254" s="110">
        <v>44224</v>
      </c>
      <c r="N254" s="110">
        <v>44238</v>
      </c>
      <c r="O254" s="110">
        <v>44238.633221412027</v>
      </c>
      <c r="P254" t="s">
        <v>187</v>
      </c>
      <c r="Q254" t="s">
        <v>32</v>
      </c>
      <c r="R254" t="s">
        <v>32</v>
      </c>
      <c r="S254" t="s">
        <v>232</v>
      </c>
      <c r="T254" t="s">
        <v>233</v>
      </c>
      <c r="U254" t="s">
        <v>234</v>
      </c>
      <c r="V254" t="s">
        <v>32</v>
      </c>
      <c r="W254" t="s">
        <v>32</v>
      </c>
      <c r="X254" t="s">
        <v>32</v>
      </c>
      <c r="Y254" t="s">
        <v>32</v>
      </c>
      <c r="Z254" t="s">
        <v>32</v>
      </c>
      <c r="AA254" t="s">
        <v>32</v>
      </c>
      <c r="AB254" t="s">
        <v>190</v>
      </c>
      <c r="AC254">
        <v>217</v>
      </c>
      <c r="AD254" t="s">
        <v>191</v>
      </c>
      <c r="AE254" t="s">
        <v>192</v>
      </c>
      <c r="AF254">
        <v>4</v>
      </c>
      <c r="AG254">
        <v>4</v>
      </c>
      <c r="AH254" t="s">
        <v>193</v>
      </c>
      <c r="AI254">
        <v>6</v>
      </c>
      <c r="AJ254" t="s">
        <v>194</v>
      </c>
      <c r="AK254">
        <v>8.2000000000000003E-2</v>
      </c>
      <c r="AL254">
        <v>1.0840000000000001</v>
      </c>
      <c r="AM254">
        <v>8.8999999999999996E-2</v>
      </c>
      <c r="AN254">
        <v>112</v>
      </c>
      <c r="AO254" t="s">
        <v>235</v>
      </c>
      <c r="AP254" t="s">
        <v>32</v>
      </c>
      <c r="AQ254" t="s">
        <v>32</v>
      </c>
      <c r="AR254">
        <v>14</v>
      </c>
      <c r="AS254" t="s">
        <v>239</v>
      </c>
      <c r="AT254">
        <v>55555555</v>
      </c>
      <c r="AU254" t="s">
        <v>240</v>
      </c>
      <c r="AV254">
        <v>900610</v>
      </c>
      <c r="AW254" t="s">
        <v>436</v>
      </c>
      <c r="AX254">
        <v>12068122</v>
      </c>
      <c r="AY254" t="s">
        <v>32</v>
      </c>
      <c r="AZ254" t="s">
        <v>198</v>
      </c>
      <c r="BA254" t="s">
        <v>32</v>
      </c>
      <c r="BB254" t="s">
        <v>199</v>
      </c>
      <c r="BC254">
        <v>237381</v>
      </c>
      <c r="BD254" t="s">
        <v>238</v>
      </c>
    </row>
    <row r="255" spans="1:56">
      <c r="A255" s="109">
        <v>2021</v>
      </c>
      <c r="B255" t="s">
        <v>598</v>
      </c>
      <c r="C255" s="109">
        <v>10</v>
      </c>
      <c r="D255" t="s">
        <v>624</v>
      </c>
      <c r="E255">
        <v>1</v>
      </c>
      <c r="F255" t="s">
        <v>32</v>
      </c>
      <c r="G255" t="s">
        <v>32</v>
      </c>
      <c r="H255">
        <v>910616</v>
      </c>
      <c r="I255" t="s">
        <v>349</v>
      </c>
      <c r="J255">
        <v>17.95</v>
      </c>
      <c r="K255">
        <v>39</v>
      </c>
      <c r="L255">
        <v>65</v>
      </c>
      <c r="M255" s="110">
        <v>44215</v>
      </c>
      <c r="N255" s="110">
        <v>44237</v>
      </c>
      <c r="O255" s="110">
        <v>44237.573021956021</v>
      </c>
      <c r="P255" t="s">
        <v>187</v>
      </c>
      <c r="Q255" t="s">
        <v>32</v>
      </c>
      <c r="R255" t="s">
        <v>32</v>
      </c>
      <c r="S255" t="s">
        <v>350</v>
      </c>
      <c r="T255" t="s">
        <v>351</v>
      </c>
      <c r="U255" t="s">
        <v>204</v>
      </c>
      <c r="V255" t="s">
        <v>32</v>
      </c>
      <c r="W255" t="s">
        <v>32</v>
      </c>
      <c r="X255" t="s">
        <v>32</v>
      </c>
      <c r="Y255" t="s">
        <v>32</v>
      </c>
      <c r="Z255" t="s">
        <v>32</v>
      </c>
      <c r="AA255" t="s">
        <v>32</v>
      </c>
      <c r="AB255" t="s">
        <v>190</v>
      </c>
      <c r="AC255">
        <v>217</v>
      </c>
      <c r="AD255" t="s">
        <v>191</v>
      </c>
      <c r="AE255" t="s">
        <v>192</v>
      </c>
      <c r="AF255">
        <v>4</v>
      </c>
      <c r="AG255">
        <v>4</v>
      </c>
      <c r="AH255" t="s">
        <v>193</v>
      </c>
      <c r="AI255">
        <v>8</v>
      </c>
      <c r="AJ255" t="s">
        <v>194</v>
      </c>
      <c r="AK255">
        <v>0.84799999999999998</v>
      </c>
      <c r="AL255">
        <v>1.0840000000000001</v>
      </c>
      <c r="AM255">
        <v>0.91900000000000004</v>
      </c>
      <c r="AN255">
        <v>114</v>
      </c>
      <c r="AO255" t="s">
        <v>352</v>
      </c>
      <c r="AP255" t="s">
        <v>32</v>
      </c>
      <c r="AQ255" t="s">
        <v>32</v>
      </c>
      <c r="AR255">
        <v>8</v>
      </c>
      <c r="AS255" t="s">
        <v>422</v>
      </c>
      <c r="AT255">
        <v>13073</v>
      </c>
      <c r="AU255" t="s">
        <v>566</v>
      </c>
      <c r="AV255">
        <v>21729</v>
      </c>
      <c r="AW255" t="s">
        <v>354</v>
      </c>
      <c r="AX255">
        <v>10674974</v>
      </c>
      <c r="AY255" t="s">
        <v>32</v>
      </c>
      <c r="AZ255" t="s">
        <v>198</v>
      </c>
      <c r="BA255" t="s">
        <v>32</v>
      </c>
      <c r="BB255" t="s">
        <v>199</v>
      </c>
      <c r="BC255">
        <v>237292</v>
      </c>
      <c r="BD255" t="s">
        <v>355</v>
      </c>
    </row>
    <row r="256" spans="1:56">
      <c r="A256" s="109">
        <v>2021</v>
      </c>
      <c r="B256" t="s">
        <v>598</v>
      </c>
      <c r="C256" s="109">
        <v>10</v>
      </c>
      <c r="D256" t="s">
        <v>624</v>
      </c>
      <c r="E256">
        <v>2</v>
      </c>
      <c r="F256" t="s">
        <v>32</v>
      </c>
      <c r="G256" t="s">
        <v>32</v>
      </c>
      <c r="H256">
        <v>910616</v>
      </c>
      <c r="I256" t="s">
        <v>349</v>
      </c>
      <c r="J256">
        <v>17.95</v>
      </c>
      <c r="K256">
        <v>39</v>
      </c>
      <c r="L256">
        <v>65</v>
      </c>
      <c r="M256" s="110">
        <v>44215</v>
      </c>
      <c r="N256" s="110">
        <v>44237</v>
      </c>
      <c r="O256" s="110">
        <v>44237.573021956021</v>
      </c>
      <c r="P256" t="s">
        <v>187</v>
      </c>
      <c r="Q256" t="s">
        <v>32</v>
      </c>
      <c r="R256" t="s">
        <v>32</v>
      </c>
      <c r="S256" t="s">
        <v>350</v>
      </c>
      <c r="T256" t="s">
        <v>351</v>
      </c>
      <c r="U256" t="s">
        <v>204</v>
      </c>
      <c r="V256" t="s">
        <v>32</v>
      </c>
      <c r="W256" t="s">
        <v>32</v>
      </c>
      <c r="X256" t="s">
        <v>32</v>
      </c>
      <c r="Y256" t="s">
        <v>32</v>
      </c>
      <c r="Z256" t="s">
        <v>32</v>
      </c>
      <c r="AA256" t="s">
        <v>32</v>
      </c>
      <c r="AB256" t="s">
        <v>190</v>
      </c>
      <c r="AC256">
        <v>217</v>
      </c>
      <c r="AD256" t="s">
        <v>191</v>
      </c>
      <c r="AE256" t="s">
        <v>192</v>
      </c>
      <c r="AF256">
        <v>4</v>
      </c>
      <c r="AG256">
        <v>4</v>
      </c>
      <c r="AH256" t="s">
        <v>193</v>
      </c>
      <c r="AI256">
        <v>8</v>
      </c>
      <c r="AJ256" t="s">
        <v>194</v>
      </c>
      <c r="AK256">
        <v>1.3440000000000001</v>
      </c>
      <c r="AL256">
        <v>1.0840000000000001</v>
      </c>
      <c r="AM256">
        <v>1.4570000000000001</v>
      </c>
      <c r="AN256">
        <v>114</v>
      </c>
      <c r="AO256" t="s">
        <v>352</v>
      </c>
      <c r="AP256" t="s">
        <v>32</v>
      </c>
      <c r="AQ256" t="s">
        <v>32</v>
      </c>
      <c r="AR256">
        <v>8</v>
      </c>
      <c r="AS256" t="s">
        <v>195</v>
      </c>
      <c r="AT256">
        <v>5088</v>
      </c>
      <c r="AU256" t="s">
        <v>625</v>
      </c>
      <c r="AV256">
        <v>21729</v>
      </c>
      <c r="AW256" t="s">
        <v>354</v>
      </c>
      <c r="AX256">
        <v>10674974</v>
      </c>
      <c r="AY256" t="s">
        <v>32</v>
      </c>
      <c r="AZ256" t="s">
        <v>198</v>
      </c>
      <c r="BA256" t="s">
        <v>32</v>
      </c>
      <c r="BB256" t="s">
        <v>199</v>
      </c>
      <c r="BC256">
        <v>237292</v>
      </c>
      <c r="BD256" t="s">
        <v>355</v>
      </c>
    </row>
    <row r="257" spans="1:56">
      <c r="A257" s="109">
        <v>2021</v>
      </c>
      <c r="B257" t="s">
        <v>598</v>
      </c>
      <c r="C257" s="109">
        <v>9</v>
      </c>
      <c r="D257" t="s">
        <v>626</v>
      </c>
      <c r="E257">
        <v>1</v>
      </c>
      <c r="F257" t="s">
        <v>32</v>
      </c>
      <c r="G257" t="s">
        <v>32</v>
      </c>
      <c r="H257">
        <v>950573</v>
      </c>
      <c r="I257" t="s">
        <v>399</v>
      </c>
      <c r="J257">
        <v>17.72</v>
      </c>
      <c r="K257">
        <v>50</v>
      </c>
      <c r="L257">
        <v>75</v>
      </c>
      <c r="M257" s="110">
        <v>44211</v>
      </c>
      <c r="N257" s="110">
        <v>44236</v>
      </c>
      <c r="O257" s="110">
        <v>44236.555419675933</v>
      </c>
      <c r="P257" t="s">
        <v>187</v>
      </c>
      <c r="Q257" t="s">
        <v>32</v>
      </c>
      <c r="R257" t="s">
        <v>32</v>
      </c>
      <c r="S257" t="s">
        <v>334</v>
      </c>
      <c r="T257" t="s">
        <v>188</v>
      </c>
      <c r="U257" t="s">
        <v>189</v>
      </c>
      <c r="V257" t="s">
        <v>32</v>
      </c>
      <c r="W257" t="s">
        <v>32</v>
      </c>
      <c r="X257" t="s">
        <v>32</v>
      </c>
      <c r="Y257" t="s">
        <v>32</v>
      </c>
      <c r="Z257" t="s">
        <v>32</v>
      </c>
      <c r="AA257" t="s">
        <v>32</v>
      </c>
      <c r="AB257" t="s">
        <v>190</v>
      </c>
      <c r="AC257">
        <v>217</v>
      </c>
      <c r="AD257" t="s">
        <v>191</v>
      </c>
      <c r="AE257" t="s">
        <v>192</v>
      </c>
      <c r="AF257">
        <v>4</v>
      </c>
      <c r="AG257">
        <v>4</v>
      </c>
      <c r="AH257" t="s">
        <v>193</v>
      </c>
      <c r="AI257">
        <v>11</v>
      </c>
      <c r="AJ257" t="s">
        <v>194</v>
      </c>
      <c r="AK257">
        <v>4.5869999999999997</v>
      </c>
      <c r="AL257">
        <v>1.0840000000000001</v>
      </c>
      <c r="AM257">
        <v>4.9720000000000004</v>
      </c>
      <c r="AN257">
        <v>118</v>
      </c>
      <c r="AO257" t="s">
        <v>188</v>
      </c>
      <c r="AP257" t="s">
        <v>32</v>
      </c>
      <c r="AQ257" t="s">
        <v>32</v>
      </c>
      <c r="AR257">
        <v>8</v>
      </c>
      <c r="AS257" t="s">
        <v>195</v>
      </c>
      <c r="AT257">
        <v>7643</v>
      </c>
      <c r="AU257" t="s">
        <v>400</v>
      </c>
      <c r="AV257">
        <v>18055</v>
      </c>
      <c r="AW257" t="s">
        <v>401</v>
      </c>
      <c r="AX257">
        <v>5355809</v>
      </c>
      <c r="AY257" t="s">
        <v>32</v>
      </c>
      <c r="AZ257" t="s">
        <v>198</v>
      </c>
      <c r="BA257" t="s">
        <v>627</v>
      </c>
      <c r="BB257" t="s">
        <v>199</v>
      </c>
      <c r="BC257">
        <v>237174</v>
      </c>
      <c r="BD257" t="s">
        <v>445</v>
      </c>
    </row>
    <row r="258" spans="1:56">
      <c r="A258" s="109">
        <v>2021</v>
      </c>
      <c r="B258" t="s">
        <v>598</v>
      </c>
      <c r="C258" s="109">
        <v>9</v>
      </c>
      <c r="D258" t="s">
        <v>626</v>
      </c>
      <c r="E258">
        <v>2</v>
      </c>
      <c r="F258" t="s">
        <v>32</v>
      </c>
      <c r="G258" t="s">
        <v>32</v>
      </c>
      <c r="H258">
        <v>950573</v>
      </c>
      <c r="I258" t="s">
        <v>399</v>
      </c>
      <c r="J258">
        <v>17.72</v>
      </c>
      <c r="K258">
        <v>50</v>
      </c>
      <c r="L258">
        <v>75</v>
      </c>
      <c r="M258" s="110">
        <v>44211</v>
      </c>
      <c r="N258" s="110">
        <v>44236</v>
      </c>
      <c r="O258" s="110">
        <v>44236.555419675933</v>
      </c>
      <c r="P258" t="s">
        <v>187</v>
      </c>
      <c r="Q258" t="s">
        <v>32</v>
      </c>
      <c r="R258" t="s">
        <v>32</v>
      </c>
      <c r="S258" t="s">
        <v>334</v>
      </c>
      <c r="T258" t="s">
        <v>188</v>
      </c>
      <c r="U258" t="s">
        <v>189</v>
      </c>
      <c r="V258" t="s">
        <v>32</v>
      </c>
      <c r="W258" t="s">
        <v>32</v>
      </c>
      <c r="X258" t="s">
        <v>32</v>
      </c>
      <c r="Y258" t="s">
        <v>32</v>
      </c>
      <c r="Z258" t="s">
        <v>32</v>
      </c>
      <c r="AA258" t="s">
        <v>32</v>
      </c>
      <c r="AB258" t="s">
        <v>190</v>
      </c>
      <c r="AC258">
        <v>217</v>
      </c>
      <c r="AD258" t="s">
        <v>191</v>
      </c>
      <c r="AE258" t="s">
        <v>192</v>
      </c>
      <c r="AF258">
        <v>4</v>
      </c>
      <c r="AG258">
        <v>4</v>
      </c>
      <c r="AH258" t="s">
        <v>193</v>
      </c>
      <c r="AI258">
        <v>11</v>
      </c>
      <c r="AJ258" t="s">
        <v>194</v>
      </c>
      <c r="AK258">
        <v>2E-3</v>
      </c>
      <c r="AL258">
        <v>1.0840000000000001</v>
      </c>
      <c r="AM258">
        <v>2E-3</v>
      </c>
      <c r="AN258">
        <v>118</v>
      </c>
      <c r="AO258" t="s">
        <v>188</v>
      </c>
      <c r="AP258" t="s">
        <v>32</v>
      </c>
      <c r="AQ258" t="s">
        <v>32</v>
      </c>
      <c r="AR258">
        <v>8</v>
      </c>
      <c r="AS258" t="s">
        <v>239</v>
      </c>
      <c r="AT258">
        <v>1111111</v>
      </c>
      <c r="AU258" t="s">
        <v>456</v>
      </c>
      <c r="AV258">
        <v>18055</v>
      </c>
      <c r="AW258" t="s">
        <v>401</v>
      </c>
      <c r="AX258">
        <v>5355809</v>
      </c>
      <c r="AY258" t="s">
        <v>32</v>
      </c>
      <c r="AZ258" t="s">
        <v>198</v>
      </c>
      <c r="BA258" t="s">
        <v>627</v>
      </c>
      <c r="BB258" t="s">
        <v>199</v>
      </c>
      <c r="BC258">
        <v>237174</v>
      </c>
      <c r="BD258" t="s">
        <v>445</v>
      </c>
    </row>
    <row r="259" spans="1:56">
      <c r="A259" s="109">
        <v>2021</v>
      </c>
      <c r="B259" t="s">
        <v>598</v>
      </c>
      <c r="C259" s="109">
        <v>5</v>
      </c>
      <c r="D259" t="s">
        <v>628</v>
      </c>
      <c r="E259">
        <v>1</v>
      </c>
      <c r="F259" t="s">
        <v>32</v>
      </c>
      <c r="G259" t="s">
        <v>32</v>
      </c>
      <c r="H259">
        <v>30430</v>
      </c>
      <c r="I259" t="s">
        <v>307</v>
      </c>
      <c r="J259">
        <v>17.5</v>
      </c>
      <c r="K259">
        <v>42</v>
      </c>
      <c r="L259">
        <v>21.9</v>
      </c>
      <c r="M259" s="110">
        <v>44214</v>
      </c>
      <c r="N259" s="110">
        <v>44232</v>
      </c>
      <c r="O259" s="110">
        <v>44232.838622337957</v>
      </c>
      <c r="P259" t="s">
        <v>187</v>
      </c>
      <c r="Q259" t="s">
        <v>32</v>
      </c>
      <c r="R259" t="s">
        <v>32</v>
      </c>
      <c r="S259" t="s">
        <v>232</v>
      </c>
      <c r="T259" t="s">
        <v>233</v>
      </c>
      <c r="U259" t="s">
        <v>234</v>
      </c>
      <c r="V259" t="s">
        <v>32</v>
      </c>
      <c r="W259" t="s">
        <v>32</v>
      </c>
      <c r="X259" t="s">
        <v>32</v>
      </c>
      <c r="Y259" t="s">
        <v>32</v>
      </c>
      <c r="Z259" t="s">
        <v>32</v>
      </c>
      <c r="AA259" t="s">
        <v>32</v>
      </c>
      <c r="AB259" t="s">
        <v>190</v>
      </c>
      <c r="AC259">
        <v>217</v>
      </c>
      <c r="AD259" t="s">
        <v>191</v>
      </c>
      <c r="AE259" t="s">
        <v>192</v>
      </c>
      <c r="AF259">
        <v>4</v>
      </c>
      <c r="AG259">
        <v>4</v>
      </c>
      <c r="AH259" t="s">
        <v>193</v>
      </c>
      <c r="AI259">
        <v>7</v>
      </c>
      <c r="AJ259" t="s">
        <v>194</v>
      </c>
      <c r="AK259">
        <v>3.8220000000000001</v>
      </c>
      <c r="AL259">
        <v>1.0840000000000001</v>
      </c>
      <c r="AM259">
        <v>4.1429999999999998</v>
      </c>
      <c r="AN259">
        <v>113</v>
      </c>
      <c r="AO259" t="s">
        <v>235</v>
      </c>
      <c r="AP259" t="s">
        <v>32</v>
      </c>
      <c r="AQ259" t="s">
        <v>32</v>
      </c>
      <c r="AR259">
        <v>7</v>
      </c>
      <c r="AS259" t="s">
        <v>422</v>
      </c>
      <c r="AT259">
        <v>13073</v>
      </c>
      <c r="AU259" t="s">
        <v>566</v>
      </c>
      <c r="AV259">
        <v>16038</v>
      </c>
      <c r="AW259" t="s">
        <v>308</v>
      </c>
      <c r="AX259">
        <v>10429808</v>
      </c>
      <c r="AY259" t="s">
        <v>32</v>
      </c>
      <c r="AZ259" t="s">
        <v>198</v>
      </c>
      <c r="BA259" t="s">
        <v>32</v>
      </c>
      <c r="BB259" t="s">
        <v>199</v>
      </c>
      <c r="BC259">
        <v>236950</v>
      </c>
      <c r="BD259" t="s">
        <v>238</v>
      </c>
    </row>
    <row r="260" spans="1:56">
      <c r="A260" s="109">
        <v>2021</v>
      </c>
      <c r="B260" t="s">
        <v>598</v>
      </c>
      <c r="C260" s="109">
        <v>5</v>
      </c>
      <c r="D260" t="s">
        <v>628</v>
      </c>
      <c r="E260">
        <v>2</v>
      </c>
      <c r="F260" t="s">
        <v>32</v>
      </c>
      <c r="G260" t="s">
        <v>32</v>
      </c>
      <c r="H260">
        <v>30430</v>
      </c>
      <c r="I260" t="s">
        <v>307</v>
      </c>
      <c r="J260">
        <v>17.5</v>
      </c>
      <c r="K260">
        <v>42</v>
      </c>
      <c r="L260">
        <v>21.9</v>
      </c>
      <c r="M260" s="110">
        <v>44214</v>
      </c>
      <c r="N260" s="110">
        <v>44232</v>
      </c>
      <c r="O260" s="110">
        <v>44232.838622337957</v>
      </c>
      <c r="P260" t="s">
        <v>187</v>
      </c>
      <c r="Q260" t="s">
        <v>32</v>
      </c>
      <c r="R260" t="s">
        <v>32</v>
      </c>
      <c r="S260" t="s">
        <v>232</v>
      </c>
      <c r="T260" t="s">
        <v>233</v>
      </c>
      <c r="U260" t="s">
        <v>234</v>
      </c>
      <c r="V260" t="s">
        <v>32</v>
      </c>
      <c r="W260" t="s">
        <v>32</v>
      </c>
      <c r="X260" t="s">
        <v>32</v>
      </c>
      <c r="Y260" t="s">
        <v>32</v>
      </c>
      <c r="Z260" t="s">
        <v>32</v>
      </c>
      <c r="AA260" t="s">
        <v>32</v>
      </c>
      <c r="AB260" t="s">
        <v>190</v>
      </c>
      <c r="AC260">
        <v>217</v>
      </c>
      <c r="AD260" t="s">
        <v>191</v>
      </c>
      <c r="AE260" t="s">
        <v>192</v>
      </c>
      <c r="AF260">
        <v>4</v>
      </c>
      <c r="AG260">
        <v>4</v>
      </c>
      <c r="AH260" t="s">
        <v>193</v>
      </c>
      <c r="AI260">
        <v>7</v>
      </c>
      <c r="AJ260" t="s">
        <v>194</v>
      </c>
      <c r="AK260">
        <v>8.8999999999999996E-2</v>
      </c>
      <c r="AL260">
        <v>1.0840000000000001</v>
      </c>
      <c r="AM260">
        <v>9.6000000000000002E-2</v>
      </c>
      <c r="AN260">
        <v>113</v>
      </c>
      <c r="AO260" t="s">
        <v>235</v>
      </c>
      <c r="AP260" t="s">
        <v>32</v>
      </c>
      <c r="AQ260" t="s">
        <v>32</v>
      </c>
      <c r="AR260">
        <v>7</v>
      </c>
      <c r="AS260" t="s">
        <v>239</v>
      </c>
      <c r="AT260">
        <v>55555555</v>
      </c>
      <c r="AU260" t="s">
        <v>240</v>
      </c>
      <c r="AV260">
        <v>16038</v>
      </c>
      <c r="AW260" t="s">
        <v>308</v>
      </c>
      <c r="AX260">
        <v>10429808</v>
      </c>
      <c r="AY260" t="s">
        <v>32</v>
      </c>
      <c r="AZ260" t="s">
        <v>198</v>
      </c>
      <c r="BA260" t="s">
        <v>32</v>
      </c>
      <c r="BB260" t="s">
        <v>199</v>
      </c>
      <c r="BC260">
        <v>236950</v>
      </c>
      <c r="BD260" t="s">
        <v>238</v>
      </c>
    </row>
    <row r="261" spans="1:56">
      <c r="A261" s="109">
        <v>2021</v>
      </c>
      <c r="B261" t="s">
        <v>598</v>
      </c>
      <c r="C261" s="109">
        <v>1</v>
      </c>
      <c r="D261" t="s">
        <v>629</v>
      </c>
      <c r="E261">
        <v>1</v>
      </c>
      <c r="F261" t="s">
        <v>32</v>
      </c>
      <c r="G261" t="s">
        <v>32</v>
      </c>
      <c r="H261">
        <v>952273</v>
      </c>
      <c r="I261" t="s">
        <v>409</v>
      </c>
      <c r="J261">
        <v>14</v>
      </c>
      <c r="K261">
        <v>20</v>
      </c>
      <c r="L261">
        <v>33</v>
      </c>
      <c r="M261" s="110">
        <v>44224</v>
      </c>
      <c r="N261" s="110">
        <v>44228</v>
      </c>
      <c r="O261" s="110">
        <v>44228.446475925928</v>
      </c>
      <c r="P261" t="s">
        <v>187</v>
      </c>
      <c r="Q261" t="s">
        <v>32</v>
      </c>
      <c r="R261" t="s">
        <v>32</v>
      </c>
      <c r="S261" t="s">
        <v>339</v>
      </c>
      <c r="T261" t="s">
        <v>340</v>
      </c>
      <c r="U261" t="s">
        <v>341</v>
      </c>
      <c r="V261" t="s">
        <v>32</v>
      </c>
      <c r="W261" t="s">
        <v>32</v>
      </c>
      <c r="X261" t="s">
        <v>32</v>
      </c>
      <c r="Y261" t="s">
        <v>32</v>
      </c>
      <c r="Z261" t="s">
        <v>32</v>
      </c>
      <c r="AA261" t="s">
        <v>32</v>
      </c>
      <c r="AB261" t="s">
        <v>190</v>
      </c>
      <c r="AC261">
        <v>217</v>
      </c>
      <c r="AD261" t="s">
        <v>191</v>
      </c>
      <c r="AE261" t="s">
        <v>192</v>
      </c>
      <c r="AF261">
        <v>4</v>
      </c>
      <c r="AG261">
        <v>4</v>
      </c>
      <c r="AH261" t="s">
        <v>193</v>
      </c>
      <c r="AI261">
        <v>5</v>
      </c>
      <c r="AJ261" t="s">
        <v>194</v>
      </c>
      <c r="AK261">
        <v>0.17199999999999999</v>
      </c>
      <c r="AL261">
        <v>1.0840000000000001</v>
      </c>
      <c r="AM261">
        <v>0.186</v>
      </c>
      <c r="AN261">
        <v>111</v>
      </c>
      <c r="AO261" t="s">
        <v>340</v>
      </c>
      <c r="AP261" t="s">
        <v>32</v>
      </c>
      <c r="AQ261" t="s">
        <v>32</v>
      </c>
      <c r="AR261">
        <v>5</v>
      </c>
      <c r="AS261" t="s">
        <v>195</v>
      </c>
      <c r="AT261">
        <v>4444</v>
      </c>
      <c r="AU261" t="s">
        <v>342</v>
      </c>
      <c r="AV261">
        <v>9571</v>
      </c>
      <c r="AW261" t="s">
        <v>410</v>
      </c>
      <c r="AX261">
        <v>8070607</v>
      </c>
      <c r="AY261" t="s">
        <v>32</v>
      </c>
      <c r="AZ261" t="s">
        <v>198</v>
      </c>
      <c r="BA261" t="s">
        <v>630</v>
      </c>
      <c r="BB261" t="s">
        <v>199</v>
      </c>
      <c r="BC261">
        <v>236550</v>
      </c>
      <c r="BD261" t="s">
        <v>344</v>
      </c>
    </row>
    <row r="262" spans="1:56">
      <c r="A262" s="109">
        <v>2021</v>
      </c>
      <c r="B262" t="s">
        <v>631</v>
      </c>
      <c r="C262" s="109">
        <v>26</v>
      </c>
      <c r="D262" t="s">
        <v>632</v>
      </c>
      <c r="E262">
        <v>1</v>
      </c>
      <c r="F262" t="s">
        <v>32</v>
      </c>
      <c r="G262" t="s">
        <v>32</v>
      </c>
      <c r="H262">
        <v>969096</v>
      </c>
      <c r="I262" t="s">
        <v>346</v>
      </c>
      <c r="J262">
        <v>14.9</v>
      </c>
      <c r="K262">
        <v>43.8</v>
      </c>
      <c r="L262">
        <v>38.299999999999997</v>
      </c>
      <c r="M262" s="110">
        <v>44204</v>
      </c>
      <c r="N262" s="110">
        <v>44222</v>
      </c>
      <c r="O262" s="110">
        <v>44222.56084849537</v>
      </c>
      <c r="P262" t="s">
        <v>187</v>
      </c>
      <c r="Q262" t="s">
        <v>32</v>
      </c>
      <c r="R262" t="s">
        <v>32</v>
      </c>
      <c r="S262" t="s">
        <v>232</v>
      </c>
      <c r="T262" t="s">
        <v>233</v>
      </c>
      <c r="U262" t="s">
        <v>234</v>
      </c>
      <c r="V262" t="s">
        <v>32</v>
      </c>
      <c r="W262" t="s">
        <v>32</v>
      </c>
      <c r="X262" t="s">
        <v>32</v>
      </c>
      <c r="Y262" t="s">
        <v>32</v>
      </c>
      <c r="Z262" t="s">
        <v>32</v>
      </c>
      <c r="AA262" t="s">
        <v>32</v>
      </c>
      <c r="AB262" t="s">
        <v>190</v>
      </c>
      <c r="AC262">
        <v>217</v>
      </c>
      <c r="AD262" t="s">
        <v>191</v>
      </c>
      <c r="AE262" t="s">
        <v>192</v>
      </c>
      <c r="AF262">
        <v>4</v>
      </c>
      <c r="AG262">
        <v>4</v>
      </c>
      <c r="AH262" t="s">
        <v>193</v>
      </c>
      <c r="AI262">
        <v>7</v>
      </c>
      <c r="AJ262" t="s">
        <v>194</v>
      </c>
      <c r="AK262">
        <v>2.13</v>
      </c>
      <c r="AL262">
        <v>1.0840000000000001</v>
      </c>
      <c r="AM262">
        <v>2.3090000000000002</v>
      </c>
      <c r="AN262">
        <v>113</v>
      </c>
      <c r="AO262" t="s">
        <v>235</v>
      </c>
      <c r="AP262" t="s">
        <v>32</v>
      </c>
      <c r="AQ262" t="s">
        <v>32</v>
      </c>
      <c r="AR262">
        <v>7</v>
      </c>
      <c r="AS262" t="s">
        <v>422</v>
      </c>
      <c r="AT262">
        <v>13073</v>
      </c>
      <c r="AU262" t="s">
        <v>566</v>
      </c>
      <c r="AV262">
        <v>942465</v>
      </c>
      <c r="AW262" t="s">
        <v>347</v>
      </c>
      <c r="AX262">
        <v>13575341</v>
      </c>
      <c r="AY262" t="s">
        <v>32</v>
      </c>
      <c r="AZ262" t="s">
        <v>198</v>
      </c>
      <c r="BA262" t="s">
        <v>32</v>
      </c>
      <c r="BB262" t="s">
        <v>199</v>
      </c>
      <c r="BC262">
        <v>236052</v>
      </c>
      <c r="BD262" t="s">
        <v>238</v>
      </c>
    </row>
    <row r="263" spans="1:56">
      <c r="A263" s="109">
        <v>2021</v>
      </c>
      <c r="B263" t="s">
        <v>631</v>
      </c>
      <c r="C263" s="109">
        <v>26</v>
      </c>
      <c r="D263" t="s">
        <v>632</v>
      </c>
      <c r="E263">
        <v>2</v>
      </c>
      <c r="F263" t="s">
        <v>32</v>
      </c>
      <c r="G263" t="s">
        <v>32</v>
      </c>
      <c r="H263">
        <v>969096</v>
      </c>
      <c r="I263" t="s">
        <v>346</v>
      </c>
      <c r="J263">
        <v>14.9</v>
      </c>
      <c r="K263">
        <v>43.8</v>
      </c>
      <c r="L263">
        <v>38.299999999999997</v>
      </c>
      <c r="M263" s="110">
        <v>44204</v>
      </c>
      <c r="N263" s="110">
        <v>44222</v>
      </c>
      <c r="O263" s="110">
        <v>44222.56084849537</v>
      </c>
      <c r="P263" t="s">
        <v>187</v>
      </c>
      <c r="Q263" t="s">
        <v>32</v>
      </c>
      <c r="R263" t="s">
        <v>32</v>
      </c>
      <c r="S263" t="s">
        <v>232</v>
      </c>
      <c r="T263" t="s">
        <v>233</v>
      </c>
      <c r="U263" t="s">
        <v>234</v>
      </c>
      <c r="V263" t="s">
        <v>32</v>
      </c>
      <c r="W263" t="s">
        <v>32</v>
      </c>
      <c r="X263" t="s">
        <v>32</v>
      </c>
      <c r="Y263" t="s">
        <v>32</v>
      </c>
      <c r="Z263" t="s">
        <v>32</v>
      </c>
      <c r="AA263" t="s">
        <v>32</v>
      </c>
      <c r="AB263" t="s">
        <v>190</v>
      </c>
      <c r="AC263">
        <v>217</v>
      </c>
      <c r="AD263" t="s">
        <v>191</v>
      </c>
      <c r="AE263" t="s">
        <v>192</v>
      </c>
      <c r="AF263">
        <v>4</v>
      </c>
      <c r="AG263">
        <v>4</v>
      </c>
      <c r="AH263" t="s">
        <v>193</v>
      </c>
      <c r="AI263">
        <v>6</v>
      </c>
      <c r="AJ263" t="s">
        <v>194</v>
      </c>
      <c r="AK263">
        <v>0.155</v>
      </c>
      <c r="AL263">
        <v>1.0840000000000001</v>
      </c>
      <c r="AM263">
        <v>0.16800000000000001</v>
      </c>
      <c r="AN263">
        <v>112</v>
      </c>
      <c r="AO263" t="s">
        <v>235</v>
      </c>
      <c r="AP263" t="s">
        <v>32</v>
      </c>
      <c r="AQ263" t="s">
        <v>32</v>
      </c>
      <c r="AR263">
        <v>7</v>
      </c>
      <c r="AS263" t="s">
        <v>239</v>
      </c>
      <c r="AT263">
        <v>8888888</v>
      </c>
      <c r="AU263" t="s">
        <v>280</v>
      </c>
      <c r="AV263">
        <v>942465</v>
      </c>
      <c r="AW263" t="s">
        <v>347</v>
      </c>
      <c r="AX263">
        <v>13575341</v>
      </c>
      <c r="AY263" t="s">
        <v>32</v>
      </c>
      <c r="AZ263" t="s">
        <v>198</v>
      </c>
      <c r="BA263" t="s">
        <v>32</v>
      </c>
      <c r="BB263" t="s">
        <v>199</v>
      </c>
      <c r="BC263">
        <v>236052</v>
      </c>
      <c r="BD263" t="s">
        <v>238</v>
      </c>
    </row>
    <row r="264" spans="1:56">
      <c r="A264" s="109">
        <v>2021</v>
      </c>
      <c r="B264" t="s">
        <v>476</v>
      </c>
      <c r="C264" s="109">
        <v>30</v>
      </c>
      <c r="D264" t="s">
        <v>633</v>
      </c>
      <c r="E264">
        <v>1</v>
      </c>
      <c r="F264" t="s">
        <v>32</v>
      </c>
      <c r="G264" t="s">
        <v>32</v>
      </c>
      <c r="H264">
        <v>961247</v>
      </c>
      <c r="I264" t="s">
        <v>634</v>
      </c>
      <c r="J264">
        <v>11.99</v>
      </c>
      <c r="K264">
        <v>15</v>
      </c>
      <c r="L264">
        <v>10.3</v>
      </c>
      <c r="M264" s="110">
        <v>44422</v>
      </c>
      <c r="N264" s="110">
        <v>44438</v>
      </c>
      <c r="O264" s="110">
        <v>44438.950056562499</v>
      </c>
      <c r="P264" t="s">
        <v>187</v>
      </c>
      <c r="Q264" t="s">
        <v>32</v>
      </c>
      <c r="R264" t="s">
        <v>32</v>
      </c>
      <c r="S264" t="s">
        <v>215</v>
      </c>
      <c r="T264" t="s">
        <v>216</v>
      </c>
      <c r="U264" t="s">
        <v>217</v>
      </c>
      <c r="V264" t="s">
        <v>32</v>
      </c>
      <c r="W264" t="s">
        <v>32</v>
      </c>
      <c r="X264" t="s">
        <v>32</v>
      </c>
      <c r="Y264" t="s">
        <v>32</v>
      </c>
      <c r="Z264" t="s">
        <v>32</v>
      </c>
      <c r="AA264" t="s">
        <v>32</v>
      </c>
      <c r="AB264" t="s">
        <v>190</v>
      </c>
      <c r="AC264">
        <v>217</v>
      </c>
      <c r="AD264" t="s">
        <v>191</v>
      </c>
      <c r="AE264" t="s">
        <v>192</v>
      </c>
      <c r="AF264">
        <v>4</v>
      </c>
      <c r="AG264">
        <v>4</v>
      </c>
      <c r="AH264" t="s">
        <v>193</v>
      </c>
      <c r="AI264">
        <v>1</v>
      </c>
      <c r="AJ264" t="s">
        <v>194</v>
      </c>
      <c r="AK264">
        <v>1.9E-2</v>
      </c>
      <c r="AL264">
        <v>1.0840000000000001</v>
      </c>
      <c r="AM264">
        <v>2.1000000000000001E-2</v>
      </c>
      <c r="AN264">
        <v>103</v>
      </c>
      <c r="AO264" t="s">
        <v>216</v>
      </c>
      <c r="AP264" t="s">
        <v>32</v>
      </c>
      <c r="AQ264" t="s">
        <v>32</v>
      </c>
      <c r="AR264">
        <v>1</v>
      </c>
      <c r="AS264" t="s">
        <v>195</v>
      </c>
      <c r="AT264">
        <v>1981</v>
      </c>
      <c r="AU264" t="s">
        <v>218</v>
      </c>
      <c r="AV264">
        <v>957535</v>
      </c>
      <c r="AW264" t="s">
        <v>635</v>
      </c>
      <c r="AX264">
        <v>11613267</v>
      </c>
      <c r="AY264" t="s">
        <v>32</v>
      </c>
      <c r="AZ264" t="s">
        <v>198</v>
      </c>
      <c r="BA264" t="s">
        <v>636</v>
      </c>
      <c r="BB264" t="s">
        <v>199</v>
      </c>
      <c r="BC264" t="s">
        <v>32</v>
      </c>
      <c r="BD264" t="s">
        <v>32</v>
      </c>
    </row>
    <row r="265" spans="1:56">
      <c r="A265" s="109">
        <v>2021</v>
      </c>
      <c r="B265" t="s">
        <v>476</v>
      </c>
      <c r="C265" s="109">
        <v>30</v>
      </c>
      <c r="D265" t="s">
        <v>633</v>
      </c>
      <c r="E265">
        <v>2</v>
      </c>
      <c r="F265" t="s">
        <v>32</v>
      </c>
      <c r="G265" t="s">
        <v>32</v>
      </c>
      <c r="H265">
        <v>961247</v>
      </c>
      <c r="I265" t="s">
        <v>634</v>
      </c>
      <c r="J265">
        <v>11.99</v>
      </c>
      <c r="K265">
        <v>15</v>
      </c>
      <c r="L265">
        <v>10.3</v>
      </c>
      <c r="M265" s="110">
        <v>44422</v>
      </c>
      <c r="N265" s="110">
        <v>44438</v>
      </c>
      <c r="O265" s="110">
        <v>44438.950056562499</v>
      </c>
      <c r="P265" t="s">
        <v>187</v>
      </c>
      <c r="Q265" t="s">
        <v>32</v>
      </c>
      <c r="R265" t="s">
        <v>32</v>
      </c>
      <c r="S265" t="s">
        <v>215</v>
      </c>
      <c r="T265" t="s">
        <v>216</v>
      </c>
      <c r="U265" t="s">
        <v>217</v>
      </c>
      <c r="V265" t="s">
        <v>32</v>
      </c>
      <c r="W265" t="s">
        <v>32</v>
      </c>
      <c r="X265" t="s">
        <v>32</v>
      </c>
      <c r="Y265" t="s">
        <v>32</v>
      </c>
      <c r="Z265" t="s">
        <v>32</v>
      </c>
      <c r="AA265" t="s">
        <v>32</v>
      </c>
      <c r="AB265" t="s">
        <v>190</v>
      </c>
      <c r="AC265">
        <v>217</v>
      </c>
      <c r="AD265" t="s">
        <v>191</v>
      </c>
      <c r="AE265" t="s">
        <v>192</v>
      </c>
      <c r="AF265">
        <v>4</v>
      </c>
      <c r="AG265">
        <v>4</v>
      </c>
      <c r="AH265" t="s">
        <v>193</v>
      </c>
      <c r="AI265">
        <v>1</v>
      </c>
      <c r="AJ265" t="s">
        <v>194</v>
      </c>
      <c r="AK265">
        <v>0.36099999999999999</v>
      </c>
      <c r="AL265">
        <v>1.0840000000000001</v>
      </c>
      <c r="AM265">
        <v>0.39100000000000001</v>
      </c>
      <c r="AN265">
        <v>103</v>
      </c>
      <c r="AO265" t="s">
        <v>216</v>
      </c>
      <c r="AP265" t="s">
        <v>32</v>
      </c>
      <c r="AQ265" t="s">
        <v>32</v>
      </c>
      <c r="AR265">
        <v>1</v>
      </c>
      <c r="AS265" t="s">
        <v>195</v>
      </c>
      <c r="AT265">
        <v>4881</v>
      </c>
      <c r="AU265" t="s">
        <v>499</v>
      </c>
      <c r="AV265">
        <v>957535</v>
      </c>
      <c r="AW265" t="s">
        <v>635</v>
      </c>
      <c r="AX265">
        <v>11613267</v>
      </c>
      <c r="AY265" t="s">
        <v>32</v>
      </c>
      <c r="AZ265" t="s">
        <v>198</v>
      </c>
      <c r="BA265" t="s">
        <v>636</v>
      </c>
      <c r="BB265" t="s">
        <v>199</v>
      </c>
      <c r="BC265" t="s">
        <v>32</v>
      </c>
      <c r="BD265" t="s">
        <v>32</v>
      </c>
    </row>
    <row r="266" spans="1:56">
      <c r="A266" s="109">
        <v>2021</v>
      </c>
      <c r="B266" t="s">
        <v>476</v>
      </c>
      <c r="C266" s="109">
        <v>30</v>
      </c>
      <c r="D266" t="s">
        <v>633</v>
      </c>
      <c r="E266">
        <v>3</v>
      </c>
      <c r="F266" t="s">
        <v>32</v>
      </c>
      <c r="G266" t="s">
        <v>32</v>
      </c>
      <c r="H266">
        <v>961247</v>
      </c>
      <c r="I266" t="s">
        <v>634</v>
      </c>
      <c r="J266">
        <v>11.99</v>
      </c>
      <c r="K266">
        <v>15</v>
      </c>
      <c r="L266">
        <v>10.3</v>
      </c>
      <c r="M266" s="110">
        <v>44422</v>
      </c>
      <c r="N266" s="110">
        <v>44438</v>
      </c>
      <c r="O266" s="110">
        <v>44438.950056562499</v>
      </c>
      <c r="P266" t="s">
        <v>187</v>
      </c>
      <c r="Q266" t="s">
        <v>32</v>
      </c>
      <c r="R266" t="s">
        <v>32</v>
      </c>
      <c r="S266" t="s">
        <v>215</v>
      </c>
      <c r="T266" t="s">
        <v>216</v>
      </c>
      <c r="U266" t="s">
        <v>217</v>
      </c>
      <c r="V266" t="s">
        <v>32</v>
      </c>
      <c r="W266" t="s">
        <v>32</v>
      </c>
      <c r="X266" t="s">
        <v>32</v>
      </c>
      <c r="Y266" t="s">
        <v>32</v>
      </c>
      <c r="Z266" t="s">
        <v>32</v>
      </c>
      <c r="AA266" t="s">
        <v>32</v>
      </c>
      <c r="AB266" t="s">
        <v>190</v>
      </c>
      <c r="AC266">
        <v>217</v>
      </c>
      <c r="AD266" t="s">
        <v>191</v>
      </c>
      <c r="AE266" t="s">
        <v>192</v>
      </c>
      <c r="AF266">
        <v>4</v>
      </c>
      <c r="AG266">
        <v>4</v>
      </c>
      <c r="AH266" t="s">
        <v>193</v>
      </c>
      <c r="AI266">
        <v>1</v>
      </c>
      <c r="AJ266" t="s">
        <v>194</v>
      </c>
      <c r="AK266">
        <v>1</v>
      </c>
      <c r="AL266">
        <v>1.0840000000000001</v>
      </c>
      <c r="AM266">
        <v>1.0840000000000001</v>
      </c>
      <c r="AN266">
        <v>102</v>
      </c>
      <c r="AO266" t="s">
        <v>216</v>
      </c>
      <c r="AP266" t="s">
        <v>32</v>
      </c>
      <c r="AQ266" t="s">
        <v>32</v>
      </c>
      <c r="AR266">
        <v>1</v>
      </c>
      <c r="AS266" t="s">
        <v>195</v>
      </c>
      <c r="AT266">
        <v>4881</v>
      </c>
      <c r="AU266" t="s">
        <v>499</v>
      </c>
      <c r="AV266">
        <v>957535</v>
      </c>
      <c r="AW266" t="s">
        <v>635</v>
      </c>
      <c r="AX266">
        <v>11613267</v>
      </c>
      <c r="AY266" t="s">
        <v>32</v>
      </c>
      <c r="AZ266" t="s">
        <v>198</v>
      </c>
      <c r="BA266" t="s">
        <v>636</v>
      </c>
      <c r="BB266" t="s">
        <v>199</v>
      </c>
      <c r="BC266" t="s">
        <v>32</v>
      </c>
      <c r="BD266" t="s">
        <v>32</v>
      </c>
    </row>
    <row r="267" spans="1:56">
      <c r="A267" s="109">
        <v>2021</v>
      </c>
      <c r="B267" t="s">
        <v>476</v>
      </c>
      <c r="C267" s="109">
        <v>23</v>
      </c>
      <c r="D267" t="s">
        <v>637</v>
      </c>
      <c r="E267">
        <v>1</v>
      </c>
      <c r="F267" t="s">
        <v>32</v>
      </c>
      <c r="G267"/>
      <c r="H267">
        <v>902783</v>
      </c>
      <c r="I267" t="s">
        <v>638</v>
      </c>
      <c r="J267">
        <v>11.8</v>
      </c>
      <c r="K267">
        <v>15</v>
      </c>
      <c r="L267">
        <v>18.399999999999999</v>
      </c>
      <c r="M267" s="110">
        <v>44415</v>
      </c>
      <c r="N267" s="110">
        <v>44431</v>
      </c>
      <c r="O267" s="110">
        <v>44433.423611111109</v>
      </c>
      <c r="P267" t="s">
        <v>187</v>
      </c>
      <c r="Q267" t="s">
        <v>32</v>
      </c>
      <c r="R267" t="s">
        <v>32</v>
      </c>
      <c r="S267" t="s">
        <v>215</v>
      </c>
      <c r="T267" t="s">
        <v>216</v>
      </c>
      <c r="U267" t="s">
        <v>217</v>
      </c>
      <c r="V267" t="s">
        <v>32</v>
      </c>
      <c r="W267" t="s">
        <v>32</v>
      </c>
      <c r="X267" t="s">
        <v>32</v>
      </c>
      <c r="Y267" t="s">
        <v>32</v>
      </c>
      <c r="Z267" t="s">
        <v>32</v>
      </c>
      <c r="AA267" t="s">
        <v>32</v>
      </c>
      <c r="AB267" t="s">
        <v>190</v>
      </c>
      <c r="AC267">
        <v>217</v>
      </c>
      <c r="AD267" t="s">
        <v>191</v>
      </c>
      <c r="AE267" t="s">
        <v>192</v>
      </c>
      <c r="AF267">
        <v>4</v>
      </c>
      <c r="AG267">
        <v>4</v>
      </c>
      <c r="AH267" t="s">
        <v>193</v>
      </c>
      <c r="AI267">
        <v>1</v>
      </c>
      <c r="AJ267" t="s">
        <v>194</v>
      </c>
      <c r="AK267">
        <v>1.1639999999999999</v>
      </c>
      <c r="AL267">
        <v>1.0840000000000001</v>
      </c>
      <c r="AM267">
        <v>1.262</v>
      </c>
      <c r="AN267">
        <v>102</v>
      </c>
      <c r="AO267" t="s">
        <v>216</v>
      </c>
      <c r="AP267" t="s">
        <v>32</v>
      </c>
      <c r="AQ267" t="s">
        <v>32</v>
      </c>
      <c r="AR267">
        <v>8</v>
      </c>
      <c r="AS267" t="s">
        <v>195</v>
      </c>
      <c r="AT267">
        <v>4881</v>
      </c>
      <c r="AU267" t="s">
        <v>499</v>
      </c>
      <c r="AV267">
        <v>19499</v>
      </c>
      <c r="AW267" t="s">
        <v>639</v>
      </c>
      <c r="AX267">
        <v>8223862</v>
      </c>
      <c r="AY267" t="s">
        <v>32</v>
      </c>
      <c r="AZ267" t="s">
        <v>198</v>
      </c>
      <c r="BA267" t="s">
        <v>640</v>
      </c>
      <c r="BB267" t="s">
        <v>199</v>
      </c>
      <c r="BC267" t="s">
        <v>32</v>
      </c>
      <c r="BD267" t="s">
        <v>32</v>
      </c>
    </row>
    <row r="268" spans="1:56">
      <c r="A268" s="109">
        <v>2021</v>
      </c>
      <c r="B268" t="s">
        <v>476</v>
      </c>
      <c r="C268" s="109">
        <v>23</v>
      </c>
      <c r="D268" t="s">
        <v>637</v>
      </c>
      <c r="E268">
        <v>2</v>
      </c>
      <c r="F268" t="s">
        <v>32</v>
      </c>
      <c r="G268"/>
      <c r="H268">
        <v>902783</v>
      </c>
      <c r="I268" t="s">
        <v>638</v>
      </c>
      <c r="J268">
        <v>11.8</v>
      </c>
      <c r="K268">
        <v>15</v>
      </c>
      <c r="L268">
        <v>18.399999999999999</v>
      </c>
      <c r="M268" s="110">
        <v>44415</v>
      </c>
      <c r="N268" s="110">
        <v>44431</v>
      </c>
      <c r="O268" s="110">
        <v>44433.423611111109</v>
      </c>
      <c r="P268" t="s">
        <v>187</v>
      </c>
      <c r="Q268" t="s">
        <v>32</v>
      </c>
      <c r="R268" t="s">
        <v>32</v>
      </c>
      <c r="S268" t="s">
        <v>215</v>
      </c>
      <c r="T268" t="s">
        <v>216</v>
      </c>
      <c r="U268" t="s">
        <v>217</v>
      </c>
      <c r="V268" t="s">
        <v>32</v>
      </c>
      <c r="W268" t="s">
        <v>32</v>
      </c>
      <c r="X268" t="s">
        <v>32</v>
      </c>
      <c r="Y268" t="s">
        <v>32</v>
      </c>
      <c r="Z268" t="s">
        <v>32</v>
      </c>
      <c r="AA268" t="s">
        <v>32</v>
      </c>
      <c r="AB268" t="s">
        <v>190</v>
      </c>
      <c r="AC268">
        <v>217</v>
      </c>
      <c r="AD268" t="s">
        <v>191</v>
      </c>
      <c r="AE268" t="s">
        <v>192</v>
      </c>
      <c r="AF268">
        <v>4</v>
      </c>
      <c r="AG268">
        <v>4</v>
      </c>
      <c r="AH268" t="s">
        <v>193</v>
      </c>
      <c r="AI268">
        <v>1</v>
      </c>
      <c r="AJ268" t="s">
        <v>194</v>
      </c>
      <c r="AK268">
        <v>1.1639999999999999</v>
      </c>
      <c r="AL268">
        <v>1.0840000000000001</v>
      </c>
      <c r="AM268">
        <v>1.262</v>
      </c>
      <c r="AN268">
        <v>103</v>
      </c>
      <c r="AO268" t="s">
        <v>216</v>
      </c>
      <c r="AP268" t="s">
        <v>32</v>
      </c>
      <c r="AQ268" t="s">
        <v>32</v>
      </c>
      <c r="AR268">
        <v>8</v>
      </c>
      <c r="AS268" t="s">
        <v>195</v>
      </c>
      <c r="AT268">
        <v>4881</v>
      </c>
      <c r="AU268" t="s">
        <v>499</v>
      </c>
      <c r="AV268">
        <v>19499</v>
      </c>
      <c r="AW268" t="s">
        <v>639</v>
      </c>
      <c r="AX268">
        <v>8223862</v>
      </c>
      <c r="AY268" t="s">
        <v>32</v>
      </c>
      <c r="AZ268" t="s">
        <v>198</v>
      </c>
      <c r="BA268" t="s">
        <v>640</v>
      </c>
      <c r="BB268" t="s">
        <v>199</v>
      </c>
      <c r="BC268" t="s">
        <v>32</v>
      </c>
      <c r="BD268" t="s">
        <v>32</v>
      </c>
    </row>
    <row r="269" spans="1:56">
      <c r="A269" s="109">
        <v>2021</v>
      </c>
      <c r="B269" t="s">
        <v>184</v>
      </c>
      <c r="C269" s="109">
        <v>20</v>
      </c>
      <c r="D269" t="s">
        <v>641</v>
      </c>
      <c r="E269">
        <v>1</v>
      </c>
      <c r="F269" t="s">
        <v>32</v>
      </c>
      <c r="G269" t="s">
        <v>32</v>
      </c>
      <c r="H269">
        <v>902783</v>
      </c>
      <c r="I269" t="s">
        <v>638</v>
      </c>
      <c r="J269">
        <v>11.8</v>
      </c>
      <c r="K269">
        <v>15</v>
      </c>
      <c r="L269">
        <v>18.399999999999999</v>
      </c>
      <c r="M269" s="110">
        <v>44445</v>
      </c>
      <c r="N269" s="110">
        <v>44459</v>
      </c>
      <c r="O269" s="110">
        <v>44459.793391782398</v>
      </c>
      <c r="P269" t="s">
        <v>187</v>
      </c>
      <c r="Q269" t="s">
        <v>32</v>
      </c>
      <c r="R269" t="s">
        <v>32</v>
      </c>
      <c r="S269" t="s">
        <v>215</v>
      </c>
      <c r="T269" t="s">
        <v>216</v>
      </c>
      <c r="U269" t="s">
        <v>217</v>
      </c>
      <c r="V269" t="s">
        <v>32</v>
      </c>
      <c r="W269" t="s">
        <v>32</v>
      </c>
      <c r="X269" t="s">
        <v>32</v>
      </c>
      <c r="Y269" t="s">
        <v>32</v>
      </c>
      <c r="Z269" t="s">
        <v>32</v>
      </c>
      <c r="AA269" t="s">
        <v>32</v>
      </c>
      <c r="AB269" t="s">
        <v>190</v>
      </c>
      <c r="AC269">
        <v>217</v>
      </c>
      <c r="AD269" t="s">
        <v>191</v>
      </c>
      <c r="AE269" t="s">
        <v>192</v>
      </c>
      <c r="AF269">
        <v>4</v>
      </c>
      <c r="AG269">
        <v>4</v>
      </c>
      <c r="AH269" t="s">
        <v>193</v>
      </c>
      <c r="AI269">
        <v>1</v>
      </c>
      <c r="AJ269" t="s">
        <v>194</v>
      </c>
      <c r="AK269">
        <v>0.47899999999999998</v>
      </c>
      <c r="AL269">
        <v>1.0840000000000001</v>
      </c>
      <c r="AM269">
        <v>0.51900000000000002</v>
      </c>
      <c r="AN269">
        <v>102</v>
      </c>
      <c r="AO269" t="s">
        <v>216</v>
      </c>
      <c r="AP269" t="s">
        <v>32</v>
      </c>
      <c r="AQ269" t="s">
        <v>32</v>
      </c>
      <c r="AR269">
        <v>8</v>
      </c>
      <c r="AS269" t="s">
        <v>195</v>
      </c>
      <c r="AT269">
        <v>4881</v>
      </c>
      <c r="AU269" t="s">
        <v>499</v>
      </c>
      <c r="AV269">
        <v>19499</v>
      </c>
      <c r="AW269" t="s">
        <v>639</v>
      </c>
      <c r="AX269">
        <v>8223862</v>
      </c>
      <c r="AY269" t="s">
        <v>32</v>
      </c>
      <c r="AZ269" t="s">
        <v>198</v>
      </c>
      <c r="BA269" t="s">
        <v>32</v>
      </c>
      <c r="BB269" t="s">
        <v>199</v>
      </c>
      <c r="BC269" t="s">
        <v>32</v>
      </c>
      <c r="BD269" t="s">
        <v>32</v>
      </c>
    </row>
    <row r="270" spans="1:56">
      <c r="A270" s="109">
        <v>2021</v>
      </c>
      <c r="B270" t="s">
        <v>184</v>
      </c>
      <c r="C270" s="109">
        <v>20</v>
      </c>
      <c r="D270" t="s">
        <v>641</v>
      </c>
      <c r="E270">
        <v>2</v>
      </c>
      <c r="F270" t="s">
        <v>32</v>
      </c>
      <c r="G270" t="s">
        <v>32</v>
      </c>
      <c r="H270">
        <v>902783</v>
      </c>
      <c r="I270" t="s">
        <v>638</v>
      </c>
      <c r="J270">
        <v>11.8</v>
      </c>
      <c r="K270">
        <v>15</v>
      </c>
      <c r="L270">
        <v>18.399999999999999</v>
      </c>
      <c r="M270" s="110">
        <v>44445</v>
      </c>
      <c r="N270" s="110">
        <v>44459</v>
      </c>
      <c r="O270" s="110">
        <v>44459.793391782398</v>
      </c>
      <c r="P270" t="s">
        <v>187</v>
      </c>
      <c r="Q270" t="s">
        <v>32</v>
      </c>
      <c r="R270" t="s">
        <v>32</v>
      </c>
      <c r="S270" t="s">
        <v>215</v>
      </c>
      <c r="T270" t="s">
        <v>216</v>
      </c>
      <c r="U270" t="s">
        <v>217</v>
      </c>
      <c r="V270" t="s">
        <v>32</v>
      </c>
      <c r="W270" t="s">
        <v>32</v>
      </c>
      <c r="X270" t="s">
        <v>32</v>
      </c>
      <c r="Y270" t="s">
        <v>32</v>
      </c>
      <c r="Z270" t="s">
        <v>32</v>
      </c>
      <c r="AA270" t="s">
        <v>32</v>
      </c>
      <c r="AB270" t="s">
        <v>190</v>
      </c>
      <c r="AC270">
        <v>217</v>
      </c>
      <c r="AD270" t="s">
        <v>191</v>
      </c>
      <c r="AE270" t="s">
        <v>192</v>
      </c>
      <c r="AF270">
        <v>4</v>
      </c>
      <c r="AG270">
        <v>4</v>
      </c>
      <c r="AH270" t="s">
        <v>193</v>
      </c>
      <c r="AI270">
        <v>1</v>
      </c>
      <c r="AJ270" t="s">
        <v>194</v>
      </c>
      <c r="AK270">
        <v>0.48</v>
      </c>
      <c r="AL270">
        <v>1.0840000000000001</v>
      </c>
      <c r="AM270">
        <v>0.52</v>
      </c>
      <c r="AN270">
        <v>103</v>
      </c>
      <c r="AO270" t="s">
        <v>216</v>
      </c>
      <c r="AP270" t="s">
        <v>32</v>
      </c>
      <c r="AQ270" t="s">
        <v>32</v>
      </c>
      <c r="AR270">
        <v>8</v>
      </c>
      <c r="AS270" t="s">
        <v>195</v>
      </c>
      <c r="AT270">
        <v>4881</v>
      </c>
      <c r="AU270" t="s">
        <v>499</v>
      </c>
      <c r="AV270">
        <v>19499</v>
      </c>
      <c r="AW270" t="s">
        <v>639</v>
      </c>
      <c r="AX270">
        <v>8223862</v>
      </c>
      <c r="AY270" t="s">
        <v>32</v>
      </c>
      <c r="AZ270" t="s">
        <v>198</v>
      </c>
      <c r="BA270" t="s">
        <v>32</v>
      </c>
      <c r="BB270" t="s">
        <v>199</v>
      </c>
      <c r="BC270" t="s">
        <v>32</v>
      </c>
      <c r="BD270" t="s">
        <v>32</v>
      </c>
    </row>
    <row r="271" spans="1:56">
      <c r="A271" s="109">
        <v>2021</v>
      </c>
      <c r="B271" t="s">
        <v>184</v>
      </c>
      <c r="C271" s="109">
        <v>20</v>
      </c>
      <c r="D271" t="s">
        <v>641</v>
      </c>
      <c r="E271">
        <v>3</v>
      </c>
      <c r="F271" t="s">
        <v>32</v>
      </c>
      <c r="G271" t="s">
        <v>32</v>
      </c>
      <c r="H271">
        <v>902783</v>
      </c>
      <c r="I271" t="s">
        <v>638</v>
      </c>
      <c r="J271">
        <v>11.8</v>
      </c>
      <c r="K271">
        <v>15</v>
      </c>
      <c r="L271">
        <v>18.399999999999999</v>
      </c>
      <c r="M271" s="110">
        <v>44445</v>
      </c>
      <c r="N271" s="110">
        <v>44459</v>
      </c>
      <c r="O271" s="110">
        <v>44459.793391782398</v>
      </c>
      <c r="P271" t="s">
        <v>187</v>
      </c>
      <c r="Q271" t="s">
        <v>32</v>
      </c>
      <c r="R271" t="s">
        <v>32</v>
      </c>
      <c r="S271" t="s">
        <v>215</v>
      </c>
      <c r="T271" t="s">
        <v>216</v>
      </c>
      <c r="U271" t="s">
        <v>217</v>
      </c>
      <c r="V271" t="s">
        <v>32</v>
      </c>
      <c r="W271" t="s">
        <v>32</v>
      </c>
      <c r="X271" t="s">
        <v>32</v>
      </c>
      <c r="Y271" t="s">
        <v>32</v>
      </c>
      <c r="Z271" t="s">
        <v>32</v>
      </c>
      <c r="AA271" t="s">
        <v>32</v>
      </c>
      <c r="AB271" t="s">
        <v>190</v>
      </c>
      <c r="AC271">
        <v>217</v>
      </c>
      <c r="AD271" t="s">
        <v>191</v>
      </c>
      <c r="AE271" t="s">
        <v>192</v>
      </c>
      <c r="AF271">
        <v>4</v>
      </c>
      <c r="AG271">
        <v>4</v>
      </c>
      <c r="AH271" t="s">
        <v>193</v>
      </c>
      <c r="AI271">
        <v>2</v>
      </c>
      <c r="AJ271" t="s">
        <v>194</v>
      </c>
      <c r="AK271">
        <v>0.47899999999999998</v>
      </c>
      <c r="AL271">
        <v>1.0840000000000001</v>
      </c>
      <c r="AM271">
        <v>0.51900000000000002</v>
      </c>
      <c r="AN271">
        <v>104</v>
      </c>
      <c r="AO271" t="s">
        <v>216</v>
      </c>
      <c r="AP271" t="s">
        <v>32</v>
      </c>
      <c r="AQ271" t="s">
        <v>32</v>
      </c>
      <c r="AR271">
        <v>8</v>
      </c>
      <c r="AS271" t="s">
        <v>195</v>
      </c>
      <c r="AT271">
        <v>4881</v>
      </c>
      <c r="AU271" t="s">
        <v>499</v>
      </c>
      <c r="AV271">
        <v>19499</v>
      </c>
      <c r="AW271" t="s">
        <v>639</v>
      </c>
      <c r="AX271">
        <v>8223862</v>
      </c>
      <c r="AY271" t="s">
        <v>32</v>
      </c>
      <c r="AZ271" t="s">
        <v>198</v>
      </c>
      <c r="BA271" t="s">
        <v>32</v>
      </c>
      <c r="BB271" t="s">
        <v>199</v>
      </c>
      <c r="BC271" t="s">
        <v>32</v>
      </c>
      <c r="BD271" t="s">
        <v>32</v>
      </c>
    </row>
    <row r="272" spans="1:56">
      <c r="A272" s="109">
        <v>2021</v>
      </c>
      <c r="B272" t="s">
        <v>184</v>
      </c>
      <c r="C272" s="109">
        <v>20</v>
      </c>
      <c r="D272" t="s">
        <v>642</v>
      </c>
      <c r="E272">
        <v>1</v>
      </c>
      <c r="F272" t="s">
        <v>32</v>
      </c>
      <c r="G272" t="s">
        <v>32</v>
      </c>
      <c r="H272">
        <v>697702</v>
      </c>
      <c r="I272" t="s">
        <v>643</v>
      </c>
      <c r="J272">
        <v>11.98</v>
      </c>
      <c r="K272">
        <v>15</v>
      </c>
      <c r="L272">
        <v>21</v>
      </c>
      <c r="M272" s="110">
        <v>44437</v>
      </c>
      <c r="N272" s="110">
        <v>44459</v>
      </c>
      <c r="O272" s="110">
        <v>44459.785979629632</v>
      </c>
      <c r="P272" t="s">
        <v>187</v>
      </c>
      <c r="Q272" t="s">
        <v>32</v>
      </c>
      <c r="R272" t="s">
        <v>32</v>
      </c>
      <c r="S272" t="s">
        <v>644</v>
      </c>
      <c r="T272" t="s">
        <v>216</v>
      </c>
      <c r="U272" t="s">
        <v>217</v>
      </c>
      <c r="V272" t="s">
        <v>32</v>
      </c>
      <c r="W272" t="s">
        <v>32</v>
      </c>
      <c r="X272" t="s">
        <v>32</v>
      </c>
      <c r="Y272" t="s">
        <v>32</v>
      </c>
      <c r="Z272" t="s">
        <v>32</v>
      </c>
      <c r="AA272" t="s">
        <v>32</v>
      </c>
      <c r="AB272" t="s">
        <v>190</v>
      </c>
      <c r="AC272">
        <v>217</v>
      </c>
      <c r="AD272" t="s">
        <v>191</v>
      </c>
      <c r="AE272" t="s">
        <v>192</v>
      </c>
      <c r="AF272">
        <v>4</v>
      </c>
      <c r="AG272">
        <v>4</v>
      </c>
      <c r="AH272" t="s">
        <v>193</v>
      </c>
      <c r="AI272">
        <v>1</v>
      </c>
      <c r="AJ272" t="s">
        <v>194</v>
      </c>
      <c r="AK272">
        <v>0.01</v>
      </c>
      <c r="AL272">
        <v>1.0840000000000001</v>
      </c>
      <c r="AM272">
        <v>1.0999999999999999E-2</v>
      </c>
      <c r="AN272">
        <v>103</v>
      </c>
      <c r="AO272" t="s">
        <v>216</v>
      </c>
      <c r="AP272" t="s">
        <v>32</v>
      </c>
      <c r="AQ272" t="s">
        <v>32</v>
      </c>
      <c r="AR272">
        <v>1</v>
      </c>
      <c r="AS272" t="s">
        <v>195</v>
      </c>
      <c r="AT272">
        <v>1981</v>
      </c>
      <c r="AU272" t="s">
        <v>218</v>
      </c>
      <c r="AV272">
        <v>718</v>
      </c>
      <c r="AW272" t="s">
        <v>645</v>
      </c>
      <c r="AX272">
        <v>8908106</v>
      </c>
      <c r="AY272" t="s">
        <v>32</v>
      </c>
      <c r="AZ272" t="s">
        <v>198</v>
      </c>
      <c r="BA272" t="s">
        <v>32</v>
      </c>
      <c r="BB272" t="s">
        <v>199</v>
      </c>
      <c r="BC272" t="s">
        <v>32</v>
      </c>
      <c r="BD272" t="s">
        <v>32</v>
      </c>
    </row>
    <row r="273" spans="1:56">
      <c r="A273" s="109">
        <v>2021</v>
      </c>
      <c r="B273" t="s">
        <v>184</v>
      </c>
      <c r="C273" s="109">
        <v>20</v>
      </c>
      <c r="D273" t="s">
        <v>642</v>
      </c>
      <c r="E273">
        <v>2</v>
      </c>
      <c r="F273" t="s">
        <v>32</v>
      </c>
      <c r="G273" t="s">
        <v>32</v>
      </c>
      <c r="H273">
        <v>697702</v>
      </c>
      <c r="I273" t="s">
        <v>643</v>
      </c>
      <c r="J273">
        <v>11.98</v>
      </c>
      <c r="K273">
        <v>15</v>
      </c>
      <c r="L273">
        <v>21</v>
      </c>
      <c r="M273" s="110">
        <v>44437</v>
      </c>
      <c r="N273" s="110">
        <v>44459</v>
      </c>
      <c r="O273" s="110">
        <v>44459.785979629632</v>
      </c>
      <c r="P273" t="s">
        <v>187</v>
      </c>
      <c r="Q273" t="s">
        <v>32</v>
      </c>
      <c r="R273" t="s">
        <v>32</v>
      </c>
      <c r="S273" t="s">
        <v>644</v>
      </c>
      <c r="T273" t="s">
        <v>216</v>
      </c>
      <c r="U273" t="s">
        <v>217</v>
      </c>
      <c r="V273" t="s">
        <v>32</v>
      </c>
      <c r="W273" t="s">
        <v>32</v>
      </c>
      <c r="X273" t="s">
        <v>32</v>
      </c>
      <c r="Y273" t="s">
        <v>32</v>
      </c>
      <c r="Z273" t="s">
        <v>32</v>
      </c>
      <c r="AA273" t="s">
        <v>32</v>
      </c>
      <c r="AB273" t="s">
        <v>190</v>
      </c>
      <c r="AC273">
        <v>217</v>
      </c>
      <c r="AD273" t="s">
        <v>191</v>
      </c>
      <c r="AE273" t="s">
        <v>192</v>
      </c>
      <c r="AF273">
        <v>4</v>
      </c>
      <c r="AG273">
        <v>4</v>
      </c>
      <c r="AH273" t="s">
        <v>193</v>
      </c>
      <c r="AI273">
        <v>1</v>
      </c>
      <c r="AJ273" t="s">
        <v>194</v>
      </c>
      <c r="AK273">
        <v>1.284</v>
      </c>
      <c r="AL273">
        <v>1.0840000000000001</v>
      </c>
      <c r="AM273">
        <v>1.3919999999999999</v>
      </c>
      <c r="AN273">
        <v>103</v>
      </c>
      <c r="AO273" t="s">
        <v>216</v>
      </c>
      <c r="AP273" t="s">
        <v>32</v>
      </c>
      <c r="AQ273" t="s">
        <v>32</v>
      </c>
      <c r="AR273">
        <v>1</v>
      </c>
      <c r="AS273" t="s">
        <v>195</v>
      </c>
      <c r="AT273">
        <v>2259</v>
      </c>
      <c r="AU273" t="s">
        <v>646</v>
      </c>
      <c r="AV273">
        <v>718</v>
      </c>
      <c r="AW273" t="s">
        <v>645</v>
      </c>
      <c r="AX273">
        <v>8908106</v>
      </c>
      <c r="AY273" t="s">
        <v>32</v>
      </c>
      <c r="AZ273" t="s">
        <v>198</v>
      </c>
      <c r="BA273" t="s">
        <v>32</v>
      </c>
      <c r="BB273" t="s">
        <v>199</v>
      </c>
      <c r="BC273" t="s">
        <v>32</v>
      </c>
      <c r="BD273" t="s">
        <v>32</v>
      </c>
    </row>
    <row r="274" spans="1:56">
      <c r="A274" s="109">
        <v>2021</v>
      </c>
      <c r="B274" t="s">
        <v>184</v>
      </c>
      <c r="C274" s="109">
        <v>20</v>
      </c>
      <c r="D274" t="s">
        <v>642</v>
      </c>
      <c r="E274">
        <v>3</v>
      </c>
      <c r="F274" t="s">
        <v>32</v>
      </c>
      <c r="G274" t="s">
        <v>32</v>
      </c>
      <c r="H274">
        <v>697702</v>
      </c>
      <c r="I274" t="s">
        <v>643</v>
      </c>
      <c r="J274">
        <v>11.98</v>
      </c>
      <c r="K274">
        <v>15</v>
      </c>
      <c r="L274">
        <v>21</v>
      </c>
      <c r="M274" s="110">
        <v>44437</v>
      </c>
      <c r="N274" s="110">
        <v>44459</v>
      </c>
      <c r="O274" s="110">
        <v>44459.785979629632</v>
      </c>
      <c r="P274" t="s">
        <v>187</v>
      </c>
      <c r="Q274" t="s">
        <v>32</v>
      </c>
      <c r="R274" t="s">
        <v>32</v>
      </c>
      <c r="S274" t="s">
        <v>644</v>
      </c>
      <c r="T274" t="s">
        <v>216</v>
      </c>
      <c r="U274" t="s">
        <v>217</v>
      </c>
      <c r="V274" t="s">
        <v>32</v>
      </c>
      <c r="W274" t="s">
        <v>32</v>
      </c>
      <c r="X274" t="s">
        <v>32</v>
      </c>
      <c r="Y274" t="s">
        <v>32</v>
      </c>
      <c r="Z274" t="s">
        <v>32</v>
      </c>
      <c r="AA274" t="s">
        <v>32</v>
      </c>
      <c r="AB274" t="s">
        <v>190</v>
      </c>
      <c r="AC274">
        <v>217</v>
      </c>
      <c r="AD274" t="s">
        <v>191</v>
      </c>
      <c r="AE274" t="s">
        <v>192</v>
      </c>
      <c r="AF274">
        <v>4</v>
      </c>
      <c r="AG274">
        <v>4</v>
      </c>
      <c r="AH274" t="s">
        <v>193</v>
      </c>
      <c r="AI274">
        <v>2</v>
      </c>
      <c r="AJ274" t="s">
        <v>194</v>
      </c>
      <c r="AK274">
        <v>1.284</v>
      </c>
      <c r="AL274">
        <v>1.0840000000000001</v>
      </c>
      <c r="AM274">
        <v>1.3919999999999999</v>
      </c>
      <c r="AN274">
        <v>104</v>
      </c>
      <c r="AO274" t="s">
        <v>216</v>
      </c>
      <c r="AP274" t="s">
        <v>32</v>
      </c>
      <c r="AQ274" t="s">
        <v>32</v>
      </c>
      <c r="AR274">
        <v>1</v>
      </c>
      <c r="AS274" t="s">
        <v>195</v>
      </c>
      <c r="AT274">
        <v>2259</v>
      </c>
      <c r="AU274" t="s">
        <v>646</v>
      </c>
      <c r="AV274">
        <v>718</v>
      </c>
      <c r="AW274" t="s">
        <v>645</v>
      </c>
      <c r="AX274">
        <v>8908106</v>
      </c>
      <c r="AY274" t="s">
        <v>32</v>
      </c>
      <c r="AZ274" t="s">
        <v>198</v>
      </c>
      <c r="BA274" t="s">
        <v>32</v>
      </c>
      <c r="BB274" t="s">
        <v>199</v>
      </c>
      <c r="BC274" t="s">
        <v>32</v>
      </c>
      <c r="BD274" t="s">
        <v>32</v>
      </c>
    </row>
    <row r="275" spans="1:56">
      <c r="A275" s="109">
        <v>2021</v>
      </c>
      <c r="B275" t="s">
        <v>184</v>
      </c>
      <c r="C275" s="109">
        <v>10</v>
      </c>
      <c r="D275" t="s">
        <v>647</v>
      </c>
      <c r="E275">
        <v>1</v>
      </c>
      <c r="F275" t="s">
        <v>32</v>
      </c>
      <c r="G275" t="s">
        <v>32</v>
      </c>
      <c r="H275">
        <v>697397</v>
      </c>
      <c r="I275" t="s">
        <v>648</v>
      </c>
      <c r="J275">
        <v>11.98</v>
      </c>
      <c r="K275">
        <v>14.9</v>
      </c>
      <c r="L275">
        <v>14.5</v>
      </c>
      <c r="M275" s="110">
        <v>44435</v>
      </c>
      <c r="N275" s="110">
        <v>44449</v>
      </c>
      <c r="O275" s="110">
        <v>44450.721126539349</v>
      </c>
      <c r="P275" t="s">
        <v>187</v>
      </c>
      <c r="Q275" t="s">
        <v>32</v>
      </c>
      <c r="R275" t="s">
        <v>32</v>
      </c>
      <c r="S275" t="s">
        <v>318</v>
      </c>
      <c r="T275" t="s">
        <v>318</v>
      </c>
      <c r="U275" t="s">
        <v>319</v>
      </c>
      <c r="V275" t="s">
        <v>32</v>
      </c>
      <c r="W275" t="s">
        <v>32</v>
      </c>
      <c r="X275" t="s">
        <v>32</v>
      </c>
      <c r="Y275" t="s">
        <v>32</v>
      </c>
      <c r="Z275" t="s">
        <v>32</v>
      </c>
      <c r="AA275" t="s">
        <v>32</v>
      </c>
      <c r="AB275" t="s">
        <v>190</v>
      </c>
      <c r="AC275">
        <v>217</v>
      </c>
      <c r="AD275" t="s">
        <v>191</v>
      </c>
      <c r="AE275" t="s">
        <v>192</v>
      </c>
      <c r="AF275">
        <v>4</v>
      </c>
      <c r="AG275">
        <v>4</v>
      </c>
      <c r="AH275" t="s">
        <v>193</v>
      </c>
      <c r="AI275">
        <v>3</v>
      </c>
      <c r="AJ275" t="s">
        <v>194</v>
      </c>
      <c r="AK275">
        <v>2.988</v>
      </c>
      <c r="AL275">
        <v>1.0840000000000001</v>
      </c>
      <c r="AM275">
        <v>3.2389999999999999</v>
      </c>
      <c r="AN275">
        <v>108</v>
      </c>
      <c r="AO275" t="s">
        <v>320</v>
      </c>
      <c r="AP275" t="s">
        <v>32</v>
      </c>
      <c r="AQ275" t="s">
        <v>32</v>
      </c>
      <c r="AR275">
        <v>3</v>
      </c>
      <c r="AS275" t="s">
        <v>195</v>
      </c>
      <c r="AT275">
        <v>8568</v>
      </c>
      <c r="AU275" t="s">
        <v>321</v>
      </c>
      <c r="AV275">
        <v>90701</v>
      </c>
      <c r="AW275" t="s">
        <v>649</v>
      </c>
      <c r="AX275">
        <v>12029896</v>
      </c>
      <c r="AY275" t="s">
        <v>32</v>
      </c>
      <c r="AZ275" t="s">
        <v>198</v>
      </c>
      <c r="BA275" t="s">
        <v>32</v>
      </c>
      <c r="BB275" t="s">
        <v>199</v>
      </c>
      <c r="BC275" t="s">
        <v>32</v>
      </c>
      <c r="BD275" t="s">
        <v>32</v>
      </c>
    </row>
    <row r="276" spans="1:56">
      <c r="A276" s="109">
        <v>2021</v>
      </c>
      <c r="B276" t="s">
        <v>476</v>
      </c>
      <c r="C276" s="109">
        <v>27</v>
      </c>
      <c r="D276" t="s">
        <v>650</v>
      </c>
      <c r="E276">
        <v>1</v>
      </c>
      <c r="F276" t="s">
        <v>32</v>
      </c>
      <c r="G276" t="s">
        <v>32</v>
      </c>
      <c r="H276">
        <v>697504</v>
      </c>
      <c r="I276" t="s">
        <v>651</v>
      </c>
      <c r="J276">
        <v>11.5</v>
      </c>
      <c r="K276">
        <v>14.9</v>
      </c>
      <c r="L276">
        <v>11.9</v>
      </c>
      <c r="M276" s="110">
        <v>44420</v>
      </c>
      <c r="N276" s="110">
        <v>44435</v>
      </c>
      <c r="O276" s="110">
        <v>44436.80253306713</v>
      </c>
      <c r="P276" t="s">
        <v>187</v>
      </c>
      <c r="Q276" t="s">
        <v>32</v>
      </c>
      <c r="R276" t="s">
        <v>32</v>
      </c>
      <c r="S276" t="s">
        <v>215</v>
      </c>
      <c r="T276" t="s">
        <v>216</v>
      </c>
      <c r="U276" t="s">
        <v>217</v>
      </c>
      <c r="V276" t="s">
        <v>32</v>
      </c>
      <c r="W276" t="s">
        <v>32</v>
      </c>
      <c r="X276" t="s">
        <v>32</v>
      </c>
      <c r="Y276" t="s">
        <v>32</v>
      </c>
      <c r="Z276" t="s">
        <v>32</v>
      </c>
      <c r="AA276" t="s">
        <v>32</v>
      </c>
      <c r="AB276" t="s">
        <v>190</v>
      </c>
      <c r="AC276">
        <v>217</v>
      </c>
      <c r="AD276" t="s">
        <v>191</v>
      </c>
      <c r="AE276" t="s">
        <v>192</v>
      </c>
      <c r="AF276">
        <v>4</v>
      </c>
      <c r="AG276">
        <v>4</v>
      </c>
      <c r="AH276" t="s">
        <v>193</v>
      </c>
      <c r="AI276">
        <v>1</v>
      </c>
      <c r="AJ276" t="s">
        <v>194</v>
      </c>
      <c r="AK276">
        <v>0.5</v>
      </c>
      <c r="AL276">
        <v>1.0840000000000001</v>
      </c>
      <c r="AM276">
        <v>0.54200000000000004</v>
      </c>
      <c r="AN276">
        <v>103</v>
      </c>
      <c r="AO276" t="s">
        <v>216</v>
      </c>
      <c r="AP276" t="s">
        <v>32</v>
      </c>
      <c r="AQ276" t="s">
        <v>32</v>
      </c>
      <c r="AR276">
        <v>1</v>
      </c>
      <c r="AS276" t="s">
        <v>195</v>
      </c>
      <c r="AT276">
        <v>8606</v>
      </c>
      <c r="AU276" t="s">
        <v>652</v>
      </c>
      <c r="AV276">
        <v>916140</v>
      </c>
      <c r="AW276" t="s">
        <v>653</v>
      </c>
      <c r="AX276">
        <v>6715093</v>
      </c>
      <c r="AY276" t="s">
        <v>32</v>
      </c>
      <c r="AZ276" t="s">
        <v>198</v>
      </c>
      <c r="BA276" t="s">
        <v>32</v>
      </c>
      <c r="BB276" t="s">
        <v>199</v>
      </c>
      <c r="BC276" t="s">
        <v>32</v>
      </c>
      <c r="BD276" t="s">
        <v>32</v>
      </c>
    </row>
    <row r="277" spans="1:56">
      <c r="A277" s="109">
        <v>2021</v>
      </c>
      <c r="B277" t="s">
        <v>476</v>
      </c>
      <c r="C277" s="109">
        <v>27</v>
      </c>
      <c r="D277" t="s">
        <v>650</v>
      </c>
      <c r="E277">
        <v>2</v>
      </c>
      <c r="F277" t="s">
        <v>32</v>
      </c>
      <c r="G277" t="s">
        <v>32</v>
      </c>
      <c r="H277">
        <v>697504</v>
      </c>
      <c r="I277" t="s">
        <v>651</v>
      </c>
      <c r="J277">
        <v>11.5</v>
      </c>
      <c r="K277">
        <v>14.9</v>
      </c>
      <c r="L277">
        <v>11.9</v>
      </c>
      <c r="M277" s="110">
        <v>44420</v>
      </c>
      <c r="N277" s="110">
        <v>44435</v>
      </c>
      <c r="O277" s="110">
        <v>44436.80253306713</v>
      </c>
      <c r="P277" t="s">
        <v>187</v>
      </c>
      <c r="Q277" t="s">
        <v>32</v>
      </c>
      <c r="R277" t="s">
        <v>32</v>
      </c>
      <c r="S277" t="s">
        <v>215</v>
      </c>
      <c r="T277" t="s">
        <v>216</v>
      </c>
      <c r="U277" t="s">
        <v>217</v>
      </c>
      <c r="V277" t="s">
        <v>32</v>
      </c>
      <c r="W277" t="s">
        <v>32</v>
      </c>
      <c r="X277" t="s">
        <v>32</v>
      </c>
      <c r="Y277" t="s">
        <v>32</v>
      </c>
      <c r="Z277" t="s">
        <v>32</v>
      </c>
      <c r="AA277" t="s">
        <v>32</v>
      </c>
      <c r="AB277" t="s">
        <v>190</v>
      </c>
      <c r="AC277">
        <v>217</v>
      </c>
      <c r="AD277" t="s">
        <v>191</v>
      </c>
      <c r="AE277" t="s">
        <v>192</v>
      </c>
      <c r="AF277">
        <v>4</v>
      </c>
      <c r="AG277">
        <v>4</v>
      </c>
      <c r="AH277" t="s">
        <v>193</v>
      </c>
      <c r="AI277">
        <v>2</v>
      </c>
      <c r="AJ277" t="s">
        <v>194</v>
      </c>
      <c r="AK277">
        <v>0.192</v>
      </c>
      <c r="AL277">
        <v>1.0840000000000001</v>
      </c>
      <c r="AM277">
        <v>0.20799999999999999</v>
      </c>
      <c r="AN277">
        <v>104</v>
      </c>
      <c r="AO277" t="s">
        <v>216</v>
      </c>
      <c r="AP277" t="s">
        <v>32</v>
      </c>
      <c r="AQ277" t="s">
        <v>32</v>
      </c>
      <c r="AR277">
        <v>1</v>
      </c>
      <c r="AS277" t="s">
        <v>195</v>
      </c>
      <c r="AT277">
        <v>8606</v>
      </c>
      <c r="AU277" t="s">
        <v>652</v>
      </c>
      <c r="AV277">
        <v>916140</v>
      </c>
      <c r="AW277" t="s">
        <v>653</v>
      </c>
      <c r="AX277">
        <v>6715093</v>
      </c>
      <c r="AY277" t="s">
        <v>32</v>
      </c>
      <c r="AZ277" t="s">
        <v>198</v>
      </c>
      <c r="BA277" t="s">
        <v>32</v>
      </c>
      <c r="BB277" t="s">
        <v>199</v>
      </c>
      <c r="BC277" t="s">
        <v>32</v>
      </c>
      <c r="BD277" t="s">
        <v>32</v>
      </c>
    </row>
    <row r="278" spans="1:56">
      <c r="A278" s="109">
        <v>2021</v>
      </c>
      <c r="B278" t="s">
        <v>476</v>
      </c>
      <c r="C278" s="109">
        <v>27</v>
      </c>
      <c r="D278" t="s">
        <v>650</v>
      </c>
      <c r="E278">
        <v>3</v>
      </c>
      <c r="F278" t="s">
        <v>32</v>
      </c>
      <c r="G278" t="s">
        <v>32</v>
      </c>
      <c r="H278">
        <v>697504</v>
      </c>
      <c r="I278" t="s">
        <v>651</v>
      </c>
      <c r="J278">
        <v>11.5</v>
      </c>
      <c r="K278">
        <v>14.9</v>
      </c>
      <c r="L278">
        <v>11.9</v>
      </c>
      <c r="M278" s="110">
        <v>44420</v>
      </c>
      <c r="N278" s="110">
        <v>44435</v>
      </c>
      <c r="O278" s="110">
        <v>44436.80253306713</v>
      </c>
      <c r="P278" t="s">
        <v>187</v>
      </c>
      <c r="Q278" t="s">
        <v>32</v>
      </c>
      <c r="R278" t="s">
        <v>32</v>
      </c>
      <c r="S278" t="s">
        <v>215</v>
      </c>
      <c r="T278" t="s">
        <v>216</v>
      </c>
      <c r="U278" t="s">
        <v>217</v>
      </c>
      <c r="V278" t="s">
        <v>32</v>
      </c>
      <c r="W278" t="s">
        <v>32</v>
      </c>
      <c r="X278" t="s">
        <v>32</v>
      </c>
      <c r="Y278" t="s">
        <v>32</v>
      </c>
      <c r="Z278" t="s">
        <v>32</v>
      </c>
      <c r="AA278" t="s">
        <v>32</v>
      </c>
      <c r="AB278" t="s">
        <v>190</v>
      </c>
      <c r="AC278">
        <v>217</v>
      </c>
      <c r="AD278" t="s">
        <v>191</v>
      </c>
      <c r="AE278" t="s">
        <v>192</v>
      </c>
      <c r="AF278">
        <v>4</v>
      </c>
      <c r="AG278">
        <v>4</v>
      </c>
      <c r="AH278" t="s">
        <v>193</v>
      </c>
      <c r="AI278">
        <v>1</v>
      </c>
      <c r="AJ278" t="s">
        <v>194</v>
      </c>
      <c r="AK278">
        <v>7.0000000000000001E-3</v>
      </c>
      <c r="AL278">
        <v>1.0840000000000001</v>
      </c>
      <c r="AM278">
        <v>8.0000000000000002E-3</v>
      </c>
      <c r="AN278">
        <v>103</v>
      </c>
      <c r="AO278" t="s">
        <v>216</v>
      </c>
      <c r="AP278" t="s">
        <v>32</v>
      </c>
      <c r="AQ278" t="s">
        <v>32</v>
      </c>
      <c r="AR278">
        <v>1</v>
      </c>
      <c r="AS278" t="s">
        <v>195</v>
      </c>
      <c r="AT278">
        <v>1981</v>
      </c>
      <c r="AU278" t="s">
        <v>218</v>
      </c>
      <c r="AV278">
        <v>916140</v>
      </c>
      <c r="AW278" t="s">
        <v>653</v>
      </c>
      <c r="AX278">
        <v>6715093</v>
      </c>
      <c r="AY278" t="s">
        <v>32</v>
      </c>
      <c r="AZ278" t="s">
        <v>198</v>
      </c>
      <c r="BA278" t="s">
        <v>32</v>
      </c>
      <c r="BB278" t="s">
        <v>199</v>
      </c>
      <c r="BC278" t="s">
        <v>32</v>
      </c>
      <c r="BD278" t="s">
        <v>32</v>
      </c>
    </row>
    <row r="279" spans="1:56">
      <c r="A279" s="109">
        <v>2021</v>
      </c>
      <c r="B279" t="s">
        <v>476</v>
      </c>
      <c r="C279" s="109">
        <v>21</v>
      </c>
      <c r="D279" t="s">
        <v>654</v>
      </c>
      <c r="E279">
        <v>1</v>
      </c>
      <c r="F279" t="s">
        <v>32</v>
      </c>
      <c r="G279" t="s">
        <v>32</v>
      </c>
      <c r="H279">
        <v>697702</v>
      </c>
      <c r="I279" t="s">
        <v>643</v>
      </c>
      <c r="J279">
        <v>11.98</v>
      </c>
      <c r="K279">
        <v>15</v>
      </c>
      <c r="L279">
        <v>21</v>
      </c>
      <c r="M279" s="110">
        <v>44410</v>
      </c>
      <c r="N279" s="110">
        <v>44429</v>
      </c>
      <c r="O279" s="110">
        <v>44429.868754895833</v>
      </c>
      <c r="P279" t="s">
        <v>187</v>
      </c>
      <c r="Q279" t="s">
        <v>32</v>
      </c>
      <c r="R279" t="s">
        <v>32</v>
      </c>
      <c r="S279" t="s">
        <v>644</v>
      </c>
      <c r="T279" t="s">
        <v>216</v>
      </c>
      <c r="U279" t="s">
        <v>217</v>
      </c>
      <c r="V279" t="s">
        <v>32</v>
      </c>
      <c r="W279" t="s">
        <v>32</v>
      </c>
      <c r="X279" t="s">
        <v>32</v>
      </c>
      <c r="Y279" t="s">
        <v>32</v>
      </c>
      <c r="Z279" t="s">
        <v>32</v>
      </c>
      <c r="AA279" t="s">
        <v>32</v>
      </c>
      <c r="AB279" t="s">
        <v>190</v>
      </c>
      <c r="AC279">
        <v>217</v>
      </c>
      <c r="AD279" t="s">
        <v>191</v>
      </c>
      <c r="AE279" t="s">
        <v>192</v>
      </c>
      <c r="AF279">
        <v>4</v>
      </c>
      <c r="AG279">
        <v>4</v>
      </c>
      <c r="AH279" t="s">
        <v>193</v>
      </c>
      <c r="AI279">
        <v>1</v>
      </c>
      <c r="AJ279" t="s">
        <v>194</v>
      </c>
      <c r="AK279">
        <v>3</v>
      </c>
      <c r="AL279">
        <v>1.0840000000000001</v>
      </c>
      <c r="AM279">
        <v>3.2519999999999998</v>
      </c>
      <c r="AN279">
        <v>103</v>
      </c>
      <c r="AO279" t="s">
        <v>216</v>
      </c>
      <c r="AP279" t="s">
        <v>32</v>
      </c>
      <c r="AQ279" t="s">
        <v>32</v>
      </c>
      <c r="AR279">
        <v>1</v>
      </c>
      <c r="AS279" t="s">
        <v>195</v>
      </c>
      <c r="AT279">
        <v>2259</v>
      </c>
      <c r="AU279" t="s">
        <v>646</v>
      </c>
      <c r="AV279">
        <v>718</v>
      </c>
      <c r="AW279" t="s">
        <v>645</v>
      </c>
      <c r="AX279">
        <v>8908106</v>
      </c>
      <c r="AY279" t="s">
        <v>32</v>
      </c>
      <c r="AZ279" t="s">
        <v>198</v>
      </c>
      <c r="BA279" t="s">
        <v>32</v>
      </c>
      <c r="BB279" t="s">
        <v>199</v>
      </c>
      <c r="BC279" t="s">
        <v>32</v>
      </c>
      <c r="BD279" t="s">
        <v>32</v>
      </c>
    </row>
    <row r="280" spans="1:56">
      <c r="A280" s="109">
        <v>2021</v>
      </c>
      <c r="B280" t="s">
        <v>476</v>
      </c>
      <c r="C280" s="109">
        <v>21</v>
      </c>
      <c r="D280" t="s">
        <v>654</v>
      </c>
      <c r="E280">
        <v>2</v>
      </c>
      <c r="F280" t="s">
        <v>32</v>
      </c>
      <c r="G280" t="s">
        <v>32</v>
      </c>
      <c r="H280">
        <v>697702</v>
      </c>
      <c r="I280" t="s">
        <v>643</v>
      </c>
      <c r="J280">
        <v>11.98</v>
      </c>
      <c r="K280">
        <v>15</v>
      </c>
      <c r="L280">
        <v>21</v>
      </c>
      <c r="M280" s="110">
        <v>44410</v>
      </c>
      <c r="N280" s="110">
        <v>44429</v>
      </c>
      <c r="O280" s="110">
        <v>44429.868754895833</v>
      </c>
      <c r="P280" t="s">
        <v>187</v>
      </c>
      <c r="Q280" t="s">
        <v>32</v>
      </c>
      <c r="R280" t="s">
        <v>32</v>
      </c>
      <c r="S280" t="s">
        <v>644</v>
      </c>
      <c r="T280" t="s">
        <v>216</v>
      </c>
      <c r="U280" t="s">
        <v>217</v>
      </c>
      <c r="V280" t="s">
        <v>32</v>
      </c>
      <c r="W280" t="s">
        <v>32</v>
      </c>
      <c r="X280" t="s">
        <v>32</v>
      </c>
      <c r="Y280" t="s">
        <v>32</v>
      </c>
      <c r="Z280" t="s">
        <v>32</v>
      </c>
      <c r="AA280" t="s">
        <v>32</v>
      </c>
      <c r="AB280" t="s">
        <v>190</v>
      </c>
      <c r="AC280">
        <v>217</v>
      </c>
      <c r="AD280" t="s">
        <v>191</v>
      </c>
      <c r="AE280" t="s">
        <v>192</v>
      </c>
      <c r="AF280">
        <v>4</v>
      </c>
      <c r="AG280">
        <v>4</v>
      </c>
      <c r="AH280" t="s">
        <v>193</v>
      </c>
      <c r="AI280">
        <v>2</v>
      </c>
      <c r="AJ280" t="s">
        <v>194</v>
      </c>
      <c r="AK280">
        <v>0.503</v>
      </c>
      <c r="AL280">
        <v>1.0840000000000001</v>
      </c>
      <c r="AM280">
        <v>0.54500000000000004</v>
      </c>
      <c r="AN280">
        <v>104</v>
      </c>
      <c r="AO280" t="s">
        <v>216</v>
      </c>
      <c r="AP280" t="s">
        <v>32</v>
      </c>
      <c r="AQ280" t="s">
        <v>32</v>
      </c>
      <c r="AR280">
        <v>1</v>
      </c>
      <c r="AS280" t="s">
        <v>195</v>
      </c>
      <c r="AT280">
        <v>2259</v>
      </c>
      <c r="AU280" t="s">
        <v>646</v>
      </c>
      <c r="AV280">
        <v>718</v>
      </c>
      <c r="AW280" t="s">
        <v>645</v>
      </c>
      <c r="AX280">
        <v>8908106</v>
      </c>
      <c r="AY280" t="s">
        <v>32</v>
      </c>
      <c r="AZ280" t="s">
        <v>198</v>
      </c>
      <c r="BA280" t="s">
        <v>32</v>
      </c>
      <c r="BB280" t="s">
        <v>199</v>
      </c>
      <c r="BC280" t="s">
        <v>32</v>
      </c>
      <c r="BD280" t="s">
        <v>32</v>
      </c>
    </row>
    <row r="281" spans="1:56">
      <c r="A281" s="109">
        <v>2021</v>
      </c>
      <c r="B281" t="s">
        <v>476</v>
      </c>
      <c r="C281" s="109">
        <v>21</v>
      </c>
      <c r="D281" t="s">
        <v>654</v>
      </c>
      <c r="E281">
        <v>3</v>
      </c>
      <c r="F281" t="s">
        <v>32</v>
      </c>
      <c r="G281" t="s">
        <v>32</v>
      </c>
      <c r="H281">
        <v>697702</v>
      </c>
      <c r="I281" t="s">
        <v>643</v>
      </c>
      <c r="J281">
        <v>11.98</v>
      </c>
      <c r="K281">
        <v>15</v>
      </c>
      <c r="L281">
        <v>21</v>
      </c>
      <c r="M281" s="110">
        <v>44410</v>
      </c>
      <c r="N281" s="110">
        <v>44429</v>
      </c>
      <c r="O281" s="110">
        <v>44429.868754895833</v>
      </c>
      <c r="P281" t="s">
        <v>187</v>
      </c>
      <c r="Q281" t="s">
        <v>32</v>
      </c>
      <c r="R281" t="s">
        <v>32</v>
      </c>
      <c r="S281" t="s">
        <v>644</v>
      </c>
      <c r="T281" t="s">
        <v>216</v>
      </c>
      <c r="U281" t="s">
        <v>217</v>
      </c>
      <c r="V281" t="s">
        <v>32</v>
      </c>
      <c r="W281" t="s">
        <v>32</v>
      </c>
      <c r="X281" t="s">
        <v>32</v>
      </c>
      <c r="Y281" t="s">
        <v>32</v>
      </c>
      <c r="Z281" t="s">
        <v>32</v>
      </c>
      <c r="AA281" t="s">
        <v>32</v>
      </c>
      <c r="AB281" t="s">
        <v>190</v>
      </c>
      <c r="AC281">
        <v>217</v>
      </c>
      <c r="AD281" t="s">
        <v>191</v>
      </c>
      <c r="AE281" t="s">
        <v>192</v>
      </c>
      <c r="AF281">
        <v>4</v>
      </c>
      <c r="AG281">
        <v>4</v>
      </c>
      <c r="AH281" t="s">
        <v>193</v>
      </c>
      <c r="AI281">
        <v>2</v>
      </c>
      <c r="AJ281" t="s">
        <v>194</v>
      </c>
      <c r="AK281">
        <v>8.9999999999999993E-3</v>
      </c>
      <c r="AL281">
        <v>1.0840000000000001</v>
      </c>
      <c r="AM281">
        <v>0.01</v>
      </c>
      <c r="AN281">
        <v>104</v>
      </c>
      <c r="AO281" t="s">
        <v>216</v>
      </c>
      <c r="AP281" t="s">
        <v>32</v>
      </c>
      <c r="AQ281" t="s">
        <v>32</v>
      </c>
      <c r="AR281">
        <v>1</v>
      </c>
      <c r="AS281" t="s">
        <v>195</v>
      </c>
      <c r="AT281">
        <v>1981</v>
      </c>
      <c r="AU281" t="s">
        <v>218</v>
      </c>
      <c r="AV281">
        <v>718</v>
      </c>
      <c r="AW281" t="s">
        <v>645</v>
      </c>
      <c r="AX281">
        <v>8908106</v>
      </c>
      <c r="AY281" t="s">
        <v>32</v>
      </c>
      <c r="AZ281" t="s">
        <v>198</v>
      </c>
      <c r="BA281" t="s">
        <v>32</v>
      </c>
      <c r="BB281" t="s">
        <v>199</v>
      </c>
      <c r="BC281" t="s">
        <v>32</v>
      </c>
      <c r="BD281" t="s">
        <v>32</v>
      </c>
    </row>
    <row r="282" spans="1:56">
      <c r="A282" s="109">
        <v>2021</v>
      </c>
      <c r="B282" t="s">
        <v>476</v>
      </c>
      <c r="C282" s="109">
        <v>20</v>
      </c>
      <c r="D282" t="s">
        <v>655</v>
      </c>
      <c r="E282">
        <v>1</v>
      </c>
      <c r="F282" t="s">
        <v>32</v>
      </c>
      <c r="G282" t="s">
        <v>32</v>
      </c>
      <c r="H282">
        <v>697397</v>
      </c>
      <c r="I282" t="s">
        <v>648</v>
      </c>
      <c r="J282">
        <v>11.98</v>
      </c>
      <c r="K282">
        <v>14.9</v>
      </c>
      <c r="L282">
        <v>14.5</v>
      </c>
      <c r="M282" s="110">
        <v>44414</v>
      </c>
      <c r="N282" s="110">
        <v>44428</v>
      </c>
      <c r="O282" s="110">
        <v>44428.981181365743</v>
      </c>
      <c r="P282" t="s">
        <v>187</v>
      </c>
      <c r="Q282" t="s">
        <v>32</v>
      </c>
      <c r="R282" t="s">
        <v>32</v>
      </c>
      <c r="S282" t="s">
        <v>318</v>
      </c>
      <c r="T282" t="s">
        <v>318</v>
      </c>
      <c r="U282" t="s">
        <v>319</v>
      </c>
      <c r="V282" t="s">
        <v>32</v>
      </c>
      <c r="W282" t="s">
        <v>32</v>
      </c>
      <c r="X282" t="s">
        <v>32</v>
      </c>
      <c r="Y282" t="s">
        <v>32</v>
      </c>
      <c r="Z282" t="s">
        <v>32</v>
      </c>
      <c r="AA282" t="s">
        <v>32</v>
      </c>
      <c r="AB282" t="s">
        <v>190</v>
      </c>
      <c r="AC282">
        <v>217</v>
      </c>
      <c r="AD282" t="s">
        <v>191</v>
      </c>
      <c r="AE282" t="s">
        <v>192</v>
      </c>
      <c r="AF282">
        <v>4</v>
      </c>
      <c r="AG282">
        <v>4</v>
      </c>
      <c r="AH282" t="s">
        <v>193</v>
      </c>
      <c r="AI282">
        <v>3</v>
      </c>
      <c r="AJ282" t="s">
        <v>194</v>
      </c>
      <c r="AK282">
        <v>3.3879999999999999</v>
      </c>
      <c r="AL282">
        <v>1.0840000000000001</v>
      </c>
      <c r="AM282">
        <v>3.673</v>
      </c>
      <c r="AN282">
        <v>108</v>
      </c>
      <c r="AO282" t="s">
        <v>320</v>
      </c>
      <c r="AP282" t="s">
        <v>32</v>
      </c>
      <c r="AQ282" t="s">
        <v>32</v>
      </c>
      <c r="AR282">
        <v>3</v>
      </c>
      <c r="AS282" t="s">
        <v>195</v>
      </c>
      <c r="AT282">
        <v>8568</v>
      </c>
      <c r="AU282" t="s">
        <v>321</v>
      </c>
      <c r="AV282">
        <v>90701</v>
      </c>
      <c r="AW282" t="s">
        <v>649</v>
      </c>
      <c r="AX282">
        <v>12029896</v>
      </c>
      <c r="AY282" t="s">
        <v>32</v>
      </c>
      <c r="AZ282" t="s">
        <v>198</v>
      </c>
      <c r="BA282" t="s">
        <v>32</v>
      </c>
      <c r="BB282" t="s">
        <v>199</v>
      </c>
      <c r="BC282" t="s">
        <v>32</v>
      </c>
      <c r="BD282" t="s">
        <v>32</v>
      </c>
    </row>
    <row r="283" spans="1:56">
      <c r="A283" s="114">
        <v>2021</v>
      </c>
      <c r="B283" s="115" t="s">
        <v>656</v>
      </c>
      <c r="C283" s="116">
        <v>31</v>
      </c>
      <c r="D283" s="115" t="s">
        <v>657</v>
      </c>
      <c r="E283" s="115">
        <v>1</v>
      </c>
      <c r="F283" s="115" t="s">
        <v>32</v>
      </c>
      <c r="G283" s="115" t="s">
        <v>32</v>
      </c>
      <c r="H283" s="115">
        <v>18262</v>
      </c>
      <c r="I283" s="115" t="s">
        <v>276</v>
      </c>
      <c r="J283" s="115">
        <v>14.7</v>
      </c>
      <c r="K283" s="115">
        <v>17</v>
      </c>
      <c r="L283" s="115">
        <v>21</v>
      </c>
      <c r="M283" s="117">
        <v>44337</v>
      </c>
      <c r="N283" s="117">
        <v>44347</v>
      </c>
      <c r="O283" s="117">
        <v>44347.873472916668</v>
      </c>
      <c r="P283" s="115" t="s">
        <v>187</v>
      </c>
      <c r="Q283" s="115" t="s">
        <v>32</v>
      </c>
      <c r="R283" s="115" t="s">
        <v>32</v>
      </c>
      <c r="S283" s="115" t="s">
        <v>215</v>
      </c>
      <c r="T283" s="115" t="s">
        <v>216</v>
      </c>
      <c r="U283" s="115" t="s">
        <v>217</v>
      </c>
      <c r="V283" s="115" t="s">
        <v>32</v>
      </c>
      <c r="W283" s="115" t="s">
        <v>32</v>
      </c>
      <c r="X283" s="115" t="s">
        <v>32</v>
      </c>
      <c r="Y283" s="115" t="s">
        <v>32</v>
      </c>
      <c r="Z283" s="115" t="s">
        <v>32</v>
      </c>
      <c r="AA283" s="115" t="s">
        <v>32</v>
      </c>
      <c r="AB283" s="115" t="s">
        <v>190</v>
      </c>
      <c r="AC283" s="115">
        <v>217</v>
      </c>
      <c r="AD283" s="115" t="s">
        <v>191</v>
      </c>
      <c r="AE283" s="115" t="s">
        <v>192</v>
      </c>
      <c r="AF283" s="115">
        <v>4</v>
      </c>
      <c r="AG283" s="115">
        <v>4</v>
      </c>
      <c r="AH283" s="115" t="s">
        <v>193</v>
      </c>
      <c r="AI283" s="115">
        <v>1</v>
      </c>
      <c r="AJ283" s="115" t="s">
        <v>194</v>
      </c>
      <c r="AK283" s="115">
        <v>0.74199999999999999</v>
      </c>
      <c r="AL283" s="115">
        <v>1.0840000000000001</v>
      </c>
      <c r="AM283" s="115">
        <v>0.80400000000000005</v>
      </c>
      <c r="AN283" s="115">
        <v>103</v>
      </c>
      <c r="AO283" s="115" t="s">
        <v>216</v>
      </c>
      <c r="AP283" s="115" t="s">
        <v>32</v>
      </c>
      <c r="AQ283" s="115" t="s">
        <v>32</v>
      </c>
      <c r="AR283" s="115">
        <v>5</v>
      </c>
      <c r="AS283" s="115" t="s">
        <v>195</v>
      </c>
      <c r="AT283" s="115">
        <v>6980</v>
      </c>
      <c r="AU283" s="115" t="s">
        <v>277</v>
      </c>
      <c r="AV283" s="115">
        <v>13188</v>
      </c>
      <c r="AW283" s="115" t="s">
        <v>278</v>
      </c>
      <c r="AX283" s="115">
        <v>4696392</v>
      </c>
      <c r="AY283" s="115" t="s">
        <v>32</v>
      </c>
      <c r="AZ283" s="115" t="s">
        <v>198</v>
      </c>
      <c r="BA283" s="115" t="s">
        <v>32</v>
      </c>
      <c r="BB283" s="115" t="s">
        <v>199</v>
      </c>
      <c r="BC283" s="115">
        <v>260125</v>
      </c>
      <c r="BD283" s="118" t="s">
        <v>220</v>
      </c>
    </row>
    <row r="284" spans="1:56">
      <c r="A284" s="119">
        <v>2021</v>
      </c>
      <c r="B284" s="120" t="s">
        <v>656</v>
      </c>
      <c r="C284" s="121">
        <v>31</v>
      </c>
      <c r="D284" s="120" t="s">
        <v>657</v>
      </c>
      <c r="E284" s="120">
        <v>2</v>
      </c>
      <c r="F284" s="120" t="s">
        <v>32</v>
      </c>
      <c r="G284" s="120" t="s">
        <v>32</v>
      </c>
      <c r="H284" s="120">
        <v>18262</v>
      </c>
      <c r="I284" s="120" t="s">
        <v>276</v>
      </c>
      <c r="J284" s="120">
        <v>14.7</v>
      </c>
      <c r="K284" s="120">
        <v>17</v>
      </c>
      <c r="L284" s="120">
        <v>21</v>
      </c>
      <c r="M284" s="122">
        <v>44337</v>
      </c>
      <c r="N284" s="122">
        <v>44347</v>
      </c>
      <c r="O284" s="122">
        <v>44347.873472916668</v>
      </c>
      <c r="P284" s="120" t="s">
        <v>187</v>
      </c>
      <c r="Q284" s="120" t="s">
        <v>32</v>
      </c>
      <c r="R284" s="120" t="s">
        <v>32</v>
      </c>
      <c r="S284" s="120" t="s">
        <v>215</v>
      </c>
      <c r="T284" s="120" t="s">
        <v>216</v>
      </c>
      <c r="U284" s="120" t="s">
        <v>217</v>
      </c>
      <c r="V284" s="120" t="s">
        <v>32</v>
      </c>
      <c r="W284" s="120" t="s">
        <v>32</v>
      </c>
      <c r="X284" s="120" t="s">
        <v>32</v>
      </c>
      <c r="Y284" s="120" t="s">
        <v>32</v>
      </c>
      <c r="Z284" s="120" t="s">
        <v>32</v>
      </c>
      <c r="AA284" s="120" t="s">
        <v>32</v>
      </c>
      <c r="AB284" s="120" t="s">
        <v>190</v>
      </c>
      <c r="AC284" s="120">
        <v>217</v>
      </c>
      <c r="AD284" s="120" t="s">
        <v>191</v>
      </c>
      <c r="AE284" s="120" t="s">
        <v>192</v>
      </c>
      <c r="AF284" s="120">
        <v>4</v>
      </c>
      <c r="AG284" s="120">
        <v>4</v>
      </c>
      <c r="AH284" s="120" t="s">
        <v>193</v>
      </c>
      <c r="AI284" s="120">
        <v>1</v>
      </c>
      <c r="AJ284" s="120" t="s">
        <v>194</v>
      </c>
      <c r="AK284" s="120">
        <v>1.111</v>
      </c>
      <c r="AL284" s="120">
        <v>1.0840000000000001</v>
      </c>
      <c r="AM284" s="120">
        <v>1.204</v>
      </c>
      <c r="AN284" s="120">
        <v>102</v>
      </c>
      <c r="AO284" s="120" t="s">
        <v>216</v>
      </c>
      <c r="AP284" s="120" t="s">
        <v>32</v>
      </c>
      <c r="AQ284" s="120" t="s">
        <v>32</v>
      </c>
      <c r="AR284" s="120">
        <v>5</v>
      </c>
      <c r="AS284" s="120" t="s">
        <v>195</v>
      </c>
      <c r="AT284" s="120">
        <v>6980</v>
      </c>
      <c r="AU284" s="120" t="s">
        <v>277</v>
      </c>
      <c r="AV284" s="120">
        <v>13188</v>
      </c>
      <c r="AW284" s="120" t="s">
        <v>278</v>
      </c>
      <c r="AX284" s="120">
        <v>4696392</v>
      </c>
      <c r="AY284" s="120" t="s">
        <v>32</v>
      </c>
      <c r="AZ284" s="120" t="s">
        <v>198</v>
      </c>
      <c r="BA284" s="120" t="s">
        <v>32</v>
      </c>
      <c r="BB284" s="120" t="s">
        <v>199</v>
      </c>
      <c r="BC284" s="120">
        <v>260125</v>
      </c>
      <c r="BD284" s="123" t="s">
        <v>220</v>
      </c>
    </row>
    <row r="285" spans="1:56">
      <c r="A285" s="114">
        <v>2021</v>
      </c>
      <c r="B285" s="115" t="s">
        <v>656</v>
      </c>
      <c r="C285" s="116">
        <v>31</v>
      </c>
      <c r="D285" s="115" t="s">
        <v>657</v>
      </c>
      <c r="E285" s="115">
        <v>3</v>
      </c>
      <c r="F285" s="115" t="s">
        <v>32</v>
      </c>
      <c r="G285" s="115" t="s">
        <v>32</v>
      </c>
      <c r="H285" s="115">
        <v>18262</v>
      </c>
      <c r="I285" s="115" t="s">
        <v>276</v>
      </c>
      <c r="J285" s="115">
        <v>14.7</v>
      </c>
      <c r="K285" s="115">
        <v>17</v>
      </c>
      <c r="L285" s="115">
        <v>21</v>
      </c>
      <c r="M285" s="117">
        <v>44337</v>
      </c>
      <c r="N285" s="117">
        <v>44347</v>
      </c>
      <c r="O285" s="117">
        <v>44347.873472916668</v>
      </c>
      <c r="P285" s="115" t="s">
        <v>187</v>
      </c>
      <c r="Q285" s="115" t="s">
        <v>32</v>
      </c>
      <c r="R285" s="115" t="s">
        <v>32</v>
      </c>
      <c r="S285" s="115" t="s">
        <v>215</v>
      </c>
      <c r="T285" s="115" t="s">
        <v>216</v>
      </c>
      <c r="U285" s="115" t="s">
        <v>217</v>
      </c>
      <c r="V285" s="115" t="s">
        <v>32</v>
      </c>
      <c r="W285" s="115" t="s">
        <v>32</v>
      </c>
      <c r="X285" s="115" t="s">
        <v>32</v>
      </c>
      <c r="Y285" s="115" t="s">
        <v>32</v>
      </c>
      <c r="Z285" s="115" t="s">
        <v>32</v>
      </c>
      <c r="AA285" s="115" t="s">
        <v>32</v>
      </c>
      <c r="AB285" s="115" t="s">
        <v>190</v>
      </c>
      <c r="AC285" s="115">
        <v>217</v>
      </c>
      <c r="AD285" s="115" t="s">
        <v>191</v>
      </c>
      <c r="AE285" s="115" t="s">
        <v>192</v>
      </c>
      <c r="AF285" s="115">
        <v>4</v>
      </c>
      <c r="AG285" s="115">
        <v>4</v>
      </c>
      <c r="AH285" s="115" t="s">
        <v>193</v>
      </c>
      <c r="AI285" s="115">
        <v>1</v>
      </c>
      <c r="AJ285" s="115" t="s">
        <v>194</v>
      </c>
      <c r="AK285" s="115">
        <v>0.14499999999999999</v>
      </c>
      <c r="AL285" s="115">
        <v>1.0840000000000001</v>
      </c>
      <c r="AM285" s="115">
        <v>0.157</v>
      </c>
      <c r="AN285" s="115">
        <v>103</v>
      </c>
      <c r="AO285" s="115" t="s">
        <v>216</v>
      </c>
      <c r="AP285" s="115" t="s">
        <v>32</v>
      </c>
      <c r="AQ285" s="115" t="s">
        <v>32</v>
      </c>
      <c r="AR285" s="115">
        <v>5</v>
      </c>
      <c r="AS285" s="115" t="s">
        <v>239</v>
      </c>
      <c r="AT285" s="115">
        <v>9999999</v>
      </c>
      <c r="AU285" s="115" t="s">
        <v>379</v>
      </c>
      <c r="AV285" s="115">
        <v>13188</v>
      </c>
      <c r="AW285" s="115" t="s">
        <v>278</v>
      </c>
      <c r="AX285" s="115">
        <v>4696392</v>
      </c>
      <c r="AY285" s="115" t="s">
        <v>32</v>
      </c>
      <c r="AZ285" s="115" t="s">
        <v>198</v>
      </c>
      <c r="BA285" s="115" t="s">
        <v>32</v>
      </c>
      <c r="BB285" s="115" t="s">
        <v>199</v>
      </c>
      <c r="BC285" s="115">
        <v>260125</v>
      </c>
      <c r="BD285" s="118" t="s">
        <v>220</v>
      </c>
    </row>
    <row r="286" spans="1:56">
      <c r="A286" s="119">
        <v>2021</v>
      </c>
      <c r="B286" s="120" t="s">
        <v>656</v>
      </c>
      <c r="C286" s="121">
        <v>31</v>
      </c>
      <c r="D286" s="120" t="s">
        <v>658</v>
      </c>
      <c r="E286" s="120">
        <v>1</v>
      </c>
      <c r="F286" s="120" t="s">
        <v>32</v>
      </c>
      <c r="G286" s="120" t="s">
        <v>32</v>
      </c>
      <c r="H286" s="120">
        <v>30516</v>
      </c>
      <c r="I286" s="120" t="s">
        <v>325</v>
      </c>
      <c r="J286" s="120">
        <v>17.899999999999999</v>
      </c>
      <c r="K286" s="120">
        <v>44.5</v>
      </c>
      <c r="L286" s="120">
        <v>56.3</v>
      </c>
      <c r="M286" s="122">
        <v>44307</v>
      </c>
      <c r="N286" s="122">
        <v>44347</v>
      </c>
      <c r="O286" s="122">
        <v>44347.638814004633</v>
      </c>
      <c r="P286" s="120" t="s">
        <v>187</v>
      </c>
      <c r="Q286" s="120" t="s">
        <v>32</v>
      </c>
      <c r="R286" s="120" t="s">
        <v>32</v>
      </c>
      <c r="S286" s="120" t="s">
        <v>203</v>
      </c>
      <c r="T286" s="120" t="s">
        <v>203</v>
      </c>
      <c r="U286" s="120" t="s">
        <v>204</v>
      </c>
      <c r="V286" s="120" t="s">
        <v>32</v>
      </c>
      <c r="W286" s="120" t="s">
        <v>32</v>
      </c>
      <c r="X286" s="120" t="s">
        <v>32</v>
      </c>
      <c r="Y286" s="120" t="s">
        <v>32</v>
      </c>
      <c r="Z286" s="120" t="s">
        <v>32</v>
      </c>
      <c r="AA286" s="120" t="s">
        <v>32</v>
      </c>
      <c r="AB286" s="120" t="s">
        <v>190</v>
      </c>
      <c r="AC286" s="120">
        <v>217</v>
      </c>
      <c r="AD286" s="120" t="s">
        <v>191</v>
      </c>
      <c r="AE286" s="120" t="s">
        <v>192</v>
      </c>
      <c r="AF286" s="120">
        <v>4</v>
      </c>
      <c r="AG286" s="120">
        <v>4</v>
      </c>
      <c r="AH286" s="120" t="s">
        <v>193</v>
      </c>
      <c r="AI286" s="120">
        <v>8</v>
      </c>
      <c r="AJ286" s="120" t="s">
        <v>194</v>
      </c>
      <c r="AK286" s="120">
        <v>3.625</v>
      </c>
      <c r="AL286" s="120">
        <v>1.0840000000000001</v>
      </c>
      <c r="AM286" s="120">
        <v>3.93</v>
      </c>
      <c r="AN286" s="120">
        <v>114</v>
      </c>
      <c r="AO286" s="120" t="s">
        <v>205</v>
      </c>
      <c r="AP286" s="120" t="s">
        <v>32</v>
      </c>
      <c r="AQ286" s="120" t="s">
        <v>32</v>
      </c>
      <c r="AR286" s="120">
        <v>8</v>
      </c>
      <c r="AS286" s="120" t="s">
        <v>195</v>
      </c>
      <c r="AT286" s="120">
        <v>6675</v>
      </c>
      <c r="AU286" s="120" t="s">
        <v>326</v>
      </c>
      <c r="AV286" s="120">
        <v>69745</v>
      </c>
      <c r="AW286" s="120" t="s">
        <v>327</v>
      </c>
      <c r="AX286" s="120">
        <v>9379803</v>
      </c>
      <c r="AY286" s="120" t="s">
        <v>32</v>
      </c>
      <c r="AZ286" s="120" t="s">
        <v>198</v>
      </c>
      <c r="BA286" s="120" t="s">
        <v>32</v>
      </c>
      <c r="BB286" s="120" t="s">
        <v>199</v>
      </c>
      <c r="BC286" s="120">
        <v>260101</v>
      </c>
      <c r="BD286" s="123" t="s">
        <v>208</v>
      </c>
    </row>
    <row r="287" spans="1:56">
      <c r="A287" s="114">
        <v>2021</v>
      </c>
      <c r="B287" s="115" t="s">
        <v>656</v>
      </c>
      <c r="C287" s="116">
        <v>31</v>
      </c>
      <c r="D287" s="115" t="s">
        <v>659</v>
      </c>
      <c r="E287" s="115">
        <v>1</v>
      </c>
      <c r="F287" s="115" t="s">
        <v>32</v>
      </c>
      <c r="G287" s="115" t="s">
        <v>32</v>
      </c>
      <c r="H287" s="115">
        <v>965674</v>
      </c>
      <c r="I287" s="115" t="s">
        <v>460</v>
      </c>
      <c r="J287" s="115">
        <v>14.66</v>
      </c>
      <c r="K287" s="115">
        <v>36</v>
      </c>
      <c r="L287" s="115">
        <v>40.4</v>
      </c>
      <c r="M287" s="117">
        <v>44337</v>
      </c>
      <c r="N287" s="117">
        <v>44347</v>
      </c>
      <c r="O287" s="117">
        <v>44347.846625312501</v>
      </c>
      <c r="P287" s="115" t="s">
        <v>187</v>
      </c>
      <c r="Q287" s="115" t="s">
        <v>32</v>
      </c>
      <c r="R287" s="115" t="s">
        <v>32</v>
      </c>
      <c r="S287" s="115" t="s">
        <v>188</v>
      </c>
      <c r="T287" s="115" t="s">
        <v>188</v>
      </c>
      <c r="U287" s="115" t="s">
        <v>189</v>
      </c>
      <c r="V287" s="115" t="s">
        <v>32</v>
      </c>
      <c r="W287" s="115" t="s">
        <v>32</v>
      </c>
      <c r="X287" s="115" t="s">
        <v>32</v>
      </c>
      <c r="Y287" s="115" t="s">
        <v>32</v>
      </c>
      <c r="Z287" s="115" t="s">
        <v>32</v>
      </c>
      <c r="AA287" s="115" t="s">
        <v>32</v>
      </c>
      <c r="AB287" s="115" t="s">
        <v>190</v>
      </c>
      <c r="AC287" s="115">
        <v>217</v>
      </c>
      <c r="AD287" s="115" t="s">
        <v>191</v>
      </c>
      <c r="AE287" s="115" t="s">
        <v>192</v>
      </c>
      <c r="AF287" s="115">
        <v>4</v>
      </c>
      <c r="AG287" s="115">
        <v>4</v>
      </c>
      <c r="AH287" s="115" t="s">
        <v>193</v>
      </c>
      <c r="AI287" s="115">
        <v>9</v>
      </c>
      <c r="AJ287" s="115" t="s">
        <v>597</v>
      </c>
      <c r="AK287" s="115">
        <v>1.964</v>
      </c>
      <c r="AL287" s="115">
        <v>1</v>
      </c>
      <c r="AM287" s="115">
        <v>1.964</v>
      </c>
      <c r="AN287" s="115">
        <v>115</v>
      </c>
      <c r="AO287" s="115" t="s">
        <v>188</v>
      </c>
      <c r="AP287" s="115" t="s">
        <v>32</v>
      </c>
      <c r="AQ287" s="115" t="s">
        <v>32</v>
      </c>
      <c r="AR287" s="115">
        <v>14</v>
      </c>
      <c r="AS287" s="115" t="s">
        <v>195</v>
      </c>
      <c r="AT287" s="115">
        <v>723</v>
      </c>
      <c r="AU287" s="115" t="s">
        <v>228</v>
      </c>
      <c r="AV287" s="115">
        <v>81539</v>
      </c>
      <c r="AW287" s="115" t="s">
        <v>461</v>
      </c>
      <c r="AX287" s="115">
        <v>6125470</v>
      </c>
      <c r="AY287" s="115" t="s">
        <v>32</v>
      </c>
      <c r="AZ287" s="115" t="s">
        <v>198</v>
      </c>
      <c r="BA287" s="115" t="s">
        <v>32</v>
      </c>
      <c r="BB287" s="115" t="s">
        <v>199</v>
      </c>
      <c r="BC287" s="115">
        <v>260092</v>
      </c>
      <c r="BD287" s="118" t="s">
        <v>200</v>
      </c>
    </row>
    <row r="288" spans="1:56">
      <c r="A288" s="119">
        <v>2021</v>
      </c>
      <c r="B288" s="120" t="s">
        <v>656</v>
      </c>
      <c r="C288" s="121">
        <v>31</v>
      </c>
      <c r="D288" s="120" t="s">
        <v>660</v>
      </c>
      <c r="E288" s="120">
        <v>1</v>
      </c>
      <c r="F288" s="120" t="s">
        <v>32</v>
      </c>
      <c r="G288" s="120" t="s">
        <v>32</v>
      </c>
      <c r="H288" s="120">
        <v>915628</v>
      </c>
      <c r="I288" s="120" t="s">
        <v>602</v>
      </c>
      <c r="J288" s="120">
        <v>17.25</v>
      </c>
      <c r="K288" s="120">
        <v>41</v>
      </c>
      <c r="L288" s="120">
        <v>50.1</v>
      </c>
      <c r="M288" s="122">
        <v>44339</v>
      </c>
      <c r="N288" s="122">
        <v>44347</v>
      </c>
      <c r="O288" s="122">
        <v>44347.856507141201</v>
      </c>
      <c r="P288" s="120" t="s">
        <v>187</v>
      </c>
      <c r="Q288" s="120" t="s">
        <v>32</v>
      </c>
      <c r="R288" s="120" t="s">
        <v>32</v>
      </c>
      <c r="S288" s="120" t="s">
        <v>188</v>
      </c>
      <c r="T288" s="120" t="s">
        <v>188</v>
      </c>
      <c r="U288" s="120" t="s">
        <v>189</v>
      </c>
      <c r="V288" s="120" t="s">
        <v>32</v>
      </c>
      <c r="W288" s="120" t="s">
        <v>32</v>
      </c>
      <c r="X288" s="120" t="s">
        <v>32</v>
      </c>
      <c r="Y288" s="120" t="s">
        <v>32</v>
      </c>
      <c r="Z288" s="120" t="s">
        <v>32</v>
      </c>
      <c r="AA288" s="120" t="s">
        <v>32</v>
      </c>
      <c r="AB288" s="120" t="s">
        <v>190</v>
      </c>
      <c r="AC288" s="120">
        <v>217</v>
      </c>
      <c r="AD288" s="120" t="s">
        <v>191</v>
      </c>
      <c r="AE288" s="120" t="s">
        <v>192</v>
      </c>
      <c r="AF288" s="120">
        <v>4</v>
      </c>
      <c r="AG288" s="120">
        <v>4</v>
      </c>
      <c r="AH288" s="120" t="s">
        <v>193</v>
      </c>
      <c r="AI288" s="120">
        <v>14</v>
      </c>
      <c r="AJ288" s="120" t="s">
        <v>194</v>
      </c>
      <c r="AK288" s="120">
        <v>0.35099999999999998</v>
      </c>
      <c r="AL288" s="120">
        <v>1.0840000000000001</v>
      </c>
      <c r="AM288" s="120">
        <v>0.38</v>
      </c>
      <c r="AN288" s="120">
        <v>161</v>
      </c>
      <c r="AO288" s="120" t="s">
        <v>188</v>
      </c>
      <c r="AP288" s="120" t="s">
        <v>32</v>
      </c>
      <c r="AQ288" s="120" t="s">
        <v>32</v>
      </c>
      <c r="AR288" s="120">
        <v>14</v>
      </c>
      <c r="AS288" s="120" t="s">
        <v>195</v>
      </c>
      <c r="AT288" s="120">
        <v>6872</v>
      </c>
      <c r="AU288" s="120" t="s">
        <v>603</v>
      </c>
      <c r="AV288" s="120">
        <v>96860730</v>
      </c>
      <c r="AW288" s="120" t="s">
        <v>604</v>
      </c>
      <c r="AX288" s="120">
        <v>96860730</v>
      </c>
      <c r="AY288" s="120">
        <v>5435141</v>
      </c>
      <c r="AZ288" s="120" t="s">
        <v>198</v>
      </c>
      <c r="BA288" s="120" t="s">
        <v>32</v>
      </c>
      <c r="BB288" s="120" t="s">
        <v>199</v>
      </c>
      <c r="BC288" s="120">
        <v>260083</v>
      </c>
      <c r="BD288" s="123" t="s">
        <v>661</v>
      </c>
    </row>
    <row r="289" spans="1:56">
      <c r="A289" s="114">
        <v>2021</v>
      </c>
      <c r="B289" s="115" t="s">
        <v>656</v>
      </c>
      <c r="C289" s="116">
        <v>31</v>
      </c>
      <c r="D289" s="115" t="s">
        <v>662</v>
      </c>
      <c r="E289" s="115">
        <v>1</v>
      </c>
      <c r="F289" s="115" t="s">
        <v>32</v>
      </c>
      <c r="G289" s="115" t="s">
        <v>32</v>
      </c>
      <c r="H289" s="115">
        <v>925411</v>
      </c>
      <c r="I289" s="115" t="s">
        <v>333</v>
      </c>
      <c r="J289" s="115">
        <v>14.89</v>
      </c>
      <c r="K289" s="115">
        <v>31</v>
      </c>
      <c r="L289" s="115">
        <v>38.799999999999997</v>
      </c>
      <c r="M289" s="117">
        <v>44337</v>
      </c>
      <c r="N289" s="117">
        <v>44347</v>
      </c>
      <c r="O289" s="117">
        <v>44347.536210914353</v>
      </c>
      <c r="P289" s="115" t="s">
        <v>187</v>
      </c>
      <c r="Q289" s="115" t="s">
        <v>32</v>
      </c>
      <c r="R289" s="115" t="s">
        <v>32</v>
      </c>
      <c r="S289" s="115" t="s">
        <v>334</v>
      </c>
      <c r="T289" s="115" t="s">
        <v>188</v>
      </c>
      <c r="U289" s="115" t="s">
        <v>189</v>
      </c>
      <c r="V289" s="115" t="s">
        <v>32</v>
      </c>
      <c r="W289" s="115" t="s">
        <v>32</v>
      </c>
      <c r="X289" s="115" t="s">
        <v>32</v>
      </c>
      <c r="Y289" s="115" t="s">
        <v>32</v>
      </c>
      <c r="Z289" s="115" t="s">
        <v>32</v>
      </c>
      <c r="AA289" s="115" t="s">
        <v>32</v>
      </c>
      <c r="AB289" s="115" t="s">
        <v>190</v>
      </c>
      <c r="AC289" s="115">
        <v>217</v>
      </c>
      <c r="AD289" s="115" t="s">
        <v>191</v>
      </c>
      <c r="AE289" s="115" t="s">
        <v>192</v>
      </c>
      <c r="AF289" s="115">
        <v>4</v>
      </c>
      <c r="AG289" s="115">
        <v>4</v>
      </c>
      <c r="AH289" s="115" t="s">
        <v>193</v>
      </c>
      <c r="AI289" s="115">
        <v>9</v>
      </c>
      <c r="AJ289" s="115" t="s">
        <v>194</v>
      </c>
      <c r="AK289" s="115">
        <v>6.0839999999999996</v>
      </c>
      <c r="AL289" s="115">
        <v>1.0840000000000001</v>
      </c>
      <c r="AM289" s="115">
        <v>6.5949999999999998</v>
      </c>
      <c r="AN289" s="115">
        <v>115</v>
      </c>
      <c r="AO289" s="115" t="s">
        <v>188</v>
      </c>
      <c r="AP289" s="115" t="s">
        <v>32</v>
      </c>
      <c r="AQ289" s="115" t="s">
        <v>32</v>
      </c>
      <c r="AR289" s="115">
        <v>14</v>
      </c>
      <c r="AS289" s="115" t="s">
        <v>195</v>
      </c>
      <c r="AT289" s="115">
        <v>6397</v>
      </c>
      <c r="AU289" s="115" t="s">
        <v>549</v>
      </c>
      <c r="AV289" s="115">
        <v>88158</v>
      </c>
      <c r="AW289" s="115" t="s">
        <v>335</v>
      </c>
      <c r="AX289" s="115">
        <v>7468555</v>
      </c>
      <c r="AY289" s="115" t="s">
        <v>32</v>
      </c>
      <c r="AZ289" s="115" t="s">
        <v>198</v>
      </c>
      <c r="BA289" s="115" t="s">
        <v>32</v>
      </c>
      <c r="BB289" s="115" t="s">
        <v>199</v>
      </c>
      <c r="BC289" s="115">
        <v>260072</v>
      </c>
      <c r="BD289" s="118" t="s">
        <v>445</v>
      </c>
    </row>
    <row r="290" spans="1:56">
      <c r="A290" s="119">
        <v>2021</v>
      </c>
      <c r="B290" s="120" t="s">
        <v>656</v>
      </c>
      <c r="C290" s="121">
        <v>31</v>
      </c>
      <c r="D290" s="120" t="s">
        <v>663</v>
      </c>
      <c r="E290" s="120">
        <v>1</v>
      </c>
      <c r="F290" s="120" t="s">
        <v>32</v>
      </c>
      <c r="G290" s="120"/>
      <c r="H290" s="120">
        <v>951087</v>
      </c>
      <c r="I290" s="120" t="s">
        <v>664</v>
      </c>
      <c r="J290" s="120">
        <v>13</v>
      </c>
      <c r="K290" s="120">
        <v>15</v>
      </c>
      <c r="L290" s="120">
        <v>23</v>
      </c>
      <c r="M290" s="122">
        <v>44333</v>
      </c>
      <c r="N290" s="122">
        <v>44347</v>
      </c>
      <c r="O290" s="122">
        <v>44347.517361111109</v>
      </c>
      <c r="P290" s="120" t="s">
        <v>187</v>
      </c>
      <c r="Q290" s="120" t="s">
        <v>32</v>
      </c>
      <c r="R290" s="120" t="s">
        <v>32</v>
      </c>
      <c r="S290" s="120" t="s">
        <v>665</v>
      </c>
      <c r="T290" s="120" t="s">
        <v>665</v>
      </c>
      <c r="U290" s="120" t="s">
        <v>666</v>
      </c>
      <c r="V290" s="120" t="s">
        <v>32</v>
      </c>
      <c r="W290" s="120" t="s">
        <v>32</v>
      </c>
      <c r="X290" s="120" t="s">
        <v>32</v>
      </c>
      <c r="Y290" s="120" t="s">
        <v>32</v>
      </c>
      <c r="Z290" s="120" t="s">
        <v>32</v>
      </c>
      <c r="AA290" s="120" t="s">
        <v>32</v>
      </c>
      <c r="AB290" s="120" t="s">
        <v>190</v>
      </c>
      <c r="AC290" s="120">
        <v>217</v>
      </c>
      <c r="AD290" s="120" t="s">
        <v>191</v>
      </c>
      <c r="AE290" s="120" t="s">
        <v>192</v>
      </c>
      <c r="AF290" s="120">
        <v>4</v>
      </c>
      <c r="AG290" s="120">
        <v>4</v>
      </c>
      <c r="AH290" s="120" t="s">
        <v>193</v>
      </c>
      <c r="AI290" s="120">
        <v>15</v>
      </c>
      <c r="AJ290" s="120" t="s">
        <v>194</v>
      </c>
      <c r="AK290" s="120">
        <v>0.12</v>
      </c>
      <c r="AL290" s="120">
        <v>1.0840000000000001</v>
      </c>
      <c r="AM290" s="120">
        <v>0.13</v>
      </c>
      <c r="AN290" s="120">
        <v>101</v>
      </c>
      <c r="AO290" s="120" t="s">
        <v>665</v>
      </c>
      <c r="AP290" s="120" t="s">
        <v>32</v>
      </c>
      <c r="AQ290" s="120" t="s">
        <v>32</v>
      </c>
      <c r="AR290" s="120">
        <v>15</v>
      </c>
      <c r="AS290" s="120" t="s">
        <v>195</v>
      </c>
      <c r="AT290" s="120">
        <v>6980</v>
      </c>
      <c r="AU290" s="120" t="s">
        <v>277</v>
      </c>
      <c r="AV290" s="120">
        <v>912581</v>
      </c>
      <c r="AW290" s="120" t="s">
        <v>667</v>
      </c>
      <c r="AX290" s="120">
        <v>7183109</v>
      </c>
      <c r="AY290" s="120" t="s">
        <v>32</v>
      </c>
      <c r="AZ290" s="120" t="s">
        <v>198</v>
      </c>
      <c r="BA290" s="120" t="s">
        <v>668</v>
      </c>
      <c r="BB290" s="120" t="s">
        <v>199</v>
      </c>
      <c r="BC290" s="120">
        <v>260063</v>
      </c>
      <c r="BD290" s="123" t="s">
        <v>669</v>
      </c>
    </row>
    <row r="291" spans="1:56">
      <c r="A291" s="114">
        <v>2021</v>
      </c>
      <c r="B291" s="115" t="s">
        <v>656</v>
      </c>
      <c r="C291" s="116">
        <v>31</v>
      </c>
      <c r="D291" s="115" t="s">
        <v>663</v>
      </c>
      <c r="E291" s="115">
        <v>2</v>
      </c>
      <c r="F291" s="115" t="s">
        <v>32</v>
      </c>
      <c r="G291" s="115"/>
      <c r="H291" s="115">
        <v>951087</v>
      </c>
      <c r="I291" s="115" t="s">
        <v>664</v>
      </c>
      <c r="J291" s="115">
        <v>13</v>
      </c>
      <c r="K291" s="115">
        <v>15</v>
      </c>
      <c r="L291" s="115">
        <v>23</v>
      </c>
      <c r="M291" s="117">
        <v>44333</v>
      </c>
      <c r="N291" s="117">
        <v>44347</v>
      </c>
      <c r="O291" s="117">
        <v>44347.517361111109</v>
      </c>
      <c r="P291" s="115" t="s">
        <v>187</v>
      </c>
      <c r="Q291" s="115" t="s">
        <v>32</v>
      </c>
      <c r="R291" s="115" t="s">
        <v>32</v>
      </c>
      <c r="S291" s="115" t="s">
        <v>665</v>
      </c>
      <c r="T291" s="115" t="s">
        <v>665</v>
      </c>
      <c r="U291" s="115" t="s">
        <v>666</v>
      </c>
      <c r="V291" s="115" t="s">
        <v>32</v>
      </c>
      <c r="W291" s="115" t="s">
        <v>32</v>
      </c>
      <c r="X291" s="115" t="s">
        <v>32</v>
      </c>
      <c r="Y291" s="115" t="s">
        <v>32</v>
      </c>
      <c r="Z291" s="115" t="s">
        <v>32</v>
      </c>
      <c r="AA291" s="115" t="s">
        <v>32</v>
      </c>
      <c r="AB291" s="115" t="s">
        <v>190</v>
      </c>
      <c r="AC291" s="115">
        <v>217</v>
      </c>
      <c r="AD291" s="115" t="s">
        <v>191</v>
      </c>
      <c r="AE291" s="115" t="s">
        <v>192</v>
      </c>
      <c r="AF291" s="115">
        <v>4</v>
      </c>
      <c r="AG291" s="115">
        <v>4</v>
      </c>
      <c r="AH291" s="115" t="s">
        <v>193</v>
      </c>
      <c r="AI291" s="115">
        <v>15</v>
      </c>
      <c r="AJ291" s="115" t="s">
        <v>194</v>
      </c>
      <c r="AK291" s="115">
        <v>2.8000000000000001E-2</v>
      </c>
      <c r="AL291" s="115">
        <v>1.0840000000000001</v>
      </c>
      <c r="AM291" s="115">
        <v>0.03</v>
      </c>
      <c r="AN291" s="115">
        <v>140</v>
      </c>
      <c r="AO291" s="115" t="s">
        <v>665</v>
      </c>
      <c r="AP291" s="115" t="s">
        <v>32</v>
      </c>
      <c r="AQ291" s="115" t="s">
        <v>32</v>
      </c>
      <c r="AR291" s="115">
        <v>15</v>
      </c>
      <c r="AS291" s="115" t="s">
        <v>195</v>
      </c>
      <c r="AT291" s="115">
        <v>6980</v>
      </c>
      <c r="AU291" s="115" t="s">
        <v>277</v>
      </c>
      <c r="AV291" s="115">
        <v>912581</v>
      </c>
      <c r="AW291" s="115" t="s">
        <v>667</v>
      </c>
      <c r="AX291" s="115">
        <v>7183109</v>
      </c>
      <c r="AY291" s="115" t="s">
        <v>32</v>
      </c>
      <c r="AZ291" s="115" t="s">
        <v>198</v>
      </c>
      <c r="BA291" s="115" t="s">
        <v>668</v>
      </c>
      <c r="BB291" s="115" t="s">
        <v>199</v>
      </c>
      <c r="BC291" s="115">
        <v>260063</v>
      </c>
      <c r="BD291" s="118" t="s">
        <v>669</v>
      </c>
    </row>
    <row r="292" spans="1:56">
      <c r="A292" s="119">
        <v>2021</v>
      </c>
      <c r="B292" s="120" t="s">
        <v>656</v>
      </c>
      <c r="C292" s="121">
        <v>31</v>
      </c>
      <c r="D292" s="120" t="s">
        <v>670</v>
      </c>
      <c r="E292" s="120">
        <v>1</v>
      </c>
      <c r="F292" s="120" t="s">
        <v>32</v>
      </c>
      <c r="G292" s="120" t="s">
        <v>32</v>
      </c>
      <c r="H292" s="120">
        <v>965149</v>
      </c>
      <c r="I292" s="120" t="s">
        <v>210</v>
      </c>
      <c r="J292" s="120">
        <v>14.95</v>
      </c>
      <c r="K292" s="120">
        <v>24.5</v>
      </c>
      <c r="L292" s="120">
        <v>19.899999999999999</v>
      </c>
      <c r="M292" s="122">
        <v>44338</v>
      </c>
      <c r="N292" s="122">
        <v>44347</v>
      </c>
      <c r="O292" s="122">
        <v>44347.627224189811</v>
      </c>
      <c r="P292" s="120" t="s">
        <v>187</v>
      </c>
      <c r="Q292" s="120" t="s">
        <v>32</v>
      </c>
      <c r="R292" s="120" t="s">
        <v>32</v>
      </c>
      <c r="S292" s="120" t="s">
        <v>203</v>
      </c>
      <c r="T292" s="120" t="s">
        <v>203</v>
      </c>
      <c r="U292" s="120" t="s">
        <v>204</v>
      </c>
      <c r="V292" s="120" t="s">
        <v>32</v>
      </c>
      <c r="W292" s="120" t="s">
        <v>32</v>
      </c>
      <c r="X292" s="120" t="s">
        <v>32</v>
      </c>
      <c r="Y292" s="120" t="s">
        <v>32</v>
      </c>
      <c r="Z292" s="120" t="s">
        <v>32</v>
      </c>
      <c r="AA292" s="120" t="s">
        <v>32</v>
      </c>
      <c r="AB292" s="120" t="s">
        <v>190</v>
      </c>
      <c r="AC292" s="120">
        <v>217</v>
      </c>
      <c r="AD292" s="120" t="s">
        <v>191</v>
      </c>
      <c r="AE292" s="120" t="s">
        <v>192</v>
      </c>
      <c r="AF292" s="120">
        <v>4</v>
      </c>
      <c r="AG292" s="120">
        <v>4</v>
      </c>
      <c r="AH292" s="120" t="s">
        <v>193</v>
      </c>
      <c r="AI292" s="120">
        <v>8</v>
      </c>
      <c r="AJ292" s="120" t="s">
        <v>194</v>
      </c>
      <c r="AK292" s="120">
        <v>2.9430000000000001</v>
      </c>
      <c r="AL292" s="120">
        <v>1.0840000000000001</v>
      </c>
      <c r="AM292" s="120">
        <v>3.19</v>
      </c>
      <c r="AN292" s="120">
        <v>114</v>
      </c>
      <c r="AO292" s="120" t="s">
        <v>205</v>
      </c>
      <c r="AP292" s="120" t="s">
        <v>32</v>
      </c>
      <c r="AQ292" s="120" t="s">
        <v>32</v>
      </c>
      <c r="AR292" s="120">
        <v>8</v>
      </c>
      <c r="AS292" s="120" t="s">
        <v>195</v>
      </c>
      <c r="AT292" s="120">
        <v>6996</v>
      </c>
      <c r="AU292" s="120" t="s">
        <v>211</v>
      </c>
      <c r="AV292" s="120">
        <v>20764</v>
      </c>
      <c r="AW292" s="120" t="s">
        <v>212</v>
      </c>
      <c r="AX292" s="120">
        <v>12384902</v>
      </c>
      <c r="AY292" s="120" t="s">
        <v>32</v>
      </c>
      <c r="AZ292" s="120" t="s">
        <v>198</v>
      </c>
      <c r="BA292" s="120" t="s">
        <v>32</v>
      </c>
      <c r="BB292" s="120" t="s">
        <v>199</v>
      </c>
      <c r="BC292" s="120">
        <v>260054</v>
      </c>
      <c r="BD292" s="123" t="s">
        <v>208</v>
      </c>
    </row>
    <row r="293" spans="1:56">
      <c r="A293" s="114">
        <v>2021</v>
      </c>
      <c r="B293" s="115" t="s">
        <v>656</v>
      </c>
      <c r="C293" s="116">
        <v>31</v>
      </c>
      <c r="D293" s="115" t="s">
        <v>671</v>
      </c>
      <c r="E293" s="115">
        <v>1</v>
      </c>
      <c r="F293" s="115" t="s">
        <v>32</v>
      </c>
      <c r="G293" s="115" t="s">
        <v>32</v>
      </c>
      <c r="H293" s="115">
        <v>963357</v>
      </c>
      <c r="I293" s="115" t="s">
        <v>329</v>
      </c>
      <c r="J293" s="115">
        <v>15</v>
      </c>
      <c r="K293" s="115">
        <v>45</v>
      </c>
      <c r="L293" s="115">
        <v>44.1</v>
      </c>
      <c r="M293" s="117">
        <v>44338</v>
      </c>
      <c r="N293" s="117">
        <v>44347</v>
      </c>
      <c r="O293" s="117">
        <v>44347.874633368046</v>
      </c>
      <c r="P293" s="115" t="s">
        <v>187</v>
      </c>
      <c r="Q293" s="115" t="s">
        <v>32</v>
      </c>
      <c r="R293" s="115" t="s">
        <v>32</v>
      </c>
      <c r="S293" s="115" t="s">
        <v>188</v>
      </c>
      <c r="T293" s="115" t="s">
        <v>188</v>
      </c>
      <c r="U293" s="115" t="s">
        <v>189</v>
      </c>
      <c r="V293" s="115" t="s">
        <v>32</v>
      </c>
      <c r="W293" s="115" t="s">
        <v>32</v>
      </c>
      <c r="X293" s="115" t="s">
        <v>32</v>
      </c>
      <c r="Y293" s="115" t="s">
        <v>32</v>
      </c>
      <c r="Z293" s="115" t="s">
        <v>32</v>
      </c>
      <c r="AA293" s="115" t="s">
        <v>32</v>
      </c>
      <c r="AB293" s="115" t="s">
        <v>190</v>
      </c>
      <c r="AC293" s="115">
        <v>217</v>
      </c>
      <c r="AD293" s="115" t="s">
        <v>191</v>
      </c>
      <c r="AE293" s="115" t="s">
        <v>192</v>
      </c>
      <c r="AF293" s="115">
        <v>4</v>
      </c>
      <c r="AG293" s="115">
        <v>4</v>
      </c>
      <c r="AH293" s="115" t="s">
        <v>193</v>
      </c>
      <c r="AI293" s="115">
        <v>9</v>
      </c>
      <c r="AJ293" s="115" t="s">
        <v>194</v>
      </c>
      <c r="AK293" s="115">
        <v>1.982</v>
      </c>
      <c r="AL293" s="115">
        <v>1.0840000000000001</v>
      </c>
      <c r="AM293" s="115">
        <v>2.1480000000000001</v>
      </c>
      <c r="AN293" s="115">
        <v>154</v>
      </c>
      <c r="AO293" s="115" t="s">
        <v>188</v>
      </c>
      <c r="AP293" s="115" t="s">
        <v>32</v>
      </c>
      <c r="AQ293" s="115" t="s">
        <v>32</v>
      </c>
      <c r="AR293" s="115">
        <v>14</v>
      </c>
      <c r="AS293" s="115" t="s">
        <v>195</v>
      </c>
      <c r="AT293" s="115">
        <v>6397</v>
      </c>
      <c r="AU293" s="115" t="s">
        <v>549</v>
      </c>
      <c r="AV293" s="115">
        <v>942454</v>
      </c>
      <c r="AW293" s="115" t="s">
        <v>331</v>
      </c>
      <c r="AX293" s="115">
        <v>15518171</v>
      </c>
      <c r="AY293" s="115" t="s">
        <v>32</v>
      </c>
      <c r="AZ293" s="115" t="s">
        <v>198</v>
      </c>
      <c r="BA293" s="115" t="s">
        <v>32</v>
      </c>
      <c r="BB293" s="115" t="s">
        <v>199</v>
      </c>
      <c r="BC293" s="115">
        <v>260048</v>
      </c>
      <c r="BD293" s="118" t="s">
        <v>200</v>
      </c>
    </row>
    <row r="294" spans="1:56">
      <c r="A294" s="119">
        <v>2021</v>
      </c>
      <c r="B294" s="120" t="s">
        <v>656</v>
      </c>
      <c r="C294" s="121">
        <v>28</v>
      </c>
      <c r="D294" s="120" t="s">
        <v>672</v>
      </c>
      <c r="E294" s="120">
        <v>1</v>
      </c>
      <c r="F294" s="120" t="s">
        <v>32</v>
      </c>
      <c r="G294" s="120" t="s">
        <v>32</v>
      </c>
      <c r="H294" s="120">
        <v>902137</v>
      </c>
      <c r="I294" s="120" t="s">
        <v>432</v>
      </c>
      <c r="J294" s="120">
        <v>18</v>
      </c>
      <c r="K294" s="120">
        <v>37</v>
      </c>
      <c r="L294" s="120">
        <v>40</v>
      </c>
      <c r="M294" s="122">
        <v>44328</v>
      </c>
      <c r="N294" s="122">
        <v>44344</v>
      </c>
      <c r="O294" s="122">
        <v>44344.773822418982</v>
      </c>
      <c r="P294" s="120" t="s">
        <v>187</v>
      </c>
      <c r="Q294" s="120" t="s">
        <v>32</v>
      </c>
      <c r="R294" s="120" t="s">
        <v>32</v>
      </c>
      <c r="S294" s="120" t="s">
        <v>232</v>
      </c>
      <c r="T294" s="120" t="s">
        <v>233</v>
      </c>
      <c r="U294" s="120" t="s">
        <v>234</v>
      </c>
      <c r="V294" s="120" t="s">
        <v>32</v>
      </c>
      <c r="W294" s="120" t="s">
        <v>32</v>
      </c>
      <c r="X294" s="120" t="s">
        <v>32</v>
      </c>
      <c r="Y294" s="120" t="s">
        <v>32</v>
      </c>
      <c r="Z294" s="120" t="s">
        <v>32</v>
      </c>
      <c r="AA294" s="120" t="s">
        <v>32</v>
      </c>
      <c r="AB294" s="120" t="s">
        <v>190</v>
      </c>
      <c r="AC294" s="120">
        <v>217</v>
      </c>
      <c r="AD294" s="120" t="s">
        <v>191</v>
      </c>
      <c r="AE294" s="120" t="s">
        <v>192</v>
      </c>
      <c r="AF294" s="120">
        <v>4</v>
      </c>
      <c r="AG294" s="120">
        <v>4</v>
      </c>
      <c r="AH294" s="120" t="s">
        <v>193</v>
      </c>
      <c r="AI294" s="120">
        <v>7</v>
      </c>
      <c r="AJ294" s="120" t="s">
        <v>194</v>
      </c>
      <c r="AK294" s="120">
        <v>2.948</v>
      </c>
      <c r="AL294" s="120">
        <v>1.0840000000000001</v>
      </c>
      <c r="AM294" s="120">
        <v>3.1960000000000002</v>
      </c>
      <c r="AN294" s="120">
        <v>113</v>
      </c>
      <c r="AO294" s="120" t="s">
        <v>235</v>
      </c>
      <c r="AP294" s="120" t="s">
        <v>32</v>
      </c>
      <c r="AQ294" s="120" t="s">
        <v>32</v>
      </c>
      <c r="AR294" s="120">
        <v>7</v>
      </c>
      <c r="AS294" s="120" t="s">
        <v>195</v>
      </c>
      <c r="AT294" s="120">
        <v>5204</v>
      </c>
      <c r="AU294" s="120" t="s">
        <v>236</v>
      </c>
      <c r="AV294" s="120">
        <v>915985</v>
      </c>
      <c r="AW294" s="120" t="s">
        <v>433</v>
      </c>
      <c r="AX294" s="120">
        <v>5288302</v>
      </c>
      <c r="AY294" s="120" t="s">
        <v>32</v>
      </c>
      <c r="AZ294" s="120" t="s">
        <v>198</v>
      </c>
      <c r="BA294" s="120" t="s">
        <v>32</v>
      </c>
      <c r="BB294" s="120" t="s">
        <v>199</v>
      </c>
      <c r="BC294" s="120">
        <v>259791</v>
      </c>
      <c r="BD294" s="123" t="s">
        <v>238</v>
      </c>
    </row>
    <row r="295" spans="1:56">
      <c r="A295" s="114">
        <v>2021</v>
      </c>
      <c r="B295" s="115" t="s">
        <v>656</v>
      </c>
      <c r="C295" s="116">
        <v>27</v>
      </c>
      <c r="D295" s="115" t="s">
        <v>673</v>
      </c>
      <c r="E295" s="115">
        <v>1</v>
      </c>
      <c r="F295" s="115" t="s">
        <v>32</v>
      </c>
      <c r="G295" s="115" t="s">
        <v>32</v>
      </c>
      <c r="H295" s="115">
        <v>910616</v>
      </c>
      <c r="I295" s="115" t="s">
        <v>349</v>
      </c>
      <c r="J295" s="115">
        <v>17.95</v>
      </c>
      <c r="K295" s="115">
        <v>39</v>
      </c>
      <c r="L295" s="115">
        <v>65</v>
      </c>
      <c r="M295" s="117">
        <v>44329</v>
      </c>
      <c r="N295" s="117">
        <v>44343</v>
      </c>
      <c r="O295" s="117">
        <v>44343.582703703702</v>
      </c>
      <c r="P295" s="115" t="s">
        <v>187</v>
      </c>
      <c r="Q295" s="115" t="s">
        <v>32</v>
      </c>
      <c r="R295" s="115" t="s">
        <v>32</v>
      </c>
      <c r="S295" s="115" t="s">
        <v>350</v>
      </c>
      <c r="T295" s="115" t="s">
        <v>351</v>
      </c>
      <c r="U295" s="115" t="s">
        <v>204</v>
      </c>
      <c r="V295" s="115" t="s">
        <v>32</v>
      </c>
      <c r="W295" s="115" t="s">
        <v>32</v>
      </c>
      <c r="X295" s="115" t="s">
        <v>32</v>
      </c>
      <c r="Y295" s="115" t="s">
        <v>32</v>
      </c>
      <c r="Z295" s="115" t="s">
        <v>32</v>
      </c>
      <c r="AA295" s="115" t="s">
        <v>32</v>
      </c>
      <c r="AB295" s="115" t="s">
        <v>190</v>
      </c>
      <c r="AC295" s="115">
        <v>217</v>
      </c>
      <c r="AD295" s="115" t="s">
        <v>191</v>
      </c>
      <c r="AE295" s="115" t="s">
        <v>192</v>
      </c>
      <c r="AF295" s="115">
        <v>4</v>
      </c>
      <c r="AG295" s="115">
        <v>4</v>
      </c>
      <c r="AH295" s="115" t="s">
        <v>193</v>
      </c>
      <c r="AI295" s="115">
        <v>8</v>
      </c>
      <c r="AJ295" s="115" t="s">
        <v>597</v>
      </c>
      <c r="AK295" s="115">
        <v>2E-3</v>
      </c>
      <c r="AL295" s="115">
        <v>1</v>
      </c>
      <c r="AM295" s="115">
        <v>2E-3</v>
      </c>
      <c r="AN295" s="115">
        <v>114</v>
      </c>
      <c r="AO295" s="115" t="s">
        <v>352</v>
      </c>
      <c r="AP295" s="115" t="s">
        <v>32</v>
      </c>
      <c r="AQ295" s="115" t="s">
        <v>32</v>
      </c>
      <c r="AR295" s="115">
        <v>8</v>
      </c>
      <c r="AS295" s="115" t="s">
        <v>195</v>
      </c>
      <c r="AT295" s="115">
        <v>1981</v>
      </c>
      <c r="AU295" s="115" t="s">
        <v>218</v>
      </c>
      <c r="AV295" s="115">
        <v>21729</v>
      </c>
      <c r="AW295" s="115" t="s">
        <v>354</v>
      </c>
      <c r="AX295" s="115">
        <v>10674974</v>
      </c>
      <c r="AY295" s="115" t="s">
        <v>32</v>
      </c>
      <c r="AZ295" s="115" t="s">
        <v>198</v>
      </c>
      <c r="BA295" s="115" t="s">
        <v>32</v>
      </c>
      <c r="BB295" s="115" t="s">
        <v>199</v>
      </c>
      <c r="BC295" s="115">
        <v>259622</v>
      </c>
      <c r="BD295" s="118" t="s">
        <v>355</v>
      </c>
    </row>
    <row r="296" spans="1:56">
      <c r="A296" s="119">
        <v>2021</v>
      </c>
      <c r="B296" s="120" t="s">
        <v>656</v>
      </c>
      <c r="C296" s="121">
        <v>27</v>
      </c>
      <c r="D296" s="120" t="s">
        <v>673</v>
      </c>
      <c r="E296" s="120">
        <v>2</v>
      </c>
      <c r="F296" s="120" t="s">
        <v>32</v>
      </c>
      <c r="G296" s="120" t="s">
        <v>32</v>
      </c>
      <c r="H296" s="120">
        <v>910616</v>
      </c>
      <c r="I296" s="120" t="s">
        <v>349</v>
      </c>
      <c r="J296" s="120">
        <v>17.95</v>
      </c>
      <c r="K296" s="120">
        <v>39</v>
      </c>
      <c r="L296" s="120">
        <v>65</v>
      </c>
      <c r="M296" s="122">
        <v>44329</v>
      </c>
      <c r="N296" s="122">
        <v>44343</v>
      </c>
      <c r="O296" s="122">
        <v>44343.582703703702</v>
      </c>
      <c r="P296" s="120" t="s">
        <v>187</v>
      </c>
      <c r="Q296" s="120" t="s">
        <v>32</v>
      </c>
      <c r="R296" s="120" t="s">
        <v>32</v>
      </c>
      <c r="S296" s="120" t="s">
        <v>350</v>
      </c>
      <c r="T296" s="120" t="s">
        <v>351</v>
      </c>
      <c r="U296" s="120" t="s">
        <v>204</v>
      </c>
      <c r="V296" s="120" t="s">
        <v>32</v>
      </c>
      <c r="W296" s="120" t="s">
        <v>32</v>
      </c>
      <c r="X296" s="120" t="s">
        <v>32</v>
      </c>
      <c r="Y296" s="120" t="s">
        <v>32</v>
      </c>
      <c r="Z296" s="120" t="s">
        <v>32</v>
      </c>
      <c r="AA296" s="120" t="s">
        <v>32</v>
      </c>
      <c r="AB296" s="120" t="s">
        <v>190</v>
      </c>
      <c r="AC296" s="120">
        <v>217</v>
      </c>
      <c r="AD296" s="120" t="s">
        <v>191</v>
      </c>
      <c r="AE296" s="120" t="s">
        <v>192</v>
      </c>
      <c r="AF296" s="120">
        <v>4</v>
      </c>
      <c r="AG296" s="120">
        <v>4</v>
      </c>
      <c r="AH296" s="120" t="s">
        <v>193</v>
      </c>
      <c r="AI296" s="120">
        <v>8</v>
      </c>
      <c r="AJ296" s="120" t="s">
        <v>597</v>
      </c>
      <c r="AK296" s="120">
        <v>3.706</v>
      </c>
      <c r="AL296" s="120">
        <v>1</v>
      </c>
      <c r="AM296" s="120">
        <v>3.706</v>
      </c>
      <c r="AN296" s="120">
        <v>114</v>
      </c>
      <c r="AO296" s="120" t="s">
        <v>352</v>
      </c>
      <c r="AP296" s="120" t="s">
        <v>32</v>
      </c>
      <c r="AQ296" s="120" t="s">
        <v>32</v>
      </c>
      <c r="AR296" s="120">
        <v>8</v>
      </c>
      <c r="AS296" s="120" t="s">
        <v>195</v>
      </c>
      <c r="AT296" s="120">
        <v>8035</v>
      </c>
      <c r="AU296" s="120" t="s">
        <v>353</v>
      </c>
      <c r="AV296" s="120">
        <v>21729</v>
      </c>
      <c r="AW296" s="120" t="s">
        <v>354</v>
      </c>
      <c r="AX296" s="120">
        <v>10674974</v>
      </c>
      <c r="AY296" s="120" t="s">
        <v>32</v>
      </c>
      <c r="AZ296" s="120" t="s">
        <v>198</v>
      </c>
      <c r="BA296" s="120" t="s">
        <v>32</v>
      </c>
      <c r="BB296" s="120" t="s">
        <v>199</v>
      </c>
      <c r="BC296" s="120">
        <v>259622</v>
      </c>
      <c r="BD296" s="123" t="s">
        <v>355</v>
      </c>
    </row>
    <row r="297" spans="1:56">
      <c r="A297" s="114">
        <v>2021</v>
      </c>
      <c r="B297" s="115" t="s">
        <v>656</v>
      </c>
      <c r="C297" s="116">
        <v>26</v>
      </c>
      <c r="D297" s="115" t="s">
        <v>674</v>
      </c>
      <c r="E297" s="115">
        <v>1</v>
      </c>
      <c r="F297" s="115" t="s">
        <v>32</v>
      </c>
      <c r="G297" s="115"/>
      <c r="H297" s="115">
        <v>966508</v>
      </c>
      <c r="I297" s="115" t="s">
        <v>186</v>
      </c>
      <c r="J297" s="115">
        <v>17.22</v>
      </c>
      <c r="K297" s="115">
        <v>31.9</v>
      </c>
      <c r="L297" s="115">
        <v>30</v>
      </c>
      <c r="M297" s="117">
        <v>44330</v>
      </c>
      <c r="N297" s="117">
        <v>44342</v>
      </c>
      <c r="O297" s="117">
        <v>44342.743055555547</v>
      </c>
      <c r="P297" s="115" t="s">
        <v>187</v>
      </c>
      <c r="Q297" s="115" t="s">
        <v>32</v>
      </c>
      <c r="R297" s="115" t="s">
        <v>32</v>
      </c>
      <c r="S297" s="115" t="s">
        <v>188</v>
      </c>
      <c r="T297" s="115" t="s">
        <v>188</v>
      </c>
      <c r="U297" s="115" t="s">
        <v>189</v>
      </c>
      <c r="V297" s="115" t="s">
        <v>32</v>
      </c>
      <c r="W297" s="115" t="s">
        <v>32</v>
      </c>
      <c r="X297" s="115" t="s">
        <v>32</v>
      </c>
      <c r="Y297" s="115" t="s">
        <v>32</v>
      </c>
      <c r="Z297" s="115" t="s">
        <v>32</v>
      </c>
      <c r="AA297" s="115" t="s">
        <v>32</v>
      </c>
      <c r="AB297" s="115" t="s">
        <v>190</v>
      </c>
      <c r="AC297" s="115">
        <v>217</v>
      </c>
      <c r="AD297" s="115" t="s">
        <v>191</v>
      </c>
      <c r="AE297" s="115" t="s">
        <v>192</v>
      </c>
      <c r="AF297" s="115">
        <v>4</v>
      </c>
      <c r="AG297" s="115">
        <v>4</v>
      </c>
      <c r="AH297" s="115" t="s">
        <v>193</v>
      </c>
      <c r="AI297" s="115">
        <v>8</v>
      </c>
      <c r="AJ297" s="115" t="s">
        <v>194</v>
      </c>
      <c r="AK297" s="115">
        <v>2.66</v>
      </c>
      <c r="AL297" s="115">
        <v>1.0840000000000001</v>
      </c>
      <c r="AM297" s="115">
        <v>2.883</v>
      </c>
      <c r="AN297" s="115">
        <v>114</v>
      </c>
      <c r="AO297" s="115" t="s">
        <v>188</v>
      </c>
      <c r="AP297" s="115" t="s">
        <v>32</v>
      </c>
      <c r="AQ297" s="115" t="s">
        <v>32</v>
      </c>
      <c r="AR297" s="115">
        <v>14</v>
      </c>
      <c r="AS297" s="115" t="s">
        <v>195</v>
      </c>
      <c r="AT297" s="115">
        <v>5183</v>
      </c>
      <c r="AU297" s="115" t="s">
        <v>196</v>
      </c>
      <c r="AV297" s="115">
        <v>81642</v>
      </c>
      <c r="AW297" s="115" t="s">
        <v>197</v>
      </c>
      <c r="AX297" s="115">
        <v>7533433</v>
      </c>
      <c r="AY297" s="115" t="s">
        <v>32</v>
      </c>
      <c r="AZ297" s="115" t="s">
        <v>198</v>
      </c>
      <c r="BA297" s="115" t="s">
        <v>675</v>
      </c>
      <c r="BB297" s="115" t="s">
        <v>199</v>
      </c>
      <c r="BC297" s="115">
        <v>259409</v>
      </c>
      <c r="BD297" s="118" t="s">
        <v>200</v>
      </c>
    </row>
    <row r="298" spans="1:56">
      <c r="A298" s="119">
        <v>2021</v>
      </c>
      <c r="B298" s="120" t="s">
        <v>656</v>
      </c>
      <c r="C298" s="121">
        <v>24</v>
      </c>
      <c r="D298" s="120" t="s">
        <v>676</v>
      </c>
      <c r="E298" s="120">
        <v>1</v>
      </c>
      <c r="F298" s="120" t="s">
        <v>32</v>
      </c>
      <c r="G298" s="120" t="s">
        <v>32</v>
      </c>
      <c r="H298" s="120">
        <v>969096</v>
      </c>
      <c r="I298" s="120" t="s">
        <v>346</v>
      </c>
      <c r="J298" s="120">
        <v>14.9</v>
      </c>
      <c r="K298" s="120">
        <v>43.8</v>
      </c>
      <c r="L298" s="120">
        <v>38.299999999999997</v>
      </c>
      <c r="M298" s="122">
        <v>44323</v>
      </c>
      <c r="N298" s="122">
        <v>44340</v>
      </c>
      <c r="O298" s="122">
        <v>44340.912446678238</v>
      </c>
      <c r="P298" s="120" t="s">
        <v>187</v>
      </c>
      <c r="Q298" s="120" t="s">
        <v>32</v>
      </c>
      <c r="R298" s="120" t="s">
        <v>32</v>
      </c>
      <c r="S298" s="120" t="s">
        <v>232</v>
      </c>
      <c r="T298" s="120" t="s">
        <v>233</v>
      </c>
      <c r="U298" s="120" t="s">
        <v>234</v>
      </c>
      <c r="V298" s="120" t="s">
        <v>32</v>
      </c>
      <c r="W298" s="120" t="s">
        <v>32</v>
      </c>
      <c r="X298" s="120" t="s">
        <v>32</v>
      </c>
      <c r="Y298" s="120" t="s">
        <v>32</v>
      </c>
      <c r="Z298" s="120" t="s">
        <v>32</v>
      </c>
      <c r="AA298" s="120" t="s">
        <v>32</v>
      </c>
      <c r="AB298" s="120" t="s">
        <v>190</v>
      </c>
      <c r="AC298" s="120">
        <v>217</v>
      </c>
      <c r="AD298" s="120" t="s">
        <v>191</v>
      </c>
      <c r="AE298" s="120" t="s">
        <v>192</v>
      </c>
      <c r="AF298" s="120">
        <v>4</v>
      </c>
      <c r="AG298" s="120">
        <v>4</v>
      </c>
      <c r="AH298" s="120" t="s">
        <v>193</v>
      </c>
      <c r="AI298" s="120">
        <v>8</v>
      </c>
      <c r="AJ298" s="120" t="s">
        <v>194</v>
      </c>
      <c r="AK298" s="120">
        <v>4.7350000000000003</v>
      </c>
      <c r="AL298" s="120">
        <v>1.0840000000000001</v>
      </c>
      <c r="AM298" s="120">
        <v>5.133</v>
      </c>
      <c r="AN298" s="120">
        <v>114</v>
      </c>
      <c r="AO298" s="120" t="s">
        <v>235</v>
      </c>
      <c r="AP298" s="120" t="s">
        <v>32</v>
      </c>
      <c r="AQ298" s="120" t="s">
        <v>32</v>
      </c>
      <c r="AR298" s="120">
        <v>7</v>
      </c>
      <c r="AS298" s="120" t="s">
        <v>195</v>
      </c>
      <c r="AT298" s="120">
        <v>5204</v>
      </c>
      <c r="AU298" s="120" t="s">
        <v>236</v>
      </c>
      <c r="AV298" s="120">
        <v>942465</v>
      </c>
      <c r="AW298" s="120" t="s">
        <v>347</v>
      </c>
      <c r="AX298" s="120">
        <v>13575341</v>
      </c>
      <c r="AY298" s="120" t="s">
        <v>32</v>
      </c>
      <c r="AZ298" s="120" t="s">
        <v>198</v>
      </c>
      <c r="BA298" s="120" t="s">
        <v>32</v>
      </c>
      <c r="BB298" s="120" t="s">
        <v>199</v>
      </c>
      <c r="BC298" s="120">
        <v>258967</v>
      </c>
      <c r="BD298" s="123" t="s">
        <v>238</v>
      </c>
    </row>
    <row r="299" spans="1:56">
      <c r="A299" s="114">
        <v>2021</v>
      </c>
      <c r="B299" s="115" t="s">
        <v>656</v>
      </c>
      <c r="C299" s="116">
        <v>24</v>
      </c>
      <c r="D299" s="115" t="s">
        <v>676</v>
      </c>
      <c r="E299" s="115">
        <v>2</v>
      </c>
      <c r="F299" s="115" t="s">
        <v>32</v>
      </c>
      <c r="G299" s="115" t="s">
        <v>32</v>
      </c>
      <c r="H299" s="115">
        <v>969096</v>
      </c>
      <c r="I299" s="115" t="s">
        <v>346</v>
      </c>
      <c r="J299" s="115">
        <v>14.9</v>
      </c>
      <c r="K299" s="115">
        <v>43.8</v>
      </c>
      <c r="L299" s="115">
        <v>38.299999999999997</v>
      </c>
      <c r="M299" s="117">
        <v>44323</v>
      </c>
      <c r="N299" s="117">
        <v>44340</v>
      </c>
      <c r="O299" s="117">
        <v>44340.912446678238</v>
      </c>
      <c r="P299" s="115" t="s">
        <v>187</v>
      </c>
      <c r="Q299" s="115" t="s">
        <v>32</v>
      </c>
      <c r="R299" s="115" t="s">
        <v>32</v>
      </c>
      <c r="S299" s="115" t="s">
        <v>232</v>
      </c>
      <c r="T299" s="115" t="s">
        <v>233</v>
      </c>
      <c r="U299" s="115" t="s">
        <v>234</v>
      </c>
      <c r="V299" s="115" t="s">
        <v>32</v>
      </c>
      <c r="W299" s="115" t="s">
        <v>32</v>
      </c>
      <c r="X299" s="115" t="s">
        <v>32</v>
      </c>
      <c r="Y299" s="115" t="s">
        <v>32</v>
      </c>
      <c r="Z299" s="115" t="s">
        <v>32</v>
      </c>
      <c r="AA299" s="115" t="s">
        <v>32</v>
      </c>
      <c r="AB299" s="115" t="s">
        <v>190</v>
      </c>
      <c r="AC299" s="115">
        <v>217</v>
      </c>
      <c r="AD299" s="115" t="s">
        <v>191</v>
      </c>
      <c r="AE299" s="115" t="s">
        <v>192</v>
      </c>
      <c r="AF299" s="115">
        <v>4</v>
      </c>
      <c r="AG299" s="115">
        <v>4</v>
      </c>
      <c r="AH299" s="115" t="s">
        <v>193</v>
      </c>
      <c r="AI299" s="115">
        <v>8</v>
      </c>
      <c r="AJ299" s="115" t="s">
        <v>194</v>
      </c>
      <c r="AK299" s="115">
        <v>7.0999999999999994E-2</v>
      </c>
      <c r="AL299" s="115">
        <v>1.0840000000000001</v>
      </c>
      <c r="AM299" s="115">
        <v>7.6999999999999999E-2</v>
      </c>
      <c r="AN299" s="115">
        <v>114</v>
      </c>
      <c r="AO299" s="115" t="s">
        <v>235</v>
      </c>
      <c r="AP299" s="115" t="s">
        <v>32</v>
      </c>
      <c r="AQ299" s="115" t="s">
        <v>32</v>
      </c>
      <c r="AR299" s="115">
        <v>7</v>
      </c>
      <c r="AS299" s="115" t="s">
        <v>239</v>
      </c>
      <c r="AT299" s="115">
        <v>99999999</v>
      </c>
      <c r="AU299" s="115" t="s">
        <v>677</v>
      </c>
      <c r="AV299" s="115">
        <v>942465</v>
      </c>
      <c r="AW299" s="115" t="s">
        <v>347</v>
      </c>
      <c r="AX299" s="115">
        <v>13575341</v>
      </c>
      <c r="AY299" s="115" t="s">
        <v>32</v>
      </c>
      <c r="AZ299" s="115" t="s">
        <v>198</v>
      </c>
      <c r="BA299" s="115" t="s">
        <v>32</v>
      </c>
      <c r="BB299" s="115" t="s">
        <v>199</v>
      </c>
      <c r="BC299" s="115">
        <v>258967</v>
      </c>
      <c r="BD299" s="118" t="s">
        <v>238</v>
      </c>
    </row>
    <row r="300" spans="1:56">
      <c r="A300" s="119">
        <v>2021</v>
      </c>
      <c r="B300" s="120" t="s">
        <v>656</v>
      </c>
      <c r="C300" s="121">
        <v>24</v>
      </c>
      <c r="D300" s="120" t="s">
        <v>678</v>
      </c>
      <c r="E300" s="120">
        <v>1</v>
      </c>
      <c r="F300" s="120" t="s">
        <v>32</v>
      </c>
      <c r="G300" s="120"/>
      <c r="H300" s="120">
        <v>34126</v>
      </c>
      <c r="I300" s="120" t="s">
        <v>214</v>
      </c>
      <c r="J300" s="120">
        <v>13.7</v>
      </c>
      <c r="K300" s="120">
        <v>25</v>
      </c>
      <c r="L300" s="120">
        <v>45</v>
      </c>
      <c r="M300" s="122">
        <v>44333</v>
      </c>
      <c r="N300" s="122">
        <v>44340</v>
      </c>
      <c r="O300" s="122">
        <v>44340.918055555558</v>
      </c>
      <c r="P300" s="120" t="s">
        <v>187</v>
      </c>
      <c r="Q300" s="120" t="s">
        <v>32</v>
      </c>
      <c r="R300" s="120" t="s">
        <v>32</v>
      </c>
      <c r="S300" s="120" t="s">
        <v>215</v>
      </c>
      <c r="T300" s="120" t="s">
        <v>216</v>
      </c>
      <c r="U300" s="120" t="s">
        <v>217</v>
      </c>
      <c r="V300" s="120" t="s">
        <v>32</v>
      </c>
      <c r="W300" s="120" t="s">
        <v>32</v>
      </c>
      <c r="X300" s="120" t="s">
        <v>32</v>
      </c>
      <c r="Y300" s="120" t="s">
        <v>32</v>
      </c>
      <c r="Z300" s="120" t="s">
        <v>32</v>
      </c>
      <c r="AA300" s="120" t="s">
        <v>32</v>
      </c>
      <c r="AB300" s="120" t="s">
        <v>190</v>
      </c>
      <c r="AC300" s="120">
        <v>217</v>
      </c>
      <c r="AD300" s="120" t="s">
        <v>191</v>
      </c>
      <c r="AE300" s="120" t="s">
        <v>192</v>
      </c>
      <c r="AF300" s="120">
        <v>4</v>
      </c>
      <c r="AG300" s="120">
        <v>4</v>
      </c>
      <c r="AH300" s="120" t="s">
        <v>193</v>
      </c>
      <c r="AI300" s="120">
        <v>1</v>
      </c>
      <c r="AJ300" s="120" t="s">
        <v>194</v>
      </c>
      <c r="AK300" s="120">
        <v>0.108</v>
      </c>
      <c r="AL300" s="120">
        <v>1.0840000000000001</v>
      </c>
      <c r="AM300" s="120">
        <v>0.11700000000000001</v>
      </c>
      <c r="AN300" s="120">
        <v>102</v>
      </c>
      <c r="AO300" s="120" t="s">
        <v>216</v>
      </c>
      <c r="AP300" s="120" t="s">
        <v>32</v>
      </c>
      <c r="AQ300" s="120" t="s">
        <v>32</v>
      </c>
      <c r="AR300" s="120">
        <v>5</v>
      </c>
      <c r="AS300" s="120" t="s">
        <v>195</v>
      </c>
      <c r="AT300" s="120">
        <v>2332</v>
      </c>
      <c r="AU300" s="120" t="s">
        <v>487</v>
      </c>
      <c r="AV300" s="120">
        <v>11788</v>
      </c>
      <c r="AW300" s="120" t="s">
        <v>219</v>
      </c>
      <c r="AX300" s="120">
        <v>4679790</v>
      </c>
      <c r="AY300" s="120" t="s">
        <v>32</v>
      </c>
      <c r="AZ300" s="120" t="s">
        <v>198</v>
      </c>
      <c r="BA300" s="120" t="s">
        <v>679</v>
      </c>
      <c r="BB300" s="120" t="s">
        <v>199</v>
      </c>
      <c r="BC300" s="120">
        <v>258950</v>
      </c>
      <c r="BD300" s="123" t="s">
        <v>220</v>
      </c>
    </row>
    <row r="301" spans="1:56">
      <c r="A301" s="114">
        <v>2021</v>
      </c>
      <c r="B301" s="115" t="s">
        <v>656</v>
      </c>
      <c r="C301" s="116">
        <v>24</v>
      </c>
      <c r="D301" s="115" t="s">
        <v>678</v>
      </c>
      <c r="E301" s="115">
        <v>2</v>
      </c>
      <c r="F301" s="115" t="s">
        <v>32</v>
      </c>
      <c r="G301" s="115"/>
      <c r="H301" s="115">
        <v>34126</v>
      </c>
      <c r="I301" s="115" t="s">
        <v>214</v>
      </c>
      <c r="J301" s="115">
        <v>13.7</v>
      </c>
      <c r="K301" s="115">
        <v>25</v>
      </c>
      <c r="L301" s="115">
        <v>45</v>
      </c>
      <c r="M301" s="117">
        <v>44333</v>
      </c>
      <c r="N301" s="117">
        <v>44340</v>
      </c>
      <c r="O301" s="117">
        <v>44340.918055555558</v>
      </c>
      <c r="P301" s="115" t="s">
        <v>187</v>
      </c>
      <c r="Q301" s="115" t="s">
        <v>32</v>
      </c>
      <c r="R301" s="115" t="s">
        <v>32</v>
      </c>
      <c r="S301" s="115" t="s">
        <v>215</v>
      </c>
      <c r="T301" s="115" t="s">
        <v>216</v>
      </c>
      <c r="U301" s="115" t="s">
        <v>217</v>
      </c>
      <c r="V301" s="115" t="s">
        <v>32</v>
      </c>
      <c r="W301" s="115" t="s">
        <v>32</v>
      </c>
      <c r="X301" s="115" t="s">
        <v>32</v>
      </c>
      <c r="Y301" s="115" t="s">
        <v>32</v>
      </c>
      <c r="Z301" s="115" t="s">
        <v>32</v>
      </c>
      <c r="AA301" s="115" t="s">
        <v>32</v>
      </c>
      <c r="AB301" s="115" t="s">
        <v>190</v>
      </c>
      <c r="AC301" s="115">
        <v>217</v>
      </c>
      <c r="AD301" s="115" t="s">
        <v>191</v>
      </c>
      <c r="AE301" s="115" t="s">
        <v>192</v>
      </c>
      <c r="AF301" s="115">
        <v>4</v>
      </c>
      <c r="AG301" s="115">
        <v>4</v>
      </c>
      <c r="AH301" s="115" t="s">
        <v>193</v>
      </c>
      <c r="AI301" s="115">
        <v>1</v>
      </c>
      <c r="AJ301" s="115" t="s">
        <v>194</v>
      </c>
      <c r="AK301" s="115">
        <v>1E-3</v>
      </c>
      <c r="AL301" s="115">
        <v>1.0840000000000001</v>
      </c>
      <c r="AM301" s="115">
        <v>1E-3</v>
      </c>
      <c r="AN301" s="115">
        <v>102</v>
      </c>
      <c r="AO301" s="115" t="s">
        <v>216</v>
      </c>
      <c r="AP301" s="115" t="s">
        <v>32</v>
      </c>
      <c r="AQ301" s="115" t="s">
        <v>32</v>
      </c>
      <c r="AR301" s="115">
        <v>5</v>
      </c>
      <c r="AS301" s="115" t="s">
        <v>239</v>
      </c>
      <c r="AT301" s="115">
        <v>1111111</v>
      </c>
      <c r="AU301" s="115" t="s">
        <v>456</v>
      </c>
      <c r="AV301" s="115">
        <v>11788</v>
      </c>
      <c r="AW301" s="115" t="s">
        <v>219</v>
      </c>
      <c r="AX301" s="115">
        <v>4679790</v>
      </c>
      <c r="AY301" s="115" t="s">
        <v>32</v>
      </c>
      <c r="AZ301" s="115" t="s">
        <v>198</v>
      </c>
      <c r="BA301" s="115" t="s">
        <v>679</v>
      </c>
      <c r="BB301" s="115" t="s">
        <v>199</v>
      </c>
      <c r="BC301" s="115">
        <v>258950</v>
      </c>
      <c r="BD301" s="118" t="s">
        <v>220</v>
      </c>
    </row>
    <row r="302" spans="1:56">
      <c r="A302" s="119">
        <v>2021</v>
      </c>
      <c r="B302" s="120" t="s">
        <v>656</v>
      </c>
      <c r="C302" s="121">
        <v>24</v>
      </c>
      <c r="D302" s="120" t="s">
        <v>680</v>
      </c>
      <c r="E302" s="120">
        <v>1</v>
      </c>
      <c r="F302" s="120" t="s">
        <v>32</v>
      </c>
      <c r="G302" s="120" t="s">
        <v>32</v>
      </c>
      <c r="H302" s="120">
        <v>3491</v>
      </c>
      <c r="I302" s="120" t="s">
        <v>438</v>
      </c>
      <c r="J302" s="120">
        <v>15</v>
      </c>
      <c r="K302" s="120">
        <v>29</v>
      </c>
      <c r="L302" s="120">
        <v>15</v>
      </c>
      <c r="M302" s="122">
        <v>44322</v>
      </c>
      <c r="N302" s="122">
        <v>44340</v>
      </c>
      <c r="O302" s="122">
        <v>44340.935453043981</v>
      </c>
      <c r="P302" s="120" t="s">
        <v>187</v>
      </c>
      <c r="Q302" s="120" t="s">
        <v>32</v>
      </c>
      <c r="R302" s="120" t="s">
        <v>32</v>
      </c>
      <c r="S302" s="120" t="s">
        <v>215</v>
      </c>
      <c r="T302" s="120" t="s">
        <v>216</v>
      </c>
      <c r="U302" s="120" t="s">
        <v>217</v>
      </c>
      <c r="V302" s="120" t="s">
        <v>32</v>
      </c>
      <c r="W302" s="120" t="s">
        <v>32</v>
      </c>
      <c r="X302" s="120" t="s">
        <v>32</v>
      </c>
      <c r="Y302" s="120" t="s">
        <v>32</v>
      </c>
      <c r="Z302" s="120" t="s">
        <v>32</v>
      </c>
      <c r="AA302" s="120" t="s">
        <v>32</v>
      </c>
      <c r="AB302" s="120" t="s">
        <v>190</v>
      </c>
      <c r="AC302" s="120">
        <v>217</v>
      </c>
      <c r="AD302" s="120" t="s">
        <v>191</v>
      </c>
      <c r="AE302" s="120" t="s">
        <v>192</v>
      </c>
      <c r="AF302" s="120">
        <v>4</v>
      </c>
      <c r="AG302" s="120">
        <v>4</v>
      </c>
      <c r="AH302" s="120" t="s">
        <v>193</v>
      </c>
      <c r="AI302" s="120">
        <v>1</v>
      </c>
      <c r="AJ302" s="120" t="s">
        <v>194</v>
      </c>
      <c r="AK302" s="120">
        <v>0.01</v>
      </c>
      <c r="AL302" s="120">
        <v>1.0840000000000001</v>
      </c>
      <c r="AM302" s="120">
        <v>1.0999999999999999E-2</v>
      </c>
      <c r="AN302" s="120">
        <v>103</v>
      </c>
      <c r="AO302" s="120" t="s">
        <v>216</v>
      </c>
      <c r="AP302" s="120" t="s">
        <v>32</v>
      </c>
      <c r="AQ302" s="120" t="s">
        <v>32</v>
      </c>
      <c r="AR302" s="120">
        <v>5</v>
      </c>
      <c r="AS302" s="120" t="s">
        <v>239</v>
      </c>
      <c r="AT302" s="120">
        <v>9999999</v>
      </c>
      <c r="AU302" s="120" t="s">
        <v>379</v>
      </c>
      <c r="AV302" s="120">
        <v>8154</v>
      </c>
      <c r="AW302" s="120" t="s">
        <v>440</v>
      </c>
      <c r="AX302" s="120">
        <v>4966738</v>
      </c>
      <c r="AY302" s="120" t="s">
        <v>32</v>
      </c>
      <c r="AZ302" s="120" t="s">
        <v>198</v>
      </c>
      <c r="BA302" s="120" t="s">
        <v>681</v>
      </c>
      <c r="BB302" s="120" t="s">
        <v>199</v>
      </c>
      <c r="BC302" s="120">
        <v>258947</v>
      </c>
      <c r="BD302" s="123" t="s">
        <v>220</v>
      </c>
    </row>
    <row r="303" spans="1:56">
      <c r="A303" s="114">
        <v>2021</v>
      </c>
      <c r="B303" s="115" t="s">
        <v>656</v>
      </c>
      <c r="C303" s="116">
        <v>24</v>
      </c>
      <c r="D303" s="115" t="s">
        <v>680</v>
      </c>
      <c r="E303" s="115">
        <v>2</v>
      </c>
      <c r="F303" s="115" t="s">
        <v>32</v>
      </c>
      <c r="G303" s="115" t="s">
        <v>32</v>
      </c>
      <c r="H303" s="115">
        <v>3491</v>
      </c>
      <c r="I303" s="115" t="s">
        <v>438</v>
      </c>
      <c r="J303" s="115">
        <v>15</v>
      </c>
      <c r="K303" s="115">
        <v>29</v>
      </c>
      <c r="L303" s="115">
        <v>15</v>
      </c>
      <c r="M303" s="117">
        <v>44322</v>
      </c>
      <c r="N303" s="117">
        <v>44340</v>
      </c>
      <c r="O303" s="117">
        <v>44340.935453043981</v>
      </c>
      <c r="P303" s="115" t="s">
        <v>187</v>
      </c>
      <c r="Q303" s="115" t="s">
        <v>32</v>
      </c>
      <c r="R303" s="115" t="s">
        <v>32</v>
      </c>
      <c r="S303" s="115" t="s">
        <v>215</v>
      </c>
      <c r="T303" s="115" t="s">
        <v>216</v>
      </c>
      <c r="U303" s="115" t="s">
        <v>217</v>
      </c>
      <c r="V303" s="115" t="s">
        <v>32</v>
      </c>
      <c r="W303" s="115" t="s">
        <v>32</v>
      </c>
      <c r="X303" s="115" t="s">
        <v>32</v>
      </c>
      <c r="Y303" s="115" t="s">
        <v>32</v>
      </c>
      <c r="Z303" s="115" t="s">
        <v>32</v>
      </c>
      <c r="AA303" s="115" t="s">
        <v>32</v>
      </c>
      <c r="AB303" s="115" t="s">
        <v>190</v>
      </c>
      <c r="AC303" s="115">
        <v>217</v>
      </c>
      <c r="AD303" s="115" t="s">
        <v>191</v>
      </c>
      <c r="AE303" s="115" t="s">
        <v>192</v>
      </c>
      <c r="AF303" s="115">
        <v>4</v>
      </c>
      <c r="AG303" s="115">
        <v>4</v>
      </c>
      <c r="AH303" s="115" t="s">
        <v>193</v>
      </c>
      <c r="AI303" s="115">
        <v>1</v>
      </c>
      <c r="AJ303" s="115" t="s">
        <v>194</v>
      </c>
      <c r="AK303" s="115">
        <v>1.1000000000000001</v>
      </c>
      <c r="AL303" s="115">
        <v>1.0840000000000001</v>
      </c>
      <c r="AM303" s="115">
        <v>1.1919999999999999</v>
      </c>
      <c r="AN303" s="115">
        <v>103</v>
      </c>
      <c r="AO303" s="115" t="s">
        <v>216</v>
      </c>
      <c r="AP303" s="115" t="s">
        <v>32</v>
      </c>
      <c r="AQ303" s="115" t="s">
        <v>32</v>
      </c>
      <c r="AR303" s="115">
        <v>5</v>
      </c>
      <c r="AS303" s="115" t="s">
        <v>195</v>
      </c>
      <c r="AT303" s="115">
        <v>7015</v>
      </c>
      <c r="AU303" s="115" t="s">
        <v>439</v>
      </c>
      <c r="AV303" s="115">
        <v>8154</v>
      </c>
      <c r="AW303" s="115" t="s">
        <v>440</v>
      </c>
      <c r="AX303" s="115">
        <v>4966738</v>
      </c>
      <c r="AY303" s="115" t="s">
        <v>32</v>
      </c>
      <c r="AZ303" s="115" t="s">
        <v>198</v>
      </c>
      <c r="BA303" s="115" t="s">
        <v>681</v>
      </c>
      <c r="BB303" s="115" t="s">
        <v>199</v>
      </c>
      <c r="BC303" s="115">
        <v>258947</v>
      </c>
      <c r="BD303" s="118" t="s">
        <v>220</v>
      </c>
    </row>
    <row r="304" spans="1:56">
      <c r="A304" s="119">
        <v>2021</v>
      </c>
      <c r="B304" s="120" t="s">
        <v>656</v>
      </c>
      <c r="C304" s="121">
        <v>24</v>
      </c>
      <c r="D304" s="120" t="s">
        <v>680</v>
      </c>
      <c r="E304" s="120">
        <v>3</v>
      </c>
      <c r="F304" s="120" t="s">
        <v>32</v>
      </c>
      <c r="G304" s="120" t="s">
        <v>32</v>
      </c>
      <c r="H304" s="120">
        <v>3491</v>
      </c>
      <c r="I304" s="120" t="s">
        <v>438</v>
      </c>
      <c r="J304" s="120">
        <v>15</v>
      </c>
      <c r="K304" s="120">
        <v>29</v>
      </c>
      <c r="L304" s="120">
        <v>15</v>
      </c>
      <c r="M304" s="122">
        <v>44322</v>
      </c>
      <c r="N304" s="122">
        <v>44340</v>
      </c>
      <c r="O304" s="122">
        <v>44340.935453043981</v>
      </c>
      <c r="P304" s="120" t="s">
        <v>187</v>
      </c>
      <c r="Q304" s="120" t="s">
        <v>32</v>
      </c>
      <c r="R304" s="120" t="s">
        <v>32</v>
      </c>
      <c r="S304" s="120" t="s">
        <v>215</v>
      </c>
      <c r="T304" s="120" t="s">
        <v>216</v>
      </c>
      <c r="U304" s="120" t="s">
        <v>217</v>
      </c>
      <c r="V304" s="120" t="s">
        <v>32</v>
      </c>
      <c r="W304" s="120" t="s">
        <v>32</v>
      </c>
      <c r="X304" s="120" t="s">
        <v>32</v>
      </c>
      <c r="Y304" s="120" t="s">
        <v>32</v>
      </c>
      <c r="Z304" s="120" t="s">
        <v>32</v>
      </c>
      <c r="AA304" s="120" t="s">
        <v>32</v>
      </c>
      <c r="AB304" s="120" t="s">
        <v>190</v>
      </c>
      <c r="AC304" s="120">
        <v>217</v>
      </c>
      <c r="AD304" s="120" t="s">
        <v>191</v>
      </c>
      <c r="AE304" s="120" t="s">
        <v>192</v>
      </c>
      <c r="AF304" s="120">
        <v>4</v>
      </c>
      <c r="AG304" s="120">
        <v>4</v>
      </c>
      <c r="AH304" s="120" t="s">
        <v>193</v>
      </c>
      <c r="AI304" s="120">
        <v>2</v>
      </c>
      <c r="AJ304" s="120" t="s">
        <v>194</v>
      </c>
      <c r="AK304" s="120">
        <v>1.653</v>
      </c>
      <c r="AL304" s="120">
        <v>1.0840000000000001</v>
      </c>
      <c r="AM304" s="120">
        <v>1.792</v>
      </c>
      <c r="AN304" s="120">
        <v>104</v>
      </c>
      <c r="AO304" s="120" t="s">
        <v>216</v>
      </c>
      <c r="AP304" s="120" t="s">
        <v>32</v>
      </c>
      <c r="AQ304" s="120" t="s">
        <v>32</v>
      </c>
      <c r="AR304" s="120">
        <v>5</v>
      </c>
      <c r="AS304" s="120" t="s">
        <v>195</v>
      </c>
      <c r="AT304" s="120">
        <v>7015</v>
      </c>
      <c r="AU304" s="120" t="s">
        <v>439</v>
      </c>
      <c r="AV304" s="120">
        <v>8154</v>
      </c>
      <c r="AW304" s="120" t="s">
        <v>440</v>
      </c>
      <c r="AX304" s="120">
        <v>4966738</v>
      </c>
      <c r="AY304" s="120" t="s">
        <v>32</v>
      </c>
      <c r="AZ304" s="120" t="s">
        <v>198</v>
      </c>
      <c r="BA304" s="120" t="s">
        <v>681</v>
      </c>
      <c r="BB304" s="120" t="s">
        <v>199</v>
      </c>
      <c r="BC304" s="120">
        <v>258947</v>
      </c>
      <c r="BD304" s="123" t="s">
        <v>220</v>
      </c>
    </row>
    <row r="305" spans="1:56">
      <c r="A305" s="114">
        <v>2021</v>
      </c>
      <c r="B305" s="115" t="s">
        <v>656</v>
      </c>
      <c r="C305" s="116">
        <v>24</v>
      </c>
      <c r="D305" s="115" t="s">
        <v>682</v>
      </c>
      <c r="E305" s="115">
        <v>1</v>
      </c>
      <c r="F305" s="115" t="s">
        <v>32</v>
      </c>
      <c r="G305" s="115" t="s">
        <v>32</v>
      </c>
      <c r="H305" s="115">
        <v>30430</v>
      </c>
      <c r="I305" s="115" t="s">
        <v>307</v>
      </c>
      <c r="J305" s="115">
        <v>17.5</v>
      </c>
      <c r="K305" s="115">
        <v>42</v>
      </c>
      <c r="L305" s="115">
        <v>21.9</v>
      </c>
      <c r="M305" s="117">
        <v>44323</v>
      </c>
      <c r="N305" s="117">
        <v>44340</v>
      </c>
      <c r="O305" s="117">
        <v>44340.888705127312</v>
      </c>
      <c r="P305" s="115" t="s">
        <v>187</v>
      </c>
      <c r="Q305" s="115" t="s">
        <v>32</v>
      </c>
      <c r="R305" s="115" t="s">
        <v>32</v>
      </c>
      <c r="S305" s="115" t="s">
        <v>232</v>
      </c>
      <c r="T305" s="115" t="s">
        <v>233</v>
      </c>
      <c r="U305" s="115" t="s">
        <v>234</v>
      </c>
      <c r="V305" s="115" t="s">
        <v>32</v>
      </c>
      <c r="W305" s="115" t="s">
        <v>32</v>
      </c>
      <c r="X305" s="115" t="s">
        <v>32</v>
      </c>
      <c r="Y305" s="115" t="s">
        <v>32</v>
      </c>
      <c r="Z305" s="115" t="s">
        <v>32</v>
      </c>
      <c r="AA305" s="115" t="s">
        <v>32</v>
      </c>
      <c r="AB305" s="115" t="s">
        <v>190</v>
      </c>
      <c r="AC305" s="115">
        <v>217</v>
      </c>
      <c r="AD305" s="115" t="s">
        <v>191</v>
      </c>
      <c r="AE305" s="115" t="s">
        <v>192</v>
      </c>
      <c r="AF305" s="115">
        <v>4</v>
      </c>
      <c r="AG305" s="115">
        <v>4</v>
      </c>
      <c r="AH305" s="115" t="s">
        <v>193</v>
      </c>
      <c r="AI305" s="115">
        <v>7</v>
      </c>
      <c r="AJ305" s="115" t="s">
        <v>194</v>
      </c>
      <c r="AK305" s="115">
        <v>5.1360000000000001</v>
      </c>
      <c r="AL305" s="115">
        <v>1.0840000000000001</v>
      </c>
      <c r="AM305" s="115">
        <v>5.5670000000000002</v>
      </c>
      <c r="AN305" s="115">
        <v>113</v>
      </c>
      <c r="AO305" s="115" t="s">
        <v>235</v>
      </c>
      <c r="AP305" s="115" t="s">
        <v>32</v>
      </c>
      <c r="AQ305" s="115" t="s">
        <v>32</v>
      </c>
      <c r="AR305" s="115">
        <v>7</v>
      </c>
      <c r="AS305" s="115" t="s">
        <v>195</v>
      </c>
      <c r="AT305" s="115">
        <v>5204</v>
      </c>
      <c r="AU305" s="115" t="s">
        <v>236</v>
      </c>
      <c r="AV305" s="115">
        <v>16038</v>
      </c>
      <c r="AW305" s="115" t="s">
        <v>308</v>
      </c>
      <c r="AX305" s="115">
        <v>10429808</v>
      </c>
      <c r="AY305" s="115" t="s">
        <v>32</v>
      </c>
      <c r="AZ305" s="115" t="s">
        <v>198</v>
      </c>
      <c r="BA305" s="115" t="s">
        <v>32</v>
      </c>
      <c r="BB305" s="115" t="s">
        <v>199</v>
      </c>
      <c r="BC305" s="115">
        <v>258903</v>
      </c>
      <c r="BD305" s="118" t="s">
        <v>238</v>
      </c>
    </row>
    <row r="306" spans="1:56">
      <c r="A306" s="119">
        <v>2021</v>
      </c>
      <c r="B306" s="120" t="s">
        <v>656</v>
      </c>
      <c r="C306" s="121">
        <v>24</v>
      </c>
      <c r="D306" s="120" t="s">
        <v>683</v>
      </c>
      <c r="E306" s="120">
        <v>1</v>
      </c>
      <c r="F306" s="120" t="s">
        <v>32</v>
      </c>
      <c r="G306" s="120"/>
      <c r="H306" s="120">
        <v>967599</v>
      </c>
      <c r="I306" s="120" t="s">
        <v>249</v>
      </c>
      <c r="J306" s="120">
        <v>15</v>
      </c>
      <c r="K306" s="120">
        <v>33</v>
      </c>
      <c r="L306" s="120">
        <v>40.700000000000003</v>
      </c>
      <c r="M306" s="122">
        <v>44300</v>
      </c>
      <c r="N306" s="122">
        <v>44340</v>
      </c>
      <c r="O306" s="122">
        <v>44340.734722222223</v>
      </c>
      <c r="P306" s="120" t="s">
        <v>187</v>
      </c>
      <c r="Q306" s="120" t="s">
        <v>32</v>
      </c>
      <c r="R306" s="120" t="s">
        <v>32</v>
      </c>
      <c r="S306" s="120" t="s">
        <v>250</v>
      </c>
      <c r="T306" s="120" t="s">
        <v>251</v>
      </c>
      <c r="U306" s="120" t="s">
        <v>252</v>
      </c>
      <c r="V306" s="120" t="s">
        <v>32</v>
      </c>
      <c r="W306" s="120" t="s">
        <v>32</v>
      </c>
      <c r="X306" s="120" t="s">
        <v>32</v>
      </c>
      <c r="Y306" s="120" t="s">
        <v>32</v>
      </c>
      <c r="Z306" s="120" t="s">
        <v>32</v>
      </c>
      <c r="AA306" s="120" t="s">
        <v>32</v>
      </c>
      <c r="AB306" s="120" t="s">
        <v>190</v>
      </c>
      <c r="AC306" s="120">
        <v>217</v>
      </c>
      <c r="AD306" s="120" t="s">
        <v>191</v>
      </c>
      <c r="AE306" s="120" t="s">
        <v>192</v>
      </c>
      <c r="AF306" s="120">
        <v>4</v>
      </c>
      <c r="AG306" s="120" t="s">
        <v>32</v>
      </c>
      <c r="AH306" s="120" t="s">
        <v>198</v>
      </c>
      <c r="AI306" s="120">
        <v>12</v>
      </c>
      <c r="AJ306" s="120" t="s">
        <v>194</v>
      </c>
      <c r="AK306" s="120">
        <v>7.3840000000000003</v>
      </c>
      <c r="AL306" s="120">
        <v>1.087</v>
      </c>
      <c r="AM306" s="120">
        <v>8.0259999999999998</v>
      </c>
      <c r="AN306" s="120">
        <v>120</v>
      </c>
      <c r="AO306" s="120" t="s">
        <v>253</v>
      </c>
      <c r="AP306" s="120" t="s">
        <v>32</v>
      </c>
      <c r="AQ306" s="120" t="s">
        <v>32</v>
      </c>
      <c r="AR306" s="120">
        <v>11</v>
      </c>
      <c r="AS306" s="120" t="s">
        <v>195</v>
      </c>
      <c r="AT306" s="120">
        <v>5119</v>
      </c>
      <c r="AU306" s="120" t="s">
        <v>254</v>
      </c>
      <c r="AV306" s="120">
        <v>203208</v>
      </c>
      <c r="AW306" s="120" t="s">
        <v>255</v>
      </c>
      <c r="AX306" s="120">
        <v>10264222</v>
      </c>
      <c r="AY306" s="120">
        <v>7021895</v>
      </c>
      <c r="AZ306" s="120" t="s">
        <v>198</v>
      </c>
      <c r="BA306" s="120" t="s">
        <v>684</v>
      </c>
      <c r="BB306" s="120" t="s">
        <v>199</v>
      </c>
      <c r="BC306" s="120">
        <v>258723</v>
      </c>
      <c r="BD306" s="123" t="s">
        <v>256</v>
      </c>
    </row>
    <row r="307" spans="1:56">
      <c r="A307" s="114">
        <v>2021</v>
      </c>
      <c r="B307" s="115" t="s">
        <v>656</v>
      </c>
      <c r="C307" s="116">
        <v>20</v>
      </c>
      <c r="D307" s="115" t="s">
        <v>685</v>
      </c>
      <c r="E307" s="115">
        <v>1</v>
      </c>
      <c r="F307" s="115" t="s">
        <v>32</v>
      </c>
      <c r="G307" s="115" t="s">
        <v>32</v>
      </c>
      <c r="H307" s="115">
        <v>965149</v>
      </c>
      <c r="I307" s="115" t="s">
        <v>210</v>
      </c>
      <c r="J307" s="115">
        <v>14.95</v>
      </c>
      <c r="K307" s="115">
        <v>24.5</v>
      </c>
      <c r="L307" s="115">
        <v>19.899999999999999</v>
      </c>
      <c r="M307" s="117">
        <v>44328</v>
      </c>
      <c r="N307" s="117">
        <v>44336</v>
      </c>
      <c r="O307" s="117">
        <v>44339.677099768523</v>
      </c>
      <c r="P307" s="115" t="s">
        <v>187</v>
      </c>
      <c r="Q307" s="115" t="s">
        <v>32</v>
      </c>
      <c r="R307" s="115" t="s">
        <v>32</v>
      </c>
      <c r="S307" s="115" t="s">
        <v>203</v>
      </c>
      <c r="T307" s="115" t="s">
        <v>203</v>
      </c>
      <c r="U307" s="115" t="s">
        <v>204</v>
      </c>
      <c r="V307" s="115" t="s">
        <v>32</v>
      </c>
      <c r="W307" s="115" t="s">
        <v>32</v>
      </c>
      <c r="X307" s="115" t="s">
        <v>32</v>
      </c>
      <c r="Y307" s="115" t="s">
        <v>32</v>
      </c>
      <c r="Z307" s="115" t="s">
        <v>32</v>
      </c>
      <c r="AA307" s="115" t="s">
        <v>32</v>
      </c>
      <c r="AB307" s="115" t="s">
        <v>190</v>
      </c>
      <c r="AC307" s="115">
        <v>217</v>
      </c>
      <c r="AD307" s="115" t="s">
        <v>191</v>
      </c>
      <c r="AE307" s="115" t="s">
        <v>192</v>
      </c>
      <c r="AF307" s="115">
        <v>4</v>
      </c>
      <c r="AG307" s="115">
        <v>4</v>
      </c>
      <c r="AH307" s="115" t="s">
        <v>193</v>
      </c>
      <c r="AI307" s="115">
        <v>8</v>
      </c>
      <c r="AJ307" s="115" t="s">
        <v>194</v>
      </c>
      <c r="AK307" s="115">
        <v>1.268</v>
      </c>
      <c r="AL307" s="115">
        <v>1.0840000000000001</v>
      </c>
      <c r="AM307" s="115">
        <v>1.375</v>
      </c>
      <c r="AN307" s="115">
        <v>114</v>
      </c>
      <c r="AO307" s="115" t="s">
        <v>205</v>
      </c>
      <c r="AP307" s="115" t="s">
        <v>32</v>
      </c>
      <c r="AQ307" s="115" t="s">
        <v>32</v>
      </c>
      <c r="AR307" s="115">
        <v>8</v>
      </c>
      <c r="AS307" s="115" t="s">
        <v>195</v>
      </c>
      <c r="AT307" s="115">
        <v>6996</v>
      </c>
      <c r="AU307" s="115" t="s">
        <v>211</v>
      </c>
      <c r="AV307" s="115">
        <v>20764</v>
      </c>
      <c r="AW307" s="115" t="s">
        <v>212</v>
      </c>
      <c r="AX307" s="115">
        <v>12384902</v>
      </c>
      <c r="AY307" s="115" t="s">
        <v>32</v>
      </c>
      <c r="AZ307" s="115" t="s">
        <v>198</v>
      </c>
      <c r="BA307" s="115" t="s">
        <v>32</v>
      </c>
      <c r="BB307" s="115" t="s">
        <v>199</v>
      </c>
      <c r="BC307" s="115">
        <v>258485</v>
      </c>
      <c r="BD307" s="118" t="s">
        <v>208</v>
      </c>
    </row>
    <row r="308" spans="1:56">
      <c r="A308" s="119">
        <v>2021</v>
      </c>
      <c r="B308" s="120" t="s">
        <v>656</v>
      </c>
      <c r="C308" s="121">
        <v>19</v>
      </c>
      <c r="D308" s="120" t="s">
        <v>686</v>
      </c>
      <c r="E308" s="120">
        <v>1</v>
      </c>
      <c r="F308" s="120" t="s">
        <v>32</v>
      </c>
      <c r="G308" s="120" t="s">
        <v>32</v>
      </c>
      <c r="H308" s="120">
        <v>959824</v>
      </c>
      <c r="I308" s="120" t="s">
        <v>535</v>
      </c>
      <c r="J308" s="120">
        <v>17.899999999999999</v>
      </c>
      <c r="K308" s="120">
        <v>47</v>
      </c>
      <c r="L308" s="120">
        <v>47.3</v>
      </c>
      <c r="M308" s="122">
        <v>44320</v>
      </c>
      <c r="N308" s="122">
        <v>44335</v>
      </c>
      <c r="O308" s="122">
        <v>44335.724836261572</v>
      </c>
      <c r="P308" s="120" t="s">
        <v>187</v>
      </c>
      <c r="Q308" s="120" t="s">
        <v>32</v>
      </c>
      <c r="R308" s="120" t="s">
        <v>32</v>
      </c>
      <c r="S308" s="120" t="s">
        <v>203</v>
      </c>
      <c r="T308" s="120" t="s">
        <v>203</v>
      </c>
      <c r="U308" s="120" t="s">
        <v>204</v>
      </c>
      <c r="V308" s="120" t="s">
        <v>32</v>
      </c>
      <c r="W308" s="120" t="s">
        <v>32</v>
      </c>
      <c r="X308" s="120" t="s">
        <v>32</v>
      </c>
      <c r="Y308" s="120" t="s">
        <v>32</v>
      </c>
      <c r="Z308" s="120" t="s">
        <v>32</v>
      </c>
      <c r="AA308" s="120" t="s">
        <v>32</v>
      </c>
      <c r="AB308" s="120" t="s">
        <v>190</v>
      </c>
      <c r="AC308" s="120">
        <v>217</v>
      </c>
      <c r="AD308" s="120" t="s">
        <v>191</v>
      </c>
      <c r="AE308" s="120" t="s">
        <v>192</v>
      </c>
      <c r="AF308" s="120">
        <v>4</v>
      </c>
      <c r="AG308" s="120">
        <v>4</v>
      </c>
      <c r="AH308" s="120" t="s">
        <v>193</v>
      </c>
      <c r="AI308" s="120">
        <v>14</v>
      </c>
      <c r="AJ308" s="120" t="s">
        <v>194</v>
      </c>
      <c r="AK308" s="120">
        <v>5.4989999999999997</v>
      </c>
      <c r="AL308" s="120">
        <v>1.0840000000000001</v>
      </c>
      <c r="AM308" s="120">
        <v>5.9610000000000003</v>
      </c>
      <c r="AN308" s="120">
        <v>161</v>
      </c>
      <c r="AO308" s="120" t="s">
        <v>205</v>
      </c>
      <c r="AP308" s="120" t="s">
        <v>32</v>
      </c>
      <c r="AQ308" s="120" t="s">
        <v>32</v>
      </c>
      <c r="AR308" s="120">
        <v>8</v>
      </c>
      <c r="AS308" s="120" t="s">
        <v>195</v>
      </c>
      <c r="AT308" s="120">
        <v>6553</v>
      </c>
      <c r="AU308" s="120" t="s">
        <v>536</v>
      </c>
      <c r="AV308" s="120">
        <v>76216</v>
      </c>
      <c r="AW308" s="120" t="s">
        <v>537</v>
      </c>
      <c r="AX308" s="120">
        <v>14287878</v>
      </c>
      <c r="AY308" s="120" t="s">
        <v>32</v>
      </c>
      <c r="AZ308" s="120" t="s">
        <v>198</v>
      </c>
      <c r="BA308" s="120" t="s">
        <v>32</v>
      </c>
      <c r="BB308" s="120" t="s">
        <v>199</v>
      </c>
      <c r="BC308" s="120">
        <v>258318</v>
      </c>
      <c r="BD308" s="123" t="s">
        <v>208</v>
      </c>
    </row>
    <row r="309" spans="1:56">
      <c r="A309" s="114">
        <v>2021</v>
      </c>
      <c r="B309" s="115" t="s">
        <v>656</v>
      </c>
      <c r="C309" s="116">
        <v>18</v>
      </c>
      <c r="D309" s="115" t="s">
        <v>687</v>
      </c>
      <c r="E309" s="115">
        <v>1</v>
      </c>
      <c r="F309" s="115" t="s">
        <v>32</v>
      </c>
      <c r="G309" s="115" t="s">
        <v>32</v>
      </c>
      <c r="H309" s="115">
        <v>30516</v>
      </c>
      <c r="I309" s="115" t="s">
        <v>325</v>
      </c>
      <c r="J309" s="115">
        <v>17.899999999999999</v>
      </c>
      <c r="K309" s="115">
        <v>44.5</v>
      </c>
      <c r="L309" s="115">
        <v>56.3</v>
      </c>
      <c r="M309" s="117">
        <v>44328</v>
      </c>
      <c r="N309" s="117">
        <v>44334</v>
      </c>
      <c r="O309" s="117">
        <v>44334.97952627315</v>
      </c>
      <c r="P309" s="115" t="s">
        <v>187</v>
      </c>
      <c r="Q309" s="115" t="s">
        <v>32</v>
      </c>
      <c r="R309" s="115" t="s">
        <v>32</v>
      </c>
      <c r="S309" s="115" t="s">
        <v>334</v>
      </c>
      <c r="T309" s="115" t="s">
        <v>188</v>
      </c>
      <c r="U309" s="115" t="s">
        <v>189</v>
      </c>
      <c r="V309" s="115" t="s">
        <v>32</v>
      </c>
      <c r="W309" s="115" t="s">
        <v>32</v>
      </c>
      <c r="X309" s="115" t="s">
        <v>32</v>
      </c>
      <c r="Y309" s="115" t="s">
        <v>32</v>
      </c>
      <c r="Z309" s="115" t="s">
        <v>32</v>
      </c>
      <c r="AA309" s="115" t="s">
        <v>32</v>
      </c>
      <c r="AB309" s="115" t="s">
        <v>190</v>
      </c>
      <c r="AC309" s="115">
        <v>217</v>
      </c>
      <c r="AD309" s="115" t="s">
        <v>191</v>
      </c>
      <c r="AE309" s="115" t="s">
        <v>192</v>
      </c>
      <c r="AF309" s="115">
        <v>4</v>
      </c>
      <c r="AG309" s="115">
        <v>4</v>
      </c>
      <c r="AH309" s="115" t="s">
        <v>193</v>
      </c>
      <c r="AI309" s="115">
        <v>9</v>
      </c>
      <c r="AJ309" s="115" t="s">
        <v>194</v>
      </c>
      <c r="AK309" s="115">
        <v>2.2440000000000002</v>
      </c>
      <c r="AL309" s="115">
        <v>1.0840000000000001</v>
      </c>
      <c r="AM309" s="115">
        <v>2.4319999999999999</v>
      </c>
      <c r="AN309" s="115">
        <v>115</v>
      </c>
      <c r="AO309" s="115" t="s">
        <v>188</v>
      </c>
      <c r="AP309" s="115" t="s">
        <v>32</v>
      </c>
      <c r="AQ309" s="115" t="s">
        <v>32</v>
      </c>
      <c r="AR309" s="115">
        <v>8</v>
      </c>
      <c r="AS309" s="115" t="s">
        <v>195</v>
      </c>
      <c r="AT309" s="115">
        <v>6675</v>
      </c>
      <c r="AU309" s="115" t="s">
        <v>326</v>
      </c>
      <c r="AV309" s="115">
        <v>69745</v>
      </c>
      <c r="AW309" s="115" t="s">
        <v>327</v>
      </c>
      <c r="AX309" s="115">
        <v>9379803</v>
      </c>
      <c r="AY309" s="115" t="s">
        <v>32</v>
      </c>
      <c r="AZ309" s="115" t="s">
        <v>198</v>
      </c>
      <c r="BA309" s="115" t="s">
        <v>32</v>
      </c>
      <c r="BB309" s="115" t="s">
        <v>199</v>
      </c>
      <c r="BC309" s="115">
        <v>258225</v>
      </c>
      <c r="BD309" s="118" t="s">
        <v>445</v>
      </c>
    </row>
    <row r="310" spans="1:56">
      <c r="A310" s="119">
        <v>2021</v>
      </c>
      <c r="B310" s="120" t="s">
        <v>656</v>
      </c>
      <c r="C310" s="121">
        <v>18</v>
      </c>
      <c r="D310" s="120" t="s">
        <v>688</v>
      </c>
      <c r="E310" s="120">
        <v>1</v>
      </c>
      <c r="F310" s="120" t="s">
        <v>32</v>
      </c>
      <c r="G310" s="120" t="s">
        <v>32</v>
      </c>
      <c r="H310" s="120">
        <v>915628</v>
      </c>
      <c r="I310" s="120" t="s">
        <v>602</v>
      </c>
      <c r="J310" s="120">
        <v>17.25</v>
      </c>
      <c r="K310" s="120">
        <v>41</v>
      </c>
      <c r="L310" s="120">
        <v>50.1</v>
      </c>
      <c r="M310" s="122">
        <v>44328</v>
      </c>
      <c r="N310" s="122">
        <v>44334</v>
      </c>
      <c r="O310" s="122">
        <v>44334.821133252313</v>
      </c>
      <c r="P310" s="120" t="s">
        <v>187</v>
      </c>
      <c r="Q310" s="120" t="s">
        <v>32</v>
      </c>
      <c r="R310" s="120" t="s">
        <v>32</v>
      </c>
      <c r="S310" s="120" t="s">
        <v>188</v>
      </c>
      <c r="T310" s="120" t="s">
        <v>188</v>
      </c>
      <c r="U310" s="120" t="s">
        <v>189</v>
      </c>
      <c r="V310" s="120" t="s">
        <v>32</v>
      </c>
      <c r="W310" s="120" t="s">
        <v>32</v>
      </c>
      <c r="X310" s="120" t="s">
        <v>32</v>
      </c>
      <c r="Y310" s="120" t="s">
        <v>32</v>
      </c>
      <c r="Z310" s="120" t="s">
        <v>32</v>
      </c>
      <c r="AA310" s="120" t="s">
        <v>32</v>
      </c>
      <c r="AB310" s="120" t="s">
        <v>190</v>
      </c>
      <c r="AC310" s="120">
        <v>217</v>
      </c>
      <c r="AD310" s="120" t="s">
        <v>191</v>
      </c>
      <c r="AE310" s="120" t="s">
        <v>192</v>
      </c>
      <c r="AF310" s="120">
        <v>4</v>
      </c>
      <c r="AG310" s="120">
        <v>4</v>
      </c>
      <c r="AH310" s="120" t="s">
        <v>193</v>
      </c>
      <c r="AI310" s="120">
        <v>14</v>
      </c>
      <c r="AJ310" s="120" t="s">
        <v>194</v>
      </c>
      <c r="AK310" s="120">
        <v>0.47199999999999998</v>
      </c>
      <c r="AL310" s="120">
        <v>1.0840000000000001</v>
      </c>
      <c r="AM310" s="120">
        <v>0.51200000000000001</v>
      </c>
      <c r="AN310" s="120">
        <v>161</v>
      </c>
      <c r="AO310" s="120" t="s">
        <v>188</v>
      </c>
      <c r="AP310" s="120" t="s">
        <v>32</v>
      </c>
      <c r="AQ310" s="120" t="s">
        <v>32</v>
      </c>
      <c r="AR310" s="120">
        <v>14</v>
      </c>
      <c r="AS310" s="120" t="s">
        <v>195</v>
      </c>
      <c r="AT310" s="120">
        <v>6872</v>
      </c>
      <c r="AU310" s="120" t="s">
        <v>603</v>
      </c>
      <c r="AV310" s="120">
        <v>96860730</v>
      </c>
      <c r="AW310" s="120" t="s">
        <v>604</v>
      </c>
      <c r="AX310" s="120">
        <v>96860730</v>
      </c>
      <c r="AY310" s="120">
        <v>5435141</v>
      </c>
      <c r="AZ310" s="120" t="s">
        <v>198</v>
      </c>
      <c r="BA310" s="120" t="s">
        <v>32</v>
      </c>
      <c r="BB310" s="120" t="s">
        <v>199</v>
      </c>
      <c r="BC310" s="120">
        <v>258221</v>
      </c>
      <c r="BD310" s="123" t="s">
        <v>200</v>
      </c>
    </row>
    <row r="311" spans="1:56">
      <c r="A311" s="114">
        <v>2021</v>
      </c>
      <c r="B311" s="115" t="s">
        <v>656</v>
      </c>
      <c r="C311" s="116">
        <v>18</v>
      </c>
      <c r="D311" s="115" t="s">
        <v>689</v>
      </c>
      <c r="E311" s="115">
        <v>1</v>
      </c>
      <c r="F311" s="115" t="s">
        <v>32</v>
      </c>
      <c r="G311" s="115" t="s">
        <v>32</v>
      </c>
      <c r="H311" s="115">
        <v>968075</v>
      </c>
      <c r="I311" s="115" t="s">
        <v>403</v>
      </c>
      <c r="J311" s="115">
        <v>18</v>
      </c>
      <c r="K311" s="115">
        <v>46</v>
      </c>
      <c r="L311" s="115">
        <v>14.9</v>
      </c>
      <c r="M311" s="117">
        <v>44331</v>
      </c>
      <c r="N311" s="117">
        <v>44334</v>
      </c>
      <c r="O311" s="117">
        <v>44334.903840277781</v>
      </c>
      <c r="P311" s="115" t="s">
        <v>187</v>
      </c>
      <c r="Q311" s="115" t="s">
        <v>32</v>
      </c>
      <c r="R311" s="115" t="s">
        <v>32</v>
      </c>
      <c r="S311" s="115" t="s">
        <v>188</v>
      </c>
      <c r="T311" s="115" t="s">
        <v>188</v>
      </c>
      <c r="U311" s="115" t="s">
        <v>189</v>
      </c>
      <c r="V311" s="115" t="s">
        <v>32</v>
      </c>
      <c r="W311" s="115" t="s">
        <v>32</v>
      </c>
      <c r="X311" s="115" t="s">
        <v>32</v>
      </c>
      <c r="Y311" s="115" t="s">
        <v>32</v>
      </c>
      <c r="Z311" s="115" t="s">
        <v>32</v>
      </c>
      <c r="AA311" s="115" t="s">
        <v>32</v>
      </c>
      <c r="AB311" s="115" t="s">
        <v>190</v>
      </c>
      <c r="AC311" s="115">
        <v>217</v>
      </c>
      <c r="AD311" s="115" t="s">
        <v>191</v>
      </c>
      <c r="AE311" s="115" t="s">
        <v>192</v>
      </c>
      <c r="AF311" s="115">
        <v>4</v>
      </c>
      <c r="AG311" s="115">
        <v>4</v>
      </c>
      <c r="AH311" s="115" t="s">
        <v>193</v>
      </c>
      <c r="AI311" s="115">
        <v>14</v>
      </c>
      <c r="AJ311" s="115" t="s">
        <v>194</v>
      </c>
      <c r="AK311" s="115">
        <v>0.71099999999999997</v>
      </c>
      <c r="AL311" s="115">
        <v>1.0840000000000001</v>
      </c>
      <c r="AM311" s="115">
        <v>0.77100000000000002</v>
      </c>
      <c r="AN311" s="115">
        <v>161</v>
      </c>
      <c r="AO311" s="115" t="s">
        <v>188</v>
      </c>
      <c r="AP311" s="115" t="s">
        <v>32</v>
      </c>
      <c r="AQ311" s="115" t="s">
        <v>32</v>
      </c>
      <c r="AR311" s="115">
        <v>10</v>
      </c>
      <c r="AS311" s="115" t="s">
        <v>195</v>
      </c>
      <c r="AT311" s="115">
        <v>7667</v>
      </c>
      <c r="AU311" s="115" t="s">
        <v>404</v>
      </c>
      <c r="AV311" s="115">
        <v>981320</v>
      </c>
      <c r="AW311" s="115" t="s">
        <v>405</v>
      </c>
      <c r="AX311" s="115">
        <v>16758966</v>
      </c>
      <c r="AY311" s="115" t="s">
        <v>32</v>
      </c>
      <c r="AZ311" s="115" t="s">
        <v>198</v>
      </c>
      <c r="BA311" s="115" t="s">
        <v>32</v>
      </c>
      <c r="BB311" s="115" t="s">
        <v>199</v>
      </c>
      <c r="BC311" s="115">
        <v>258178</v>
      </c>
      <c r="BD311" s="118" t="s">
        <v>200</v>
      </c>
    </row>
    <row r="312" spans="1:56">
      <c r="A312" s="119">
        <v>2021</v>
      </c>
      <c r="B312" s="120" t="s">
        <v>656</v>
      </c>
      <c r="C312" s="121">
        <v>19</v>
      </c>
      <c r="D312" s="120" t="s">
        <v>690</v>
      </c>
      <c r="E312" s="120">
        <v>1</v>
      </c>
      <c r="F312" s="120" t="s">
        <v>32</v>
      </c>
      <c r="G312" s="120" t="s">
        <v>32</v>
      </c>
      <c r="H312" s="120">
        <v>963357</v>
      </c>
      <c r="I312" s="120" t="s">
        <v>329</v>
      </c>
      <c r="J312" s="120">
        <v>15</v>
      </c>
      <c r="K312" s="120">
        <v>45</v>
      </c>
      <c r="L312" s="120">
        <v>44.1</v>
      </c>
      <c r="M312" s="122">
        <v>44324</v>
      </c>
      <c r="N312" s="122">
        <v>44335</v>
      </c>
      <c r="O312" s="122">
        <v>44335.039614548608</v>
      </c>
      <c r="P312" s="120" t="s">
        <v>187</v>
      </c>
      <c r="Q312" s="120" t="s">
        <v>32</v>
      </c>
      <c r="R312" s="120" t="s">
        <v>32</v>
      </c>
      <c r="S312" s="120" t="s">
        <v>334</v>
      </c>
      <c r="T312" s="120" t="s">
        <v>188</v>
      </c>
      <c r="U312" s="120" t="s">
        <v>189</v>
      </c>
      <c r="V312" s="120" t="s">
        <v>32</v>
      </c>
      <c r="W312" s="120" t="s">
        <v>32</v>
      </c>
      <c r="X312" s="120" t="s">
        <v>32</v>
      </c>
      <c r="Y312" s="120" t="s">
        <v>32</v>
      </c>
      <c r="Z312" s="120" t="s">
        <v>32</v>
      </c>
      <c r="AA312" s="120" t="s">
        <v>32</v>
      </c>
      <c r="AB312" s="120" t="s">
        <v>190</v>
      </c>
      <c r="AC312" s="120">
        <v>217</v>
      </c>
      <c r="AD312" s="120" t="s">
        <v>191</v>
      </c>
      <c r="AE312" s="120" t="s">
        <v>192</v>
      </c>
      <c r="AF312" s="120">
        <v>4</v>
      </c>
      <c r="AG312" s="120">
        <v>4</v>
      </c>
      <c r="AH312" s="120" t="s">
        <v>193</v>
      </c>
      <c r="AI312" s="120">
        <v>9</v>
      </c>
      <c r="AJ312" s="120" t="s">
        <v>194</v>
      </c>
      <c r="AK312" s="120">
        <v>4.6920000000000002</v>
      </c>
      <c r="AL312" s="120">
        <v>1.0840000000000001</v>
      </c>
      <c r="AM312" s="120">
        <v>5.0860000000000003</v>
      </c>
      <c r="AN312" s="120">
        <v>115</v>
      </c>
      <c r="AO312" s="120" t="s">
        <v>188</v>
      </c>
      <c r="AP312" s="120" t="s">
        <v>32</v>
      </c>
      <c r="AQ312" s="120" t="s">
        <v>32</v>
      </c>
      <c r="AR312" s="120">
        <v>14</v>
      </c>
      <c r="AS312" s="120" t="s">
        <v>195</v>
      </c>
      <c r="AT312" s="120">
        <v>6397</v>
      </c>
      <c r="AU312" s="120" t="s">
        <v>549</v>
      </c>
      <c r="AV312" s="120">
        <v>942454</v>
      </c>
      <c r="AW312" s="120" t="s">
        <v>331</v>
      </c>
      <c r="AX312" s="120">
        <v>15518171</v>
      </c>
      <c r="AY312" s="120" t="s">
        <v>32</v>
      </c>
      <c r="AZ312" s="120" t="s">
        <v>198</v>
      </c>
      <c r="BA312" s="120" t="s">
        <v>32</v>
      </c>
      <c r="BB312" s="120" t="s">
        <v>199</v>
      </c>
      <c r="BC312" s="120">
        <v>258167</v>
      </c>
      <c r="BD312" s="123" t="s">
        <v>200</v>
      </c>
    </row>
    <row r="313" spans="1:56">
      <c r="A313" s="114">
        <v>2021</v>
      </c>
      <c r="B313" s="115" t="s">
        <v>656</v>
      </c>
      <c r="C313" s="116">
        <v>18</v>
      </c>
      <c r="D313" s="115" t="s">
        <v>691</v>
      </c>
      <c r="E313" s="115">
        <v>1</v>
      </c>
      <c r="F313" s="115" t="s">
        <v>32</v>
      </c>
      <c r="G313" s="115" t="s">
        <v>32</v>
      </c>
      <c r="H313" s="115">
        <v>925411</v>
      </c>
      <c r="I313" s="115" t="s">
        <v>333</v>
      </c>
      <c r="J313" s="115">
        <v>14.89</v>
      </c>
      <c r="K313" s="115">
        <v>31</v>
      </c>
      <c r="L313" s="115">
        <v>38.799999999999997</v>
      </c>
      <c r="M313" s="117">
        <v>44327</v>
      </c>
      <c r="N313" s="117">
        <v>44334</v>
      </c>
      <c r="O313" s="117">
        <v>44334.949936342593</v>
      </c>
      <c r="P313" s="115" t="s">
        <v>187</v>
      </c>
      <c r="Q313" s="115" t="s">
        <v>32</v>
      </c>
      <c r="R313" s="115" t="s">
        <v>32</v>
      </c>
      <c r="S313" s="115" t="s">
        <v>334</v>
      </c>
      <c r="T313" s="115" t="s">
        <v>188</v>
      </c>
      <c r="U313" s="115" t="s">
        <v>189</v>
      </c>
      <c r="V313" s="115" t="s">
        <v>32</v>
      </c>
      <c r="W313" s="115" t="s">
        <v>32</v>
      </c>
      <c r="X313" s="115" t="s">
        <v>32</v>
      </c>
      <c r="Y313" s="115" t="s">
        <v>32</v>
      </c>
      <c r="Z313" s="115" t="s">
        <v>32</v>
      </c>
      <c r="AA313" s="115" t="s">
        <v>32</v>
      </c>
      <c r="AB313" s="115" t="s">
        <v>190</v>
      </c>
      <c r="AC313" s="115">
        <v>217</v>
      </c>
      <c r="AD313" s="115" t="s">
        <v>191</v>
      </c>
      <c r="AE313" s="115" t="s">
        <v>192</v>
      </c>
      <c r="AF313" s="115">
        <v>4</v>
      </c>
      <c r="AG313" s="115">
        <v>4</v>
      </c>
      <c r="AH313" s="115" t="s">
        <v>193</v>
      </c>
      <c r="AI313" s="115">
        <v>9</v>
      </c>
      <c r="AJ313" s="115" t="s">
        <v>194</v>
      </c>
      <c r="AK313" s="115">
        <v>4.9809999999999999</v>
      </c>
      <c r="AL313" s="115">
        <v>1.0840000000000001</v>
      </c>
      <c r="AM313" s="115">
        <v>5.399</v>
      </c>
      <c r="AN313" s="115">
        <v>115</v>
      </c>
      <c r="AO313" s="115" t="s">
        <v>188</v>
      </c>
      <c r="AP313" s="115" t="s">
        <v>32</v>
      </c>
      <c r="AQ313" s="115" t="s">
        <v>32</v>
      </c>
      <c r="AR313" s="115">
        <v>14</v>
      </c>
      <c r="AS313" s="115" t="s">
        <v>195</v>
      </c>
      <c r="AT313" s="115">
        <v>6397</v>
      </c>
      <c r="AU313" s="115" t="s">
        <v>549</v>
      </c>
      <c r="AV313" s="115">
        <v>88158</v>
      </c>
      <c r="AW313" s="115" t="s">
        <v>335</v>
      </c>
      <c r="AX313" s="115">
        <v>7468555</v>
      </c>
      <c r="AY313" s="115" t="s">
        <v>32</v>
      </c>
      <c r="AZ313" s="115" t="s">
        <v>198</v>
      </c>
      <c r="BA313" s="115" t="s">
        <v>32</v>
      </c>
      <c r="BB313" s="115" t="s">
        <v>199</v>
      </c>
      <c r="BC313" s="115">
        <v>258166</v>
      </c>
      <c r="BD313" s="118" t="s">
        <v>445</v>
      </c>
    </row>
    <row r="314" spans="1:56">
      <c r="A314" s="119">
        <v>2021</v>
      </c>
      <c r="B314" s="120" t="s">
        <v>656</v>
      </c>
      <c r="C314" s="121">
        <v>18</v>
      </c>
      <c r="D314" s="120" t="s">
        <v>692</v>
      </c>
      <c r="E314" s="120">
        <v>1</v>
      </c>
      <c r="F314" s="120" t="s">
        <v>32</v>
      </c>
      <c r="G314" s="120" t="s">
        <v>32</v>
      </c>
      <c r="H314" s="120">
        <v>965674</v>
      </c>
      <c r="I314" s="120" t="s">
        <v>460</v>
      </c>
      <c r="J314" s="120">
        <v>14.66</v>
      </c>
      <c r="K314" s="120">
        <v>36</v>
      </c>
      <c r="L314" s="120">
        <v>40.4</v>
      </c>
      <c r="M314" s="122">
        <v>44329</v>
      </c>
      <c r="N314" s="122">
        <v>44334</v>
      </c>
      <c r="O314" s="122">
        <v>44334.71033642361</v>
      </c>
      <c r="P314" s="120" t="s">
        <v>187</v>
      </c>
      <c r="Q314" s="120" t="s">
        <v>32</v>
      </c>
      <c r="R314" s="120" t="s">
        <v>32</v>
      </c>
      <c r="S314" s="120" t="s">
        <v>188</v>
      </c>
      <c r="T314" s="120" t="s">
        <v>188</v>
      </c>
      <c r="U314" s="120" t="s">
        <v>189</v>
      </c>
      <c r="V314" s="120" t="s">
        <v>32</v>
      </c>
      <c r="W314" s="120" t="s">
        <v>32</v>
      </c>
      <c r="X314" s="120" t="s">
        <v>32</v>
      </c>
      <c r="Y314" s="120" t="s">
        <v>32</v>
      </c>
      <c r="Z314" s="120" t="s">
        <v>32</v>
      </c>
      <c r="AA314" s="120" t="s">
        <v>32</v>
      </c>
      <c r="AB314" s="120" t="s">
        <v>190</v>
      </c>
      <c r="AC314" s="120">
        <v>217</v>
      </c>
      <c r="AD314" s="120" t="s">
        <v>191</v>
      </c>
      <c r="AE314" s="120" t="s">
        <v>192</v>
      </c>
      <c r="AF314" s="120">
        <v>4</v>
      </c>
      <c r="AG314" s="120">
        <v>4</v>
      </c>
      <c r="AH314" s="120" t="s">
        <v>193</v>
      </c>
      <c r="AI314" s="120">
        <v>14</v>
      </c>
      <c r="AJ314" s="120" t="s">
        <v>194</v>
      </c>
      <c r="AK314" s="120">
        <v>0.249</v>
      </c>
      <c r="AL314" s="120">
        <v>1.0840000000000001</v>
      </c>
      <c r="AM314" s="120">
        <v>0.27</v>
      </c>
      <c r="AN314" s="120">
        <v>161</v>
      </c>
      <c r="AO314" s="120" t="s">
        <v>188</v>
      </c>
      <c r="AP314" s="120" t="s">
        <v>32</v>
      </c>
      <c r="AQ314" s="120" t="s">
        <v>32</v>
      </c>
      <c r="AR314" s="120">
        <v>14</v>
      </c>
      <c r="AS314" s="120" t="s">
        <v>195</v>
      </c>
      <c r="AT314" s="120">
        <v>1397</v>
      </c>
      <c r="AU314" s="120" t="s">
        <v>600</v>
      </c>
      <c r="AV314" s="120">
        <v>81539</v>
      </c>
      <c r="AW314" s="120" t="s">
        <v>461</v>
      </c>
      <c r="AX314" s="120">
        <v>6125470</v>
      </c>
      <c r="AY314" s="120" t="s">
        <v>32</v>
      </c>
      <c r="AZ314" s="120" t="s">
        <v>198</v>
      </c>
      <c r="BA314" s="120" t="s">
        <v>32</v>
      </c>
      <c r="BB314" s="120" t="s">
        <v>199</v>
      </c>
      <c r="BC314" s="120">
        <v>258154</v>
      </c>
      <c r="BD314" s="123" t="s">
        <v>200</v>
      </c>
    </row>
    <row r="315" spans="1:56">
      <c r="A315" s="114">
        <v>2021</v>
      </c>
      <c r="B315" s="115" t="s">
        <v>656</v>
      </c>
      <c r="C315" s="116">
        <v>18</v>
      </c>
      <c r="D315" s="115" t="s">
        <v>693</v>
      </c>
      <c r="E315" s="115">
        <v>1</v>
      </c>
      <c r="F315" s="115" t="s">
        <v>32</v>
      </c>
      <c r="G315" s="115" t="s">
        <v>32</v>
      </c>
      <c r="H315" s="115">
        <v>968368</v>
      </c>
      <c r="I315" s="115" t="s">
        <v>313</v>
      </c>
      <c r="J315" s="115">
        <v>17.399999999999999</v>
      </c>
      <c r="K315" s="115">
        <v>47.4</v>
      </c>
      <c r="L315" s="115">
        <v>31.5</v>
      </c>
      <c r="M315" s="117">
        <v>44320</v>
      </c>
      <c r="N315" s="117">
        <v>44334</v>
      </c>
      <c r="O315" s="117">
        <v>44334.813057557869</v>
      </c>
      <c r="P315" s="115" t="s">
        <v>187</v>
      </c>
      <c r="Q315" s="115" t="s">
        <v>32</v>
      </c>
      <c r="R315" s="115" t="s">
        <v>32</v>
      </c>
      <c r="S315" s="115" t="s">
        <v>188</v>
      </c>
      <c r="T315" s="115" t="s">
        <v>188</v>
      </c>
      <c r="U315" s="115" t="s">
        <v>189</v>
      </c>
      <c r="V315" s="115" t="s">
        <v>32</v>
      </c>
      <c r="W315" s="115" t="s">
        <v>32</v>
      </c>
      <c r="X315" s="115" t="s">
        <v>32</v>
      </c>
      <c r="Y315" s="115" t="s">
        <v>32</v>
      </c>
      <c r="Z315" s="115" t="s">
        <v>32</v>
      </c>
      <c r="AA315" s="115" t="s">
        <v>32</v>
      </c>
      <c r="AB315" s="115" t="s">
        <v>190</v>
      </c>
      <c r="AC315" s="115">
        <v>217</v>
      </c>
      <c r="AD315" s="115" t="s">
        <v>191</v>
      </c>
      <c r="AE315" s="115" t="s">
        <v>192</v>
      </c>
      <c r="AF315" s="115">
        <v>4</v>
      </c>
      <c r="AG315" s="115">
        <v>4</v>
      </c>
      <c r="AH315" s="115" t="s">
        <v>193</v>
      </c>
      <c r="AI315" s="115">
        <v>14</v>
      </c>
      <c r="AJ315" s="115" t="s">
        <v>194</v>
      </c>
      <c r="AK315" s="115">
        <v>4.5830000000000002</v>
      </c>
      <c r="AL315" s="115">
        <v>1.0840000000000001</v>
      </c>
      <c r="AM315" s="115">
        <v>4.968</v>
      </c>
      <c r="AN315" s="115">
        <v>161</v>
      </c>
      <c r="AO315" s="115" t="s">
        <v>188</v>
      </c>
      <c r="AP315" s="115" t="s">
        <v>32</v>
      </c>
      <c r="AQ315" s="115" t="s">
        <v>32</v>
      </c>
      <c r="AR315" s="115">
        <v>14</v>
      </c>
      <c r="AS315" s="115" t="s">
        <v>195</v>
      </c>
      <c r="AT315" s="115">
        <v>7861</v>
      </c>
      <c r="AU315" s="115" t="s">
        <v>314</v>
      </c>
      <c r="AV315" s="115">
        <v>37371</v>
      </c>
      <c r="AW315" s="115" t="s">
        <v>315</v>
      </c>
      <c r="AX315" s="115">
        <v>9375470</v>
      </c>
      <c r="AY315" s="115" t="s">
        <v>32</v>
      </c>
      <c r="AZ315" s="115" t="s">
        <v>198</v>
      </c>
      <c r="BA315" s="115" t="s">
        <v>32</v>
      </c>
      <c r="BB315" s="115" t="s">
        <v>199</v>
      </c>
      <c r="BC315" s="115">
        <v>258129</v>
      </c>
      <c r="BD315" s="118" t="s">
        <v>200</v>
      </c>
    </row>
    <row r="316" spans="1:56">
      <c r="A316" s="119">
        <v>2021</v>
      </c>
      <c r="B316" s="120" t="s">
        <v>656</v>
      </c>
      <c r="C316" s="121">
        <v>18</v>
      </c>
      <c r="D316" s="120" t="s">
        <v>694</v>
      </c>
      <c r="E316" s="120">
        <v>1</v>
      </c>
      <c r="F316" s="120" t="s">
        <v>32</v>
      </c>
      <c r="G316" s="120" t="s">
        <v>32</v>
      </c>
      <c r="H316" s="120">
        <v>966309</v>
      </c>
      <c r="I316" s="120" t="s">
        <v>295</v>
      </c>
      <c r="J316" s="120">
        <v>14.95</v>
      </c>
      <c r="K316" s="120">
        <v>34.1</v>
      </c>
      <c r="L316" s="120">
        <v>31</v>
      </c>
      <c r="M316" s="122">
        <v>44296</v>
      </c>
      <c r="N316" s="122">
        <v>44334</v>
      </c>
      <c r="O316" s="122">
        <v>44334.603313738422</v>
      </c>
      <c r="P316" s="120" t="s">
        <v>187</v>
      </c>
      <c r="Q316" s="120" t="s">
        <v>32</v>
      </c>
      <c r="R316" s="120" t="s">
        <v>32</v>
      </c>
      <c r="S316" s="120" t="s">
        <v>188</v>
      </c>
      <c r="T316" s="120" t="s">
        <v>188</v>
      </c>
      <c r="U316" s="120" t="s">
        <v>189</v>
      </c>
      <c r="V316" s="120" t="s">
        <v>32</v>
      </c>
      <c r="W316" s="120" t="s">
        <v>32</v>
      </c>
      <c r="X316" s="120" t="s">
        <v>32</v>
      </c>
      <c r="Y316" s="120" t="s">
        <v>32</v>
      </c>
      <c r="Z316" s="120" t="s">
        <v>32</v>
      </c>
      <c r="AA316" s="120" t="s">
        <v>32</v>
      </c>
      <c r="AB316" s="120" t="s">
        <v>190</v>
      </c>
      <c r="AC316" s="120">
        <v>217</v>
      </c>
      <c r="AD316" s="120" t="s">
        <v>191</v>
      </c>
      <c r="AE316" s="120" t="s">
        <v>192</v>
      </c>
      <c r="AF316" s="120">
        <v>4</v>
      </c>
      <c r="AG316" s="120">
        <v>4</v>
      </c>
      <c r="AH316" s="120" t="s">
        <v>193</v>
      </c>
      <c r="AI316" s="120">
        <v>12</v>
      </c>
      <c r="AJ316" s="120" t="s">
        <v>194</v>
      </c>
      <c r="AK316" s="120">
        <v>7.1029999999999998</v>
      </c>
      <c r="AL316" s="120">
        <v>1.087</v>
      </c>
      <c r="AM316" s="120">
        <v>7.7210000000000001</v>
      </c>
      <c r="AN316" s="120">
        <v>120</v>
      </c>
      <c r="AO316" s="120" t="s">
        <v>188</v>
      </c>
      <c r="AP316" s="120" t="s">
        <v>32</v>
      </c>
      <c r="AQ316" s="120" t="s">
        <v>32</v>
      </c>
      <c r="AR316" s="120">
        <v>8</v>
      </c>
      <c r="AS316" s="120" t="s">
        <v>195</v>
      </c>
      <c r="AT316" s="120">
        <v>7832</v>
      </c>
      <c r="AU316" s="120" t="s">
        <v>296</v>
      </c>
      <c r="AV316" s="120">
        <v>18100</v>
      </c>
      <c r="AW316" s="120" t="s">
        <v>297</v>
      </c>
      <c r="AX316" s="120">
        <v>6411534</v>
      </c>
      <c r="AY316" s="120" t="s">
        <v>32</v>
      </c>
      <c r="AZ316" s="120" t="s">
        <v>198</v>
      </c>
      <c r="BA316" s="120" t="s">
        <v>32</v>
      </c>
      <c r="BB316" s="120" t="s">
        <v>199</v>
      </c>
      <c r="BC316" s="120">
        <v>258082</v>
      </c>
      <c r="BD316" s="123" t="s">
        <v>298</v>
      </c>
    </row>
    <row r="317" spans="1:56">
      <c r="A317" s="114">
        <v>2021</v>
      </c>
      <c r="B317" s="115" t="s">
        <v>656</v>
      </c>
      <c r="C317" s="116">
        <v>18</v>
      </c>
      <c r="D317" s="115" t="s">
        <v>694</v>
      </c>
      <c r="E317" s="115">
        <v>2</v>
      </c>
      <c r="F317" s="115" t="s">
        <v>32</v>
      </c>
      <c r="G317" s="115" t="s">
        <v>32</v>
      </c>
      <c r="H317" s="115">
        <v>966309</v>
      </c>
      <c r="I317" s="115" t="s">
        <v>295</v>
      </c>
      <c r="J317" s="115">
        <v>14.95</v>
      </c>
      <c r="K317" s="115">
        <v>34.1</v>
      </c>
      <c r="L317" s="115">
        <v>31</v>
      </c>
      <c r="M317" s="117">
        <v>44296</v>
      </c>
      <c r="N317" s="117">
        <v>44334</v>
      </c>
      <c r="O317" s="117">
        <v>44334.603313738422</v>
      </c>
      <c r="P317" s="115" t="s">
        <v>187</v>
      </c>
      <c r="Q317" s="115" t="s">
        <v>32</v>
      </c>
      <c r="R317" s="115" t="s">
        <v>32</v>
      </c>
      <c r="S317" s="115" t="s">
        <v>188</v>
      </c>
      <c r="T317" s="115" t="s">
        <v>188</v>
      </c>
      <c r="U317" s="115" t="s">
        <v>189</v>
      </c>
      <c r="V317" s="115" t="s">
        <v>32</v>
      </c>
      <c r="W317" s="115" t="s">
        <v>32</v>
      </c>
      <c r="X317" s="115" t="s">
        <v>32</v>
      </c>
      <c r="Y317" s="115" t="s">
        <v>32</v>
      </c>
      <c r="Z317" s="115" t="s">
        <v>32</v>
      </c>
      <c r="AA317" s="115" t="s">
        <v>32</v>
      </c>
      <c r="AB317" s="115" t="s">
        <v>190</v>
      </c>
      <c r="AC317" s="115">
        <v>217</v>
      </c>
      <c r="AD317" s="115" t="s">
        <v>191</v>
      </c>
      <c r="AE317" s="115" t="s">
        <v>192</v>
      </c>
      <c r="AF317" s="115">
        <v>4</v>
      </c>
      <c r="AG317" s="115">
        <v>4</v>
      </c>
      <c r="AH317" s="115" t="s">
        <v>193</v>
      </c>
      <c r="AI317" s="115">
        <v>11</v>
      </c>
      <c r="AJ317" s="115" t="s">
        <v>194</v>
      </c>
      <c r="AK317" s="115">
        <v>0.40600000000000003</v>
      </c>
      <c r="AL317" s="115">
        <v>1.087</v>
      </c>
      <c r="AM317" s="115">
        <v>0.441</v>
      </c>
      <c r="AN317" s="115">
        <v>119</v>
      </c>
      <c r="AO317" s="115" t="s">
        <v>188</v>
      </c>
      <c r="AP317" s="115" t="s">
        <v>32</v>
      </c>
      <c r="AQ317" s="115" t="s">
        <v>32</v>
      </c>
      <c r="AR317" s="115">
        <v>8</v>
      </c>
      <c r="AS317" s="115" t="s">
        <v>195</v>
      </c>
      <c r="AT317" s="115">
        <v>7832</v>
      </c>
      <c r="AU317" s="115" t="s">
        <v>296</v>
      </c>
      <c r="AV317" s="115">
        <v>18100</v>
      </c>
      <c r="AW317" s="115" t="s">
        <v>297</v>
      </c>
      <c r="AX317" s="115">
        <v>6411534</v>
      </c>
      <c r="AY317" s="115" t="s">
        <v>32</v>
      </c>
      <c r="AZ317" s="115" t="s">
        <v>198</v>
      </c>
      <c r="BA317" s="115" t="s">
        <v>32</v>
      </c>
      <c r="BB317" s="115" t="s">
        <v>199</v>
      </c>
      <c r="BC317" s="115">
        <v>258082</v>
      </c>
      <c r="BD317" s="118" t="s">
        <v>298</v>
      </c>
    </row>
    <row r="318" spans="1:56">
      <c r="A318" s="119">
        <v>2021</v>
      </c>
      <c r="B318" s="120" t="s">
        <v>656</v>
      </c>
      <c r="C318" s="121">
        <v>18</v>
      </c>
      <c r="D318" s="120" t="s">
        <v>695</v>
      </c>
      <c r="E318" s="120">
        <v>1</v>
      </c>
      <c r="F318" s="120" t="s">
        <v>32</v>
      </c>
      <c r="G318" s="120" t="s">
        <v>32</v>
      </c>
      <c r="H318" s="120">
        <v>25103</v>
      </c>
      <c r="I318" s="120" t="s">
        <v>300</v>
      </c>
      <c r="J318" s="120">
        <v>17.2</v>
      </c>
      <c r="K318" s="120">
        <v>47</v>
      </c>
      <c r="L318" s="120">
        <v>67</v>
      </c>
      <c r="M318" s="122">
        <v>44314</v>
      </c>
      <c r="N318" s="122">
        <v>44334</v>
      </c>
      <c r="O318" s="122">
        <v>44334.556710300923</v>
      </c>
      <c r="P318" s="120" t="s">
        <v>187</v>
      </c>
      <c r="Q318" s="120" t="s">
        <v>32</v>
      </c>
      <c r="R318" s="120" t="s">
        <v>32</v>
      </c>
      <c r="S318" s="120" t="s">
        <v>301</v>
      </c>
      <c r="T318" s="120" t="s">
        <v>302</v>
      </c>
      <c r="U318" s="120" t="s">
        <v>260</v>
      </c>
      <c r="V318" s="120" t="s">
        <v>32</v>
      </c>
      <c r="W318" s="120" t="s">
        <v>32</v>
      </c>
      <c r="X318" s="120" t="s">
        <v>32</v>
      </c>
      <c r="Y318" s="120" t="s">
        <v>32</v>
      </c>
      <c r="Z318" s="120" t="s">
        <v>32</v>
      </c>
      <c r="AA318" s="120" t="s">
        <v>32</v>
      </c>
      <c r="AB318" s="120" t="s">
        <v>190</v>
      </c>
      <c r="AC318" s="120">
        <v>217</v>
      </c>
      <c r="AD318" s="120" t="s">
        <v>191</v>
      </c>
      <c r="AE318" s="120" t="s">
        <v>192</v>
      </c>
      <c r="AF318" s="120">
        <v>4</v>
      </c>
      <c r="AG318" s="120">
        <v>4</v>
      </c>
      <c r="AH318" s="120" t="s">
        <v>193</v>
      </c>
      <c r="AI318" s="120">
        <v>11</v>
      </c>
      <c r="AJ318" s="120" t="s">
        <v>194</v>
      </c>
      <c r="AK318" s="120">
        <v>5.7210000000000001</v>
      </c>
      <c r="AL318" s="120">
        <v>1.0840000000000001</v>
      </c>
      <c r="AM318" s="120">
        <v>6.202</v>
      </c>
      <c r="AN318" s="120">
        <v>118</v>
      </c>
      <c r="AO318" s="120" t="s">
        <v>261</v>
      </c>
      <c r="AP318" s="120" t="s">
        <v>32</v>
      </c>
      <c r="AQ318" s="120" t="s">
        <v>32</v>
      </c>
      <c r="AR318" s="120">
        <v>10</v>
      </c>
      <c r="AS318" s="120" t="s">
        <v>195</v>
      </c>
      <c r="AT318" s="120">
        <v>7650</v>
      </c>
      <c r="AU318" s="120" t="s">
        <v>303</v>
      </c>
      <c r="AV318" s="120">
        <v>87619</v>
      </c>
      <c r="AW318" s="120" t="s">
        <v>304</v>
      </c>
      <c r="AX318" s="120">
        <v>10404754</v>
      </c>
      <c r="AY318" s="120" t="s">
        <v>32</v>
      </c>
      <c r="AZ318" s="120" t="s">
        <v>198</v>
      </c>
      <c r="BA318" s="120" t="s">
        <v>32</v>
      </c>
      <c r="BB318" s="120" t="s">
        <v>199</v>
      </c>
      <c r="BC318" s="120">
        <v>258032</v>
      </c>
      <c r="BD318" s="123" t="s">
        <v>305</v>
      </c>
    </row>
    <row r="319" spans="1:56">
      <c r="A319" s="114">
        <v>2021</v>
      </c>
      <c r="B319" s="115" t="s">
        <v>656</v>
      </c>
      <c r="C319" s="116">
        <v>17</v>
      </c>
      <c r="D319" s="115" t="s">
        <v>696</v>
      </c>
      <c r="E319" s="115">
        <v>1</v>
      </c>
      <c r="F319" s="115" t="s">
        <v>32</v>
      </c>
      <c r="G319" s="115" t="s">
        <v>32</v>
      </c>
      <c r="H319" s="115">
        <v>18262</v>
      </c>
      <c r="I319" s="115" t="s">
        <v>276</v>
      </c>
      <c r="J319" s="115">
        <v>14.7</v>
      </c>
      <c r="K319" s="115">
        <v>17</v>
      </c>
      <c r="L319" s="115">
        <v>21</v>
      </c>
      <c r="M319" s="117">
        <v>44318</v>
      </c>
      <c r="N319" s="117">
        <v>44333</v>
      </c>
      <c r="O319" s="117">
        <v>44333.877207060177</v>
      </c>
      <c r="P319" s="115" t="s">
        <v>187</v>
      </c>
      <c r="Q319" s="115" t="s">
        <v>32</v>
      </c>
      <c r="R319" s="115" t="s">
        <v>32</v>
      </c>
      <c r="S319" s="115" t="s">
        <v>215</v>
      </c>
      <c r="T319" s="115" t="s">
        <v>216</v>
      </c>
      <c r="U319" s="115" t="s">
        <v>217</v>
      </c>
      <c r="V319" s="115" t="s">
        <v>32</v>
      </c>
      <c r="W319" s="115" t="s">
        <v>32</v>
      </c>
      <c r="X319" s="115" t="s">
        <v>32</v>
      </c>
      <c r="Y319" s="115" t="s">
        <v>32</v>
      </c>
      <c r="Z319" s="115" t="s">
        <v>32</v>
      </c>
      <c r="AA319" s="115" t="s">
        <v>32</v>
      </c>
      <c r="AB319" s="115" t="s">
        <v>190</v>
      </c>
      <c r="AC319" s="115">
        <v>217</v>
      </c>
      <c r="AD319" s="115" t="s">
        <v>191</v>
      </c>
      <c r="AE319" s="115" t="s">
        <v>192</v>
      </c>
      <c r="AF319" s="115">
        <v>4</v>
      </c>
      <c r="AG319" s="115">
        <v>4</v>
      </c>
      <c r="AH319" s="115" t="s">
        <v>193</v>
      </c>
      <c r="AI319" s="115">
        <v>1</v>
      </c>
      <c r="AJ319" s="115" t="s">
        <v>194</v>
      </c>
      <c r="AK319" s="115">
        <v>0.309</v>
      </c>
      <c r="AL319" s="115">
        <v>1.0840000000000001</v>
      </c>
      <c r="AM319" s="115">
        <v>0.33500000000000002</v>
      </c>
      <c r="AN319" s="115">
        <v>102</v>
      </c>
      <c r="AO319" s="115" t="s">
        <v>216</v>
      </c>
      <c r="AP319" s="115" t="s">
        <v>32</v>
      </c>
      <c r="AQ319" s="115" t="s">
        <v>32</v>
      </c>
      <c r="AR319" s="115">
        <v>5</v>
      </c>
      <c r="AS319" s="115" t="s">
        <v>195</v>
      </c>
      <c r="AT319" s="115">
        <v>6980</v>
      </c>
      <c r="AU319" s="115" t="s">
        <v>277</v>
      </c>
      <c r="AV319" s="115">
        <v>13188</v>
      </c>
      <c r="AW319" s="115" t="s">
        <v>278</v>
      </c>
      <c r="AX319" s="115">
        <v>4696392</v>
      </c>
      <c r="AY319" s="115" t="s">
        <v>32</v>
      </c>
      <c r="AZ319" s="115" t="s">
        <v>198</v>
      </c>
      <c r="BA319" s="115" t="s">
        <v>32</v>
      </c>
      <c r="BB319" s="115" t="s">
        <v>199</v>
      </c>
      <c r="BC319" s="115">
        <v>257875</v>
      </c>
      <c r="BD319" s="118" t="s">
        <v>220</v>
      </c>
    </row>
    <row r="320" spans="1:56">
      <c r="A320" s="119">
        <v>2021</v>
      </c>
      <c r="B320" s="120" t="s">
        <v>656</v>
      </c>
      <c r="C320" s="121">
        <v>17</v>
      </c>
      <c r="D320" s="120" t="s">
        <v>696</v>
      </c>
      <c r="E320" s="120">
        <v>2</v>
      </c>
      <c r="F320" s="120" t="s">
        <v>32</v>
      </c>
      <c r="G320" s="120" t="s">
        <v>32</v>
      </c>
      <c r="H320" s="120">
        <v>18262</v>
      </c>
      <c r="I320" s="120" t="s">
        <v>276</v>
      </c>
      <c r="J320" s="120">
        <v>14.7</v>
      </c>
      <c r="K320" s="120">
        <v>17</v>
      </c>
      <c r="L320" s="120">
        <v>21</v>
      </c>
      <c r="M320" s="122">
        <v>44318</v>
      </c>
      <c r="N320" s="122">
        <v>44333</v>
      </c>
      <c r="O320" s="122">
        <v>44333.877207060177</v>
      </c>
      <c r="P320" s="120" t="s">
        <v>187</v>
      </c>
      <c r="Q320" s="120" t="s">
        <v>32</v>
      </c>
      <c r="R320" s="120" t="s">
        <v>32</v>
      </c>
      <c r="S320" s="120" t="s">
        <v>215</v>
      </c>
      <c r="T320" s="120" t="s">
        <v>216</v>
      </c>
      <c r="U320" s="120" t="s">
        <v>217</v>
      </c>
      <c r="V320" s="120" t="s">
        <v>32</v>
      </c>
      <c r="W320" s="120" t="s">
        <v>32</v>
      </c>
      <c r="X320" s="120" t="s">
        <v>32</v>
      </c>
      <c r="Y320" s="120" t="s">
        <v>32</v>
      </c>
      <c r="Z320" s="120" t="s">
        <v>32</v>
      </c>
      <c r="AA320" s="120" t="s">
        <v>32</v>
      </c>
      <c r="AB320" s="120" t="s">
        <v>190</v>
      </c>
      <c r="AC320" s="120">
        <v>217</v>
      </c>
      <c r="AD320" s="120" t="s">
        <v>191</v>
      </c>
      <c r="AE320" s="120" t="s">
        <v>192</v>
      </c>
      <c r="AF320" s="120">
        <v>4</v>
      </c>
      <c r="AG320" s="120">
        <v>4</v>
      </c>
      <c r="AH320" s="120" t="s">
        <v>193</v>
      </c>
      <c r="AI320" s="120">
        <v>1</v>
      </c>
      <c r="AJ320" s="120" t="s">
        <v>194</v>
      </c>
      <c r="AK320" s="120">
        <v>0.79</v>
      </c>
      <c r="AL320" s="120">
        <v>1.0840000000000001</v>
      </c>
      <c r="AM320" s="120">
        <v>0.85599999999999998</v>
      </c>
      <c r="AN320" s="120">
        <v>103</v>
      </c>
      <c r="AO320" s="120" t="s">
        <v>216</v>
      </c>
      <c r="AP320" s="120" t="s">
        <v>32</v>
      </c>
      <c r="AQ320" s="120" t="s">
        <v>32</v>
      </c>
      <c r="AR320" s="120">
        <v>5</v>
      </c>
      <c r="AS320" s="120" t="s">
        <v>195</v>
      </c>
      <c r="AT320" s="120">
        <v>6980</v>
      </c>
      <c r="AU320" s="120" t="s">
        <v>277</v>
      </c>
      <c r="AV320" s="120">
        <v>13188</v>
      </c>
      <c r="AW320" s="120" t="s">
        <v>278</v>
      </c>
      <c r="AX320" s="120">
        <v>4696392</v>
      </c>
      <c r="AY320" s="120" t="s">
        <v>32</v>
      </c>
      <c r="AZ320" s="120" t="s">
        <v>198</v>
      </c>
      <c r="BA320" s="120" t="s">
        <v>32</v>
      </c>
      <c r="BB320" s="120" t="s">
        <v>199</v>
      </c>
      <c r="BC320" s="120">
        <v>257875</v>
      </c>
      <c r="BD320" s="123" t="s">
        <v>220</v>
      </c>
    </row>
    <row r="321" spans="1:56">
      <c r="A321" s="114">
        <v>2021</v>
      </c>
      <c r="B321" s="115" t="s">
        <v>656</v>
      </c>
      <c r="C321" s="116">
        <v>17</v>
      </c>
      <c r="D321" s="115" t="s">
        <v>696</v>
      </c>
      <c r="E321" s="115">
        <v>3</v>
      </c>
      <c r="F321" s="115" t="s">
        <v>32</v>
      </c>
      <c r="G321" s="115" t="s">
        <v>32</v>
      </c>
      <c r="H321" s="115">
        <v>18262</v>
      </c>
      <c r="I321" s="115" t="s">
        <v>276</v>
      </c>
      <c r="J321" s="115">
        <v>14.7</v>
      </c>
      <c r="K321" s="115">
        <v>17</v>
      </c>
      <c r="L321" s="115">
        <v>21</v>
      </c>
      <c r="M321" s="117">
        <v>44318</v>
      </c>
      <c r="N321" s="117">
        <v>44333</v>
      </c>
      <c r="O321" s="117">
        <v>44333.877207060177</v>
      </c>
      <c r="P321" s="115" t="s">
        <v>187</v>
      </c>
      <c r="Q321" s="115" t="s">
        <v>32</v>
      </c>
      <c r="R321" s="115" t="s">
        <v>32</v>
      </c>
      <c r="S321" s="115" t="s">
        <v>215</v>
      </c>
      <c r="T321" s="115" t="s">
        <v>216</v>
      </c>
      <c r="U321" s="115" t="s">
        <v>217</v>
      </c>
      <c r="V321" s="115" t="s">
        <v>32</v>
      </c>
      <c r="W321" s="115" t="s">
        <v>32</v>
      </c>
      <c r="X321" s="115" t="s">
        <v>32</v>
      </c>
      <c r="Y321" s="115" t="s">
        <v>32</v>
      </c>
      <c r="Z321" s="115" t="s">
        <v>32</v>
      </c>
      <c r="AA321" s="115" t="s">
        <v>32</v>
      </c>
      <c r="AB321" s="115" t="s">
        <v>190</v>
      </c>
      <c r="AC321" s="115">
        <v>217</v>
      </c>
      <c r="AD321" s="115" t="s">
        <v>191</v>
      </c>
      <c r="AE321" s="115" t="s">
        <v>192</v>
      </c>
      <c r="AF321" s="115">
        <v>4</v>
      </c>
      <c r="AG321" s="115">
        <v>4</v>
      </c>
      <c r="AH321" s="115" t="s">
        <v>193</v>
      </c>
      <c r="AI321" s="115">
        <v>2</v>
      </c>
      <c r="AJ321" s="115" t="s">
        <v>194</v>
      </c>
      <c r="AK321" s="115">
        <v>0.79200000000000004</v>
      </c>
      <c r="AL321" s="115">
        <v>1.0840000000000001</v>
      </c>
      <c r="AM321" s="115">
        <v>0.85899999999999999</v>
      </c>
      <c r="AN321" s="115">
        <v>104</v>
      </c>
      <c r="AO321" s="115" t="s">
        <v>216</v>
      </c>
      <c r="AP321" s="115" t="s">
        <v>32</v>
      </c>
      <c r="AQ321" s="115" t="s">
        <v>32</v>
      </c>
      <c r="AR321" s="115">
        <v>5</v>
      </c>
      <c r="AS321" s="115" t="s">
        <v>195</v>
      </c>
      <c r="AT321" s="115">
        <v>6980</v>
      </c>
      <c r="AU321" s="115" t="s">
        <v>277</v>
      </c>
      <c r="AV321" s="115">
        <v>13188</v>
      </c>
      <c r="AW321" s="115" t="s">
        <v>278</v>
      </c>
      <c r="AX321" s="115">
        <v>4696392</v>
      </c>
      <c r="AY321" s="115" t="s">
        <v>32</v>
      </c>
      <c r="AZ321" s="115" t="s">
        <v>198</v>
      </c>
      <c r="BA321" s="115" t="s">
        <v>32</v>
      </c>
      <c r="BB321" s="115" t="s">
        <v>199</v>
      </c>
      <c r="BC321" s="115">
        <v>257875</v>
      </c>
      <c r="BD321" s="118" t="s">
        <v>220</v>
      </c>
    </row>
    <row r="322" spans="1:56">
      <c r="A322" s="119">
        <v>2021</v>
      </c>
      <c r="B322" s="120" t="s">
        <v>656</v>
      </c>
      <c r="C322" s="121">
        <v>17</v>
      </c>
      <c r="D322" s="120" t="s">
        <v>696</v>
      </c>
      <c r="E322" s="120">
        <v>4</v>
      </c>
      <c r="F322" s="120" t="s">
        <v>32</v>
      </c>
      <c r="G322" s="120" t="s">
        <v>32</v>
      </c>
      <c r="H322" s="120">
        <v>18262</v>
      </c>
      <c r="I322" s="120" t="s">
        <v>276</v>
      </c>
      <c r="J322" s="120">
        <v>14.7</v>
      </c>
      <c r="K322" s="120">
        <v>17</v>
      </c>
      <c r="L322" s="120">
        <v>21</v>
      </c>
      <c r="M322" s="122">
        <v>44318</v>
      </c>
      <c r="N322" s="122">
        <v>44333</v>
      </c>
      <c r="O322" s="122">
        <v>44333.877207060177</v>
      </c>
      <c r="P322" s="120" t="s">
        <v>187</v>
      </c>
      <c r="Q322" s="120" t="s">
        <v>32</v>
      </c>
      <c r="R322" s="120" t="s">
        <v>32</v>
      </c>
      <c r="S322" s="120" t="s">
        <v>215</v>
      </c>
      <c r="T322" s="120" t="s">
        <v>216</v>
      </c>
      <c r="U322" s="120" t="s">
        <v>217</v>
      </c>
      <c r="V322" s="120" t="s">
        <v>32</v>
      </c>
      <c r="W322" s="120" t="s">
        <v>32</v>
      </c>
      <c r="X322" s="120" t="s">
        <v>32</v>
      </c>
      <c r="Y322" s="120" t="s">
        <v>32</v>
      </c>
      <c r="Z322" s="120" t="s">
        <v>32</v>
      </c>
      <c r="AA322" s="120" t="s">
        <v>32</v>
      </c>
      <c r="AB322" s="120" t="s">
        <v>190</v>
      </c>
      <c r="AC322" s="120">
        <v>217</v>
      </c>
      <c r="AD322" s="120" t="s">
        <v>191</v>
      </c>
      <c r="AE322" s="120" t="s">
        <v>192</v>
      </c>
      <c r="AF322" s="120">
        <v>4</v>
      </c>
      <c r="AG322" s="120">
        <v>4</v>
      </c>
      <c r="AH322" s="120" t="s">
        <v>193</v>
      </c>
      <c r="AI322" s="120">
        <v>2</v>
      </c>
      <c r="AJ322" s="120" t="s">
        <v>194</v>
      </c>
      <c r="AK322" s="120">
        <v>0.14399999999999999</v>
      </c>
      <c r="AL322" s="120">
        <v>1.0840000000000001</v>
      </c>
      <c r="AM322" s="120">
        <v>0.156</v>
      </c>
      <c r="AN322" s="120">
        <v>104</v>
      </c>
      <c r="AO322" s="120" t="s">
        <v>216</v>
      </c>
      <c r="AP322" s="120" t="s">
        <v>32</v>
      </c>
      <c r="AQ322" s="120" t="s">
        <v>32</v>
      </c>
      <c r="AR322" s="120">
        <v>5</v>
      </c>
      <c r="AS322" s="120" t="s">
        <v>239</v>
      </c>
      <c r="AT322" s="120">
        <v>9999999</v>
      </c>
      <c r="AU322" s="120" t="s">
        <v>379</v>
      </c>
      <c r="AV322" s="120">
        <v>13188</v>
      </c>
      <c r="AW322" s="120" t="s">
        <v>278</v>
      </c>
      <c r="AX322" s="120">
        <v>4696392</v>
      </c>
      <c r="AY322" s="120" t="s">
        <v>32</v>
      </c>
      <c r="AZ322" s="120" t="s">
        <v>198</v>
      </c>
      <c r="BA322" s="120" t="s">
        <v>32</v>
      </c>
      <c r="BB322" s="120" t="s">
        <v>199</v>
      </c>
      <c r="BC322" s="120">
        <v>257875</v>
      </c>
      <c r="BD322" s="123" t="s">
        <v>220</v>
      </c>
    </row>
    <row r="323" spans="1:56">
      <c r="A323" s="114">
        <v>2021</v>
      </c>
      <c r="B323" s="115" t="s">
        <v>656</v>
      </c>
      <c r="C323" s="116">
        <v>24</v>
      </c>
      <c r="D323" s="115" t="s">
        <v>697</v>
      </c>
      <c r="E323" s="115">
        <v>1</v>
      </c>
      <c r="F323" s="115" t="s">
        <v>32</v>
      </c>
      <c r="G323" s="115"/>
      <c r="H323" s="115">
        <v>902783</v>
      </c>
      <c r="I323" s="115" t="s">
        <v>638</v>
      </c>
      <c r="J323" s="115">
        <v>11.8</v>
      </c>
      <c r="K323" s="115">
        <v>15</v>
      </c>
      <c r="L323" s="115">
        <v>18.399999999999999</v>
      </c>
      <c r="M323" s="124">
        <v>44322</v>
      </c>
      <c r="N323" s="124">
        <v>44340</v>
      </c>
      <c r="O323" s="117">
        <v>44340.879861111112</v>
      </c>
      <c r="P323" s="115" t="s">
        <v>187</v>
      </c>
      <c r="Q323" s="115" t="s">
        <v>32</v>
      </c>
      <c r="R323" s="115" t="s">
        <v>32</v>
      </c>
      <c r="S323" s="115" t="s">
        <v>215</v>
      </c>
      <c r="T323" s="115" t="s">
        <v>216</v>
      </c>
      <c r="U323" s="115" t="s">
        <v>217</v>
      </c>
      <c r="V323" s="115" t="s">
        <v>32</v>
      </c>
      <c r="W323" s="115" t="s">
        <v>32</v>
      </c>
      <c r="X323" s="115" t="s">
        <v>32</v>
      </c>
      <c r="Y323" s="115" t="s">
        <v>32</v>
      </c>
      <c r="Z323" s="115" t="s">
        <v>32</v>
      </c>
      <c r="AA323" s="115" t="s">
        <v>32</v>
      </c>
      <c r="AB323" s="115" t="s">
        <v>190</v>
      </c>
      <c r="AC323" s="115">
        <v>217</v>
      </c>
      <c r="AD323" s="115" t="s">
        <v>191</v>
      </c>
      <c r="AE323" s="115" t="s">
        <v>192</v>
      </c>
      <c r="AF323" s="115">
        <v>4</v>
      </c>
      <c r="AG323" s="115">
        <v>4</v>
      </c>
      <c r="AH323" s="115" t="s">
        <v>193</v>
      </c>
      <c r="AI323" s="115">
        <v>1</v>
      </c>
      <c r="AJ323" s="115" t="s">
        <v>194</v>
      </c>
      <c r="AK323" s="115">
        <v>2.1000000000000001E-2</v>
      </c>
      <c r="AL323" s="115">
        <v>1.0840000000000001</v>
      </c>
      <c r="AM323" s="115">
        <v>2.3E-2</v>
      </c>
      <c r="AN323" s="115">
        <v>102</v>
      </c>
      <c r="AO323" s="115" t="s">
        <v>216</v>
      </c>
      <c r="AP323" s="115" t="s">
        <v>32</v>
      </c>
      <c r="AQ323" s="115" t="s">
        <v>32</v>
      </c>
      <c r="AR323" s="115">
        <v>8</v>
      </c>
      <c r="AS323" s="115" t="s">
        <v>239</v>
      </c>
      <c r="AT323" s="115">
        <v>9999999</v>
      </c>
      <c r="AU323" s="115" t="s">
        <v>379</v>
      </c>
      <c r="AV323" s="115">
        <v>19499</v>
      </c>
      <c r="AW323" s="115" t="s">
        <v>639</v>
      </c>
      <c r="AX323" s="115">
        <v>8223862</v>
      </c>
      <c r="AY323" s="115" t="s">
        <v>32</v>
      </c>
      <c r="AZ323" s="115" t="s">
        <v>198</v>
      </c>
      <c r="BA323" s="115" t="s">
        <v>698</v>
      </c>
      <c r="BB323" s="115" t="s">
        <v>199</v>
      </c>
      <c r="BC323" s="115" t="s">
        <v>32</v>
      </c>
      <c r="BD323" s="118" t="s">
        <v>32</v>
      </c>
    </row>
    <row r="324" spans="1:56">
      <c r="A324" s="119">
        <v>2021</v>
      </c>
      <c r="B324" s="120" t="s">
        <v>656</v>
      </c>
      <c r="C324" s="121">
        <v>24</v>
      </c>
      <c r="D324" s="120" t="s">
        <v>697</v>
      </c>
      <c r="E324" s="120">
        <v>2</v>
      </c>
      <c r="F324" s="120" t="s">
        <v>32</v>
      </c>
      <c r="G324" s="120"/>
      <c r="H324" s="120">
        <v>902783</v>
      </c>
      <c r="I324" s="120" t="s">
        <v>638</v>
      </c>
      <c r="J324" s="120">
        <v>11.8</v>
      </c>
      <c r="K324" s="120">
        <v>15</v>
      </c>
      <c r="L324" s="120">
        <v>18.399999999999999</v>
      </c>
      <c r="M324" s="125">
        <v>44322</v>
      </c>
      <c r="N324" s="125">
        <v>44340</v>
      </c>
      <c r="O324" s="122">
        <v>44340.879861111112</v>
      </c>
      <c r="P324" s="120" t="s">
        <v>187</v>
      </c>
      <c r="Q324" s="120" t="s">
        <v>32</v>
      </c>
      <c r="R324" s="120" t="s">
        <v>32</v>
      </c>
      <c r="S324" s="120" t="s">
        <v>215</v>
      </c>
      <c r="T324" s="120" t="s">
        <v>216</v>
      </c>
      <c r="U324" s="120" t="s">
        <v>217</v>
      </c>
      <c r="V324" s="120" t="s">
        <v>32</v>
      </c>
      <c r="W324" s="120" t="s">
        <v>32</v>
      </c>
      <c r="X324" s="120" t="s">
        <v>32</v>
      </c>
      <c r="Y324" s="120" t="s">
        <v>32</v>
      </c>
      <c r="Z324" s="120" t="s">
        <v>32</v>
      </c>
      <c r="AA324" s="120" t="s">
        <v>32</v>
      </c>
      <c r="AB324" s="120" t="s">
        <v>190</v>
      </c>
      <c r="AC324" s="120">
        <v>217</v>
      </c>
      <c r="AD324" s="120" t="s">
        <v>191</v>
      </c>
      <c r="AE324" s="120" t="s">
        <v>192</v>
      </c>
      <c r="AF324" s="120">
        <v>4</v>
      </c>
      <c r="AG324" s="120">
        <v>4</v>
      </c>
      <c r="AH324" s="120" t="s">
        <v>193</v>
      </c>
      <c r="AI324" s="120">
        <v>1</v>
      </c>
      <c r="AJ324" s="120" t="s">
        <v>194</v>
      </c>
      <c r="AK324" s="120">
        <v>0.53100000000000003</v>
      </c>
      <c r="AL324" s="120">
        <v>1.0840000000000001</v>
      </c>
      <c r="AM324" s="120">
        <v>0.57599999999999996</v>
      </c>
      <c r="AN324" s="120">
        <v>103</v>
      </c>
      <c r="AO324" s="120" t="s">
        <v>216</v>
      </c>
      <c r="AP324" s="120" t="s">
        <v>32</v>
      </c>
      <c r="AQ324" s="120" t="s">
        <v>32</v>
      </c>
      <c r="AR324" s="120">
        <v>8</v>
      </c>
      <c r="AS324" s="120" t="s">
        <v>195</v>
      </c>
      <c r="AT324" s="120">
        <v>2332</v>
      </c>
      <c r="AU324" s="120" t="s">
        <v>487</v>
      </c>
      <c r="AV324" s="120">
        <v>19499</v>
      </c>
      <c r="AW324" s="120" t="s">
        <v>639</v>
      </c>
      <c r="AX324" s="120">
        <v>8223862</v>
      </c>
      <c r="AY324" s="120" t="s">
        <v>32</v>
      </c>
      <c r="AZ324" s="120" t="s">
        <v>198</v>
      </c>
      <c r="BA324" s="120" t="s">
        <v>698</v>
      </c>
      <c r="BB324" s="120" t="s">
        <v>199</v>
      </c>
      <c r="BC324" s="120" t="s">
        <v>32</v>
      </c>
      <c r="BD324" s="123" t="s">
        <v>32</v>
      </c>
    </row>
    <row r="325" spans="1:56">
      <c r="A325" s="114">
        <v>2021</v>
      </c>
      <c r="B325" s="115" t="s">
        <v>656</v>
      </c>
      <c r="C325" s="116">
        <v>24</v>
      </c>
      <c r="D325" s="115" t="s">
        <v>697</v>
      </c>
      <c r="E325" s="115">
        <v>3</v>
      </c>
      <c r="F325" s="115" t="s">
        <v>32</v>
      </c>
      <c r="G325" s="115"/>
      <c r="H325" s="115">
        <v>902783</v>
      </c>
      <c r="I325" s="115" t="s">
        <v>638</v>
      </c>
      <c r="J325" s="115">
        <v>11.8</v>
      </c>
      <c r="K325" s="115">
        <v>15</v>
      </c>
      <c r="L325" s="115">
        <v>18.399999999999999</v>
      </c>
      <c r="M325" s="124">
        <v>44322</v>
      </c>
      <c r="N325" s="124">
        <v>44340</v>
      </c>
      <c r="O325" s="117">
        <v>44340.879861111112</v>
      </c>
      <c r="P325" s="115" t="s">
        <v>187</v>
      </c>
      <c r="Q325" s="115" t="s">
        <v>32</v>
      </c>
      <c r="R325" s="115" t="s">
        <v>32</v>
      </c>
      <c r="S325" s="115" t="s">
        <v>215</v>
      </c>
      <c r="T325" s="115" t="s">
        <v>216</v>
      </c>
      <c r="U325" s="115" t="s">
        <v>217</v>
      </c>
      <c r="V325" s="115" t="s">
        <v>32</v>
      </c>
      <c r="W325" s="115" t="s">
        <v>32</v>
      </c>
      <c r="X325" s="115" t="s">
        <v>32</v>
      </c>
      <c r="Y325" s="115" t="s">
        <v>32</v>
      </c>
      <c r="Z325" s="115" t="s">
        <v>32</v>
      </c>
      <c r="AA325" s="115" t="s">
        <v>32</v>
      </c>
      <c r="AB325" s="115" t="s">
        <v>190</v>
      </c>
      <c r="AC325" s="115">
        <v>217</v>
      </c>
      <c r="AD325" s="115" t="s">
        <v>191</v>
      </c>
      <c r="AE325" s="115" t="s">
        <v>192</v>
      </c>
      <c r="AF325" s="115">
        <v>4</v>
      </c>
      <c r="AG325" s="115">
        <v>4</v>
      </c>
      <c r="AH325" s="115" t="s">
        <v>193</v>
      </c>
      <c r="AI325" s="115">
        <v>2</v>
      </c>
      <c r="AJ325" s="115" t="s">
        <v>194</v>
      </c>
      <c r="AK325" s="115">
        <v>0.75600000000000001</v>
      </c>
      <c r="AL325" s="115">
        <v>1.0840000000000001</v>
      </c>
      <c r="AM325" s="115">
        <v>0.82</v>
      </c>
      <c r="AN325" s="115">
        <v>104</v>
      </c>
      <c r="AO325" s="115" t="s">
        <v>216</v>
      </c>
      <c r="AP325" s="115" t="s">
        <v>32</v>
      </c>
      <c r="AQ325" s="115" t="s">
        <v>32</v>
      </c>
      <c r="AR325" s="115">
        <v>8</v>
      </c>
      <c r="AS325" s="115" t="s">
        <v>195</v>
      </c>
      <c r="AT325" s="115">
        <v>2332</v>
      </c>
      <c r="AU325" s="115" t="s">
        <v>487</v>
      </c>
      <c r="AV325" s="115">
        <v>19499</v>
      </c>
      <c r="AW325" s="115" t="s">
        <v>639</v>
      </c>
      <c r="AX325" s="115">
        <v>8223862</v>
      </c>
      <c r="AY325" s="115" t="s">
        <v>32</v>
      </c>
      <c r="AZ325" s="115" t="s">
        <v>198</v>
      </c>
      <c r="BA325" s="115" t="s">
        <v>698</v>
      </c>
      <c r="BB325" s="115" t="s">
        <v>199</v>
      </c>
      <c r="BC325" s="115" t="s">
        <v>32</v>
      </c>
      <c r="BD325" s="118" t="s">
        <v>32</v>
      </c>
    </row>
    <row r="326" spans="1:56">
      <c r="A326" s="119">
        <v>2021</v>
      </c>
      <c r="B326" s="120" t="s">
        <v>699</v>
      </c>
      <c r="C326" s="121">
        <v>12</v>
      </c>
      <c r="D326" s="120" t="s">
        <v>700</v>
      </c>
      <c r="E326" s="120">
        <v>1</v>
      </c>
      <c r="F326" s="120" t="s">
        <v>32</v>
      </c>
      <c r="G326" s="120" t="s">
        <v>32</v>
      </c>
      <c r="H326" s="120">
        <v>28584</v>
      </c>
      <c r="I326" s="120" t="s">
        <v>231</v>
      </c>
      <c r="J326" s="120">
        <v>15</v>
      </c>
      <c r="K326" s="120">
        <v>24</v>
      </c>
      <c r="L326" s="120">
        <v>38.799999999999997</v>
      </c>
      <c r="M326" s="125">
        <v>44292</v>
      </c>
      <c r="N326" s="125">
        <v>44298</v>
      </c>
      <c r="O326" s="122">
        <v>44298.601815428243</v>
      </c>
      <c r="P326" s="120" t="s">
        <v>187</v>
      </c>
      <c r="Q326" s="120" t="s">
        <v>32</v>
      </c>
      <c r="R326" s="120" t="s">
        <v>32</v>
      </c>
      <c r="S326" s="120" t="s">
        <v>232</v>
      </c>
      <c r="T326" s="120" t="s">
        <v>233</v>
      </c>
      <c r="U326" s="120" t="s">
        <v>234</v>
      </c>
      <c r="V326" s="120" t="s">
        <v>32</v>
      </c>
      <c r="W326" s="120" t="s">
        <v>32</v>
      </c>
      <c r="X326" s="120" t="s">
        <v>32</v>
      </c>
      <c r="Y326" s="120" t="s">
        <v>32</v>
      </c>
      <c r="Z326" s="120" t="s">
        <v>32</v>
      </c>
      <c r="AA326" s="120" t="s">
        <v>32</v>
      </c>
      <c r="AB326" s="120" t="s">
        <v>190</v>
      </c>
      <c r="AC326" s="120">
        <v>217</v>
      </c>
      <c r="AD326" s="120" t="s">
        <v>191</v>
      </c>
      <c r="AE326" s="120" t="s">
        <v>192</v>
      </c>
      <c r="AF326" s="120">
        <v>4</v>
      </c>
      <c r="AG326" s="120">
        <v>4</v>
      </c>
      <c r="AH326" s="120" t="s">
        <v>193</v>
      </c>
      <c r="AI326" s="120">
        <v>7</v>
      </c>
      <c r="AJ326" s="120" t="s">
        <v>194</v>
      </c>
      <c r="AK326" s="120">
        <v>0.31</v>
      </c>
      <c r="AL326" s="120">
        <v>1.0840000000000001</v>
      </c>
      <c r="AM326" s="120">
        <v>0.33600000000000002</v>
      </c>
      <c r="AN326" s="120">
        <v>113</v>
      </c>
      <c r="AO326" s="120" t="s">
        <v>235</v>
      </c>
      <c r="AP326" s="120" t="s">
        <v>32</v>
      </c>
      <c r="AQ326" s="120" t="s">
        <v>32</v>
      </c>
      <c r="AR326" s="120">
        <v>7</v>
      </c>
      <c r="AS326" s="120" t="s">
        <v>195</v>
      </c>
      <c r="AT326" s="120">
        <v>5204</v>
      </c>
      <c r="AU326" s="120" t="s">
        <v>236</v>
      </c>
      <c r="AV326" s="120">
        <v>79818820</v>
      </c>
      <c r="AW326" s="120" t="s">
        <v>237</v>
      </c>
      <c r="AX326" s="120">
        <v>79818820</v>
      </c>
      <c r="AY326" s="120" t="s">
        <v>32</v>
      </c>
      <c r="AZ326" s="120" t="s">
        <v>198</v>
      </c>
      <c r="BA326" s="120" t="s">
        <v>32</v>
      </c>
      <c r="BB326" s="120" t="s">
        <v>199</v>
      </c>
      <c r="BC326" s="120">
        <v>250407</v>
      </c>
      <c r="BD326" s="123" t="s">
        <v>238</v>
      </c>
    </row>
    <row r="327" spans="1:56">
      <c r="A327" s="114">
        <v>2021</v>
      </c>
      <c r="B327" s="115" t="s">
        <v>699</v>
      </c>
      <c r="C327" s="116">
        <v>12</v>
      </c>
      <c r="D327" s="115" t="s">
        <v>700</v>
      </c>
      <c r="E327" s="115">
        <v>2</v>
      </c>
      <c r="F327" s="115" t="s">
        <v>32</v>
      </c>
      <c r="G327" s="115" t="s">
        <v>32</v>
      </c>
      <c r="H327" s="115">
        <v>28584</v>
      </c>
      <c r="I327" s="115" t="s">
        <v>231</v>
      </c>
      <c r="J327" s="115">
        <v>15</v>
      </c>
      <c r="K327" s="115">
        <v>24</v>
      </c>
      <c r="L327" s="115">
        <v>38.799999999999997</v>
      </c>
      <c r="M327" s="124">
        <v>44292</v>
      </c>
      <c r="N327" s="124">
        <v>44298</v>
      </c>
      <c r="O327" s="117">
        <v>44298.601815428243</v>
      </c>
      <c r="P327" s="115" t="s">
        <v>187</v>
      </c>
      <c r="Q327" s="115" t="s">
        <v>32</v>
      </c>
      <c r="R327" s="115" t="s">
        <v>32</v>
      </c>
      <c r="S327" s="115" t="s">
        <v>232</v>
      </c>
      <c r="T327" s="115" t="s">
        <v>233</v>
      </c>
      <c r="U327" s="115" t="s">
        <v>234</v>
      </c>
      <c r="V327" s="115" t="s">
        <v>32</v>
      </c>
      <c r="W327" s="115" t="s">
        <v>32</v>
      </c>
      <c r="X327" s="115" t="s">
        <v>32</v>
      </c>
      <c r="Y327" s="115" t="s">
        <v>32</v>
      </c>
      <c r="Z327" s="115" t="s">
        <v>32</v>
      </c>
      <c r="AA327" s="115" t="s">
        <v>32</v>
      </c>
      <c r="AB327" s="115" t="s">
        <v>190</v>
      </c>
      <c r="AC327" s="115">
        <v>217</v>
      </c>
      <c r="AD327" s="115" t="s">
        <v>191</v>
      </c>
      <c r="AE327" s="115" t="s">
        <v>192</v>
      </c>
      <c r="AF327" s="115">
        <v>4</v>
      </c>
      <c r="AG327" s="115">
        <v>4</v>
      </c>
      <c r="AH327" s="115" t="s">
        <v>193</v>
      </c>
      <c r="AI327" s="115">
        <v>7</v>
      </c>
      <c r="AJ327" s="115" t="s">
        <v>194</v>
      </c>
      <c r="AK327" s="115">
        <v>1.0999999999999999E-2</v>
      </c>
      <c r="AL327" s="115">
        <v>1.0840000000000001</v>
      </c>
      <c r="AM327" s="115">
        <v>1.2E-2</v>
      </c>
      <c r="AN327" s="115">
        <v>113</v>
      </c>
      <c r="AO327" s="115" t="s">
        <v>235</v>
      </c>
      <c r="AP327" s="115" t="s">
        <v>32</v>
      </c>
      <c r="AQ327" s="115" t="s">
        <v>32</v>
      </c>
      <c r="AR327" s="115">
        <v>7</v>
      </c>
      <c r="AS327" s="115" t="s">
        <v>239</v>
      </c>
      <c r="AT327" s="115">
        <v>55555555</v>
      </c>
      <c r="AU327" s="115" t="s">
        <v>240</v>
      </c>
      <c r="AV327" s="115">
        <v>79818820</v>
      </c>
      <c r="AW327" s="115" t="s">
        <v>237</v>
      </c>
      <c r="AX327" s="115">
        <v>79818820</v>
      </c>
      <c r="AY327" s="115" t="s">
        <v>32</v>
      </c>
      <c r="AZ327" s="115" t="s">
        <v>198</v>
      </c>
      <c r="BA327" s="115" t="s">
        <v>32</v>
      </c>
      <c r="BB327" s="115" t="s">
        <v>199</v>
      </c>
      <c r="BC327" s="115">
        <v>250407</v>
      </c>
      <c r="BD327" s="118" t="s">
        <v>238</v>
      </c>
    </row>
    <row r="328" spans="1:56">
      <c r="A328" s="119">
        <v>2021</v>
      </c>
      <c r="B328" s="120" t="s">
        <v>699</v>
      </c>
      <c r="C328" s="121">
        <v>12</v>
      </c>
      <c r="D328" s="120" t="s">
        <v>701</v>
      </c>
      <c r="E328" s="120">
        <v>1</v>
      </c>
      <c r="F328" s="120" t="s">
        <v>32</v>
      </c>
      <c r="G328" s="120" t="s">
        <v>32</v>
      </c>
      <c r="H328" s="120">
        <v>913818</v>
      </c>
      <c r="I328" s="120" t="s">
        <v>416</v>
      </c>
      <c r="J328" s="120">
        <v>14.6</v>
      </c>
      <c r="K328" s="120">
        <v>24</v>
      </c>
      <c r="L328" s="120">
        <v>35</v>
      </c>
      <c r="M328" s="125">
        <v>44277</v>
      </c>
      <c r="N328" s="125">
        <v>44298</v>
      </c>
      <c r="O328" s="122">
        <v>44298.867853321761</v>
      </c>
      <c r="P328" s="120" t="s">
        <v>187</v>
      </c>
      <c r="Q328" s="120" t="s">
        <v>32</v>
      </c>
      <c r="R328" s="120" t="s">
        <v>32</v>
      </c>
      <c r="S328" s="120" t="s">
        <v>267</v>
      </c>
      <c r="T328" s="120" t="s">
        <v>268</v>
      </c>
      <c r="U328" s="120" t="s">
        <v>260</v>
      </c>
      <c r="V328" s="120" t="s">
        <v>32</v>
      </c>
      <c r="W328" s="120" t="s">
        <v>32</v>
      </c>
      <c r="X328" s="120" t="s">
        <v>32</v>
      </c>
      <c r="Y328" s="120" t="s">
        <v>32</v>
      </c>
      <c r="Z328" s="120" t="s">
        <v>32</v>
      </c>
      <c r="AA328" s="120" t="s">
        <v>32</v>
      </c>
      <c r="AB328" s="120" t="s">
        <v>190</v>
      </c>
      <c r="AC328" s="120">
        <v>217</v>
      </c>
      <c r="AD328" s="120" t="s">
        <v>191</v>
      </c>
      <c r="AE328" s="120" t="s">
        <v>192</v>
      </c>
      <c r="AF328" s="120">
        <v>4</v>
      </c>
      <c r="AG328" s="120">
        <v>4</v>
      </c>
      <c r="AH328" s="120" t="s">
        <v>193</v>
      </c>
      <c r="AI328" s="120">
        <v>10</v>
      </c>
      <c r="AJ328" s="120" t="s">
        <v>194</v>
      </c>
      <c r="AK328" s="120">
        <v>2.5</v>
      </c>
      <c r="AL328" s="120">
        <v>1.0840000000000001</v>
      </c>
      <c r="AM328" s="120">
        <v>2.71</v>
      </c>
      <c r="AN328" s="120">
        <v>162</v>
      </c>
      <c r="AO328" s="120" t="s">
        <v>269</v>
      </c>
      <c r="AP328" s="120" t="s">
        <v>32</v>
      </c>
      <c r="AQ328" s="120" t="s">
        <v>32</v>
      </c>
      <c r="AR328" s="120">
        <v>5</v>
      </c>
      <c r="AS328" s="120" t="s">
        <v>195</v>
      </c>
      <c r="AT328" s="120">
        <v>3189</v>
      </c>
      <c r="AU328" s="120" t="s">
        <v>369</v>
      </c>
      <c r="AV328" s="120">
        <v>79818010</v>
      </c>
      <c r="AW328" s="120" t="s">
        <v>370</v>
      </c>
      <c r="AX328" s="120">
        <v>79818010</v>
      </c>
      <c r="AY328" s="120" t="s">
        <v>32</v>
      </c>
      <c r="AZ328" s="120" t="s">
        <v>198</v>
      </c>
      <c r="BA328" s="120" t="s">
        <v>32</v>
      </c>
      <c r="BB328" s="120" t="s">
        <v>199</v>
      </c>
      <c r="BC328" s="120">
        <v>250401</v>
      </c>
      <c r="BD328" s="123" t="s">
        <v>272</v>
      </c>
    </row>
    <row r="329" spans="1:56">
      <c r="A329" s="114">
        <v>2021</v>
      </c>
      <c r="B329" s="115" t="s">
        <v>699</v>
      </c>
      <c r="C329" s="116">
        <v>12</v>
      </c>
      <c r="D329" s="115" t="s">
        <v>701</v>
      </c>
      <c r="E329" s="115">
        <v>2</v>
      </c>
      <c r="F329" s="115" t="s">
        <v>32</v>
      </c>
      <c r="G329" s="115" t="s">
        <v>32</v>
      </c>
      <c r="H329" s="115">
        <v>913818</v>
      </c>
      <c r="I329" s="115" t="s">
        <v>416</v>
      </c>
      <c r="J329" s="115">
        <v>14.6</v>
      </c>
      <c r="K329" s="115">
        <v>24</v>
      </c>
      <c r="L329" s="115">
        <v>35</v>
      </c>
      <c r="M329" s="124">
        <v>44277</v>
      </c>
      <c r="N329" s="124">
        <v>44298</v>
      </c>
      <c r="O329" s="117">
        <v>44298.867853321761</v>
      </c>
      <c r="P329" s="115" t="s">
        <v>187</v>
      </c>
      <c r="Q329" s="115" t="s">
        <v>32</v>
      </c>
      <c r="R329" s="115" t="s">
        <v>32</v>
      </c>
      <c r="S329" s="115" t="s">
        <v>267</v>
      </c>
      <c r="T329" s="115" t="s">
        <v>268</v>
      </c>
      <c r="U329" s="115" t="s">
        <v>260</v>
      </c>
      <c r="V329" s="115" t="s">
        <v>32</v>
      </c>
      <c r="W329" s="115" t="s">
        <v>32</v>
      </c>
      <c r="X329" s="115" t="s">
        <v>32</v>
      </c>
      <c r="Y329" s="115" t="s">
        <v>32</v>
      </c>
      <c r="Z329" s="115" t="s">
        <v>32</v>
      </c>
      <c r="AA329" s="115" t="s">
        <v>32</v>
      </c>
      <c r="AB329" s="115" t="s">
        <v>190</v>
      </c>
      <c r="AC329" s="115">
        <v>217</v>
      </c>
      <c r="AD329" s="115" t="s">
        <v>191</v>
      </c>
      <c r="AE329" s="115" t="s">
        <v>192</v>
      </c>
      <c r="AF329" s="115">
        <v>4</v>
      </c>
      <c r="AG329" s="115">
        <v>4</v>
      </c>
      <c r="AH329" s="115" t="s">
        <v>193</v>
      </c>
      <c r="AI329" s="115">
        <v>10</v>
      </c>
      <c r="AJ329" s="115" t="s">
        <v>194</v>
      </c>
      <c r="AK329" s="115">
        <v>2.9129999999999998</v>
      </c>
      <c r="AL329" s="115">
        <v>1.0840000000000001</v>
      </c>
      <c r="AM329" s="115">
        <v>3.1579999999999999</v>
      </c>
      <c r="AN329" s="115">
        <v>117</v>
      </c>
      <c r="AO329" s="115" t="s">
        <v>269</v>
      </c>
      <c r="AP329" s="115" t="s">
        <v>32</v>
      </c>
      <c r="AQ329" s="115" t="s">
        <v>32</v>
      </c>
      <c r="AR329" s="115">
        <v>5</v>
      </c>
      <c r="AS329" s="115" t="s">
        <v>195</v>
      </c>
      <c r="AT329" s="115">
        <v>3189</v>
      </c>
      <c r="AU329" s="115" t="s">
        <v>369</v>
      </c>
      <c r="AV329" s="115">
        <v>79818010</v>
      </c>
      <c r="AW329" s="115" t="s">
        <v>370</v>
      </c>
      <c r="AX329" s="115">
        <v>79818010</v>
      </c>
      <c r="AY329" s="115" t="s">
        <v>32</v>
      </c>
      <c r="AZ329" s="115" t="s">
        <v>198</v>
      </c>
      <c r="BA329" s="115" t="s">
        <v>32</v>
      </c>
      <c r="BB329" s="115" t="s">
        <v>199</v>
      </c>
      <c r="BC329" s="115">
        <v>250401</v>
      </c>
      <c r="BD329" s="118" t="s">
        <v>272</v>
      </c>
    </row>
    <row r="330" spans="1:56">
      <c r="A330" s="119">
        <v>2021</v>
      </c>
      <c r="B330" s="120" t="s">
        <v>699</v>
      </c>
      <c r="C330" s="121">
        <v>12</v>
      </c>
      <c r="D330" s="120" t="s">
        <v>702</v>
      </c>
      <c r="E330" s="120">
        <v>1</v>
      </c>
      <c r="F330" s="120" t="s">
        <v>32</v>
      </c>
      <c r="G330" s="120" t="s">
        <v>32</v>
      </c>
      <c r="H330" s="120">
        <v>30439</v>
      </c>
      <c r="I330" s="120" t="s">
        <v>703</v>
      </c>
      <c r="J330" s="120">
        <v>15.4</v>
      </c>
      <c r="K330" s="120">
        <v>21</v>
      </c>
      <c r="L330" s="120">
        <v>41.7</v>
      </c>
      <c r="M330" s="125">
        <v>44292</v>
      </c>
      <c r="N330" s="125">
        <v>44298</v>
      </c>
      <c r="O330" s="122">
        <v>44298.662057372683</v>
      </c>
      <c r="P330" s="120" t="s">
        <v>187</v>
      </c>
      <c r="Q330" s="120" t="s">
        <v>32</v>
      </c>
      <c r="R330" s="120" t="s">
        <v>32</v>
      </c>
      <c r="S330" s="120" t="s">
        <v>232</v>
      </c>
      <c r="T330" s="120" t="s">
        <v>233</v>
      </c>
      <c r="U330" s="120" t="s">
        <v>234</v>
      </c>
      <c r="V330" s="120" t="s">
        <v>32</v>
      </c>
      <c r="W330" s="120" t="s">
        <v>32</v>
      </c>
      <c r="X330" s="120" t="s">
        <v>32</v>
      </c>
      <c r="Y330" s="120" t="s">
        <v>32</v>
      </c>
      <c r="Z330" s="120" t="s">
        <v>32</v>
      </c>
      <c r="AA330" s="120" t="s">
        <v>32</v>
      </c>
      <c r="AB330" s="120" t="s">
        <v>190</v>
      </c>
      <c r="AC330" s="120">
        <v>217</v>
      </c>
      <c r="AD330" s="120" t="s">
        <v>191</v>
      </c>
      <c r="AE330" s="120" t="s">
        <v>192</v>
      </c>
      <c r="AF330" s="120">
        <v>4</v>
      </c>
      <c r="AG330" s="120">
        <v>4</v>
      </c>
      <c r="AH330" s="120" t="s">
        <v>193</v>
      </c>
      <c r="AI330" s="120">
        <v>7</v>
      </c>
      <c r="AJ330" s="120" t="s">
        <v>194</v>
      </c>
      <c r="AK330" s="120">
        <v>0.312</v>
      </c>
      <c r="AL330" s="120">
        <v>1.0840000000000001</v>
      </c>
      <c r="AM330" s="120">
        <v>0.33800000000000002</v>
      </c>
      <c r="AN330" s="120">
        <v>113</v>
      </c>
      <c r="AO330" s="120" t="s">
        <v>235</v>
      </c>
      <c r="AP330" s="120" t="s">
        <v>32</v>
      </c>
      <c r="AQ330" s="120" t="s">
        <v>32</v>
      </c>
      <c r="AR330" s="120">
        <v>7</v>
      </c>
      <c r="AS330" s="120" t="s">
        <v>195</v>
      </c>
      <c r="AT330" s="120">
        <v>5204</v>
      </c>
      <c r="AU330" s="120" t="s">
        <v>236</v>
      </c>
      <c r="AV330" s="120">
        <v>77522440</v>
      </c>
      <c r="AW330" s="120" t="s">
        <v>704</v>
      </c>
      <c r="AX330" s="120">
        <v>77522440</v>
      </c>
      <c r="AY330" s="120" t="s">
        <v>32</v>
      </c>
      <c r="AZ330" s="120" t="s">
        <v>198</v>
      </c>
      <c r="BA330" s="120" t="s">
        <v>32</v>
      </c>
      <c r="BB330" s="120" t="s">
        <v>199</v>
      </c>
      <c r="BC330" s="120">
        <v>250355</v>
      </c>
      <c r="BD330" s="123" t="s">
        <v>238</v>
      </c>
    </row>
    <row r="331" spans="1:56">
      <c r="A331" s="114">
        <v>2021</v>
      </c>
      <c r="B331" s="115" t="s">
        <v>699</v>
      </c>
      <c r="C331" s="116">
        <v>12</v>
      </c>
      <c r="D331" s="115" t="s">
        <v>702</v>
      </c>
      <c r="E331" s="115">
        <v>2</v>
      </c>
      <c r="F331" s="115" t="s">
        <v>32</v>
      </c>
      <c r="G331" s="115" t="s">
        <v>32</v>
      </c>
      <c r="H331" s="115">
        <v>30439</v>
      </c>
      <c r="I331" s="115" t="s">
        <v>703</v>
      </c>
      <c r="J331" s="115">
        <v>15.4</v>
      </c>
      <c r="K331" s="115">
        <v>21</v>
      </c>
      <c r="L331" s="115">
        <v>41.7</v>
      </c>
      <c r="M331" s="124">
        <v>44292</v>
      </c>
      <c r="N331" s="124">
        <v>44298</v>
      </c>
      <c r="O331" s="117">
        <v>44298.662057372683</v>
      </c>
      <c r="P331" s="115" t="s">
        <v>187</v>
      </c>
      <c r="Q331" s="115" t="s">
        <v>32</v>
      </c>
      <c r="R331" s="115" t="s">
        <v>32</v>
      </c>
      <c r="S331" s="115" t="s">
        <v>232</v>
      </c>
      <c r="T331" s="115" t="s">
        <v>233</v>
      </c>
      <c r="U331" s="115" t="s">
        <v>234</v>
      </c>
      <c r="V331" s="115" t="s">
        <v>32</v>
      </c>
      <c r="W331" s="115" t="s">
        <v>32</v>
      </c>
      <c r="X331" s="115" t="s">
        <v>32</v>
      </c>
      <c r="Y331" s="115" t="s">
        <v>32</v>
      </c>
      <c r="Z331" s="115" t="s">
        <v>32</v>
      </c>
      <c r="AA331" s="115" t="s">
        <v>32</v>
      </c>
      <c r="AB331" s="115" t="s">
        <v>190</v>
      </c>
      <c r="AC331" s="115">
        <v>217</v>
      </c>
      <c r="AD331" s="115" t="s">
        <v>191</v>
      </c>
      <c r="AE331" s="115" t="s">
        <v>192</v>
      </c>
      <c r="AF331" s="115">
        <v>4</v>
      </c>
      <c r="AG331" s="115">
        <v>4</v>
      </c>
      <c r="AH331" s="115" t="s">
        <v>193</v>
      </c>
      <c r="AI331" s="115">
        <v>7</v>
      </c>
      <c r="AJ331" s="115" t="s">
        <v>194</v>
      </c>
      <c r="AK331" s="115">
        <v>3.0000000000000001E-3</v>
      </c>
      <c r="AL331" s="115">
        <v>1.0840000000000001</v>
      </c>
      <c r="AM331" s="115">
        <v>3.0000000000000001E-3</v>
      </c>
      <c r="AN331" s="115">
        <v>113</v>
      </c>
      <c r="AO331" s="115" t="s">
        <v>235</v>
      </c>
      <c r="AP331" s="115" t="s">
        <v>32</v>
      </c>
      <c r="AQ331" s="115" t="s">
        <v>32</v>
      </c>
      <c r="AR331" s="115">
        <v>7</v>
      </c>
      <c r="AS331" s="115" t="s">
        <v>239</v>
      </c>
      <c r="AT331" s="115">
        <v>8888888</v>
      </c>
      <c r="AU331" s="115" t="s">
        <v>280</v>
      </c>
      <c r="AV331" s="115">
        <v>77522440</v>
      </c>
      <c r="AW331" s="115" t="s">
        <v>704</v>
      </c>
      <c r="AX331" s="115">
        <v>77522440</v>
      </c>
      <c r="AY331" s="115" t="s">
        <v>32</v>
      </c>
      <c r="AZ331" s="115" t="s">
        <v>198</v>
      </c>
      <c r="BA331" s="115" t="s">
        <v>32</v>
      </c>
      <c r="BB331" s="115" t="s">
        <v>199</v>
      </c>
      <c r="BC331" s="115">
        <v>250355</v>
      </c>
      <c r="BD331" s="118" t="s">
        <v>238</v>
      </c>
    </row>
    <row r="332" spans="1:56">
      <c r="A332" s="119">
        <v>2021</v>
      </c>
      <c r="B332" s="120" t="s">
        <v>699</v>
      </c>
      <c r="C332" s="121">
        <v>12</v>
      </c>
      <c r="D332" s="120" t="s">
        <v>705</v>
      </c>
      <c r="E332" s="120">
        <v>1</v>
      </c>
      <c r="F332" s="120" t="s">
        <v>32</v>
      </c>
      <c r="G332" s="120" t="s">
        <v>32</v>
      </c>
      <c r="H332" s="120">
        <v>902137</v>
      </c>
      <c r="I332" s="120" t="s">
        <v>432</v>
      </c>
      <c r="J332" s="120">
        <v>18</v>
      </c>
      <c r="K332" s="120">
        <v>37</v>
      </c>
      <c r="L332" s="120">
        <v>40</v>
      </c>
      <c r="M332" s="125">
        <v>44281</v>
      </c>
      <c r="N332" s="125">
        <v>44298</v>
      </c>
      <c r="O332" s="122">
        <v>44298.536259224536</v>
      </c>
      <c r="P332" s="120" t="s">
        <v>187</v>
      </c>
      <c r="Q332" s="120" t="s">
        <v>32</v>
      </c>
      <c r="R332" s="120" t="s">
        <v>32</v>
      </c>
      <c r="S332" s="120" t="s">
        <v>232</v>
      </c>
      <c r="T332" s="120" t="s">
        <v>233</v>
      </c>
      <c r="U332" s="120" t="s">
        <v>234</v>
      </c>
      <c r="V332" s="120" t="s">
        <v>32</v>
      </c>
      <c r="W332" s="120" t="s">
        <v>32</v>
      </c>
      <c r="X332" s="120" t="s">
        <v>32</v>
      </c>
      <c r="Y332" s="120" t="s">
        <v>32</v>
      </c>
      <c r="Z332" s="120" t="s">
        <v>32</v>
      </c>
      <c r="AA332" s="120" t="s">
        <v>32</v>
      </c>
      <c r="AB332" s="120" t="s">
        <v>190</v>
      </c>
      <c r="AC332" s="120">
        <v>217</v>
      </c>
      <c r="AD332" s="120" t="s">
        <v>191</v>
      </c>
      <c r="AE332" s="120" t="s">
        <v>192</v>
      </c>
      <c r="AF332" s="120">
        <v>4</v>
      </c>
      <c r="AG332" s="120">
        <v>4</v>
      </c>
      <c r="AH332" s="120" t="s">
        <v>193</v>
      </c>
      <c r="AI332" s="120">
        <v>7</v>
      </c>
      <c r="AJ332" s="120" t="s">
        <v>194</v>
      </c>
      <c r="AK332" s="120">
        <v>2.129</v>
      </c>
      <c r="AL332" s="120">
        <v>1.0840000000000001</v>
      </c>
      <c r="AM332" s="120">
        <v>2.3079999999999998</v>
      </c>
      <c r="AN332" s="120">
        <v>113</v>
      </c>
      <c r="AO332" s="120" t="s">
        <v>235</v>
      </c>
      <c r="AP332" s="120" t="s">
        <v>32</v>
      </c>
      <c r="AQ332" s="120" t="s">
        <v>32</v>
      </c>
      <c r="AR332" s="120">
        <v>7</v>
      </c>
      <c r="AS332" s="120" t="s">
        <v>195</v>
      </c>
      <c r="AT332" s="120">
        <v>5204</v>
      </c>
      <c r="AU332" s="120" t="s">
        <v>236</v>
      </c>
      <c r="AV332" s="120">
        <v>915985</v>
      </c>
      <c r="AW332" s="120" t="s">
        <v>433</v>
      </c>
      <c r="AX332" s="120">
        <v>5288302</v>
      </c>
      <c r="AY332" s="120" t="s">
        <v>32</v>
      </c>
      <c r="AZ332" s="120" t="s">
        <v>198</v>
      </c>
      <c r="BA332" s="120" t="s">
        <v>32</v>
      </c>
      <c r="BB332" s="120" t="s">
        <v>199</v>
      </c>
      <c r="BC332" s="120">
        <v>250333</v>
      </c>
      <c r="BD332" s="123" t="s">
        <v>238</v>
      </c>
    </row>
    <row r="333" spans="1:56">
      <c r="A333" s="114">
        <v>2021</v>
      </c>
      <c r="B333" s="115" t="s">
        <v>699</v>
      </c>
      <c r="C333" s="116">
        <v>12</v>
      </c>
      <c r="D333" s="115" t="s">
        <v>705</v>
      </c>
      <c r="E333" s="115">
        <v>2</v>
      </c>
      <c r="F333" s="115" t="s">
        <v>32</v>
      </c>
      <c r="G333" s="115" t="s">
        <v>32</v>
      </c>
      <c r="H333" s="115">
        <v>902137</v>
      </c>
      <c r="I333" s="115" t="s">
        <v>432</v>
      </c>
      <c r="J333" s="115">
        <v>18</v>
      </c>
      <c r="K333" s="115">
        <v>37</v>
      </c>
      <c r="L333" s="115">
        <v>40</v>
      </c>
      <c r="M333" s="124">
        <v>44281</v>
      </c>
      <c r="N333" s="124">
        <v>44298</v>
      </c>
      <c r="O333" s="117">
        <v>44298.536259224536</v>
      </c>
      <c r="P333" s="115" t="s">
        <v>187</v>
      </c>
      <c r="Q333" s="115" t="s">
        <v>32</v>
      </c>
      <c r="R333" s="115" t="s">
        <v>32</v>
      </c>
      <c r="S333" s="115" t="s">
        <v>232</v>
      </c>
      <c r="T333" s="115" t="s">
        <v>233</v>
      </c>
      <c r="U333" s="115" t="s">
        <v>234</v>
      </c>
      <c r="V333" s="115" t="s">
        <v>32</v>
      </c>
      <c r="W333" s="115" t="s">
        <v>32</v>
      </c>
      <c r="X333" s="115" t="s">
        <v>32</v>
      </c>
      <c r="Y333" s="115" t="s">
        <v>32</v>
      </c>
      <c r="Z333" s="115" t="s">
        <v>32</v>
      </c>
      <c r="AA333" s="115" t="s">
        <v>32</v>
      </c>
      <c r="AB333" s="115" t="s">
        <v>190</v>
      </c>
      <c r="AC333" s="115">
        <v>217</v>
      </c>
      <c r="AD333" s="115" t="s">
        <v>191</v>
      </c>
      <c r="AE333" s="115" t="s">
        <v>192</v>
      </c>
      <c r="AF333" s="115">
        <v>4</v>
      </c>
      <c r="AG333" s="115">
        <v>4</v>
      </c>
      <c r="AH333" s="115" t="s">
        <v>193</v>
      </c>
      <c r="AI333" s="115">
        <v>7</v>
      </c>
      <c r="AJ333" s="115" t="s">
        <v>194</v>
      </c>
      <c r="AK333" s="115">
        <v>7.4999999999999997E-2</v>
      </c>
      <c r="AL333" s="115">
        <v>1.0840000000000001</v>
      </c>
      <c r="AM333" s="115">
        <v>8.1000000000000003E-2</v>
      </c>
      <c r="AN333" s="115">
        <v>113</v>
      </c>
      <c r="AO333" s="115" t="s">
        <v>235</v>
      </c>
      <c r="AP333" s="115" t="s">
        <v>32</v>
      </c>
      <c r="AQ333" s="115" t="s">
        <v>32</v>
      </c>
      <c r="AR333" s="115">
        <v>7</v>
      </c>
      <c r="AS333" s="115" t="s">
        <v>239</v>
      </c>
      <c r="AT333" s="115">
        <v>55555555</v>
      </c>
      <c r="AU333" s="115" t="s">
        <v>240</v>
      </c>
      <c r="AV333" s="115">
        <v>915985</v>
      </c>
      <c r="AW333" s="115" t="s">
        <v>433</v>
      </c>
      <c r="AX333" s="115">
        <v>5288302</v>
      </c>
      <c r="AY333" s="115" t="s">
        <v>32</v>
      </c>
      <c r="AZ333" s="115" t="s">
        <v>198</v>
      </c>
      <c r="BA333" s="115" t="s">
        <v>32</v>
      </c>
      <c r="BB333" s="115" t="s">
        <v>199</v>
      </c>
      <c r="BC333" s="115">
        <v>250333</v>
      </c>
      <c r="BD333" s="118" t="s">
        <v>238</v>
      </c>
    </row>
    <row r="334" spans="1:56">
      <c r="A334" s="119">
        <v>2021</v>
      </c>
      <c r="B334" s="120" t="s">
        <v>699</v>
      </c>
      <c r="C334" s="121">
        <v>12</v>
      </c>
      <c r="D334" s="120" t="s">
        <v>706</v>
      </c>
      <c r="E334" s="120">
        <v>1</v>
      </c>
      <c r="F334" s="120" t="s">
        <v>32</v>
      </c>
      <c r="G334" s="120" t="s">
        <v>32</v>
      </c>
      <c r="H334" s="120">
        <v>28584</v>
      </c>
      <c r="I334" s="120" t="s">
        <v>231</v>
      </c>
      <c r="J334" s="120">
        <v>15</v>
      </c>
      <c r="K334" s="120">
        <v>24</v>
      </c>
      <c r="L334" s="120">
        <v>38.799999999999997</v>
      </c>
      <c r="M334" s="125">
        <v>44292</v>
      </c>
      <c r="N334" s="125">
        <v>44298</v>
      </c>
      <c r="O334" s="122">
        <v>44298.599380405103</v>
      </c>
      <c r="P334" s="120" t="s">
        <v>187</v>
      </c>
      <c r="Q334" s="120" t="s">
        <v>32</v>
      </c>
      <c r="R334" s="120" t="s">
        <v>32</v>
      </c>
      <c r="S334" s="120" t="s">
        <v>232</v>
      </c>
      <c r="T334" s="120" t="s">
        <v>233</v>
      </c>
      <c r="U334" s="120" t="s">
        <v>234</v>
      </c>
      <c r="V334" s="120" t="s">
        <v>32</v>
      </c>
      <c r="W334" s="120" t="s">
        <v>32</v>
      </c>
      <c r="X334" s="120" t="s">
        <v>32</v>
      </c>
      <c r="Y334" s="120" t="s">
        <v>32</v>
      </c>
      <c r="Z334" s="120" t="s">
        <v>32</v>
      </c>
      <c r="AA334" s="120" t="s">
        <v>32</v>
      </c>
      <c r="AB334" s="120" t="s">
        <v>190</v>
      </c>
      <c r="AC334" s="120">
        <v>217</v>
      </c>
      <c r="AD334" s="120" t="s">
        <v>191</v>
      </c>
      <c r="AE334" s="120" t="s">
        <v>192</v>
      </c>
      <c r="AF334" s="120">
        <v>4</v>
      </c>
      <c r="AG334" s="120">
        <v>4</v>
      </c>
      <c r="AH334" s="120" t="s">
        <v>193</v>
      </c>
      <c r="AI334" s="120">
        <v>7</v>
      </c>
      <c r="AJ334" s="120" t="s">
        <v>194</v>
      </c>
      <c r="AK334" s="120">
        <v>1.052</v>
      </c>
      <c r="AL334" s="120">
        <v>1.0840000000000001</v>
      </c>
      <c r="AM334" s="120">
        <v>1.1399999999999999</v>
      </c>
      <c r="AN334" s="120">
        <v>113</v>
      </c>
      <c r="AO334" s="120" t="s">
        <v>235</v>
      </c>
      <c r="AP334" s="120" t="s">
        <v>32</v>
      </c>
      <c r="AQ334" s="120" t="s">
        <v>32</v>
      </c>
      <c r="AR334" s="120">
        <v>7</v>
      </c>
      <c r="AS334" s="120" t="s">
        <v>195</v>
      </c>
      <c r="AT334" s="120">
        <v>5204</v>
      </c>
      <c r="AU334" s="120" t="s">
        <v>236</v>
      </c>
      <c r="AV334" s="120">
        <v>79818820</v>
      </c>
      <c r="AW334" s="120" t="s">
        <v>237</v>
      </c>
      <c r="AX334" s="120">
        <v>79818820</v>
      </c>
      <c r="AY334" s="120" t="s">
        <v>32</v>
      </c>
      <c r="AZ334" s="120" t="s">
        <v>198</v>
      </c>
      <c r="BA334" s="120" t="s">
        <v>32</v>
      </c>
      <c r="BB334" s="120" t="s">
        <v>199</v>
      </c>
      <c r="BC334" s="120">
        <v>250298</v>
      </c>
      <c r="BD334" s="123" t="s">
        <v>238</v>
      </c>
    </row>
    <row r="335" spans="1:56">
      <c r="A335" s="114">
        <v>2021</v>
      </c>
      <c r="B335" s="115" t="s">
        <v>699</v>
      </c>
      <c r="C335" s="116">
        <v>11</v>
      </c>
      <c r="D335" s="115" t="s">
        <v>707</v>
      </c>
      <c r="E335" s="115">
        <v>1</v>
      </c>
      <c r="F335" s="115" t="s">
        <v>32</v>
      </c>
      <c r="G335" s="115" t="s">
        <v>32</v>
      </c>
      <c r="H335" s="115">
        <v>966508</v>
      </c>
      <c r="I335" s="115" t="s">
        <v>186</v>
      </c>
      <c r="J335" s="115">
        <v>17.22</v>
      </c>
      <c r="K335" s="115">
        <v>31.9</v>
      </c>
      <c r="L335" s="115">
        <v>30</v>
      </c>
      <c r="M335" s="124">
        <v>44284</v>
      </c>
      <c r="N335" s="124">
        <v>44297</v>
      </c>
      <c r="O335" s="117">
        <v>44297.806783599539</v>
      </c>
      <c r="P335" s="115" t="s">
        <v>187</v>
      </c>
      <c r="Q335" s="115" t="s">
        <v>32</v>
      </c>
      <c r="R335" s="115" t="s">
        <v>32</v>
      </c>
      <c r="S335" s="115" t="s">
        <v>188</v>
      </c>
      <c r="T335" s="115" t="s">
        <v>188</v>
      </c>
      <c r="U335" s="115" t="s">
        <v>189</v>
      </c>
      <c r="V335" s="115" t="s">
        <v>32</v>
      </c>
      <c r="W335" s="115" t="s">
        <v>32</v>
      </c>
      <c r="X335" s="115" t="s">
        <v>32</v>
      </c>
      <c r="Y335" s="115" t="s">
        <v>32</v>
      </c>
      <c r="Z335" s="115" t="s">
        <v>32</v>
      </c>
      <c r="AA335" s="115" t="s">
        <v>32</v>
      </c>
      <c r="AB335" s="115" t="s">
        <v>190</v>
      </c>
      <c r="AC335" s="115">
        <v>217</v>
      </c>
      <c r="AD335" s="115" t="s">
        <v>191</v>
      </c>
      <c r="AE335" s="115" t="s">
        <v>192</v>
      </c>
      <c r="AF335" s="115">
        <v>4</v>
      </c>
      <c r="AG335" s="115">
        <v>4</v>
      </c>
      <c r="AH335" s="115" t="s">
        <v>193</v>
      </c>
      <c r="AI335" s="115">
        <v>9</v>
      </c>
      <c r="AJ335" s="115" t="s">
        <v>194</v>
      </c>
      <c r="AK335" s="115">
        <v>3.5790000000000002</v>
      </c>
      <c r="AL335" s="115">
        <v>1.0840000000000001</v>
      </c>
      <c r="AM335" s="115">
        <v>3.88</v>
      </c>
      <c r="AN335" s="115">
        <v>115</v>
      </c>
      <c r="AO335" s="115" t="s">
        <v>188</v>
      </c>
      <c r="AP335" s="115" t="s">
        <v>32</v>
      </c>
      <c r="AQ335" s="115" t="s">
        <v>32</v>
      </c>
      <c r="AR335" s="115">
        <v>14</v>
      </c>
      <c r="AS335" s="115" t="s">
        <v>195</v>
      </c>
      <c r="AT335" s="115">
        <v>5183</v>
      </c>
      <c r="AU335" s="115" t="s">
        <v>196</v>
      </c>
      <c r="AV335" s="115">
        <v>81642</v>
      </c>
      <c r="AW335" s="115" t="s">
        <v>197</v>
      </c>
      <c r="AX335" s="115">
        <v>7533433</v>
      </c>
      <c r="AY335" s="115" t="s">
        <v>32</v>
      </c>
      <c r="AZ335" s="115" t="s">
        <v>198</v>
      </c>
      <c r="BA335" s="115" t="s">
        <v>32</v>
      </c>
      <c r="BB335" s="115" t="s">
        <v>199</v>
      </c>
      <c r="BC335" s="115">
        <v>250168</v>
      </c>
      <c r="BD335" s="118" t="s">
        <v>200</v>
      </c>
    </row>
    <row r="336" spans="1:56">
      <c r="A336" s="119">
        <v>2021</v>
      </c>
      <c r="B336" s="120" t="s">
        <v>699</v>
      </c>
      <c r="C336" s="121">
        <v>11</v>
      </c>
      <c r="D336" s="120" t="s">
        <v>708</v>
      </c>
      <c r="E336" s="120">
        <v>1</v>
      </c>
      <c r="F336" s="120" t="s">
        <v>32</v>
      </c>
      <c r="G336" s="120" t="s">
        <v>32</v>
      </c>
      <c r="H336" s="120">
        <v>950573</v>
      </c>
      <c r="I336" s="120" t="s">
        <v>399</v>
      </c>
      <c r="J336" s="120">
        <v>17.72</v>
      </c>
      <c r="K336" s="120">
        <v>50</v>
      </c>
      <c r="L336" s="120">
        <v>75</v>
      </c>
      <c r="M336" s="125">
        <v>44278</v>
      </c>
      <c r="N336" s="125">
        <v>44297</v>
      </c>
      <c r="O336" s="122">
        <v>44297.649045914353</v>
      </c>
      <c r="P336" s="120" t="s">
        <v>187</v>
      </c>
      <c r="Q336" s="120" t="s">
        <v>32</v>
      </c>
      <c r="R336" s="120" t="s">
        <v>32</v>
      </c>
      <c r="S336" s="120" t="s">
        <v>334</v>
      </c>
      <c r="T336" s="120" t="s">
        <v>188</v>
      </c>
      <c r="U336" s="120" t="s">
        <v>189</v>
      </c>
      <c r="V336" s="120" t="s">
        <v>32</v>
      </c>
      <c r="W336" s="120" t="s">
        <v>32</v>
      </c>
      <c r="X336" s="120" t="s">
        <v>32</v>
      </c>
      <c r="Y336" s="120" t="s">
        <v>32</v>
      </c>
      <c r="Z336" s="120" t="s">
        <v>32</v>
      </c>
      <c r="AA336" s="120" t="s">
        <v>32</v>
      </c>
      <c r="AB336" s="120" t="s">
        <v>190</v>
      </c>
      <c r="AC336" s="120">
        <v>217</v>
      </c>
      <c r="AD336" s="120" t="s">
        <v>191</v>
      </c>
      <c r="AE336" s="120" t="s">
        <v>192</v>
      </c>
      <c r="AF336" s="120">
        <v>4</v>
      </c>
      <c r="AG336" s="120">
        <v>4</v>
      </c>
      <c r="AH336" s="120" t="s">
        <v>193</v>
      </c>
      <c r="AI336" s="120">
        <v>11</v>
      </c>
      <c r="AJ336" s="120" t="s">
        <v>194</v>
      </c>
      <c r="AK336" s="120">
        <v>5.1239999999999997</v>
      </c>
      <c r="AL336" s="120">
        <v>1.0840000000000001</v>
      </c>
      <c r="AM336" s="120">
        <v>5.5540000000000003</v>
      </c>
      <c r="AN336" s="120">
        <v>118</v>
      </c>
      <c r="AO336" s="120" t="s">
        <v>188</v>
      </c>
      <c r="AP336" s="120" t="s">
        <v>32</v>
      </c>
      <c r="AQ336" s="120" t="s">
        <v>32</v>
      </c>
      <c r="AR336" s="120">
        <v>8</v>
      </c>
      <c r="AS336" s="120" t="s">
        <v>195</v>
      </c>
      <c r="AT336" s="120">
        <v>7643</v>
      </c>
      <c r="AU336" s="120" t="s">
        <v>400</v>
      </c>
      <c r="AV336" s="120">
        <v>18055</v>
      </c>
      <c r="AW336" s="120" t="s">
        <v>401</v>
      </c>
      <c r="AX336" s="120">
        <v>5355809</v>
      </c>
      <c r="AY336" s="120" t="s">
        <v>32</v>
      </c>
      <c r="AZ336" s="120" t="s">
        <v>198</v>
      </c>
      <c r="BA336" s="120" t="s">
        <v>32</v>
      </c>
      <c r="BB336" s="120" t="s">
        <v>199</v>
      </c>
      <c r="BC336" s="120">
        <v>250129</v>
      </c>
      <c r="BD336" s="123" t="s">
        <v>445</v>
      </c>
    </row>
    <row r="337" spans="1:56">
      <c r="A337" s="114">
        <v>2021</v>
      </c>
      <c r="B337" s="115" t="s">
        <v>699</v>
      </c>
      <c r="C337" s="116">
        <v>9</v>
      </c>
      <c r="D337" s="115" t="s">
        <v>709</v>
      </c>
      <c r="E337" s="115">
        <v>1</v>
      </c>
      <c r="F337" s="115" t="s">
        <v>32</v>
      </c>
      <c r="G337" s="115" t="s">
        <v>32</v>
      </c>
      <c r="H337" s="115">
        <v>697342</v>
      </c>
      <c r="I337" s="115" t="s">
        <v>581</v>
      </c>
      <c r="J337" s="115">
        <v>17.899999999999999</v>
      </c>
      <c r="K337" s="115">
        <v>47.1</v>
      </c>
      <c r="L337" s="115">
        <v>53.6</v>
      </c>
      <c r="M337" s="124">
        <v>44278</v>
      </c>
      <c r="N337" s="124">
        <v>44295</v>
      </c>
      <c r="O337" s="117">
        <v>44295.903349224543</v>
      </c>
      <c r="P337" s="115" t="s">
        <v>187</v>
      </c>
      <c r="Q337" s="115" t="s">
        <v>32</v>
      </c>
      <c r="R337" s="115" t="s">
        <v>32</v>
      </c>
      <c r="S337" s="115" t="s">
        <v>710</v>
      </c>
      <c r="T337" s="115" t="s">
        <v>205</v>
      </c>
      <c r="U337" s="115" t="s">
        <v>204</v>
      </c>
      <c r="V337" s="115" t="s">
        <v>32</v>
      </c>
      <c r="W337" s="115" t="s">
        <v>32</v>
      </c>
      <c r="X337" s="115" t="s">
        <v>32</v>
      </c>
      <c r="Y337" s="115" t="s">
        <v>32</v>
      </c>
      <c r="Z337" s="115" t="s">
        <v>32</v>
      </c>
      <c r="AA337" s="115" t="s">
        <v>32</v>
      </c>
      <c r="AB337" s="115" t="s">
        <v>190</v>
      </c>
      <c r="AC337" s="115">
        <v>217</v>
      </c>
      <c r="AD337" s="115" t="s">
        <v>191</v>
      </c>
      <c r="AE337" s="115" t="s">
        <v>192</v>
      </c>
      <c r="AF337" s="115">
        <v>4</v>
      </c>
      <c r="AG337" s="115">
        <v>4</v>
      </c>
      <c r="AH337" s="115" t="s">
        <v>193</v>
      </c>
      <c r="AI337" s="115">
        <v>8</v>
      </c>
      <c r="AJ337" s="115" t="s">
        <v>194</v>
      </c>
      <c r="AK337" s="115">
        <v>3.839</v>
      </c>
      <c r="AL337" s="115">
        <v>1.0840000000000001</v>
      </c>
      <c r="AM337" s="115">
        <v>4.1609999999999996</v>
      </c>
      <c r="AN337" s="115">
        <v>114</v>
      </c>
      <c r="AO337" s="115" t="s">
        <v>205</v>
      </c>
      <c r="AP337" s="115" t="s">
        <v>32</v>
      </c>
      <c r="AQ337" s="115" t="s">
        <v>32</v>
      </c>
      <c r="AR337" s="115">
        <v>14</v>
      </c>
      <c r="AS337" s="115" t="s">
        <v>195</v>
      </c>
      <c r="AT337" s="115">
        <v>6988</v>
      </c>
      <c r="AU337" s="115" t="s">
        <v>582</v>
      </c>
      <c r="AV337" s="115">
        <v>911074</v>
      </c>
      <c r="AW337" s="115" t="s">
        <v>583</v>
      </c>
      <c r="AX337" s="115">
        <v>3656588</v>
      </c>
      <c r="AY337" s="115" t="s">
        <v>32</v>
      </c>
      <c r="AZ337" s="115" t="s">
        <v>198</v>
      </c>
      <c r="BA337" s="115" t="s">
        <v>32</v>
      </c>
      <c r="BB337" s="115" t="s">
        <v>199</v>
      </c>
      <c r="BC337" s="115">
        <v>249869</v>
      </c>
      <c r="BD337" s="118" t="s">
        <v>711</v>
      </c>
    </row>
    <row r="338" spans="1:56">
      <c r="A338" s="119">
        <v>2021</v>
      </c>
      <c r="B338" s="120" t="s">
        <v>699</v>
      </c>
      <c r="C338" s="121">
        <v>8</v>
      </c>
      <c r="D338" s="120" t="s">
        <v>712</v>
      </c>
      <c r="E338" s="120">
        <v>1</v>
      </c>
      <c r="F338" s="120" t="s">
        <v>32</v>
      </c>
      <c r="G338" s="120" t="s">
        <v>32</v>
      </c>
      <c r="H338" s="120">
        <v>968368</v>
      </c>
      <c r="I338" s="120" t="s">
        <v>313</v>
      </c>
      <c r="J338" s="120">
        <v>17.399999999999999</v>
      </c>
      <c r="K338" s="120">
        <v>47.4</v>
      </c>
      <c r="L338" s="120">
        <v>31.5</v>
      </c>
      <c r="M338" s="125">
        <v>44275</v>
      </c>
      <c r="N338" s="125">
        <v>44294</v>
      </c>
      <c r="O338" s="122">
        <v>44294.916702511568</v>
      </c>
      <c r="P338" s="120" t="s">
        <v>187</v>
      </c>
      <c r="Q338" s="120" t="s">
        <v>32</v>
      </c>
      <c r="R338" s="120" t="s">
        <v>32</v>
      </c>
      <c r="S338" s="120" t="s">
        <v>188</v>
      </c>
      <c r="T338" s="120" t="s">
        <v>188</v>
      </c>
      <c r="U338" s="120" t="s">
        <v>189</v>
      </c>
      <c r="V338" s="120" t="s">
        <v>32</v>
      </c>
      <c r="W338" s="120" t="s">
        <v>32</v>
      </c>
      <c r="X338" s="120" t="s">
        <v>32</v>
      </c>
      <c r="Y338" s="120" t="s">
        <v>32</v>
      </c>
      <c r="Z338" s="120" t="s">
        <v>32</v>
      </c>
      <c r="AA338" s="120" t="s">
        <v>32</v>
      </c>
      <c r="AB338" s="120" t="s">
        <v>190</v>
      </c>
      <c r="AC338" s="120">
        <v>217</v>
      </c>
      <c r="AD338" s="120" t="s">
        <v>191</v>
      </c>
      <c r="AE338" s="120" t="s">
        <v>192</v>
      </c>
      <c r="AF338" s="120">
        <v>4</v>
      </c>
      <c r="AG338" s="120">
        <v>4</v>
      </c>
      <c r="AH338" s="120" t="s">
        <v>193</v>
      </c>
      <c r="AI338" s="120">
        <v>10</v>
      </c>
      <c r="AJ338" s="120" t="s">
        <v>194</v>
      </c>
      <c r="AK338" s="120">
        <v>4.423</v>
      </c>
      <c r="AL338" s="120">
        <v>1.0840000000000001</v>
      </c>
      <c r="AM338" s="120">
        <v>4.7949999999999999</v>
      </c>
      <c r="AN338" s="120">
        <v>162</v>
      </c>
      <c r="AO338" s="120" t="s">
        <v>188</v>
      </c>
      <c r="AP338" s="120" t="s">
        <v>32</v>
      </c>
      <c r="AQ338" s="120" t="s">
        <v>32</v>
      </c>
      <c r="AR338" s="120">
        <v>14</v>
      </c>
      <c r="AS338" s="120" t="s">
        <v>195</v>
      </c>
      <c r="AT338" s="120">
        <v>7884</v>
      </c>
      <c r="AU338" s="120" t="s">
        <v>407</v>
      </c>
      <c r="AV338" s="120">
        <v>37371</v>
      </c>
      <c r="AW338" s="120" t="s">
        <v>315</v>
      </c>
      <c r="AX338" s="120">
        <v>9375470</v>
      </c>
      <c r="AY338" s="120" t="s">
        <v>32</v>
      </c>
      <c r="AZ338" s="120" t="s">
        <v>198</v>
      </c>
      <c r="BA338" s="120" t="s">
        <v>32</v>
      </c>
      <c r="BB338" s="120" t="s">
        <v>199</v>
      </c>
      <c r="BC338" s="120">
        <v>249606</v>
      </c>
      <c r="BD338" s="123" t="s">
        <v>200</v>
      </c>
    </row>
    <row r="339" spans="1:56">
      <c r="A339" s="114">
        <v>2021</v>
      </c>
      <c r="B339" s="115" t="s">
        <v>699</v>
      </c>
      <c r="C339" s="116">
        <v>8</v>
      </c>
      <c r="D339" s="115" t="s">
        <v>713</v>
      </c>
      <c r="E339" s="115">
        <v>1</v>
      </c>
      <c r="F339" s="115" t="s">
        <v>32</v>
      </c>
      <c r="G339" s="115" t="s">
        <v>32</v>
      </c>
      <c r="H339" s="115">
        <v>30516</v>
      </c>
      <c r="I339" s="115" t="s">
        <v>325</v>
      </c>
      <c r="J339" s="115">
        <v>17.899999999999999</v>
      </c>
      <c r="K339" s="115">
        <v>44.5</v>
      </c>
      <c r="L339" s="115">
        <v>56.3</v>
      </c>
      <c r="M339" s="124">
        <v>44284</v>
      </c>
      <c r="N339" s="124">
        <v>44294</v>
      </c>
      <c r="O339" s="117">
        <v>44294.552860034717</v>
      </c>
      <c r="P339" s="115" t="s">
        <v>187</v>
      </c>
      <c r="Q339" s="115" t="s">
        <v>32</v>
      </c>
      <c r="R339" s="115" t="s">
        <v>32</v>
      </c>
      <c r="S339" s="115" t="s">
        <v>334</v>
      </c>
      <c r="T339" s="115" t="s">
        <v>188</v>
      </c>
      <c r="U339" s="115" t="s">
        <v>189</v>
      </c>
      <c r="V339" s="115" t="s">
        <v>32</v>
      </c>
      <c r="W339" s="115" t="s">
        <v>32</v>
      </c>
      <c r="X339" s="115" t="s">
        <v>32</v>
      </c>
      <c r="Y339" s="115" t="s">
        <v>32</v>
      </c>
      <c r="Z339" s="115" t="s">
        <v>32</v>
      </c>
      <c r="AA339" s="115" t="s">
        <v>32</v>
      </c>
      <c r="AB339" s="115" t="s">
        <v>190</v>
      </c>
      <c r="AC339" s="115">
        <v>217</v>
      </c>
      <c r="AD339" s="115" t="s">
        <v>191</v>
      </c>
      <c r="AE339" s="115" t="s">
        <v>192</v>
      </c>
      <c r="AF339" s="115">
        <v>4</v>
      </c>
      <c r="AG339" s="115">
        <v>4</v>
      </c>
      <c r="AH339" s="115" t="s">
        <v>193</v>
      </c>
      <c r="AI339" s="115">
        <v>14</v>
      </c>
      <c r="AJ339" s="115" t="s">
        <v>194</v>
      </c>
      <c r="AK339" s="115">
        <v>1.1559999999999999</v>
      </c>
      <c r="AL339" s="115">
        <v>1.0840000000000001</v>
      </c>
      <c r="AM339" s="115">
        <v>1.2529999999999999</v>
      </c>
      <c r="AN339" s="115">
        <v>161</v>
      </c>
      <c r="AO339" s="115" t="s">
        <v>188</v>
      </c>
      <c r="AP339" s="115" t="s">
        <v>32</v>
      </c>
      <c r="AQ339" s="115" t="s">
        <v>32</v>
      </c>
      <c r="AR339" s="115">
        <v>8</v>
      </c>
      <c r="AS339" s="115" t="s">
        <v>195</v>
      </c>
      <c r="AT339" s="115">
        <v>6675</v>
      </c>
      <c r="AU339" s="115" t="s">
        <v>326</v>
      </c>
      <c r="AV339" s="115">
        <v>69745</v>
      </c>
      <c r="AW339" s="115" t="s">
        <v>327</v>
      </c>
      <c r="AX339" s="115">
        <v>9379803</v>
      </c>
      <c r="AY339" s="115" t="s">
        <v>32</v>
      </c>
      <c r="AZ339" s="115" t="s">
        <v>198</v>
      </c>
      <c r="BA339" s="115" t="s">
        <v>32</v>
      </c>
      <c r="BB339" s="115" t="s">
        <v>199</v>
      </c>
      <c r="BC339" s="115">
        <v>249455</v>
      </c>
      <c r="BD339" s="118" t="s">
        <v>445</v>
      </c>
    </row>
    <row r="340" spans="1:56">
      <c r="A340" s="119">
        <v>2021</v>
      </c>
      <c r="B340" s="120" t="s">
        <v>699</v>
      </c>
      <c r="C340" s="121">
        <v>8</v>
      </c>
      <c r="D340" s="120" t="s">
        <v>713</v>
      </c>
      <c r="E340" s="120">
        <v>2</v>
      </c>
      <c r="F340" s="120" t="s">
        <v>32</v>
      </c>
      <c r="G340" s="120" t="s">
        <v>32</v>
      </c>
      <c r="H340" s="120">
        <v>30516</v>
      </c>
      <c r="I340" s="120" t="s">
        <v>325</v>
      </c>
      <c r="J340" s="120">
        <v>17.899999999999999</v>
      </c>
      <c r="K340" s="120">
        <v>44.5</v>
      </c>
      <c r="L340" s="120">
        <v>56.3</v>
      </c>
      <c r="M340" s="125">
        <v>44284</v>
      </c>
      <c r="N340" s="125">
        <v>44294</v>
      </c>
      <c r="O340" s="122">
        <v>44294.552860034717</v>
      </c>
      <c r="P340" s="120" t="s">
        <v>187</v>
      </c>
      <c r="Q340" s="120" t="s">
        <v>32</v>
      </c>
      <c r="R340" s="120" t="s">
        <v>32</v>
      </c>
      <c r="S340" s="120" t="s">
        <v>334</v>
      </c>
      <c r="T340" s="120" t="s">
        <v>188</v>
      </c>
      <c r="U340" s="120" t="s">
        <v>189</v>
      </c>
      <c r="V340" s="120" t="s">
        <v>32</v>
      </c>
      <c r="W340" s="120" t="s">
        <v>32</v>
      </c>
      <c r="X340" s="120" t="s">
        <v>32</v>
      </c>
      <c r="Y340" s="120" t="s">
        <v>32</v>
      </c>
      <c r="Z340" s="120" t="s">
        <v>32</v>
      </c>
      <c r="AA340" s="120" t="s">
        <v>32</v>
      </c>
      <c r="AB340" s="120" t="s">
        <v>190</v>
      </c>
      <c r="AC340" s="120">
        <v>217</v>
      </c>
      <c r="AD340" s="120" t="s">
        <v>191</v>
      </c>
      <c r="AE340" s="120" t="s">
        <v>192</v>
      </c>
      <c r="AF340" s="120">
        <v>4</v>
      </c>
      <c r="AG340" s="120">
        <v>4</v>
      </c>
      <c r="AH340" s="120" t="s">
        <v>193</v>
      </c>
      <c r="AI340" s="120">
        <v>10</v>
      </c>
      <c r="AJ340" s="120" t="s">
        <v>194</v>
      </c>
      <c r="AK340" s="120">
        <v>1.155</v>
      </c>
      <c r="AL340" s="120">
        <v>1.0840000000000001</v>
      </c>
      <c r="AM340" s="120">
        <v>1.252</v>
      </c>
      <c r="AN340" s="120">
        <v>162</v>
      </c>
      <c r="AO340" s="120" t="s">
        <v>188</v>
      </c>
      <c r="AP340" s="120" t="s">
        <v>32</v>
      </c>
      <c r="AQ340" s="120" t="s">
        <v>32</v>
      </c>
      <c r="AR340" s="120">
        <v>8</v>
      </c>
      <c r="AS340" s="120" t="s">
        <v>195</v>
      </c>
      <c r="AT340" s="120">
        <v>6675</v>
      </c>
      <c r="AU340" s="120" t="s">
        <v>326</v>
      </c>
      <c r="AV340" s="120">
        <v>69745</v>
      </c>
      <c r="AW340" s="120" t="s">
        <v>327</v>
      </c>
      <c r="AX340" s="120">
        <v>9379803</v>
      </c>
      <c r="AY340" s="120" t="s">
        <v>32</v>
      </c>
      <c r="AZ340" s="120" t="s">
        <v>198</v>
      </c>
      <c r="BA340" s="120" t="s">
        <v>32</v>
      </c>
      <c r="BB340" s="120" t="s">
        <v>199</v>
      </c>
      <c r="BC340" s="120">
        <v>249455</v>
      </c>
      <c r="BD340" s="123" t="s">
        <v>445</v>
      </c>
    </row>
    <row r="341" spans="1:56">
      <c r="A341" s="114">
        <v>2021</v>
      </c>
      <c r="B341" s="115" t="s">
        <v>699</v>
      </c>
      <c r="C341" s="116">
        <v>5</v>
      </c>
      <c r="D341" s="115" t="s">
        <v>714</v>
      </c>
      <c r="E341" s="115">
        <v>1</v>
      </c>
      <c r="F341" s="115" t="s">
        <v>32</v>
      </c>
      <c r="G341" s="115" t="s">
        <v>32</v>
      </c>
      <c r="H341" s="115">
        <v>925406</v>
      </c>
      <c r="I341" s="115" t="s">
        <v>227</v>
      </c>
      <c r="J341" s="115">
        <v>18</v>
      </c>
      <c r="K341" s="115">
        <v>46</v>
      </c>
      <c r="L341" s="115">
        <v>56.9</v>
      </c>
      <c r="M341" s="124">
        <v>44288</v>
      </c>
      <c r="N341" s="124">
        <v>44291</v>
      </c>
      <c r="O341" s="117">
        <v>44291.907762071758</v>
      </c>
      <c r="P341" s="115" t="s">
        <v>187</v>
      </c>
      <c r="Q341" s="115" t="s">
        <v>32</v>
      </c>
      <c r="R341" s="115" t="s">
        <v>32</v>
      </c>
      <c r="S341" s="115" t="s">
        <v>188</v>
      </c>
      <c r="T341" s="115" t="s">
        <v>188</v>
      </c>
      <c r="U341" s="115" t="s">
        <v>189</v>
      </c>
      <c r="V341" s="115" t="s">
        <v>32</v>
      </c>
      <c r="W341" s="115" t="s">
        <v>32</v>
      </c>
      <c r="X341" s="115" t="s">
        <v>32</v>
      </c>
      <c r="Y341" s="115" t="s">
        <v>32</v>
      </c>
      <c r="Z341" s="115" t="s">
        <v>32</v>
      </c>
      <c r="AA341" s="115" t="s">
        <v>32</v>
      </c>
      <c r="AB341" s="115" t="s">
        <v>190</v>
      </c>
      <c r="AC341" s="115">
        <v>217</v>
      </c>
      <c r="AD341" s="115" t="s">
        <v>191</v>
      </c>
      <c r="AE341" s="115" t="s">
        <v>192</v>
      </c>
      <c r="AF341" s="115">
        <v>4</v>
      </c>
      <c r="AG341" s="115">
        <v>4</v>
      </c>
      <c r="AH341" s="115" t="s">
        <v>193</v>
      </c>
      <c r="AI341" s="115">
        <v>9</v>
      </c>
      <c r="AJ341" s="115" t="s">
        <v>194</v>
      </c>
      <c r="AK341" s="115">
        <v>0.64</v>
      </c>
      <c r="AL341" s="115">
        <v>1.0840000000000001</v>
      </c>
      <c r="AM341" s="115">
        <v>0.69399999999999995</v>
      </c>
      <c r="AN341" s="115">
        <v>115</v>
      </c>
      <c r="AO341" s="115" t="s">
        <v>188</v>
      </c>
      <c r="AP341" s="115" t="s">
        <v>32</v>
      </c>
      <c r="AQ341" s="115" t="s">
        <v>32</v>
      </c>
      <c r="AR341" s="115">
        <v>14</v>
      </c>
      <c r="AS341" s="115" t="s">
        <v>195</v>
      </c>
      <c r="AT341" s="115">
        <v>723</v>
      </c>
      <c r="AU341" s="115" t="s">
        <v>228</v>
      </c>
      <c r="AV341" s="115">
        <v>81729</v>
      </c>
      <c r="AW341" s="115" t="s">
        <v>229</v>
      </c>
      <c r="AX341" s="115">
        <v>13107478</v>
      </c>
      <c r="AY341" s="115" t="s">
        <v>32</v>
      </c>
      <c r="AZ341" s="115" t="s">
        <v>198</v>
      </c>
      <c r="BA341" s="115" t="s">
        <v>32</v>
      </c>
      <c r="BB341" s="115" t="s">
        <v>199</v>
      </c>
      <c r="BC341" s="115">
        <v>248818</v>
      </c>
      <c r="BD341" s="118" t="s">
        <v>200</v>
      </c>
    </row>
    <row r="342" spans="1:56">
      <c r="A342" s="119">
        <v>2021</v>
      </c>
      <c r="B342" s="120" t="s">
        <v>699</v>
      </c>
      <c r="C342" s="121">
        <v>5</v>
      </c>
      <c r="D342" s="120" t="s">
        <v>715</v>
      </c>
      <c r="E342" s="120">
        <v>1</v>
      </c>
      <c r="F342" s="120" t="s">
        <v>32</v>
      </c>
      <c r="G342" s="120" t="s">
        <v>32</v>
      </c>
      <c r="H342" s="120">
        <v>965674</v>
      </c>
      <c r="I342" s="120" t="s">
        <v>460</v>
      </c>
      <c r="J342" s="120">
        <v>14.66</v>
      </c>
      <c r="K342" s="120">
        <v>36</v>
      </c>
      <c r="L342" s="120">
        <v>40.4</v>
      </c>
      <c r="M342" s="125">
        <v>44272</v>
      </c>
      <c r="N342" s="125">
        <v>44291</v>
      </c>
      <c r="O342" s="122">
        <v>44291.766483530097</v>
      </c>
      <c r="P342" s="120" t="s">
        <v>187</v>
      </c>
      <c r="Q342" s="120" t="s">
        <v>32</v>
      </c>
      <c r="R342" s="120" t="s">
        <v>32</v>
      </c>
      <c r="S342" s="120" t="s">
        <v>188</v>
      </c>
      <c r="T342" s="120" t="s">
        <v>188</v>
      </c>
      <c r="U342" s="120" t="s">
        <v>189</v>
      </c>
      <c r="V342" s="120" t="s">
        <v>32</v>
      </c>
      <c r="W342" s="120" t="s">
        <v>32</v>
      </c>
      <c r="X342" s="120" t="s">
        <v>32</v>
      </c>
      <c r="Y342" s="120" t="s">
        <v>32</v>
      </c>
      <c r="Z342" s="120" t="s">
        <v>32</v>
      </c>
      <c r="AA342" s="120" t="s">
        <v>32</v>
      </c>
      <c r="AB342" s="120" t="s">
        <v>190</v>
      </c>
      <c r="AC342" s="120">
        <v>217</v>
      </c>
      <c r="AD342" s="120" t="s">
        <v>191</v>
      </c>
      <c r="AE342" s="120" t="s">
        <v>192</v>
      </c>
      <c r="AF342" s="120">
        <v>4</v>
      </c>
      <c r="AG342" s="120">
        <v>4</v>
      </c>
      <c r="AH342" s="120" t="s">
        <v>193</v>
      </c>
      <c r="AI342" s="120">
        <v>10</v>
      </c>
      <c r="AJ342" s="120" t="s">
        <v>194</v>
      </c>
      <c r="AK342" s="120">
        <v>2.9540000000000002</v>
      </c>
      <c r="AL342" s="120">
        <v>1.0840000000000001</v>
      </c>
      <c r="AM342" s="120">
        <v>3.202</v>
      </c>
      <c r="AN342" s="120">
        <v>162</v>
      </c>
      <c r="AO342" s="120" t="s">
        <v>188</v>
      </c>
      <c r="AP342" s="120" t="s">
        <v>32</v>
      </c>
      <c r="AQ342" s="120" t="s">
        <v>32</v>
      </c>
      <c r="AR342" s="120">
        <v>14</v>
      </c>
      <c r="AS342" s="120" t="s">
        <v>195</v>
      </c>
      <c r="AT342" s="120">
        <v>723</v>
      </c>
      <c r="AU342" s="120" t="s">
        <v>228</v>
      </c>
      <c r="AV342" s="120">
        <v>81539</v>
      </c>
      <c r="AW342" s="120" t="s">
        <v>461</v>
      </c>
      <c r="AX342" s="120">
        <v>6125470</v>
      </c>
      <c r="AY342" s="120" t="s">
        <v>32</v>
      </c>
      <c r="AZ342" s="120" t="s">
        <v>198</v>
      </c>
      <c r="BA342" s="120" t="s">
        <v>716</v>
      </c>
      <c r="BB342" s="120" t="s">
        <v>199</v>
      </c>
      <c r="BC342" s="120">
        <v>248797</v>
      </c>
      <c r="BD342" s="123" t="s">
        <v>200</v>
      </c>
    </row>
    <row r="343" spans="1:56">
      <c r="A343" s="114">
        <v>2021</v>
      </c>
      <c r="B343" s="115" t="s">
        <v>699</v>
      </c>
      <c r="C343" s="116">
        <v>5</v>
      </c>
      <c r="D343" s="115" t="s">
        <v>717</v>
      </c>
      <c r="E343" s="115">
        <v>1</v>
      </c>
      <c r="F343" s="115" t="s">
        <v>32</v>
      </c>
      <c r="G343" s="115" t="s">
        <v>32</v>
      </c>
      <c r="H343" s="115">
        <v>28584</v>
      </c>
      <c r="I343" s="115" t="s">
        <v>231</v>
      </c>
      <c r="J343" s="115">
        <v>15</v>
      </c>
      <c r="K343" s="115">
        <v>24</v>
      </c>
      <c r="L343" s="115">
        <v>38.799999999999997</v>
      </c>
      <c r="M343" s="124">
        <v>44287</v>
      </c>
      <c r="N343" s="124">
        <v>44291</v>
      </c>
      <c r="O343" s="117">
        <v>44291.657678935182</v>
      </c>
      <c r="P343" s="115" t="s">
        <v>187</v>
      </c>
      <c r="Q343" s="115" t="s">
        <v>32</v>
      </c>
      <c r="R343" s="115" t="s">
        <v>32</v>
      </c>
      <c r="S343" s="115" t="s">
        <v>232</v>
      </c>
      <c r="T343" s="115" t="s">
        <v>233</v>
      </c>
      <c r="U343" s="115" t="s">
        <v>234</v>
      </c>
      <c r="V343" s="115" t="s">
        <v>32</v>
      </c>
      <c r="W343" s="115" t="s">
        <v>32</v>
      </c>
      <c r="X343" s="115" t="s">
        <v>32</v>
      </c>
      <c r="Y343" s="115" t="s">
        <v>32</v>
      </c>
      <c r="Z343" s="115" t="s">
        <v>32</v>
      </c>
      <c r="AA343" s="115" t="s">
        <v>32</v>
      </c>
      <c r="AB343" s="115" t="s">
        <v>190</v>
      </c>
      <c r="AC343" s="115">
        <v>217</v>
      </c>
      <c r="AD343" s="115" t="s">
        <v>191</v>
      </c>
      <c r="AE343" s="115" t="s">
        <v>192</v>
      </c>
      <c r="AF343" s="115">
        <v>4</v>
      </c>
      <c r="AG343" s="115">
        <v>4</v>
      </c>
      <c r="AH343" s="115" t="s">
        <v>193</v>
      </c>
      <c r="AI343" s="115">
        <v>7</v>
      </c>
      <c r="AJ343" s="115" t="s">
        <v>194</v>
      </c>
      <c r="AK343" s="115">
        <v>0.35899999999999999</v>
      </c>
      <c r="AL343" s="115">
        <v>1.0840000000000001</v>
      </c>
      <c r="AM343" s="115">
        <v>0.38900000000000001</v>
      </c>
      <c r="AN343" s="115">
        <v>113</v>
      </c>
      <c r="AO343" s="115" t="s">
        <v>235</v>
      </c>
      <c r="AP343" s="115" t="s">
        <v>32</v>
      </c>
      <c r="AQ343" s="115" t="s">
        <v>32</v>
      </c>
      <c r="AR343" s="115">
        <v>7</v>
      </c>
      <c r="AS343" s="115" t="s">
        <v>195</v>
      </c>
      <c r="AT343" s="115">
        <v>5204</v>
      </c>
      <c r="AU343" s="115" t="s">
        <v>236</v>
      </c>
      <c r="AV343" s="115">
        <v>79818820</v>
      </c>
      <c r="AW343" s="115" t="s">
        <v>237</v>
      </c>
      <c r="AX343" s="115">
        <v>79818820</v>
      </c>
      <c r="AY343" s="115" t="s">
        <v>32</v>
      </c>
      <c r="AZ343" s="115" t="s">
        <v>198</v>
      </c>
      <c r="BA343" s="115" t="s">
        <v>32</v>
      </c>
      <c r="BB343" s="115" t="s">
        <v>199</v>
      </c>
      <c r="BC343" s="115">
        <v>248782</v>
      </c>
      <c r="BD343" s="118" t="s">
        <v>238</v>
      </c>
    </row>
    <row r="344" spans="1:56">
      <c r="A344" s="119">
        <v>2021</v>
      </c>
      <c r="B344" s="120" t="s">
        <v>699</v>
      </c>
      <c r="C344" s="121">
        <v>5</v>
      </c>
      <c r="D344" s="120" t="s">
        <v>718</v>
      </c>
      <c r="E344" s="120">
        <v>1</v>
      </c>
      <c r="F344" s="120" t="s">
        <v>32</v>
      </c>
      <c r="G344" s="120" t="s">
        <v>32</v>
      </c>
      <c r="H344" s="120">
        <v>952273</v>
      </c>
      <c r="I344" s="120" t="s">
        <v>409</v>
      </c>
      <c r="J344" s="120">
        <v>14</v>
      </c>
      <c r="K344" s="120">
        <v>20</v>
      </c>
      <c r="L344" s="120">
        <v>33</v>
      </c>
      <c r="M344" s="125">
        <v>44273</v>
      </c>
      <c r="N344" s="125">
        <v>44291</v>
      </c>
      <c r="O344" s="122">
        <v>44291.469320682867</v>
      </c>
      <c r="P344" s="120" t="s">
        <v>187</v>
      </c>
      <c r="Q344" s="120" t="s">
        <v>32</v>
      </c>
      <c r="R344" s="120" t="s">
        <v>32</v>
      </c>
      <c r="S344" s="120" t="s">
        <v>339</v>
      </c>
      <c r="T344" s="120" t="s">
        <v>340</v>
      </c>
      <c r="U344" s="120" t="s">
        <v>341</v>
      </c>
      <c r="V344" s="120" t="s">
        <v>32</v>
      </c>
      <c r="W344" s="120" t="s">
        <v>32</v>
      </c>
      <c r="X344" s="120" t="s">
        <v>32</v>
      </c>
      <c r="Y344" s="120" t="s">
        <v>32</v>
      </c>
      <c r="Z344" s="120" t="s">
        <v>32</v>
      </c>
      <c r="AA344" s="120" t="s">
        <v>32</v>
      </c>
      <c r="AB344" s="120" t="s">
        <v>190</v>
      </c>
      <c r="AC344" s="120">
        <v>217</v>
      </c>
      <c r="AD344" s="120" t="s">
        <v>191</v>
      </c>
      <c r="AE344" s="120" t="s">
        <v>192</v>
      </c>
      <c r="AF344" s="120">
        <v>4</v>
      </c>
      <c r="AG344" s="120">
        <v>4</v>
      </c>
      <c r="AH344" s="120" t="s">
        <v>193</v>
      </c>
      <c r="AI344" s="120">
        <v>4</v>
      </c>
      <c r="AJ344" s="120" t="s">
        <v>194</v>
      </c>
      <c r="AK344" s="120">
        <v>1.0680000000000001</v>
      </c>
      <c r="AL344" s="120">
        <v>1.0840000000000001</v>
      </c>
      <c r="AM344" s="120">
        <v>1.1579999999999999</v>
      </c>
      <c r="AN344" s="120">
        <v>110</v>
      </c>
      <c r="AO344" s="120" t="s">
        <v>340</v>
      </c>
      <c r="AP344" s="120" t="s">
        <v>32</v>
      </c>
      <c r="AQ344" s="120" t="s">
        <v>32</v>
      </c>
      <c r="AR344" s="120">
        <v>5</v>
      </c>
      <c r="AS344" s="120" t="s">
        <v>195</v>
      </c>
      <c r="AT344" s="120">
        <v>4444</v>
      </c>
      <c r="AU344" s="120" t="s">
        <v>342</v>
      </c>
      <c r="AV344" s="120">
        <v>9571</v>
      </c>
      <c r="AW344" s="120" t="s">
        <v>410</v>
      </c>
      <c r="AX344" s="120">
        <v>8070607</v>
      </c>
      <c r="AY344" s="120" t="s">
        <v>32</v>
      </c>
      <c r="AZ344" s="120" t="s">
        <v>198</v>
      </c>
      <c r="BA344" s="120" t="s">
        <v>32</v>
      </c>
      <c r="BB344" s="120" t="s">
        <v>199</v>
      </c>
      <c r="BC344" s="120">
        <v>248748</v>
      </c>
      <c r="BD344" s="123" t="s">
        <v>344</v>
      </c>
    </row>
    <row r="345" spans="1:56">
      <c r="A345" s="114">
        <v>2021</v>
      </c>
      <c r="B345" s="115" t="s">
        <v>699</v>
      </c>
      <c r="C345" s="116">
        <v>5</v>
      </c>
      <c r="D345" s="115" t="s">
        <v>719</v>
      </c>
      <c r="E345" s="115">
        <v>1</v>
      </c>
      <c r="F345" s="115" t="s">
        <v>32</v>
      </c>
      <c r="G345" s="115" t="s">
        <v>32</v>
      </c>
      <c r="H345" s="115">
        <v>950913</v>
      </c>
      <c r="I345" s="115" t="s">
        <v>465</v>
      </c>
      <c r="J345" s="115">
        <v>17.7</v>
      </c>
      <c r="K345" s="115">
        <v>48</v>
      </c>
      <c r="L345" s="115">
        <v>77</v>
      </c>
      <c r="M345" s="124">
        <v>44270</v>
      </c>
      <c r="N345" s="124">
        <v>44291</v>
      </c>
      <c r="O345" s="117">
        <v>44291.530992708344</v>
      </c>
      <c r="P345" s="115" t="s">
        <v>187</v>
      </c>
      <c r="Q345" s="115" t="s">
        <v>32</v>
      </c>
      <c r="R345" s="115" t="s">
        <v>32</v>
      </c>
      <c r="S345" s="115" t="s">
        <v>334</v>
      </c>
      <c r="T345" s="115" t="s">
        <v>188</v>
      </c>
      <c r="U345" s="115" t="s">
        <v>189</v>
      </c>
      <c r="V345" s="115" t="s">
        <v>32</v>
      </c>
      <c r="W345" s="115" t="s">
        <v>32</v>
      </c>
      <c r="X345" s="115" t="s">
        <v>32</v>
      </c>
      <c r="Y345" s="115" t="s">
        <v>32</v>
      </c>
      <c r="Z345" s="115" t="s">
        <v>32</v>
      </c>
      <c r="AA345" s="115" t="s">
        <v>32</v>
      </c>
      <c r="AB345" s="115" t="s">
        <v>190</v>
      </c>
      <c r="AC345" s="115">
        <v>217</v>
      </c>
      <c r="AD345" s="115" t="s">
        <v>191</v>
      </c>
      <c r="AE345" s="115" t="s">
        <v>192</v>
      </c>
      <c r="AF345" s="115">
        <v>4</v>
      </c>
      <c r="AG345" s="115">
        <v>4</v>
      </c>
      <c r="AH345" s="115" t="s">
        <v>193</v>
      </c>
      <c r="AI345" s="115">
        <v>11</v>
      </c>
      <c r="AJ345" s="115" t="s">
        <v>194</v>
      </c>
      <c r="AK345" s="115">
        <v>6.843</v>
      </c>
      <c r="AL345" s="115">
        <v>1.0840000000000001</v>
      </c>
      <c r="AM345" s="115">
        <v>7.4180000000000001</v>
      </c>
      <c r="AN345" s="115">
        <v>118</v>
      </c>
      <c r="AO345" s="115" t="s">
        <v>188</v>
      </c>
      <c r="AP345" s="115" t="s">
        <v>32</v>
      </c>
      <c r="AQ345" s="115" t="s">
        <v>32</v>
      </c>
      <c r="AR345" s="115">
        <v>14</v>
      </c>
      <c r="AS345" s="115" t="s">
        <v>195</v>
      </c>
      <c r="AT345" s="115">
        <v>7642</v>
      </c>
      <c r="AU345" s="115" t="s">
        <v>466</v>
      </c>
      <c r="AV345" s="115">
        <v>927498</v>
      </c>
      <c r="AW345" s="115" t="s">
        <v>467</v>
      </c>
      <c r="AX345" s="115">
        <v>6758684</v>
      </c>
      <c r="AY345" s="115" t="s">
        <v>32</v>
      </c>
      <c r="AZ345" s="115" t="s">
        <v>198</v>
      </c>
      <c r="BA345" s="115" t="s">
        <v>32</v>
      </c>
      <c r="BB345" s="115" t="s">
        <v>199</v>
      </c>
      <c r="BC345" s="115">
        <v>248636</v>
      </c>
      <c r="BD345" s="118" t="s">
        <v>445</v>
      </c>
    </row>
    <row r="346" spans="1:56">
      <c r="A346" s="119">
        <v>2021</v>
      </c>
      <c r="B346" s="120" t="s">
        <v>699</v>
      </c>
      <c r="C346" s="121">
        <v>5</v>
      </c>
      <c r="D346" s="120" t="s">
        <v>720</v>
      </c>
      <c r="E346" s="120">
        <v>1</v>
      </c>
      <c r="F346" s="120" t="s">
        <v>32</v>
      </c>
      <c r="G346" s="120" t="s">
        <v>32</v>
      </c>
      <c r="H346" s="120">
        <v>969514</v>
      </c>
      <c r="I346" s="120" t="s">
        <v>429</v>
      </c>
      <c r="J346" s="120">
        <v>14.3</v>
      </c>
      <c r="K346" s="120">
        <v>22.5</v>
      </c>
      <c r="L346" s="120">
        <v>19.3</v>
      </c>
      <c r="M346" s="125">
        <v>44271</v>
      </c>
      <c r="N346" s="125">
        <v>44291</v>
      </c>
      <c r="O346" s="122">
        <v>44291.462828854157</v>
      </c>
      <c r="P346" s="120" t="s">
        <v>187</v>
      </c>
      <c r="Q346" s="120" t="s">
        <v>32</v>
      </c>
      <c r="R346" s="120" t="s">
        <v>32</v>
      </c>
      <c r="S346" s="120" t="s">
        <v>232</v>
      </c>
      <c r="T346" s="120" t="s">
        <v>233</v>
      </c>
      <c r="U346" s="120" t="s">
        <v>234</v>
      </c>
      <c r="V346" s="120" t="s">
        <v>32</v>
      </c>
      <c r="W346" s="120" t="s">
        <v>32</v>
      </c>
      <c r="X346" s="120" t="s">
        <v>32</v>
      </c>
      <c r="Y346" s="120" t="s">
        <v>32</v>
      </c>
      <c r="Z346" s="120" t="s">
        <v>32</v>
      </c>
      <c r="AA346" s="120" t="s">
        <v>32</v>
      </c>
      <c r="AB346" s="120" t="s">
        <v>190</v>
      </c>
      <c r="AC346" s="120">
        <v>217</v>
      </c>
      <c r="AD346" s="120" t="s">
        <v>191</v>
      </c>
      <c r="AE346" s="120" t="s">
        <v>192</v>
      </c>
      <c r="AF346" s="120">
        <v>4</v>
      </c>
      <c r="AG346" s="120">
        <v>4</v>
      </c>
      <c r="AH346" s="120" t="s">
        <v>193</v>
      </c>
      <c r="AI346" s="120">
        <v>7</v>
      </c>
      <c r="AJ346" s="120" t="s">
        <v>194</v>
      </c>
      <c r="AK346" s="120">
        <v>0.83399999999999996</v>
      </c>
      <c r="AL346" s="120">
        <v>1.0840000000000001</v>
      </c>
      <c r="AM346" s="120">
        <v>0.90400000000000003</v>
      </c>
      <c r="AN346" s="120">
        <v>113</v>
      </c>
      <c r="AO346" s="120" t="s">
        <v>235</v>
      </c>
      <c r="AP346" s="120" t="s">
        <v>32</v>
      </c>
      <c r="AQ346" s="120" t="s">
        <v>32</v>
      </c>
      <c r="AR346" s="120">
        <v>7</v>
      </c>
      <c r="AS346" s="120" t="s">
        <v>195</v>
      </c>
      <c r="AT346" s="120">
        <v>5204</v>
      </c>
      <c r="AU346" s="120" t="s">
        <v>236</v>
      </c>
      <c r="AV346" s="120">
        <v>16485</v>
      </c>
      <c r="AW346" s="120" t="s">
        <v>430</v>
      </c>
      <c r="AX346" s="120">
        <v>9178308</v>
      </c>
      <c r="AY346" s="120" t="s">
        <v>32</v>
      </c>
      <c r="AZ346" s="120" t="s">
        <v>198</v>
      </c>
      <c r="BA346" s="120" t="s">
        <v>32</v>
      </c>
      <c r="BB346" s="120" t="s">
        <v>199</v>
      </c>
      <c r="BC346" s="120">
        <v>248624</v>
      </c>
      <c r="BD346" s="123" t="s">
        <v>238</v>
      </c>
    </row>
    <row r="347" spans="1:56">
      <c r="A347" s="114">
        <v>2021</v>
      </c>
      <c r="B347" s="115" t="s">
        <v>699</v>
      </c>
      <c r="C347" s="116">
        <v>5</v>
      </c>
      <c r="D347" s="115" t="s">
        <v>720</v>
      </c>
      <c r="E347" s="115">
        <v>2</v>
      </c>
      <c r="F347" s="115" t="s">
        <v>32</v>
      </c>
      <c r="G347" s="115" t="s">
        <v>32</v>
      </c>
      <c r="H347" s="115">
        <v>969514</v>
      </c>
      <c r="I347" s="115" t="s">
        <v>429</v>
      </c>
      <c r="J347" s="115">
        <v>14.3</v>
      </c>
      <c r="K347" s="115">
        <v>22.5</v>
      </c>
      <c r="L347" s="115">
        <v>19.3</v>
      </c>
      <c r="M347" s="124">
        <v>44271</v>
      </c>
      <c r="N347" s="124">
        <v>44291</v>
      </c>
      <c r="O347" s="117">
        <v>44291.462828854157</v>
      </c>
      <c r="P347" s="115" t="s">
        <v>187</v>
      </c>
      <c r="Q347" s="115" t="s">
        <v>32</v>
      </c>
      <c r="R347" s="115" t="s">
        <v>32</v>
      </c>
      <c r="S347" s="115" t="s">
        <v>232</v>
      </c>
      <c r="T347" s="115" t="s">
        <v>233</v>
      </c>
      <c r="U347" s="115" t="s">
        <v>234</v>
      </c>
      <c r="V347" s="115" t="s">
        <v>32</v>
      </c>
      <c r="W347" s="115" t="s">
        <v>32</v>
      </c>
      <c r="X347" s="115" t="s">
        <v>32</v>
      </c>
      <c r="Y347" s="115" t="s">
        <v>32</v>
      </c>
      <c r="Z347" s="115" t="s">
        <v>32</v>
      </c>
      <c r="AA347" s="115" t="s">
        <v>32</v>
      </c>
      <c r="AB347" s="115" t="s">
        <v>190</v>
      </c>
      <c r="AC347" s="115">
        <v>217</v>
      </c>
      <c r="AD347" s="115" t="s">
        <v>191</v>
      </c>
      <c r="AE347" s="115" t="s">
        <v>192</v>
      </c>
      <c r="AF347" s="115">
        <v>4</v>
      </c>
      <c r="AG347" s="115">
        <v>4</v>
      </c>
      <c r="AH347" s="115" t="s">
        <v>193</v>
      </c>
      <c r="AI347" s="115">
        <v>7</v>
      </c>
      <c r="AJ347" s="115" t="s">
        <v>194</v>
      </c>
      <c r="AK347" s="115">
        <v>1.6E-2</v>
      </c>
      <c r="AL347" s="115">
        <v>1.0840000000000001</v>
      </c>
      <c r="AM347" s="115">
        <v>1.7000000000000001E-2</v>
      </c>
      <c r="AN347" s="115">
        <v>113</v>
      </c>
      <c r="AO347" s="115" t="s">
        <v>235</v>
      </c>
      <c r="AP347" s="115" t="s">
        <v>32</v>
      </c>
      <c r="AQ347" s="115" t="s">
        <v>32</v>
      </c>
      <c r="AR347" s="115">
        <v>7</v>
      </c>
      <c r="AS347" s="115" t="s">
        <v>239</v>
      </c>
      <c r="AT347" s="115">
        <v>55555555</v>
      </c>
      <c r="AU347" s="115" t="s">
        <v>240</v>
      </c>
      <c r="AV347" s="115">
        <v>16485</v>
      </c>
      <c r="AW347" s="115" t="s">
        <v>430</v>
      </c>
      <c r="AX347" s="115">
        <v>9178308</v>
      </c>
      <c r="AY347" s="115" t="s">
        <v>32</v>
      </c>
      <c r="AZ347" s="115" t="s">
        <v>198</v>
      </c>
      <c r="BA347" s="115" t="s">
        <v>32</v>
      </c>
      <c r="BB347" s="115" t="s">
        <v>199</v>
      </c>
      <c r="BC347" s="115">
        <v>248624</v>
      </c>
      <c r="BD347" s="118" t="s">
        <v>238</v>
      </c>
    </row>
    <row r="348" spans="1:56">
      <c r="A348" s="119">
        <v>2021</v>
      </c>
      <c r="B348" s="120" t="s">
        <v>699</v>
      </c>
      <c r="C348" s="121">
        <v>4</v>
      </c>
      <c r="D348" s="120" t="s">
        <v>721</v>
      </c>
      <c r="E348" s="120">
        <v>1</v>
      </c>
      <c r="F348" s="120" t="s">
        <v>32</v>
      </c>
      <c r="G348" s="120" t="s">
        <v>32</v>
      </c>
      <c r="H348" s="120">
        <v>968075</v>
      </c>
      <c r="I348" s="120" t="s">
        <v>403</v>
      </c>
      <c r="J348" s="120">
        <v>18</v>
      </c>
      <c r="K348" s="120">
        <v>46</v>
      </c>
      <c r="L348" s="120">
        <v>14.9</v>
      </c>
      <c r="M348" s="125">
        <v>44275</v>
      </c>
      <c r="N348" s="125">
        <v>44290</v>
      </c>
      <c r="O348" s="122">
        <v>44290.825567939813</v>
      </c>
      <c r="P348" s="120" t="s">
        <v>187</v>
      </c>
      <c r="Q348" s="120" t="s">
        <v>32</v>
      </c>
      <c r="R348" s="120" t="s">
        <v>32</v>
      </c>
      <c r="S348" s="120" t="s">
        <v>188</v>
      </c>
      <c r="T348" s="120" t="s">
        <v>188</v>
      </c>
      <c r="U348" s="120" t="s">
        <v>189</v>
      </c>
      <c r="V348" s="120" t="s">
        <v>32</v>
      </c>
      <c r="W348" s="120" t="s">
        <v>32</v>
      </c>
      <c r="X348" s="120" t="s">
        <v>32</v>
      </c>
      <c r="Y348" s="120" t="s">
        <v>32</v>
      </c>
      <c r="Z348" s="120" t="s">
        <v>32</v>
      </c>
      <c r="AA348" s="120" t="s">
        <v>32</v>
      </c>
      <c r="AB348" s="120" t="s">
        <v>190</v>
      </c>
      <c r="AC348" s="120">
        <v>217</v>
      </c>
      <c r="AD348" s="120" t="s">
        <v>191</v>
      </c>
      <c r="AE348" s="120" t="s">
        <v>192</v>
      </c>
      <c r="AF348" s="120">
        <v>4</v>
      </c>
      <c r="AG348" s="120">
        <v>4</v>
      </c>
      <c r="AH348" s="120" t="s">
        <v>193</v>
      </c>
      <c r="AI348" s="120">
        <v>14</v>
      </c>
      <c r="AJ348" s="120" t="s">
        <v>194</v>
      </c>
      <c r="AK348" s="120">
        <v>3.6240000000000001</v>
      </c>
      <c r="AL348" s="120">
        <v>1.0840000000000001</v>
      </c>
      <c r="AM348" s="120">
        <v>3.9279999999999999</v>
      </c>
      <c r="AN348" s="120">
        <v>161</v>
      </c>
      <c r="AO348" s="120" t="s">
        <v>188</v>
      </c>
      <c r="AP348" s="120" t="s">
        <v>32</v>
      </c>
      <c r="AQ348" s="120" t="s">
        <v>32</v>
      </c>
      <c r="AR348" s="120">
        <v>10</v>
      </c>
      <c r="AS348" s="120" t="s">
        <v>195</v>
      </c>
      <c r="AT348" s="120">
        <v>7667</v>
      </c>
      <c r="AU348" s="120" t="s">
        <v>404</v>
      </c>
      <c r="AV348" s="120">
        <v>981320</v>
      </c>
      <c r="AW348" s="120" t="s">
        <v>405</v>
      </c>
      <c r="AX348" s="120">
        <v>16758966</v>
      </c>
      <c r="AY348" s="120" t="s">
        <v>32</v>
      </c>
      <c r="AZ348" s="120" t="s">
        <v>198</v>
      </c>
      <c r="BA348" s="120" t="s">
        <v>32</v>
      </c>
      <c r="BB348" s="120" t="s">
        <v>199</v>
      </c>
      <c r="BC348" s="120">
        <v>248615</v>
      </c>
      <c r="BD348" s="123" t="s">
        <v>200</v>
      </c>
    </row>
    <row r="349" spans="1:56">
      <c r="A349" s="114">
        <v>2021</v>
      </c>
      <c r="B349" s="115" t="s">
        <v>699</v>
      </c>
      <c r="C349" s="116">
        <v>4</v>
      </c>
      <c r="D349" s="115" t="s">
        <v>722</v>
      </c>
      <c r="E349" s="115">
        <v>1</v>
      </c>
      <c r="F349" s="115" t="s">
        <v>32</v>
      </c>
      <c r="G349" s="115" t="s">
        <v>32</v>
      </c>
      <c r="H349" s="115">
        <v>915628</v>
      </c>
      <c r="I349" s="115" t="s">
        <v>602</v>
      </c>
      <c r="J349" s="115">
        <v>17.25</v>
      </c>
      <c r="K349" s="115">
        <v>41</v>
      </c>
      <c r="L349" s="115">
        <v>50.1</v>
      </c>
      <c r="M349" s="124">
        <v>44271</v>
      </c>
      <c r="N349" s="124">
        <v>44290</v>
      </c>
      <c r="O349" s="117">
        <v>44290.58005640046</v>
      </c>
      <c r="P349" s="115" t="s">
        <v>187</v>
      </c>
      <c r="Q349" s="115" t="s">
        <v>32</v>
      </c>
      <c r="R349" s="115" t="s">
        <v>32</v>
      </c>
      <c r="S349" s="115" t="s">
        <v>188</v>
      </c>
      <c r="T349" s="115" t="s">
        <v>188</v>
      </c>
      <c r="U349" s="115" t="s">
        <v>189</v>
      </c>
      <c r="V349" s="115" t="s">
        <v>32</v>
      </c>
      <c r="W349" s="115" t="s">
        <v>32</v>
      </c>
      <c r="X349" s="115" t="s">
        <v>32</v>
      </c>
      <c r="Y349" s="115" t="s">
        <v>32</v>
      </c>
      <c r="Z349" s="115" t="s">
        <v>32</v>
      </c>
      <c r="AA349" s="115" t="s">
        <v>32</v>
      </c>
      <c r="AB349" s="115" t="s">
        <v>190</v>
      </c>
      <c r="AC349" s="115">
        <v>217</v>
      </c>
      <c r="AD349" s="115" t="s">
        <v>191</v>
      </c>
      <c r="AE349" s="115" t="s">
        <v>192</v>
      </c>
      <c r="AF349" s="115">
        <v>4</v>
      </c>
      <c r="AG349" s="115">
        <v>4</v>
      </c>
      <c r="AH349" s="115" t="s">
        <v>193</v>
      </c>
      <c r="AI349" s="115">
        <v>14</v>
      </c>
      <c r="AJ349" s="115" t="s">
        <v>194</v>
      </c>
      <c r="AK349" s="115">
        <v>0.2</v>
      </c>
      <c r="AL349" s="115">
        <v>1.0840000000000001</v>
      </c>
      <c r="AM349" s="115">
        <v>0.217</v>
      </c>
      <c r="AN349" s="115">
        <v>161</v>
      </c>
      <c r="AO349" s="115" t="s">
        <v>188</v>
      </c>
      <c r="AP349" s="115" t="s">
        <v>32</v>
      </c>
      <c r="AQ349" s="115" t="s">
        <v>32</v>
      </c>
      <c r="AR349" s="115">
        <v>14</v>
      </c>
      <c r="AS349" s="115" t="s">
        <v>195</v>
      </c>
      <c r="AT349" s="115">
        <v>6872</v>
      </c>
      <c r="AU349" s="115" t="s">
        <v>603</v>
      </c>
      <c r="AV349" s="115">
        <v>96860730</v>
      </c>
      <c r="AW349" s="115" t="s">
        <v>604</v>
      </c>
      <c r="AX349" s="115">
        <v>96860730</v>
      </c>
      <c r="AY349" s="115">
        <v>5435141</v>
      </c>
      <c r="AZ349" s="115" t="s">
        <v>198</v>
      </c>
      <c r="BA349" s="115" t="s">
        <v>32</v>
      </c>
      <c r="BB349" s="115" t="s">
        <v>199</v>
      </c>
      <c r="BC349" s="115">
        <v>248597</v>
      </c>
      <c r="BD349" s="118" t="s">
        <v>200</v>
      </c>
    </row>
    <row r="350" spans="1:56">
      <c r="A350" s="119">
        <v>2021</v>
      </c>
      <c r="B350" s="120" t="s">
        <v>699</v>
      </c>
      <c r="C350" s="121">
        <v>4</v>
      </c>
      <c r="D350" s="120" t="s">
        <v>722</v>
      </c>
      <c r="E350" s="120">
        <v>2</v>
      </c>
      <c r="F350" s="120" t="s">
        <v>32</v>
      </c>
      <c r="G350" s="120" t="s">
        <v>32</v>
      </c>
      <c r="H350" s="120">
        <v>915628</v>
      </c>
      <c r="I350" s="120" t="s">
        <v>602</v>
      </c>
      <c r="J350" s="120">
        <v>17.25</v>
      </c>
      <c r="K350" s="120">
        <v>41</v>
      </c>
      <c r="L350" s="120">
        <v>50.1</v>
      </c>
      <c r="M350" s="125">
        <v>44271</v>
      </c>
      <c r="N350" s="125">
        <v>44290</v>
      </c>
      <c r="O350" s="122">
        <v>44290.58005640046</v>
      </c>
      <c r="P350" s="120" t="s">
        <v>187</v>
      </c>
      <c r="Q350" s="120" t="s">
        <v>32</v>
      </c>
      <c r="R350" s="120" t="s">
        <v>32</v>
      </c>
      <c r="S350" s="120" t="s">
        <v>188</v>
      </c>
      <c r="T350" s="120" t="s">
        <v>188</v>
      </c>
      <c r="U350" s="120" t="s">
        <v>189</v>
      </c>
      <c r="V350" s="120" t="s">
        <v>32</v>
      </c>
      <c r="W350" s="120" t="s">
        <v>32</v>
      </c>
      <c r="X350" s="120" t="s">
        <v>32</v>
      </c>
      <c r="Y350" s="120" t="s">
        <v>32</v>
      </c>
      <c r="Z350" s="120" t="s">
        <v>32</v>
      </c>
      <c r="AA350" s="120" t="s">
        <v>32</v>
      </c>
      <c r="AB350" s="120" t="s">
        <v>190</v>
      </c>
      <c r="AC350" s="120">
        <v>217</v>
      </c>
      <c r="AD350" s="120" t="s">
        <v>191</v>
      </c>
      <c r="AE350" s="120" t="s">
        <v>192</v>
      </c>
      <c r="AF350" s="120">
        <v>4</v>
      </c>
      <c r="AG350" s="120">
        <v>4</v>
      </c>
      <c r="AH350" s="120" t="s">
        <v>193</v>
      </c>
      <c r="AI350" s="120">
        <v>10</v>
      </c>
      <c r="AJ350" s="120" t="s">
        <v>194</v>
      </c>
      <c r="AK350" s="120">
        <v>1.6180000000000001</v>
      </c>
      <c r="AL350" s="120">
        <v>1.0840000000000001</v>
      </c>
      <c r="AM350" s="120">
        <v>1.754</v>
      </c>
      <c r="AN350" s="120">
        <v>117</v>
      </c>
      <c r="AO350" s="120" t="s">
        <v>188</v>
      </c>
      <c r="AP350" s="120" t="s">
        <v>32</v>
      </c>
      <c r="AQ350" s="120" t="s">
        <v>32</v>
      </c>
      <c r="AR350" s="120">
        <v>14</v>
      </c>
      <c r="AS350" s="120" t="s">
        <v>195</v>
      </c>
      <c r="AT350" s="120">
        <v>6872</v>
      </c>
      <c r="AU350" s="120" t="s">
        <v>603</v>
      </c>
      <c r="AV350" s="120">
        <v>96860730</v>
      </c>
      <c r="AW350" s="120" t="s">
        <v>604</v>
      </c>
      <c r="AX350" s="120">
        <v>96860730</v>
      </c>
      <c r="AY350" s="120">
        <v>5435141</v>
      </c>
      <c r="AZ350" s="120" t="s">
        <v>198</v>
      </c>
      <c r="BA350" s="120" t="s">
        <v>32</v>
      </c>
      <c r="BB350" s="120" t="s">
        <v>199</v>
      </c>
      <c r="BC350" s="120">
        <v>248597</v>
      </c>
      <c r="BD350" s="123" t="s">
        <v>200</v>
      </c>
    </row>
  </sheetData>
  <pageMargins left="0.7" right="0.7" top="0.75" bottom="0.75" header="0.3" footer="0.3"/>
  <pageSetup paperSize="12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-0.249977111117893"/>
  </sheetPr>
  <dimension ref="A1:BD48"/>
  <sheetViews>
    <sheetView showGridLines="0" workbookViewId="0">
      <selection activeCell="A2" sqref="A2:BD27"/>
    </sheetView>
  </sheetViews>
  <sheetFormatPr baseColWidth="10" defaultColWidth="9.7109375" defaultRowHeight="15"/>
  <cols>
    <col min="1" max="1" width="9.7109375" style="79"/>
    <col min="2" max="4" width="9.7109375" style="4"/>
    <col min="5" max="6" width="9.7109375" style="80"/>
    <col min="7" max="12" width="9.7109375" style="4"/>
    <col min="13" max="13" width="18.5703125" style="4" customWidth="1"/>
    <col min="14" max="14" width="15.7109375" style="4" customWidth="1"/>
    <col min="15" max="15" width="19.42578125" style="4" customWidth="1"/>
    <col min="16" max="16384" width="9.7109375" style="4"/>
  </cols>
  <sheetData>
    <row r="1" spans="1:56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140</v>
      </c>
      <c r="M1" t="s">
        <v>141</v>
      </c>
      <c r="N1" t="s">
        <v>142</v>
      </c>
      <c r="O1" t="s">
        <v>143</v>
      </c>
      <c r="P1" t="s">
        <v>144</v>
      </c>
      <c r="Q1" t="s">
        <v>145</v>
      </c>
      <c r="R1" t="s">
        <v>146</v>
      </c>
      <c r="S1" t="s">
        <v>147</v>
      </c>
      <c r="T1" t="s">
        <v>148</v>
      </c>
      <c r="U1" t="s">
        <v>149</v>
      </c>
      <c r="V1" t="s">
        <v>150</v>
      </c>
      <c r="W1" t="s">
        <v>151</v>
      </c>
      <c r="X1" t="s">
        <v>152</v>
      </c>
      <c r="Y1" t="s">
        <v>153</v>
      </c>
      <c r="Z1" t="s">
        <v>154</v>
      </c>
      <c r="AA1" t="s">
        <v>155</v>
      </c>
      <c r="AB1" t="s">
        <v>156</v>
      </c>
      <c r="AC1" t="s">
        <v>157</v>
      </c>
      <c r="AD1" t="s">
        <v>158</v>
      </c>
      <c r="AE1" t="s">
        <v>159</v>
      </c>
      <c r="AF1" t="s">
        <v>160</v>
      </c>
      <c r="AG1" t="s">
        <v>161</v>
      </c>
      <c r="AH1" t="s">
        <v>162</v>
      </c>
      <c r="AI1" t="s">
        <v>163</v>
      </c>
      <c r="AJ1" t="s">
        <v>164</v>
      </c>
      <c r="AK1" t="s">
        <v>165</v>
      </c>
      <c r="AL1" t="s">
        <v>166</v>
      </c>
      <c r="AM1" t="s">
        <v>42</v>
      </c>
      <c r="AN1" t="s">
        <v>167</v>
      </c>
      <c r="AO1" t="s">
        <v>168</v>
      </c>
      <c r="AP1" t="s">
        <v>169</v>
      </c>
      <c r="AQ1" t="s">
        <v>170</v>
      </c>
      <c r="AR1" t="s">
        <v>171</v>
      </c>
      <c r="AS1" t="s">
        <v>172</v>
      </c>
      <c r="AT1" t="s">
        <v>173</v>
      </c>
      <c r="AU1" t="s">
        <v>174</v>
      </c>
      <c r="AV1" t="s">
        <v>175</v>
      </c>
      <c r="AW1" t="s">
        <v>176</v>
      </c>
      <c r="AX1" t="s">
        <v>177</v>
      </c>
      <c r="AY1" t="s">
        <v>178</v>
      </c>
      <c r="AZ1" t="s">
        <v>179</v>
      </c>
      <c r="BA1" t="s">
        <v>180</v>
      </c>
      <c r="BB1" t="s">
        <v>181</v>
      </c>
      <c r="BC1" t="s">
        <v>182</v>
      </c>
      <c r="BD1" t="s">
        <v>183</v>
      </c>
    </row>
    <row r="2" spans="1:56">
      <c r="A2">
        <v>2021</v>
      </c>
      <c r="B2" t="s">
        <v>525</v>
      </c>
      <c r="C2">
        <v>9</v>
      </c>
      <c r="D2" t="s">
        <v>533</v>
      </c>
      <c r="E2">
        <v>1</v>
      </c>
      <c r="F2" t="s">
        <v>32</v>
      </c>
      <c r="G2" t="s">
        <v>32</v>
      </c>
      <c r="H2">
        <v>950573</v>
      </c>
      <c r="I2" t="s">
        <v>399</v>
      </c>
      <c r="J2">
        <v>17.72</v>
      </c>
      <c r="K2">
        <v>50</v>
      </c>
      <c r="L2">
        <v>75</v>
      </c>
      <c r="M2" s="112">
        <v>44338</v>
      </c>
      <c r="N2" s="112">
        <v>44356</v>
      </c>
      <c r="O2" s="110">
        <v>44356.538819444446</v>
      </c>
      <c r="P2" t="s">
        <v>187</v>
      </c>
      <c r="Q2" t="s">
        <v>32</v>
      </c>
      <c r="R2" t="s">
        <v>32</v>
      </c>
      <c r="S2" t="s">
        <v>301</v>
      </c>
      <c r="T2" t="s">
        <v>302</v>
      </c>
      <c r="U2" t="s">
        <v>260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A2" t="s">
        <v>32</v>
      </c>
      <c r="AB2" t="s">
        <v>190</v>
      </c>
      <c r="AC2">
        <v>217</v>
      </c>
      <c r="AD2" t="s">
        <v>191</v>
      </c>
      <c r="AE2" t="s">
        <v>192</v>
      </c>
      <c r="AF2">
        <v>4</v>
      </c>
      <c r="AG2">
        <v>4</v>
      </c>
      <c r="AH2" t="s">
        <v>193</v>
      </c>
      <c r="AI2">
        <v>11</v>
      </c>
      <c r="AJ2" t="s">
        <v>194</v>
      </c>
      <c r="AK2">
        <v>4.9450000000000003</v>
      </c>
      <c r="AL2">
        <v>1.087</v>
      </c>
      <c r="AM2">
        <v>5.375</v>
      </c>
      <c r="AN2">
        <v>119</v>
      </c>
      <c r="AO2" t="s">
        <v>261</v>
      </c>
      <c r="AP2" t="s">
        <v>32</v>
      </c>
      <c r="AQ2" t="s">
        <v>32</v>
      </c>
      <c r="AR2">
        <v>8</v>
      </c>
      <c r="AS2" t="s">
        <v>195</v>
      </c>
      <c r="AT2">
        <v>7650</v>
      </c>
      <c r="AU2" t="s">
        <v>303</v>
      </c>
      <c r="AV2">
        <v>18055</v>
      </c>
      <c r="AW2" t="s">
        <v>401</v>
      </c>
      <c r="AX2">
        <v>5355809</v>
      </c>
      <c r="AY2">
        <v>10404754</v>
      </c>
      <c r="AZ2" t="s">
        <v>198</v>
      </c>
      <c r="BA2" t="s">
        <v>32</v>
      </c>
      <c r="BB2" t="s">
        <v>199</v>
      </c>
      <c r="BC2">
        <v>261114</v>
      </c>
      <c r="BD2" t="s">
        <v>305</v>
      </c>
    </row>
    <row r="3" spans="1:56">
      <c r="A3">
        <v>2021</v>
      </c>
      <c r="B3" t="s">
        <v>525</v>
      </c>
      <c r="C3">
        <v>21</v>
      </c>
      <c r="D3" t="s">
        <v>531</v>
      </c>
      <c r="E3">
        <v>1</v>
      </c>
      <c r="F3" t="s">
        <v>32</v>
      </c>
      <c r="G3" t="s">
        <v>32</v>
      </c>
      <c r="H3">
        <v>913818</v>
      </c>
      <c r="I3" t="s">
        <v>416</v>
      </c>
      <c r="J3">
        <v>14.6</v>
      </c>
      <c r="K3">
        <v>24</v>
      </c>
      <c r="L3">
        <v>35</v>
      </c>
      <c r="M3" s="112">
        <v>44341</v>
      </c>
      <c r="N3" s="112">
        <v>44368</v>
      </c>
      <c r="O3" s="110">
        <v>44368.536122685182</v>
      </c>
      <c r="P3" t="s">
        <v>187</v>
      </c>
      <c r="Q3" t="s">
        <v>32</v>
      </c>
      <c r="R3" t="s">
        <v>32</v>
      </c>
      <c r="S3" t="s">
        <v>267</v>
      </c>
      <c r="T3" t="s">
        <v>268</v>
      </c>
      <c r="U3" t="s">
        <v>260</v>
      </c>
      <c r="V3" t="s">
        <v>32</v>
      </c>
      <c r="W3" t="s">
        <v>32</v>
      </c>
      <c r="X3" t="s">
        <v>32</v>
      </c>
      <c r="Y3" t="s">
        <v>32</v>
      </c>
      <c r="Z3" t="s">
        <v>32</v>
      </c>
      <c r="AA3" t="s">
        <v>32</v>
      </c>
      <c r="AB3" t="s">
        <v>190</v>
      </c>
      <c r="AC3">
        <v>217</v>
      </c>
      <c r="AD3" t="s">
        <v>191</v>
      </c>
      <c r="AE3" t="s">
        <v>192</v>
      </c>
      <c r="AF3">
        <v>4</v>
      </c>
      <c r="AG3">
        <v>4</v>
      </c>
      <c r="AH3" t="s">
        <v>193</v>
      </c>
      <c r="AI3">
        <v>11</v>
      </c>
      <c r="AJ3" t="s">
        <v>194</v>
      </c>
      <c r="AK3">
        <v>6.274</v>
      </c>
      <c r="AL3">
        <v>1.087</v>
      </c>
      <c r="AM3">
        <v>6.82</v>
      </c>
      <c r="AN3">
        <v>119</v>
      </c>
      <c r="AO3" t="s">
        <v>269</v>
      </c>
      <c r="AP3" t="s">
        <v>32</v>
      </c>
      <c r="AQ3" t="s">
        <v>32</v>
      </c>
      <c r="AR3">
        <v>5</v>
      </c>
      <c r="AS3" t="s">
        <v>195</v>
      </c>
      <c r="AT3">
        <v>3189</v>
      </c>
      <c r="AU3" t="s">
        <v>369</v>
      </c>
      <c r="AV3">
        <v>79818010</v>
      </c>
      <c r="AW3" t="s">
        <v>370</v>
      </c>
      <c r="AX3">
        <v>79818010</v>
      </c>
      <c r="AY3" t="s">
        <v>32</v>
      </c>
      <c r="AZ3" t="s">
        <v>198</v>
      </c>
      <c r="BA3" t="s">
        <v>32</v>
      </c>
      <c r="BB3" t="s">
        <v>199</v>
      </c>
      <c r="BC3">
        <v>262495</v>
      </c>
      <c r="BD3" t="s">
        <v>272</v>
      </c>
    </row>
    <row r="4" spans="1:56">
      <c r="A4">
        <v>2021</v>
      </c>
      <c r="B4" t="s">
        <v>525</v>
      </c>
      <c r="C4">
        <v>25</v>
      </c>
      <c r="D4" t="s">
        <v>529</v>
      </c>
      <c r="E4">
        <v>2</v>
      </c>
      <c r="F4" t="s">
        <v>32</v>
      </c>
      <c r="G4" t="s">
        <v>32</v>
      </c>
      <c r="H4">
        <v>25103</v>
      </c>
      <c r="I4" t="s">
        <v>300</v>
      </c>
      <c r="J4">
        <v>17.2</v>
      </c>
      <c r="K4">
        <v>47</v>
      </c>
      <c r="L4">
        <v>67</v>
      </c>
      <c r="M4" s="112">
        <v>44345</v>
      </c>
      <c r="N4" s="112">
        <v>44372</v>
      </c>
      <c r="O4" s="110">
        <v>44372.59103009259</v>
      </c>
      <c r="P4" t="s">
        <v>187</v>
      </c>
      <c r="Q4" t="s">
        <v>32</v>
      </c>
      <c r="R4" t="s">
        <v>32</v>
      </c>
      <c r="S4" t="s">
        <v>301</v>
      </c>
      <c r="T4" t="s">
        <v>302</v>
      </c>
      <c r="U4" t="s">
        <v>260</v>
      </c>
      <c r="V4" t="s">
        <v>32</v>
      </c>
      <c r="W4" t="s">
        <v>32</v>
      </c>
      <c r="X4" t="s">
        <v>32</v>
      </c>
      <c r="Y4" t="s">
        <v>32</v>
      </c>
      <c r="Z4" t="s">
        <v>32</v>
      </c>
      <c r="AA4" t="s">
        <v>32</v>
      </c>
      <c r="AB4" t="s">
        <v>190</v>
      </c>
      <c r="AC4">
        <v>217</v>
      </c>
      <c r="AD4" t="s">
        <v>191</v>
      </c>
      <c r="AE4" t="s">
        <v>192</v>
      </c>
      <c r="AF4">
        <v>4</v>
      </c>
      <c r="AG4">
        <v>4</v>
      </c>
      <c r="AH4" t="s">
        <v>193</v>
      </c>
      <c r="AI4">
        <v>12</v>
      </c>
      <c r="AJ4" t="s">
        <v>194</v>
      </c>
      <c r="AK4">
        <v>0.9</v>
      </c>
      <c r="AL4">
        <v>1.087</v>
      </c>
      <c r="AM4">
        <v>0.97799999999999998</v>
      </c>
      <c r="AN4">
        <v>120</v>
      </c>
      <c r="AO4" t="s">
        <v>261</v>
      </c>
      <c r="AP4" t="s">
        <v>32</v>
      </c>
      <c r="AQ4" t="s">
        <v>32</v>
      </c>
      <c r="AR4">
        <v>10</v>
      </c>
      <c r="AS4" t="s">
        <v>195</v>
      </c>
      <c r="AT4">
        <v>7650</v>
      </c>
      <c r="AU4" t="s">
        <v>303</v>
      </c>
      <c r="AV4">
        <v>87619</v>
      </c>
      <c r="AW4" t="s">
        <v>304</v>
      </c>
      <c r="AX4">
        <v>10404754</v>
      </c>
      <c r="AY4" t="s">
        <v>32</v>
      </c>
      <c r="AZ4" t="s">
        <v>198</v>
      </c>
      <c r="BA4" t="s">
        <v>530</v>
      </c>
      <c r="BB4" t="s">
        <v>199</v>
      </c>
      <c r="BC4">
        <v>262950</v>
      </c>
      <c r="BD4" t="s">
        <v>305</v>
      </c>
    </row>
    <row r="5" spans="1:56">
      <c r="A5">
        <v>2021</v>
      </c>
      <c r="B5" t="s">
        <v>525</v>
      </c>
      <c r="C5">
        <v>25</v>
      </c>
      <c r="D5" t="s">
        <v>529</v>
      </c>
      <c r="E5">
        <v>1</v>
      </c>
      <c r="F5" t="s">
        <v>32</v>
      </c>
      <c r="G5" t="s">
        <v>32</v>
      </c>
      <c r="H5">
        <v>25103</v>
      </c>
      <c r="I5" t="s">
        <v>300</v>
      </c>
      <c r="J5">
        <v>17.2</v>
      </c>
      <c r="K5">
        <v>47</v>
      </c>
      <c r="L5">
        <v>67</v>
      </c>
      <c r="M5" s="112">
        <v>44345</v>
      </c>
      <c r="N5" s="112">
        <v>44372</v>
      </c>
      <c r="O5" s="110">
        <v>44372.59103009259</v>
      </c>
      <c r="P5" t="s">
        <v>187</v>
      </c>
      <c r="Q5" t="s">
        <v>32</v>
      </c>
      <c r="R5" t="s">
        <v>32</v>
      </c>
      <c r="S5" t="s">
        <v>301</v>
      </c>
      <c r="T5" t="s">
        <v>302</v>
      </c>
      <c r="U5" t="s">
        <v>260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190</v>
      </c>
      <c r="AC5">
        <v>217</v>
      </c>
      <c r="AD5" t="s">
        <v>191</v>
      </c>
      <c r="AE5" t="s">
        <v>192</v>
      </c>
      <c r="AF5">
        <v>4</v>
      </c>
      <c r="AG5">
        <v>4</v>
      </c>
      <c r="AH5" t="s">
        <v>193</v>
      </c>
      <c r="AI5">
        <v>11</v>
      </c>
      <c r="AJ5" t="s">
        <v>194</v>
      </c>
      <c r="AK5">
        <v>6.0309999999999997</v>
      </c>
      <c r="AL5">
        <v>1.087</v>
      </c>
      <c r="AM5">
        <v>6.556</v>
      </c>
      <c r="AN5">
        <v>119</v>
      </c>
      <c r="AO5" t="s">
        <v>261</v>
      </c>
      <c r="AP5" t="s">
        <v>32</v>
      </c>
      <c r="AQ5" t="s">
        <v>32</v>
      </c>
      <c r="AR5">
        <v>10</v>
      </c>
      <c r="AS5" t="s">
        <v>195</v>
      </c>
      <c r="AT5">
        <v>7650</v>
      </c>
      <c r="AU5" t="s">
        <v>303</v>
      </c>
      <c r="AV5">
        <v>87619</v>
      </c>
      <c r="AW5" t="s">
        <v>304</v>
      </c>
      <c r="AX5">
        <v>10404754</v>
      </c>
      <c r="AY5" t="s">
        <v>32</v>
      </c>
      <c r="AZ5" t="s">
        <v>198</v>
      </c>
      <c r="BA5" t="s">
        <v>530</v>
      </c>
      <c r="BB5" t="s">
        <v>199</v>
      </c>
      <c r="BC5">
        <v>262950</v>
      </c>
      <c r="BD5" t="s">
        <v>305</v>
      </c>
    </row>
    <row r="6" spans="1:56">
      <c r="A6">
        <v>2021</v>
      </c>
      <c r="B6" t="s">
        <v>184</v>
      </c>
      <c r="C6">
        <v>17</v>
      </c>
      <c r="D6" t="s">
        <v>299</v>
      </c>
      <c r="E6">
        <v>1</v>
      </c>
      <c r="F6" t="s">
        <v>32</v>
      </c>
      <c r="G6" t="s">
        <v>32</v>
      </c>
      <c r="H6">
        <v>25103</v>
      </c>
      <c r="I6" t="s">
        <v>300</v>
      </c>
      <c r="J6">
        <v>17.2</v>
      </c>
      <c r="K6">
        <v>47</v>
      </c>
      <c r="L6">
        <v>67</v>
      </c>
      <c r="M6" s="112">
        <v>44438</v>
      </c>
      <c r="N6" s="112">
        <v>44456</v>
      </c>
      <c r="O6" s="110">
        <v>44456.625439814816</v>
      </c>
      <c r="P6" t="s">
        <v>187</v>
      </c>
      <c r="Q6" t="s">
        <v>32</v>
      </c>
      <c r="R6" t="s">
        <v>32</v>
      </c>
      <c r="S6" t="s">
        <v>301</v>
      </c>
      <c r="T6" t="s">
        <v>302</v>
      </c>
      <c r="U6" t="s">
        <v>260</v>
      </c>
      <c r="V6" t="s">
        <v>32</v>
      </c>
      <c r="W6" t="s">
        <v>32</v>
      </c>
      <c r="X6" t="s">
        <v>32</v>
      </c>
      <c r="Y6" t="s">
        <v>32</v>
      </c>
      <c r="Z6" t="s">
        <v>32</v>
      </c>
      <c r="AA6" t="s">
        <v>32</v>
      </c>
      <c r="AB6" t="s">
        <v>190</v>
      </c>
      <c r="AC6">
        <v>217</v>
      </c>
      <c r="AD6" t="s">
        <v>191</v>
      </c>
      <c r="AE6" t="s">
        <v>192</v>
      </c>
      <c r="AF6">
        <v>4</v>
      </c>
      <c r="AG6">
        <v>4</v>
      </c>
      <c r="AH6" t="s">
        <v>193</v>
      </c>
      <c r="AI6">
        <v>11</v>
      </c>
      <c r="AJ6" t="s">
        <v>194</v>
      </c>
      <c r="AK6">
        <v>3.2570000000000001</v>
      </c>
      <c r="AL6">
        <v>1.087</v>
      </c>
      <c r="AM6">
        <v>3.54</v>
      </c>
      <c r="AN6">
        <v>119</v>
      </c>
      <c r="AO6" t="s">
        <v>261</v>
      </c>
      <c r="AP6" t="s">
        <v>32</v>
      </c>
      <c r="AQ6" t="s">
        <v>32</v>
      </c>
      <c r="AR6">
        <v>10</v>
      </c>
      <c r="AS6" t="s">
        <v>195</v>
      </c>
      <c r="AT6">
        <v>7650</v>
      </c>
      <c r="AU6" t="s">
        <v>303</v>
      </c>
      <c r="AV6">
        <v>87619</v>
      </c>
      <c r="AW6" t="s">
        <v>304</v>
      </c>
      <c r="AX6">
        <v>10404754</v>
      </c>
      <c r="AY6" t="s">
        <v>32</v>
      </c>
      <c r="AZ6" t="s">
        <v>198</v>
      </c>
      <c r="BA6" t="s">
        <v>32</v>
      </c>
      <c r="BB6" t="s">
        <v>199</v>
      </c>
      <c r="BC6">
        <v>268890</v>
      </c>
      <c r="BD6" t="s">
        <v>305</v>
      </c>
    </row>
    <row r="7" spans="1:56">
      <c r="A7">
        <v>2021</v>
      </c>
      <c r="B7" t="s">
        <v>525</v>
      </c>
      <c r="C7">
        <v>2</v>
      </c>
      <c r="D7" t="s">
        <v>538</v>
      </c>
      <c r="E7">
        <v>1</v>
      </c>
      <c r="F7" t="s">
        <v>32</v>
      </c>
      <c r="G7" t="s">
        <v>32</v>
      </c>
      <c r="H7">
        <v>950913</v>
      </c>
      <c r="I7" t="s">
        <v>465</v>
      </c>
      <c r="J7">
        <v>17.7</v>
      </c>
      <c r="K7">
        <v>48</v>
      </c>
      <c r="L7">
        <v>77</v>
      </c>
      <c r="M7" s="112">
        <v>44328</v>
      </c>
      <c r="N7" s="112">
        <v>44349</v>
      </c>
      <c r="O7" s="110">
        <v>44349.592222222222</v>
      </c>
      <c r="P7" t="s">
        <v>187</v>
      </c>
      <c r="Q7" t="s">
        <v>32</v>
      </c>
      <c r="R7" t="s">
        <v>32</v>
      </c>
      <c r="S7" t="s">
        <v>301</v>
      </c>
      <c r="T7" t="s">
        <v>302</v>
      </c>
      <c r="U7" t="s">
        <v>260</v>
      </c>
      <c r="V7" t="s">
        <v>32</v>
      </c>
      <c r="W7" t="s">
        <v>32</v>
      </c>
      <c r="X7" t="s">
        <v>32</v>
      </c>
      <c r="Y7" t="s">
        <v>32</v>
      </c>
      <c r="Z7" t="s">
        <v>32</v>
      </c>
      <c r="AA7" t="s">
        <v>32</v>
      </c>
      <c r="AB7" t="s">
        <v>190</v>
      </c>
      <c r="AC7">
        <v>217</v>
      </c>
      <c r="AD7" t="s">
        <v>191</v>
      </c>
      <c r="AE7" t="s">
        <v>192</v>
      </c>
      <c r="AF7">
        <v>4</v>
      </c>
      <c r="AG7">
        <v>4</v>
      </c>
      <c r="AH7" t="s">
        <v>193</v>
      </c>
      <c r="AI7">
        <v>12</v>
      </c>
      <c r="AJ7" t="s">
        <v>194</v>
      </c>
      <c r="AK7">
        <v>10.073</v>
      </c>
      <c r="AL7">
        <v>1.087</v>
      </c>
      <c r="AM7">
        <v>10.949</v>
      </c>
      <c r="AN7">
        <v>120</v>
      </c>
      <c r="AO7" t="s">
        <v>261</v>
      </c>
      <c r="AP7" t="s">
        <v>32</v>
      </c>
      <c r="AQ7" t="s">
        <v>32</v>
      </c>
      <c r="AR7">
        <v>14</v>
      </c>
      <c r="AS7" t="s">
        <v>195</v>
      </c>
      <c r="AT7">
        <v>7650</v>
      </c>
      <c r="AU7" t="s">
        <v>303</v>
      </c>
      <c r="AV7">
        <v>927498</v>
      </c>
      <c r="AW7" t="s">
        <v>467</v>
      </c>
      <c r="AX7">
        <v>6758684</v>
      </c>
      <c r="AY7">
        <v>10404754</v>
      </c>
      <c r="AZ7" t="s">
        <v>198</v>
      </c>
      <c r="BA7" t="s">
        <v>32</v>
      </c>
      <c r="BB7" t="s">
        <v>199</v>
      </c>
      <c r="BC7">
        <v>260225</v>
      </c>
      <c r="BD7" t="s">
        <v>305</v>
      </c>
    </row>
    <row r="8" spans="1:56">
      <c r="A8">
        <v>2021</v>
      </c>
      <c r="B8" t="s">
        <v>525</v>
      </c>
      <c r="C8">
        <v>28</v>
      </c>
      <c r="D8" t="s">
        <v>527</v>
      </c>
      <c r="E8">
        <v>1</v>
      </c>
      <c r="F8" t="s">
        <v>32</v>
      </c>
      <c r="G8"/>
      <c r="H8">
        <v>950913</v>
      </c>
      <c r="I8" t="s">
        <v>465</v>
      </c>
      <c r="J8">
        <v>17.7</v>
      </c>
      <c r="K8">
        <v>48</v>
      </c>
      <c r="L8">
        <v>77</v>
      </c>
      <c r="M8" s="112">
        <v>44351</v>
      </c>
      <c r="N8" s="112">
        <v>44375</v>
      </c>
      <c r="O8" s="110">
        <v>44375.501388888886</v>
      </c>
      <c r="P8" t="s">
        <v>187</v>
      </c>
      <c r="Q8" t="s">
        <v>32</v>
      </c>
      <c r="R8" t="s">
        <v>32</v>
      </c>
      <c r="S8" t="s">
        <v>334</v>
      </c>
      <c r="T8" t="s">
        <v>188</v>
      </c>
      <c r="U8" t="s">
        <v>189</v>
      </c>
      <c r="V8" t="s">
        <v>32</v>
      </c>
      <c r="W8" t="s">
        <v>32</v>
      </c>
      <c r="X8" t="s">
        <v>32</v>
      </c>
      <c r="Y8" t="s">
        <v>32</v>
      </c>
      <c r="Z8" t="s">
        <v>32</v>
      </c>
      <c r="AA8" t="s">
        <v>32</v>
      </c>
      <c r="AB8" t="s">
        <v>190</v>
      </c>
      <c r="AC8">
        <v>217</v>
      </c>
      <c r="AD8" t="s">
        <v>191</v>
      </c>
      <c r="AE8" t="s">
        <v>192</v>
      </c>
      <c r="AF8">
        <v>4</v>
      </c>
      <c r="AG8">
        <v>4</v>
      </c>
      <c r="AH8" t="s">
        <v>193</v>
      </c>
      <c r="AI8">
        <v>12</v>
      </c>
      <c r="AJ8" t="s">
        <v>194</v>
      </c>
      <c r="AK8">
        <v>5.3010000000000002</v>
      </c>
      <c r="AL8">
        <v>1.087</v>
      </c>
      <c r="AM8">
        <v>5.7619999999999996</v>
      </c>
      <c r="AN8">
        <v>120</v>
      </c>
      <c r="AO8" t="s">
        <v>188</v>
      </c>
      <c r="AP8" t="s">
        <v>32</v>
      </c>
      <c r="AQ8" t="s">
        <v>32</v>
      </c>
      <c r="AR8">
        <v>14</v>
      </c>
      <c r="AS8" t="s">
        <v>195</v>
      </c>
      <c r="AT8">
        <v>7650</v>
      </c>
      <c r="AU8" t="s">
        <v>303</v>
      </c>
      <c r="AV8">
        <v>927498</v>
      </c>
      <c r="AW8" t="s">
        <v>467</v>
      </c>
      <c r="AX8">
        <v>6758684</v>
      </c>
      <c r="AY8">
        <v>10404754</v>
      </c>
      <c r="AZ8" t="s">
        <v>198</v>
      </c>
      <c r="BA8" t="s">
        <v>528</v>
      </c>
      <c r="BB8" t="s">
        <v>199</v>
      </c>
      <c r="BC8">
        <v>263114</v>
      </c>
      <c r="BD8" t="s">
        <v>445</v>
      </c>
    </row>
    <row r="9" spans="1:56">
      <c r="A9">
        <v>2021</v>
      </c>
      <c r="B9" t="s">
        <v>543</v>
      </c>
      <c r="C9">
        <v>22</v>
      </c>
      <c r="D9" t="s">
        <v>560</v>
      </c>
      <c r="E9">
        <v>2</v>
      </c>
      <c r="F9" t="s">
        <v>32</v>
      </c>
      <c r="G9" t="s">
        <v>32</v>
      </c>
      <c r="H9">
        <v>966309</v>
      </c>
      <c r="I9" t="s">
        <v>295</v>
      </c>
      <c r="J9">
        <v>14.95</v>
      </c>
      <c r="K9">
        <v>34.1</v>
      </c>
      <c r="L9">
        <v>31</v>
      </c>
      <c r="M9" s="112">
        <v>44244</v>
      </c>
      <c r="N9" s="112">
        <v>44277</v>
      </c>
      <c r="O9" s="110">
        <v>44277.561041666668</v>
      </c>
      <c r="P9" t="s">
        <v>187</v>
      </c>
      <c r="Q9" t="s">
        <v>32</v>
      </c>
      <c r="R9" t="s">
        <v>32</v>
      </c>
      <c r="S9" t="s">
        <v>188</v>
      </c>
      <c r="T9" t="s">
        <v>188</v>
      </c>
      <c r="U9" t="s">
        <v>189</v>
      </c>
      <c r="V9" t="s">
        <v>32</v>
      </c>
      <c r="W9" t="s">
        <v>32</v>
      </c>
      <c r="X9" t="s">
        <v>32</v>
      </c>
      <c r="Y9" t="s">
        <v>32</v>
      </c>
      <c r="Z9" t="s">
        <v>32</v>
      </c>
      <c r="AA9" t="s">
        <v>32</v>
      </c>
      <c r="AB9" t="s">
        <v>190</v>
      </c>
      <c r="AC9">
        <v>217</v>
      </c>
      <c r="AD9" t="s">
        <v>191</v>
      </c>
      <c r="AE9" t="s">
        <v>192</v>
      </c>
      <c r="AF9">
        <v>4</v>
      </c>
      <c r="AG9">
        <v>4</v>
      </c>
      <c r="AH9" t="s">
        <v>193</v>
      </c>
      <c r="AI9">
        <v>12</v>
      </c>
      <c r="AJ9" t="s">
        <v>194</v>
      </c>
      <c r="AK9">
        <v>4.5110000000000001</v>
      </c>
      <c r="AL9">
        <v>1.087</v>
      </c>
      <c r="AM9">
        <v>4.9029999999999996</v>
      </c>
      <c r="AN9">
        <v>120</v>
      </c>
      <c r="AO9" t="s">
        <v>188</v>
      </c>
      <c r="AP9" t="s">
        <v>32</v>
      </c>
      <c r="AQ9" t="s">
        <v>32</v>
      </c>
      <c r="AR9">
        <v>8</v>
      </c>
      <c r="AS9" t="s">
        <v>195</v>
      </c>
      <c r="AT9">
        <v>7832</v>
      </c>
      <c r="AU9" t="s">
        <v>296</v>
      </c>
      <c r="AV9">
        <v>18100</v>
      </c>
      <c r="AW9" t="s">
        <v>297</v>
      </c>
      <c r="AX9">
        <v>6411534</v>
      </c>
      <c r="AY9" t="s">
        <v>32</v>
      </c>
      <c r="AZ9" t="s">
        <v>198</v>
      </c>
      <c r="BA9" t="s">
        <v>32</v>
      </c>
      <c r="BB9" t="s">
        <v>199</v>
      </c>
      <c r="BC9">
        <v>245500</v>
      </c>
      <c r="BD9" t="s">
        <v>298</v>
      </c>
    </row>
    <row r="10" spans="1:56" ht="14.45" customHeight="1">
      <c r="A10">
        <v>2021</v>
      </c>
      <c r="B10" t="s">
        <v>543</v>
      </c>
      <c r="C10">
        <v>22</v>
      </c>
      <c r="D10" t="s">
        <v>560</v>
      </c>
      <c r="E10">
        <v>1</v>
      </c>
      <c r="F10" t="s">
        <v>32</v>
      </c>
      <c r="G10" t="s">
        <v>32</v>
      </c>
      <c r="H10">
        <v>966309</v>
      </c>
      <c r="I10" t="s">
        <v>295</v>
      </c>
      <c r="J10">
        <v>14.95</v>
      </c>
      <c r="K10">
        <v>34.1</v>
      </c>
      <c r="L10">
        <v>31</v>
      </c>
      <c r="M10" s="112">
        <v>44244</v>
      </c>
      <c r="N10" s="112">
        <v>44277</v>
      </c>
      <c r="O10" s="110">
        <v>44277.561041666668</v>
      </c>
      <c r="P10" t="s">
        <v>187</v>
      </c>
      <c r="Q10" t="s">
        <v>32</v>
      </c>
      <c r="R10" t="s">
        <v>32</v>
      </c>
      <c r="S10" t="s">
        <v>188</v>
      </c>
      <c r="T10" t="s">
        <v>188</v>
      </c>
      <c r="U10" t="s">
        <v>189</v>
      </c>
      <c r="V10" t="s">
        <v>32</v>
      </c>
      <c r="W10" t="s">
        <v>32</v>
      </c>
      <c r="X10" t="s">
        <v>32</v>
      </c>
      <c r="Y10" t="s">
        <v>32</v>
      </c>
      <c r="Z10" t="s">
        <v>32</v>
      </c>
      <c r="AA10" t="s">
        <v>32</v>
      </c>
      <c r="AB10" t="s">
        <v>190</v>
      </c>
      <c r="AC10">
        <v>217</v>
      </c>
      <c r="AD10" t="s">
        <v>191</v>
      </c>
      <c r="AE10" t="s">
        <v>192</v>
      </c>
      <c r="AF10">
        <v>4</v>
      </c>
      <c r="AG10">
        <v>4</v>
      </c>
      <c r="AH10" t="s">
        <v>193</v>
      </c>
      <c r="AI10">
        <v>11</v>
      </c>
      <c r="AJ10" t="s">
        <v>194</v>
      </c>
      <c r="AK10">
        <v>3.6</v>
      </c>
      <c r="AL10">
        <v>1.087</v>
      </c>
      <c r="AM10">
        <v>3.9129999999999998</v>
      </c>
      <c r="AN10">
        <v>119</v>
      </c>
      <c r="AO10" t="s">
        <v>188</v>
      </c>
      <c r="AP10" t="s">
        <v>32</v>
      </c>
      <c r="AQ10" t="s">
        <v>32</v>
      </c>
      <c r="AR10">
        <v>8</v>
      </c>
      <c r="AS10" t="s">
        <v>195</v>
      </c>
      <c r="AT10">
        <v>7832</v>
      </c>
      <c r="AU10" t="s">
        <v>296</v>
      </c>
      <c r="AV10">
        <v>18100</v>
      </c>
      <c r="AW10" t="s">
        <v>297</v>
      </c>
      <c r="AX10">
        <v>6411534</v>
      </c>
      <c r="AY10" t="s">
        <v>32</v>
      </c>
      <c r="AZ10" t="s">
        <v>198</v>
      </c>
      <c r="BA10" t="s">
        <v>32</v>
      </c>
      <c r="BB10" t="s">
        <v>199</v>
      </c>
      <c r="BC10">
        <v>245500</v>
      </c>
      <c r="BD10" t="s">
        <v>298</v>
      </c>
    </row>
    <row r="11" spans="1:56">
      <c r="A11">
        <v>2021</v>
      </c>
      <c r="B11" t="s">
        <v>656</v>
      </c>
      <c r="C11">
        <v>18</v>
      </c>
      <c r="D11" t="s">
        <v>694</v>
      </c>
      <c r="E11">
        <v>2</v>
      </c>
      <c r="F11" t="s">
        <v>32</v>
      </c>
      <c r="G11" t="s">
        <v>32</v>
      </c>
      <c r="H11">
        <v>966309</v>
      </c>
      <c r="I11" t="s">
        <v>295</v>
      </c>
      <c r="J11">
        <v>14.95</v>
      </c>
      <c r="K11">
        <v>34.1</v>
      </c>
      <c r="L11">
        <v>31</v>
      </c>
      <c r="M11" s="112">
        <v>44296</v>
      </c>
      <c r="N11" s="112">
        <v>44334</v>
      </c>
      <c r="O11" s="110">
        <v>44334.603310185186</v>
      </c>
      <c r="P11" t="s">
        <v>187</v>
      </c>
      <c r="Q11" t="s">
        <v>32</v>
      </c>
      <c r="R11" t="s">
        <v>32</v>
      </c>
      <c r="S11" t="s">
        <v>188</v>
      </c>
      <c r="T11" t="s">
        <v>188</v>
      </c>
      <c r="U11" t="s">
        <v>189</v>
      </c>
      <c r="V11" t="s">
        <v>32</v>
      </c>
      <c r="W11" t="s">
        <v>32</v>
      </c>
      <c r="X11" t="s">
        <v>32</v>
      </c>
      <c r="Y11" t="s">
        <v>32</v>
      </c>
      <c r="Z11" t="s">
        <v>32</v>
      </c>
      <c r="AA11" t="s">
        <v>32</v>
      </c>
      <c r="AB11" t="s">
        <v>190</v>
      </c>
      <c r="AC11">
        <v>217</v>
      </c>
      <c r="AD11" t="s">
        <v>191</v>
      </c>
      <c r="AE11" t="s">
        <v>192</v>
      </c>
      <c r="AF11">
        <v>4</v>
      </c>
      <c r="AG11">
        <v>4</v>
      </c>
      <c r="AH11" t="s">
        <v>193</v>
      </c>
      <c r="AI11">
        <v>11</v>
      </c>
      <c r="AJ11" t="s">
        <v>194</v>
      </c>
      <c r="AK11">
        <v>0.40600000000000003</v>
      </c>
      <c r="AL11">
        <v>1.087</v>
      </c>
      <c r="AM11">
        <v>0.441</v>
      </c>
      <c r="AN11">
        <v>119</v>
      </c>
      <c r="AO11" t="s">
        <v>188</v>
      </c>
      <c r="AP11" t="s">
        <v>32</v>
      </c>
      <c r="AQ11" t="s">
        <v>32</v>
      </c>
      <c r="AR11">
        <v>8</v>
      </c>
      <c r="AS11" t="s">
        <v>195</v>
      </c>
      <c r="AT11">
        <v>7832</v>
      </c>
      <c r="AU11" t="s">
        <v>296</v>
      </c>
      <c r="AV11">
        <v>18100</v>
      </c>
      <c r="AW11" t="s">
        <v>297</v>
      </c>
      <c r="AX11">
        <v>6411534</v>
      </c>
      <c r="AY11" t="s">
        <v>32</v>
      </c>
      <c r="AZ11" t="s">
        <v>198</v>
      </c>
      <c r="BA11" t="s">
        <v>32</v>
      </c>
      <c r="BB11" t="s">
        <v>199</v>
      </c>
      <c r="BC11">
        <v>258082</v>
      </c>
      <c r="BD11" t="s">
        <v>298</v>
      </c>
    </row>
    <row r="12" spans="1:56">
      <c r="A12">
        <v>2021</v>
      </c>
      <c r="B12" t="s">
        <v>656</v>
      </c>
      <c r="C12">
        <v>18</v>
      </c>
      <c r="D12" t="s">
        <v>694</v>
      </c>
      <c r="E12">
        <v>1</v>
      </c>
      <c r="F12" t="s">
        <v>32</v>
      </c>
      <c r="G12" t="s">
        <v>32</v>
      </c>
      <c r="H12">
        <v>966309</v>
      </c>
      <c r="I12" t="s">
        <v>295</v>
      </c>
      <c r="J12">
        <v>14.95</v>
      </c>
      <c r="K12">
        <v>34.1</v>
      </c>
      <c r="L12">
        <v>31</v>
      </c>
      <c r="M12" s="112">
        <v>44296</v>
      </c>
      <c r="N12" s="112">
        <v>44334</v>
      </c>
      <c r="O12" s="110">
        <v>44334.603310185186</v>
      </c>
      <c r="P12" t="s">
        <v>187</v>
      </c>
      <c r="Q12" t="s">
        <v>32</v>
      </c>
      <c r="R12" t="s">
        <v>32</v>
      </c>
      <c r="S12" t="s">
        <v>188</v>
      </c>
      <c r="T12" t="s">
        <v>188</v>
      </c>
      <c r="U12" t="s">
        <v>189</v>
      </c>
      <c r="V12" t="s">
        <v>32</v>
      </c>
      <c r="W12" t="s">
        <v>32</v>
      </c>
      <c r="X12" t="s">
        <v>32</v>
      </c>
      <c r="Y12" t="s">
        <v>32</v>
      </c>
      <c r="Z12" t="s">
        <v>32</v>
      </c>
      <c r="AA12" t="s">
        <v>32</v>
      </c>
      <c r="AB12" t="s">
        <v>190</v>
      </c>
      <c r="AC12">
        <v>217</v>
      </c>
      <c r="AD12" t="s">
        <v>191</v>
      </c>
      <c r="AE12" t="s">
        <v>192</v>
      </c>
      <c r="AF12">
        <v>4</v>
      </c>
      <c r="AG12">
        <v>4</v>
      </c>
      <c r="AH12" t="s">
        <v>193</v>
      </c>
      <c r="AI12">
        <v>12</v>
      </c>
      <c r="AJ12" t="s">
        <v>194</v>
      </c>
      <c r="AK12">
        <v>7.1029999999999998</v>
      </c>
      <c r="AL12">
        <v>1.087</v>
      </c>
      <c r="AM12">
        <v>7.7210000000000001</v>
      </c>
      <c r="AN12">
        <v>120</v>
      </c>
      <c r="AO12" t="s">
        <v>188</v>
      </c>
      <c r="AP12" t="s">
        <v>32</v>
      </c>
      <c r="AQ12" t="s">
        <v>32</v>
      </c>
      <c r="AR12">
        <v>8</v>
      </c>
      <c r="AS12" t="s">
        <v>195</v>
      </c>
      <c r="AT12">
        <v>7832</v>
      </c>
      <c r="AU12" t="s">
        <v>296</v>
      </c>
      <c r="AV12">
        <v>18100</v>
      </c>
      <c r="AW12" t="s">
        <v>297</v>
      </c>
      <c r="AX12">
        <v>6411534</v>
      </c>
      <c r="AY12" t="s">
        <v>32</v>
      </c>
      <c r="AZ12" t="s">
        <v>198</v>
      </c>
      <c r="BA12" t="s">
        <v>32</v>
      </c>
      <c r="BB12" t="s">
        <v>199</v>
      </c>
      <c r="BC12">
        <v>258082</v>
      </c>
      <c r="BD12" t="s">
        <v>298</v>
      </c>
    </row>
    <row r="13" spans="1:56">
      <c r="A13">
        <v>2021</v>
      </c>
      <c r="B13" t="s">
        <v>476</v>
      </c>
      <c r="C13">
        <v>6</v>
      </c>
      <c r="D13" t="s">
        <v>524</v>
      </c>
      <c r="E13">
        <v>2</v>
      </c>
      <c r="F13" t="s">
        <v>32</v>
      </c>
      <c r="G13" t="s">
        <v>32</v>
      </c>
      <c r="H13">
        <v>966309</v>
      </c>
      <c r="I13" t="s">
        <v>295</v>
      </c>
      <c r="J13">
        <v>14.95</v>
      </c>
      <c r="K13">
        <v>34.1</v>
      </c>
      <c r="L13">
        <v>31</v>
      </c>
      <c r="M13" s="112">
        <v>44363</v>
      </c>
      <c r="N13" s="112">
        <v>44414</v>
      </c>
      <c r="O13" s="110">
        <v>44414.059201388889</v>
      </c>
      <c r="P13" t="s">
        <v>187</v>
      </c>
      <c r="Q13" t="s">
        <v>32</v>
      </c>
      <c r="R13" t="s">
        <v>32</v>
      </c>
      <c r="S13" t="s">
        <v>188</v>
      </c>
      <c r="T13" t="s">
        <v>188</v>
      </c>
      <c r="U13" t="s">
        <v>189</v>
      </c>
      <c r="V13" t="s">
        <v>32</v>
      </c>
      <c r="W13" t="s">
        <v>32</v>
      </c>
      <c r="X13" t="s">
        <v>32</v>
      </c>
      <c r="Y13" t="s">
        <v>32</v>
      </c>
      <c r="Z13" t="s">
        <v>32</v>
      </c>
      <c r="AA13" t="s">
        <v>32</v>
      </c>
      <c r="AB13" t="s">
        <v>190</v>
      </c>
      <c r="AC13">
        <v>217</v>
      </c>
      <c r="AD13" t="s">
        <v>191</v>
      </c>
      <c r="AE13" t="s">
        <v>192</v>
      </c>
      <c r="AF13">
        <v>4</v>
      </c>
      <c r="AG13">
        <v>4</v>
      </c>
      <c r="AH13" t="s">
        <v>193</v>
      </c>
      <c r="AI13">
        <v>11</v>
      </c>
      <c r="AJ13" t="s">
        <v>194</v>
      </c>
      <c r="AK13">
        <v>0.70599999999999996</v>
      </c>
      <c r="AL13">
        <v>1.087</v>
      </c>
      <c r="AM13">
        <v>0.76700000000000002</v>
      </c>
      <c r="AN13">
        <v>119</v>
      </c>
      <c r="AO13" t="s">
        <v>188</v>
      </c>
      <c r="AP13" t="s">
        <v>32</v>
      </c>
      <c r="AQ13" t="s">
        <v>32</v>
      </c>
      <c r="AR13">
        <v>8</v>
      </c>
      <c r="AS13" t="s">
        <v>195</v>
      </c>
      <c r="AT13">
        <v>7832</v>
      </c>
      <c r="AU13" t="s">
        <v>296</v>
      </c>
      <c r="AV13">
        <v>18100</v>
      </c>
      <c r="AW13" t="s">
        <v>297</v>
      </c>
      <c r="AX13">
        <v>6411534</v>
      </c>
      <c r="AY13" t="s">
        <v>32</v>
      </c>
      <c r="AZ13" t="s">
        <v>198</v>
      </c>
      <c r="BA13" t="s">
        <v>32</v>
      </c>
      <c r="BB13" t="s">
        <v>199</v>
      </c>
      <c r="BC13">
        <v>266884</v>
      </c>
      <c r="BD13" t="s">
        <v>298</v>
      </c>
    </row>
    <row r="14" spans="1:56" ht="14.45" customHeight="1">
      <c r="A14">
        <v>2021</v>
      </c>
      <c r="B14" t="s">
        <v>476</v>
      </c>
      <c r="C14">
        <v>6</v>
      </c>
      <c r="D14" t="s">
        <v>524</v>
      </c>
      <c r="E14">
        <v>1</v>
      </c>
      <c r="F14" t="s">
        <v>32</v>
      </c>
      <c r="G14" t="s">
        <v>32</v>
      </c>
      <c r="H14">
        <v>966309</v>
      </c>
      <c r="I14" t="s">
        <v>295</v>
      </c>
      <c r="J14">
        <v>14.95</v>
      </c>
      <c r="K14">
        <v>34.1</v>
      </c>
      <c r="L14">
        <v>31</v>
      </c>
      <c r="M14" s="112">
        <v>44363</v>
      </c>
      <c r="N14" s="112">
        <v>44414</v>
      </c>
      <c r="O14" s="110">
        <v>44414.059201388889</v>
      </c>
      <c r="P14" t="s">
        <v>187</v>
      </c>
      <c r="Q14" t="s">
        <v>32</v>
      </c>
      <c r="R14" t="s">
        <v>32</v>
      </c>
      <c r="S14" t="s">
        <v>188</v>
      </c>
      <c r="T14" t="s">
        <v>188</v>
      </c>
      <c r="U14" t="s">
        <v>189</v>
      </c>
      <c r="V14" t="s">
        <v>32</v>
      </c>
      <c r="W14" t="s">
        <v>32</v>
      </c>
      <c r="X14" t="s">
        <v>32</v>
      </c>
      <c r="Y14" t="s">
        <v>32</v>
      </c>
      <c r="Z14" t="s">
        <v>32</v>
      </c>
      <c r="AA14" t="s">
        <v>32</v>
      </c>
      <c r="AB14" t="s">
        <v>190</v>
      </c>
      <c r="AC14">
        <v>217</v>
      </c>
      <c r="AD14" t="s">
        <v>191</v>
      </c>
      <c r="AE14" t="s">
        <v>192</v>
      </c>
      <c r="AF14">
        <v>4</v>
      </c>
      <c r="AG14">
        <v>4</v>
      </c>
      <c r="AH14" t="s">
        <v>193</v>
      </c>
      <c r="AI14">
        <v>11</v>
      </c>
      <c r="AJ14" t="s">
        <v>194</v>
      </c>
      <c r="AK14">
        <v>5.4240000000000004</v>
      </c>
      <c r="AL14">
        <v>1.087</v>
      </c>
      <c r="AM14">
        <v>5.8959999999999999</v>
      </c>
      <c r="AN14">
        <v>119</v>
      </c>
      <c r="AO14" t="s">
        <v>188</v>
      </c>
      <c r="AP14" t="s">
        <v>32</v>
      </c>
      <c r="AQ14" t="s">
        <v>32</v>
      </c>
      <c r="AR14">
        <v>8</v>
      </c>
      <c r="AS14" t="s">
        <v>195</v>
      </c>
      <c r="AT14">
        <v>7832</v>
      </c>
      <c r="AU14" t="s">
        <v>296</v>
      </c>
      <c r="AV14">
        <v>18100</v>
      </c>
      <c r="AW14" t="s">
        <v>297</v>
      </c>
      <c r="AX14">
        <v>6411534</v>
      </c>
      <c r="AY14" t="s">
        <v>32</v>
      </c>
      <c r="AZ14" t="s">
        <v>198</v>
      </c>
      <c r="BA14" t="s">
        <v>32</v>
      </c>
      <c r="BB14" t="s">
        <v>199</v>
      </c>
      <c r="BC14">
        <v>266884</v>
      </c>
      <c r="BD14" t="s">
        <v>298</v>
      </c>
    </row>
    <row r="15" spans="1:56">
      <c r="A15">
        <v>2021</v>
      </c>
      <c r="B15" t="s">
        <v>184</v>
      </c>
      <c r="C15">
        <v>19</v>
      </c>
      <c r="D15" t="s">
        <v>294</v>
      </c>
      <c r="E15">
        <v>1</v>
      </c>
      <c r="F15" t="s">
        <v>32</v>
      </c>
      <c r="G15" t="s">
        <v>32</v>
      </c>
      <c r="H15">
        <v>966309</v>
      </c>
      <c r="I15" t="s">
        <v>295</v>
      </c>
      <c r="J15">
        <v>14.95</v>
      </c>
      <c r="K15">
        <v>34.1</v>
      </c>
      <c r="L15">
        <v>31</v>
      </c>
      <c r="M15" s="112">
        <v>44427</v>
      </c>
      <c r="N15" s="112">
        <v>44458</v>
      </c>
      <c r="O15" s="110">
        <v>44458.602627314816</v>
      </c>
      <c r="P15" t="s">
        <v>187</v>
      </c>
      <c r="Q15" t="s">
        <v>32</v>
      </c>
      <c r="R15" t="s">
        <v>32</v>
      </c>
      <c r="S15" t="s">
        <v>188</v>
      </c>
      <c r="T15" t="s">
        <v>188</v>
      </c>
      <c r="U15" t="s">
        <v>189</v>
      </c>
      <c r="V15" t="s">
        <v>32</v>
      </c>
      <c r="W15" t="s">
        <v>32</v>
      </c>
      <c r="X15" t="s">
        <v>32</v>
      </c>
      <c r="Y15" t="s">
        <v>32</v>
      </c>
      <c r="Z15" t="s">
        <v>32</v>
      </c>
      <c r="AA15" t="s">
        <v>32</v>
      </c>
      <c r="AB15" t="s">
        <v>190</v>
      </c>
      <c r="AC15">
        <v>217</v>
      </c>
      <c r="AD15" t="s">
        <v>191</v>
      </c>
      <c r="AE15" t="s">
        <v>192</v>
      </c>
      <c r="AF15">
        <v>4</v>
      </c>
      <c r="AG15">
        <v>4</v>
      </c>
      <c r="AH15" t="s">
        <v>193</v>
      </c>
      <c r="AI15">
        <v>11</v>
      </c>
      <c r="AJ15" t="s">
        <v>194</v>
      </c>
      <c r="AK15">
        <v>5.76</v>
      </c>
      <c r="AL15">
        <v>1.087</v>
      </c>
      <c r="AM15">
        <v>6.2610000000000001</v>
      </c>
      <c r="AN15">
        <v>119</v>
      </c>
      <c r="AO15" t="s">
        <v>188</v>
      </c>
      <c r="AP15" t="s">
        <v>32</v>
      </c>
      <c r="AQ15" t="s">
        <v>32</v>
      </c>
      <c r="AR15">
        <v>8</v>
      </c>
      <c r="AS15" t="s">
        <v>195</v>
      </c>
      <c r="AT15">
        <v>7832</v>
      </c>
      <c r="AU15" t="s">
        <v>296</v>
      </c>
      <c r="AV15">
        <v>18100</v>
      </c>
      <c r="AW15" t="s">
        <v>297</v>
      </c>
      <c r="AX15">
        <v>6411534</v>
      </c>
      <c r="AY15" t="s">
        <v>32</v>
      </c>
      <c r="AZ15" t="s">
        <v>198</v>
      </c>
      <c r="BA15" t="s">
        <v>32</v>
      </c>
      <c r="BB15" t="s">
        <v>199</v>
      </c>
      <c r="BC15">
        <v>268894</v>
      </c>
      <c r="BD15" t="s">
        <v>298</v>
      </c>
    </row>
    <row r="16" spans="1:56">
      <c r="A16">
        <v>2021</v>
      </c>
      <c r="B16" t="s">
        <v>543</v>
      </c>
      <c r="C16">
        <v>25</v>
      </c>
      <c r="D16" t="s">
        <v>552</v>
      </c>
      <c r="E16">
        <v>2</v>
      </c>
      <c r="F16" t="s">
        <v>32</v>
      </c>
      <c r="G16" t="s">
        <v>32</v>
      </c>
      <c r="H16">
        <v>913819</v>
      </c>
      <c r="I16" t="s">
        <v>368</v>
      </c>
      <c r="J16">
        <v>14.66</v>
      </c>
      <c r="K16">
        <v>24</v>
      </c>
      <c r="L16">
        <v>24</v>
      </c>
      <c r="M16" s="112">
        <v>44257</v>
      </c>
      <c r="N16" s="112">
        <v>44280</v>
      </c>
      <c r="O16" s="110">
        <v>44280.66034722222</v>
      </c>
      <c r="P16" t="s">
        <v>187</v>
      </c>
      <c r="Q16" t="s">
        <v>32</v>
      </c>
      <c r="R16" t="s">
        <v>32</v>
      </c>
      <c r="S16" t="s">
        <v>267</v>
      </c>
      <c r="T16" t="s">
        <v>268</v>
      </c>
      <c r="U16" t="s">
        <v>260</v>
      </c>
      <c r="V16" t="s">
        <v>32</v>
      </c>
      <c r="W16" t="s">
        <v>32</v>
      </c>
      <c r="X16" t="s">
        <v>32</v>
      </c>
      <c r="Y16" t="s">
        <v>32</v>
      </c>
      <c r="Z16" t="s">
        <v>32</v>
      </c>
      <c r="AA16" t="s">
        <v>32</v>
      </c>
      <c r="AB16" t="s">
        <v>190</v>
      </c>
      <c r="AC16">
        <v>217</v>
      </c>
      <c r="AD16" t="s">
        <v>191</v>
      </c>
      <c r="AE16" t="s">
        <v>192</v>
      </c>
      <c r="AF16">
        <v>4</v>
      </c>
      <c r="AG16">
        <v>4</v>
      </c>
      <c r="AH16" t="s">
        <v>193</v>
      </c>
      <c r="AI16">
        <v>11</v>
      </c>
      <c r="AJ16" t="s">
        <v>194</v>
      </c>
      <c r="AK16">
        <v>0.88600000000000001</v>
      </c>
      <c r="AL16">
        <v>1.087</v>
      </c>
      <c r="AM16">
        <v>0.96299999999999997</v>
      </c>
      <c r="AN16">
        <v>119</v>
      </c>
      <c r="AO16" t="s">
        <v>269</v>
      </c>
      <c r="AP16" t="s">
        <v>32</v>
      </c>
      <c r="AQ16" t="s">
        <v>32</v>
      </c>
      <c r="AR16">
        <v>5</v>
      </c>
      <c r="AS16" t="s">
        <v>195</v>
      </c>
      <c r="AT16">
        <v>3189</v>
      </c>
      <c r="AU16" t="s">
        <v>369</v>
      </c>
      <c r="AV16">
        <v>79818010</v>
      </c>
      <c r="AW16" t="s">
        <v>370</v>
      </c>
      <c r="AX16">
        <v>79818010</v>
      </c>
      <c r="AY16" t="s">
        <v>32</v>
      </c>
      <c r="AZ16" t="s">
        <v>198</v>
      </c>
      <c r="BA16" t="s">
        <v>32</v>
      </c>
      <c r="BB16" t="s">
        <v>199</v>
      </c>
      <c r="BC16">
        <v>246730</v>
      </c>
      <c r="BD16" t="s">
        <v>272</v>
      </c>
    </row>
    <row r="17" spans="1:56">
      <c r="A17">
        <v>2021</v>
      </c>
      <c r="B17" t="s">
        <v>543</v>
      </c>
      <c r="C17">
        <v>25</v>
      </c>
      <c r="D17" t="s">
        <v>552</v>
      </c>
      <c r="E17">
        <v>1</v>
      </c>
      <c r="F17" t="s">
        <v>32</v>
      </c>
      <c r="G17" t="s">
        <v>32</v>
      </c>
      <c r="H17">
        <v>913819</v>
      </c>
      <c r="I17" t="s">
        <v>368</v>
      </c>
      <c r="J17">
        <v>14.66</v>
      </c>
      <c r="K17">
        <v>24</v>
      </c>
      <c r="L17">
        <v>24</v>
      </c>
      <c r="M17" s="112">
        <v>44257</v>
      </c>
      <c r="N17" s="112">
        <v>44280</v>
      </c>
      <c r="O17" s="110">
        <v>44280.66034722222</v>
      </c>
      <c r="P17" t="s">
        <v>187</v>
      </c>
      <c r="Q17" t="s">
        <v>32</v>
      </c>
      <c r="R17" t="s">
        <v>32</v>
      </c>
      <c r="S17" t="s">
        <v>267</v>
      </c>
      <c r="T17" t="s">
        <v>268</v>
      </c>
      <c r="U17" t="s">
        <v>260</v>
      </c>
      <c r="V17" t="s">
        <v>32</v>
      </c>
      <c r="W17" t="s">
        <v>32</v>
      </c>
      <c r="X17" t="s">
        <v>32</v>
      </c>
      <c r="Y17" t="s">
        <v>32</v>
      </c>
      <c r="Z17" t="s">
        <v>32</v>
      </c>
      <c r="AA17" t="s">
        <v>32</v>
      </c>
      <c r="AB17" t="s">
        <v>190</v>
      </c>
      <c r="AC17">
        <v>217</v>
      </c>
      <c r="AD17" t="s">
        <v>191</v>
      </c>
      <c r="AE17" t="s">
        <v>192</v>
      </c>
      <c r="AF17">
        <v>4</v>
      </c>
      <c r="AG17">
        <v>4</v>
      </c>
      <c r="AH17" t="s">
        <v>193</v>
      </c>
      <c r="AI17">
        <v>12</v>
      </c>
      <c r="AJ17" t="s">
        <v>194</v>
      </c>
      <c r="AK17">
        <v>3.1880000000000002</v>
      </c>
      <c r="AL17">
        <v>1.087</v>
      </c>
      <c r="AM17">
        <v>3.4649999999999999</v>
      </c>
      <c r="AN17">
        <v>120</v>
      </c>
      <c r="AO17" t="s">
        <v>269</v>
      </c>
      <c r="AP17" t="s">
        <v>32</v>
      </c>
      <c r="AQ17" t="s">
        <v>32</v>
      </c>
      <c r="AR17">
        <v>5</v>
      </c>
      <c r="AS17" t="s">
        <v>195</v>
      </c>
      <c r="AT17">
        <v>3189</v>
      </c>
      <c r="AU17" t="s">
        <v>369</v>
      </c>
      <c r="AV17">
        <v>79818010</v>
      </c>
      <c r="AW17" t="s">
        <v>370</v>
      </c>
      <c r="AX17">
        <v>79818010</v>
      </c>
      <c r="AY17" t="s">
        <v>32</v>
      </c>
      <c r="AZ17" t="s">
        <v>198</v>
      </c>
      <c r="BA17" t="s">
        <v>32</v>
      </c>
      <c r="BB17" t="s">
        <v>199</v>
      </c>
      <c r="BC17">
        <v>246730</v>
      </c>
      <c r="BD17" t="s">
        <v>272</v>
      </c>
    </row>
    <row r="18" spans="1:56">
      <c r="A18">
        <v>2021</v>
      </c>
      <c r="B18" t="s">
        <v>656</v>
      </c>
      <c r="C18">
        <v>12</v>
      </c>
      <c r="D18" t="s">
        <v>723</v>
      </c>
      <c r="E18">
        <v>2</v>
      </c>
      <c r="F18" t="s">
        <v>32</v>
      </c>
      <c r="G18" t="s">
        <v>32</v>
      </c>
      <c r="H18">
        <v>913819</v>
      </c>
      <c r="I18" t="s">
        <v>368</v>
      </c>
      <c r="J18">
        <v>14.66</v>
      </c>
      <c r="K18">
        <v>24</v>
      </c>
      <c r="L18">
        <v>24</v>
      </c>
      <c r="M18" s="112">
        <v>44290</v>
      </c>
      <c r="N18" s="112">
        <v>44328</v>
      </c>
      <c r="O18" s="110">
        <v>44328.510868055557</v>
      </c>
      <c r="P18" t="s">
        <v>187</v>
      </c>
      <c r="Q18" t="s">
        <v>32</v>
      </c>
      <c r="R18" t="s">
        <v>32</v>
      </c>
      <c r="S18" t="s">
        <v>267</v>
      </c>
      <c r="T18" t="s">
        <v>268</v>
      </c>
      <c r="U18" t="s">
        <v>260</v>
      </c>
      <c r="V18" t="s">
        <v>32</v>
      </c>
      <c r="W18" t="s">
        <v>32</v>
      </c>
      <c r="X18" t="s">
        <v>32</v>
      </c>
      <c r="Y18" t="s">
        <v>32</v>
      </c>
      <c r="Z18" t="s">
        <v>32</v>
      </c>
      <c r="AA18" t="s">
        <v>32</v>
      </c>
      <c r="AB18" t="s">
        <v>190</v>
      </c>
      <c r="AC18">
        <v>217</v>
      </c>
      <c r="AD18" t="s">
        <v>191</v>
      </c>
      <c r="AE18" t="s">
        <v>192</v>
      </c>
      <c r="AF18">
        <v>4</v>
      </c>
      <c r="AG18">
        <v>4</v>
      </c>
      <c r="AH18" t="s">
        <v>193</v>
      </c>
      <c r="AI18">
        <v>12</v>
      </c>
      <c r="AJ18" t="s">
        <v>194</v>
      </c>
      <c r="AK18">
        <v>4.1319999999999997</v>
      </c>
      <c r="AL18">
        <v>1.087</v>
      </c>
      <c r="AM18">
        <v>4.4909999999999997</v>
      </c>
      <c r="AN18">
        <v>120</v>
      </c>
      <c r="AO18" t="s">
        <v>269</v>
      </c>
      <c r="AP18" t="s">
        <v>32</v>
      </c>
      <c r="AQ18" t="s">
        <v>32</v>
      </c>
      <c r="AR18">
        <v>5</v>
      </c>
      <c r="AS18" t="s">
        <v>195</v>
      </c>
      <c r="AT18">
        <v>3189</v>
      </c>
      <c r="AU18" t="s">
        <v>369</v>
      </c>
      <c r="AV18">
        <v>79818010</v>
      </c>
      <c r="AW18" t="s">
        <v>370</v>
      </c>
      <c r="AX18">
        <v>79818010</v>
      </c>
      <c r="AY18" t="s">
        <v>32</v>
      </c>
      <c r="AZ18" t="s">
        <v>198</v>
      </c>
      <c r="BA18" t="s">
        <v>32</v>
      </c>
      <c r="BB18" t="s">
        <v>199</v>
      </c>
      <c r="BC18">
        <v>257149</v>
      </c>
      <c r="BD18" t="s">
        <v>272</v>
      </c>
    </row>
    <row r="19" spans="1:56">
      <c r="A19">
        <v>2021</v>
      </c>
      <c r="B19" t="s">
        <v>656</v>
      </c>
      <c r="C19">
        <v>12</v>
      </c>
      <c r="D19" t="s">
        <v>723</v>
      </c>
      <c r="E19">
        <v>1</v>
      </c>
      <c r="F19" t="s">
        <v>32</v>
      </c>
      <c r="G19" t="s">
        <v>32</v>
      </c>
      <c r="H19">
        <v>913819</v>
      </c>
      <c r="I19" t="s">
        <v>368</v>
      </c>
      <c r="J19">
        <v>14.66</v>
      </c>
      <c r="K19">
        <v>24</v>
      </c>
      <c r="L19">
        <v>24</v>
      </c>
      <c r="M19" s="112">
        <v>44290</v>
      </c>
      <c r="N19" s="112">
        <v>44328</v>
      </c>
      <c r="O19" s="110">
        <v>44328.510868055557</v>
      </c>
      <c r="P19" t="s">
        <v>187</v>
      </c>
      <c r="Q19" t="s">
        <v>32</v>
      </c>
      <c r="R19" t="s">
        <v>32</v>
      </c>
      <c r="S19" t="s">
        <v>267</v>
      </c>
      <c r="T19" t="s">
        <v>268</v>
      </c>
      <c r="U19" t="s">
        <v>260</v>
      </c>
      <c r="V19" t="s">
        <v>32</v>
      </c>
      <c r="W19" t="s">
        <v>32</v>
      </c>
      <c r="X19" t="s">
        <v>32</v>
      </c>
      <c r="Y19" t="s">
        <v>32</v>
      </c>
      <c r="Z19" t="s">
        <v>32</v>
      </c>
      <c r="AA19" t="s">
        <v>32</v>
      </c>
      <c r="AB19" t="s">
        <v>190</v>
      </c>
      <c r="AC19">
        <v>217</v>
      </c>
      <c r="AD19" t="s">
        <v>191</v>
      </c>
      <c r="AE19" t="s">
        <v>192</v>
      </c>
      <c r="AF19">
        <v>4</v>
      </c>
      <c r="AG19">
        <v>4</v>
      </c>
      <c r="AH19" t="s">
        <v>193</v>
      </c>
      <c r="AI19">
        <v>11</v>
      </c>
      <c r="AJ19" t="s">
        <v>194</v>
      </c>
      <c r="AK19">
        <v>0.58499999999999996</v>
      </c>
      <c r="AL19">
        <v>1.087</v>
      </c>
      <c r="AM19">
        <v>0.63600000000000001</v>
      </c>
      <c r="AN19">
        <v>119</v>
      </c>
      <c r="AO19" t="s">
        <v>269</v>
      </c>
      <c r="AP19" t="s">
        <v>32</v>
      </c>
      <c r="AQ19" t="s">
        <v>32</v>
      </c>
      <c r="AR19">
        <v>5</v>
      </c>
      <c r="AS19" t="s">
        <v>195</v>
      </c>
      <c r="AT19">
        <v>3189</v>
      </c>
      <c r="AU19" t="s">
        <v>369</v>
      </c>
      <c r="AV19">
        <v>79818010</v>
      </c>
      <c r="AW19" t="s">
        <v>370</v>
      </c>
      <c r="AX19">
        <v>79818010</v>
      </c>
      <c r="AY19" t="s">
        <v>32</v>
      </c>
      <c r="AZ19" t="s">
        <v>198</v>
      </c>
      <c r="BA19" t="s">
        <v>32</v>
      </c>
      <c r="BB19" t="s">
        <v>199</v>
      </c>
      <c r="BC19">
        <v>257149</v>
      </c>
      <c r="BD19" t="s">
        <v>272</v>
      </c>
    </row>
    <row r="20" spans="1:56">
      <c r="A20">
        <v>2021</v>
      </c>
      <c r="B20" t="s">
        <v>525</v>
      </c>
      <c r="C20">
        <v>30</v>
      </c>
      <c r="D20" t="s">
        <v>526</v>
      </c>
      <c r="E20">
        <v>2</v>
      </c>
      <c r="F20" t="s">
        <v>32</v>
      </c>
      <c r="G20" t="s">
        <v>32</v>
      </c>
      <c r="H20">
        <v>913819</v>
      </c>
      <c r="I20" t="s">
        <v>368</v>
      </c>
      <c r="J20">
        <v>14.66</v>
      </c>
      <c r="K20">
        <v>24</v>
      </c>
      <c r="L20">
        <v>24</v>
      </c>
      <c r="M20" s="112">
        <v>44344</v>
      </c>
      <c r="N20" s="112">
        <v>44377</v>
      </c>
      <c r="O20" s="110">
        <v>44377.489131944443</v>
      </c>
      <c r="P20" t="s">
        <v>187</v>
      </c>
      <c r="Q20" t="s">
        <v>32</v>
      </c>
      <c r="R20" t="s">
        <v>32</v>
      </c>
      <c r="S20" t="s">
        <v>267</v>
      </c>
      <c r="T20" t="s">
        <v>268</v>
      </c>
      <c r="U20" t="s">
        <v>260</v>
      </c>
      <c r="V20" t="s">
        <v>32</v>
      </c>
      <c r="W20" t="s">
        <v>32</v>
      </c>
      <c r="X20" t="s">
        <v>32</v>
      </c>
      <c r="Y20" t="s">
        <v>32</v>
      </c>
      <c r="Z20" t="s">
        <v>32</v>
      </c>
      <c r="AA20" t="s">
        <v>32</v>
      </c>
      <c r="AB20" t="s">
        <v>190</v>
      </c>
      <c r="AC20">
        <v>217</v>
      </c>
      <c r="AD20" t="s">
        <v>191</v>
      </c>
      <c r="AE20" t="s">
        <v>192</v>
      </c>
      <c r="AF20">
        <v>4</v>
      </c>
      <c r="AG20">
        <v>4</v>
      </c>
      <c r="AH20" t="s">
        <v>193</v>
      </c>
      <c r="AI20">
        <v>11</v>
      </c>
      <c r="AJ20" t="s">
        <v>194</v>
      </c>
      <c r="AK20">
        <v>0.76700000000000002</v>
      </c>
      <c r="AL20">
        <v>1.087</v>
      </c>
      <c r="AM20">
        <v>0.83399999999999996</v>
      </c>
      <c r="AN20">
        <v>119</v>
      </c>
      <c r="AO20" t="s">
        <v>269</v>
      </c>
      <c r="AP20" t="s">
        <v>32</v>
      </c>
      <c r="AQ20" t="s">
        <v>32</v>
      </c>
      <c r="AR20">
        <v>5</v>
      </c>
      <c r="AS20" t="s">
        <v>195</v>
      </c>
      <c r="AT20">
        <v>3189</v>
      </c>
      <c r="AU20" t="s">
        <v>369</v>
      </c>
      <c r="AV20">
        <v>79818010</v>
      </c>
      <c r="AW20" t="s">
        <v>370</v>
      </c>
      <c r="AX20">
        <v>79818010</v>
      </c>
      <c r="AY20" t="s">
        <v>32</v>
      </c>
      <c r="AZ20" t="s">
        <v>198</v>
      </c>
      <c r="BA20" t="s">
        <v>32</v>
      </c>
      <c r="BB20" t="s">
        <v>199</v>
      </c>
      <c r="BC20">
        <v>263296</v>
      </c>
      <c r="BD20" t="s">
        <v>272</v>
      </c>
    </row>
    <row r="21" spans="1:56">
      <c r="A21">
        <v>2021</v>
      </c>
      <c r="B21" t="s">
        <v>525</v>
      </c>
      <c r="C21">
        <v>30</v>
      </c>
      <c r="D21" t="s">
        <v>526</v>
      </c>
      <c r="E21">
        <v>1</v>
      </c>
      <c r="F21" t="s">
        <v>32</v>
      </c>
      <c r="G21" t="s">
        <v>32</v>
      </c>
      <c r="H21">
        <v>913819</v>
      </c>
      <c r="I21" t="s">
        <v>368</v>
      </c>
      <c r="J21">
        <v>14.66</v>
      </c>
      <c r="K21">
        <v>24</v>
      </c>
      <c r="L21">
        <v>24</v>
      </c>
      <c r="M21" s="112">
        <v>44344</v>
      </c>
      <c r="N21" s="112">
        <v>44377</v>
      </c>
      <c r="O21" s="110">
        <v>44377.489131944443</v>
      </c>
      <c r="P21" t="s">
        <v>187</v>
      </c>
      <c r="Q21" t="s">
        <v>32</v>
      </c>
      <c r="R21" t="s">
        <v>32</v>
      </c>
      <c r="S21" t="s">
        <v>267</v>
      </c>
      <c r="T21" t="s">
        <v>268</v>
      </c>
      <c r="U21" t="s">
        <v>260</v>
      </c>
      <c r="V21" t="s">
        <v>32</v>
      </c>
      <c r="W21" t="s">
        <v>32</v>
      </c>
      <c r="X21" t="s">
        <v>32</v>
      </c>
      <c r="Y21" t="s">
        <v>32</v>
      </c>
      <c r="Z21" t="s">
        <v>32</v>
      </c>
      <c r="AA21" t="s">
        <v>32</v>
      </c>
      <c r="AB21" t="s">
        <v>190</v>
      </c>
      <c r="AC21">
        <v>217</v>
      </c>
      <c r="AD21" t="s">
        <v>191</v>
      </c>
      <c r="AE21" t="s">
        <v>192</v>
      </c>
      <c r="AF21">
        <v>4</v>
      </c>
      <c r="AG21">
        <v>4</v>
      </c>
      <c r="AH21" t="s">
        <v>193</v>
      </c>
      <c r="AI21">
        <v>12</v>
      </c>
      <c r="AJ21" t="s">
        <v>194</v>
      </c>
      <c r="AK21">
        <v>2</v>
      </c>
      <c r="AL21">
        <v>1.087</v>
      </c>
      <c r="AM21">
        <v>2.1739999999999999</v>
      </c>
      <c r="AN21">
        <v>120</v>
      </c>
      <c r="AO21" t="s">
        <v>269</v>
      </c>
      <c r="AP21" t="s">
        <v>32</v>
      </c>
      <c r="AQ21" t="s">
        <v>32</v>
      </c>
      <c r="AR21">
        <v>5</v>
      </c>
      <c r="AS21" t="s">
        <v>195</v>
      </c>
      <c r="AT21">
        <v>3189</v>
      </c>
      <c r="AU21" t="s">
        <v>369</v>
      </c>
      <c r="AV21">
        <v>79818010</v>
      </c>
      <c r="AW21" t="s">
        <v>370</v>
      </c>
      <c r="AX21">
        <v>79818010</v>
      </c>
      <c r="AY21" t="s">
        <v>32</v>
      </c>
      <c r="AZ21" t="s">
        <v>198</v>
      </c>
      <c r="BA21" t="s">
        <v>32</v>
      </c>
      <c r="BB21" t="s">
        <v>199</v>
      </c>
      <c r="BC21">
        <v>263296</v>
      </c>
      <c r="BD21" t="s">
        <v>272</v>
      </c>
    </row>
    <row r="22" spans="1:56">
      <c r="A22">
        <v>2021</v>
      </c>
      <c r="B22" t="s">
        <v>184</v>
      </c>
      <c r="C22">
        <v>14</v>
      </c>
      <c r="D22" t="s">
        <v>367</v>
      </c>
      <c r="E22">
        <v>3</v>
      </c>
      <c r="F22" t="s">
        <v>32</v>
      </c>
      <c r="G22" t="s">
        <v>32</v>
      </c>
      <c r="H22">
        <v>913819</v>
      </c>
      <c r="I22" t="s">
        <v>368</v>
      </c>
      <c r="J22">
        <v>14.66</v>
      </c>
      <c r="K22">
        <v>24</v>
      </c>
      <c r="L22">
        <v>24</v>
      </c>
      <c r="M22" s="112">
        <v>44428</v>
      </c>
      <c r="N22" s="112">
        <v>44453</v>
      </c>
      <c r="O22" s="110">
        <v>44453.787488425929</v>
      </c>
      <c r="P22" t="s">
        <v>187</v>
      </c>
      <c r="Q22" t="s">
        <v>32</v>
      </c>
      <c r="R22" t="s">
        <v>32</v>
      </c>
      <c r="S22" t="s">
        <v>267</v>
      </c>
      <c r="T22" t="s">
        <v>268</v>
      </c>
      <c r="U22" t="s">
        <v>260</v>
      </c>
      <c r="V22" t="s">
        <v>32</v>
      </c>
      <c r="W22" t="s">
        <v>32</v>
      </c>
      <c r="X22" t="s">
        <v>32</v>
      </c>
      <c r="Y22" t="s">
        <v>32</v>
      </c>
      <c r="Z22" t="s">
        <v>32</v>
      </c>
      <c r="AA22" t="s">
        <v>32</v>
      </c>
      <c r="AB22" t="s">
        <v>190</v>
      </c>
      <c r="AC22">
        <v>217</v>
      </c>
      <c r="AD22" t="s">
        <v>191</v>
      </c>
      <c r="AE22" t="s">
        <v>192</v>
      </c>
      <c r="AF22">
        <v>4</v>
      </c>
      <c r="AG22">
        <v>4</v>
      </c>
      <c r="AH22" t="s">
        <v>193</v>
      </c>
      <c r="AI22">
        <v>11</v>
      </c>
      <c r="AJ22" t="s">
        <v>194</v>
      </c>
      <c r="AK22">
        <v>2.1000000000000001E-2</v>
      </c>
      <c r="AL22">
        <v>1.087</v>
      </c>
      <c r="AM22">
        <v>2.3E-2</v>
      </c>
      <c r="AN22">
        <v>119</v>
      </c>
      <c r="AO22" t="s">
        <v>269</v>
      </c>
      <c r="AP22" t="s">
        <v>32</v>
      </c>
      <c r="AQ22" t="s">
        <v>32</v>
      </c>
      <c r="AR22">
        <v>5</v>
      </c>
      <c r="AS22" t="s">
        <v>239</v>
      </c>
      <c r="AT22">
        <v>1734622</v>
      </c>
      <c r="AU22" t="s">
        <v>274</v>
      </c>
      <c r="AV22">
        <v>79818010</v>
      </c>
      <c r="AW22" t="s">
        <v>370</v>
      </c>
      <c r="AX22">
        <v>79818010</v>
      </c>
      <c r="AY22" t="s">
        <v>32</v>
      </c>
      <c r="AZ22" t="s">
        <v>198</v>
      </c>
      <c r="BA22" t="s">
        <v>32</v>
      </c>
      <c r="BB22" t="s">
        <v>199</v>
      </c>
      <c r="BC22">
        <v>268779</v>
      </c>
      <c r="BD22" t="s">
        <v>272</v>
      </c>
    </row>
    <row r="23" spans="1:56">
      <c r="A23">
        <v>2021</v>
      </c>
      <c r="B23" t="s">
        <v>184</v>
      </c>
      <c r="C23">
        <v>14</v>
      </c>
      <c r="D23" t="s">
        <v>367</v>
      </c>
      <c r="E23">
        <v>2</v>
      </c>
      <c r="F23" t="s">
        <v>32</v>
      </c>
      <c r="G23" t="s">
        <v>32</v>
      </c>
      <c r="H23">
        <v>913819</v>
      </c>
      <c r="I23" t="s">
        <v>368</v>
      </c>
      <c r="J23">
        <v>14.66</v>
      </c>
      <c r="K23">
        <v>24</v>
      </c>
      <c r="L23">
        <v>24</v>
      </c>
      <c r="M23" s="112">
        <v>44428</v>
      </c>
      <c r="N23" s="112">
        <v>44453</v>
      </c>
      <c r="O23" s="110">
        <v>44453.787488425929</v>
      </c>
      <c r="P23" t="s">
        <v>187</v>
      </c>
      <c r="Q23" t="s">
        <v>32</v>
      </c>
      <c r="R23" t="s">
        <v>32</v>
      </c>
      <c r="S23" t="s">
        <v>267</v>
      </c>
      <c r="T23" t="s">
        <v>268</v>
      </c>
      <c r="U23" t="s">
        <v>260</v>
      </c>
      <c r="V23" t="s">
        <v>32</v>
      </c>
      <c r="W23" t="s">
        <v>32</v>
      </c>
      <c r="X23" t="s">
        <v>32</v>
      </c>
      <c r="Y23" t="s">
        <v>32</v>
      </c>
      <c r="Z23" t="s">
        <v>32</v>
      </c>
      <c r="AA23" t="s">
        <v>32</v>
      </c>
      <c r="AB23" t="s">
        <v>190</v>
      </c>
      <c r="AC23">
        <v>217</v>
      </c>
      <c r="AD23" t="s">
        <v>191</v>
      </c>
      <c r="AE23" t="s">
        <v>192</v>
      </c>
      <c r="AF23">
        <v>4</v>
      </c>
      <c r="AG23">
        <v>4</v>
      </c>
      <c r="AH23" t="s">
        <v>193</v>
      </c>
      <c r="AI23">
        <v>11</v>
      </c>
      <c r="AJ23" t="s">
        <v>194</v>
      </c>
      <c r="AK23">
        <v>0.57799999999999996</v>
      </c>
      <c r="AL23">
        <v>1.087</v>
      </c>
      <c r="AM23">
        <v>0.628</v>
      </c>
      <c r="AN23">
        <v>119</v>
      </c>
      <c r="AO23" t="s">
        <v>269</v>
      </c>
      <c r="AP23" t="s">
        <v>32</v>
      </c>
      <c r="AQ23" t="s">
        <v>32</v>
      </c>
      <c r="AR23">
        <v>5</v>
      </c>
      <c r="AS23" t="s">
        <v>195</v>
      </c>
      <c r="AT23">
        <v>3189</v>
      </c>
      <c r="AU23" t="s">
        <v>369</v>
      </c>
      <c r="AV23">
        <v>79818010</v>
      </c>
      <c r="AW23" t="s">
        <v>370</v>
      </c>
      <c r="AX23">
        <v>79818010</v>
      </c>
      <c r="AY23" t="s">
        <v>32</v>
      </c>
      <c r="AZ23" t="s">
        <v>198</v>
      </c>
      <c r="BA23" t="s">
        <v>32</v>
      </c>
      <c r="BB23" t="s">
        <v>199</v>
      </c>
      <c r="BC23">
        <v>268779</v>
      </c>
      <c r="BD23" t="s">
        <v>272</v>
      </c>
    </row>
    <row r="24" spans="1:56">
      <c r="A24">
        <v>2021</v>
      </c>
      <c r="B24" t="s">
        <v>184</v>
      </c>
      <c r="C24">
        <v>14</v>
      </c>
      <c r="D24" t="s">
        <v>367</v>
      </c>
      <c r="E24">
        <v>1</v>
      </c>
      <c r="F24" t="s">
        <v>32</v>
      </c>
      <c r="G24" t="s">
        <v>32</v>
      </c>
      <c r="H24">
        <v>913819</v>
      </c>
      <c r="I24" t="s">
        <v>368</v>
      </c>
      <c r="J24">
        <v>14.66</v>
      </c>
      <c r="K24">
        <v>24</v>
      </c>
      <c r="L24">
        <v>24</v>
      </c>
      <c r="M24" s="112">
        <v>44428</v>
      </c>
      <c r="N24" s="112">
        <v>44453</v>
      </c>
      <c r="O24" s="110">
        <v>44453.787488425929</v>
      </c>
      <c r="P24" t="s">
        <v>187</v>
      </c>
      <c r="Q24" t="s">
        <v>32</v>
      </c>
      <c r="R24" t="s">
        <v>32</v>
      </c>
      <c r="S24" t="s">
        <v>267</v>
      </c>
      <c r="T24" t="s">
        <v>268</v>
      </c>
      <c r="U24" t="s">
        <v>260</v>
      </c>
      <c r="V24" t="s">
        <v>32</v>
      </c>
      <c r="W24" t="s">
        <v>32</v>
      </c>
      <c r="X24" t="s">
        <v>32</v>
      </c>
      <c r="Y24" t="s">
        <v>32</v>
      </c>
      <c r="Z24" t="s">
        <v>32</v>
      </c>
      <c r="AA24" t="s">
        <v>32</v>
      </c>
      <c r="AB24" t="s">
        <v>190</v>
      </c>
      <c r="AC24">
        <v>217</v>
      </c>
      <c r="AD24" t="s">
        <v>191</v>
      </c>
      <c r="AE24" t="s">
        <v>192</v>
      </c>
      <c r="AF24">
        <v>4</v>
      </c>
      <c r="AG24">
        <v>4</v>
      </c>
      <c r="AH24" t="s">
        <v>193</v>
      </c>
      <c r="AI24">
        <v>12</v>
      </c>
      <c r="AJ24" t="s">
        <v>194</v>
      </c>
      <c r="AK24">
        <v>3</v>
      </c>
      <c r="AL24">
        <v>1.087</v>
      </c>
      <c r="AM24">
        <v>3.2610000000000001</v>
      </c>
      <c r="AN24">
        <v>120</v>
      </c>
      <c r="AO24" t="s">
        <v>269</v>
      </c>
      <c r="AP24" t="s">
        <v>32</v>
      </c>
      <c r="AQ24" t="s">
        <v>32</v>
      </c>
      <c r="AR24">
        <v>5</v>
      </c>
      <c r="AS24" t="s">
        <v>195</v>
      </c>
      <c r="AT24">
        <v>3189</v>
      </c>
      <c r="AU24" t="s">
        <v>369</v>
      </c>
      <c r="AV24">
        <v>79818010</v>
      </c>
      <c r="AW24" t="s">
        <v>370</v>
      </c>
      <c r="AX24">
        <v>79818010</v>
      </c>
      <c r="AY24" t="s">
        <v>32</v>
      </c>
      <c r="AZ24" t="s">
        <v>198</v>
      </c>
      <c r="BA24" t="s">
        <v>32</v>
      </c>
      <c r="BB24" t="s">
        <v>199</v>
      </c>
      <c r="BC24">
        <v>268779</v>
      </c>
      <c r="BD24" t="s">
        <v>272</v>
      </c>
    </row>
    <row r="25" spans="1:56" ht="285">
      <c r="A25">
        <v>2021</v>
      </c>
      <c r="B25" t="s">
        <v>656</v>
      </c>
      <c r="C25">
        <v>24</v>
      </c>
      <c r="D25" t="s">
        <v>683</v>
      </c>
      <c r="E25">
        <v>1</v>
      </c>
      <c r="F25" t="s">
        <v>32</v>
      </c>
      <c r="G25"/>
      <c r="H25">
        <v>967599</v>
      </c>
      <c r="I25" t="s">
        <v>249</v>
      </c>
      <c r="J25">
        <v>15</v>
      </c>
      <c r="K25">
        <v>33</v>
      </c>
      <c r="L25">
        <v>40.700000000000003</v>
      </c>
      <c r="M25" s="112">
        <v>44300</v>
      </c>
      <c r="N25" s="112">
        <v>44340</v>
      </c>
      <c r="O25" s="110">
        <v>44340.734722222223</v>
      </c>
      <c r="P25" t="s">
        <v>187</v>
      </c>
      <c r="Q25" t="s">
        <v>32</v>
      </c>
      <c r="R25" t="s">
        <v>32</v>
      </c>
      <c r="S25" t="s">
        <v>250</v>
      </c>
      <c r="T25" t="s">
        <v>251</v>
      </c>
      <c r="U25" t="s">
        <v>252</v>
      </c>
      <c r="V25" t="s">
        <v>32</v>
      </c>
      <c r="W25" t="s">
        <v>32</v>
      </c>
      <c r="X25" t="s">
        <v>32</v>
      </c>
      <c r="Y25" t="s">
        <v>32</v>
      </c>
      <c r="Z25" t="s">
        <v>32</v>
      </c>
      <c r="AA25" t="s">
        <v>32</v>
      </c>
      <c r="AB25" t="s">
        <v>190</v>
      </c>
      <c r="AC25">
        <v>217</v>
      </c>
      <c r="AD25" t="s">
        <v>191</v>
      </c>
      <c r="AE25" t="s">
        <v>192</v>
      </c>
      <c r="AF25">
        <v>4</v>
      </c>
      <c r="AG25" t="s">
        <v>32</v>
      </c>
      <c r="AH25" t="s">
        <v>198</v>
      </c>
      <c r="AI25">
        <v>12</v>
      </c>
      <c r="AJ25" t="s">
        <v>194</v>
      </c>
      <c r="AK25">
        <v>7.3840000000000003</v>
      </c>
      <c r="AL25">
        <v>1.087</v>
      </c>
      <c r="AM25">
        <v>8.0259999999999998</v>
      </c>
      <c r="AN25">
        <v>120</v>
      </c>
      <c r="AO25" t="s">
        <v>253</v>
      </c>
      <c r="AP25" t="s">
        <v>32</v>
      </c>
      <c r="AQ25" t="s">
        <v>32</v>
      </c>
      <c r="AR25">
        <v>11</v>
      </c>
      <c r="AS25" t="s">
        <v>195</v>
      </c>
      <c r="AT25">
        <v>5119</v>
      </c>
      <c r="AU25" t="s">
        <v>254</v>
      </c>
      <c r="AV25">
        <v>203208</v>
      </c>
      <c r="AW25" t="s">
        <v>255</v>
      </c>
      <c r="AX25">
        <v>10264222</v>
      </c>
      <c r="AY25">
        <v>7021895</v>
      </c>
      <c r="AZ25" t="s">
        <v>198</v>
      </c>
      <c r="BA25" s="113" t="s">
        <v>684</v>
      </c>
      <c r="BB25" t="s">
        <v>199</v>
      </c>
      <c r="BC25">
        <v>258723</v>
      </c>
      <c r="BD25" t="s">
        <v>256</v>
      </c>
    </row>
    <row r="26" spans="1:56">
      <c r="A26">
        <v>2021</v>
      </c>
      <c r="B26" t="s">
        <v>525</v>
      </c>
      <c r="C26">
        <v>21</v>
      </c>
      <c r="D26" t="s">
        <v>532</v>
      </c>
      <c r="E26">
        <v>1</v>
      </c>
      <c r="F26" t="s">
        <v>32</v>
      </c>
      <c r="G26" t="s">
        <v>32</v>
      </c>
      <c r="H26">
        <v>967599</v>
      </c>
      <c r="I26" t="s">
        <v>249</v>
      </c>
      <c r="J26">
        <v>15</v>
      </c>
      <c r="K26">
        <v>33</v>
      </c>
      <c r="L26">
        <v>40.700000000000003</v>
      </c>
      <c r="M26" s="112">
        <v>44345</v>
      </c>
      <c r="N26" s="112">
        <v>44368</v>
      </c>
      <c r="O26" s="110">
        <v>44368.466817129629</v>
      </c>
      <c r="P26" t="s">
        <v>187</v>
      </c>
      <c r="Q26" t="s">
        <v>32</v>
      </c>
      <c r="R26" t="s">
        <v>32</v>
      </c>
      <c r="S26" t="s">
        <v>250</v>
      </c>
      <c r="T26" t="s">
        <v>251</v>
      </c>
      <c r="U26" t="s">
        <v>252</v>
      </c>
      <c r="V26" t="s">
        <v>32</v>
      </c>
      <c r="W26" t="s">
        <v>32</v>
      </c>
      <c r="X26" t="s">
        <v>32</v>
      </c>
      <c r="Y26" t="s">
        <v>32</v>
      </c>
      <c r="Z26" t="s">
        <v>32</v>
      </c>
      <c r="AA26" t="s">
        <v>32</v>
      </c>
      <c r="AB26" t="s">
        <v>190</v>
      </c>
      <c r="AC26">
        <v>217</v>
      </c>
      <c r="AD26" t="s">
        <v>191</v>
      </c>
      <c r="AE26" t="s">
        <v>192</v>
      </c>
      <c r="AF26">
        <v>4</v>
      </c>
      <c r="AG26" t="s">
        <v>32</v>
      </c>
      <c r="AH26" t="s">
        <v>198</v>
      </c>
      <c r="AI26">
        <v>12</v>
      </c>
      <c r="AJ26" t="s">
        <v>194</v>
      </c>
      <c r="AK26">
        <v>5.1459999999999999</v>
      </c>
      <c r="AL26">
        <v>1.087</v>
      </c>
      <c r="AM26">
        <v>5.5940000000000003</v>
      </c>
      <c r="AN26">
        <v>120</v>
      </c>
      <c r="AO26" t="s">
        <v>253</v>
      </c>
      <c r="AP26" t="s">
        <v>32</v>
      </c>
      <c r="AQ26" t="s">
        <v>32</v>
      </c>
      <c r="AR26">
        <v>11</v>
      </c>
      <c r="AS26" t="s">
        <v>195</v>
      </c>
      <c r="AT26">
        <v>5119</v>
      </c>
      <c r="AU26" t="s">
        <v>254</v>
      </c>
      <c r="AV26">
        <v>203208</v>
      </c>
      <c r="AW26" t="s">
        <v>255</v>
      </c>
      <c r="AX26">
        <v>10264222</v>
      </c>
      <c r="AY26">
        <v>7021895</v>
      </c>
      <c r="AZ26" t="s">
        <v>198</v>
      </c>
      <c r="BA26" t="s">
        <v>32</v>
      </c>
      <c r="BB26" t="s">
        <v>199</v>
      </c>
      <c r="BC26">
        <v>262459</v>
      </c>
      <c r="BD26" t="s">
        <v>256</v>
      </c>
    </row>
    <row r="27" spans="1:56">
      <c r="A27">
        <v>2021</v>
      </c>
      <c r="B27" t="s">
        <v>184</v>
      </c>
      <c r="C27">
        <v>27</v>
      </c>
      <c r="D27" t="s">
        <v>248</v>
      </c>
      <c r="E27">
        <v>1</v>
      </c>
      <c r="F27" t="s">
        <v>32</v>
      </c>
      <c r="G27" t="s">
        <v>32</v>
      </c>
      <c r="H27">
        <v>967599</v>
      </c>
      <c r="I27" t="s">
        <v>249</v>
      </c>
      <c r="J27">
        <v>15</v>
      </c>
      <c r="K27">
        <v>33</v>
      </c>
      <c r="L27">
        <v>40.700000000000003</v>
      </c>
      <c r="M27" s="112">
        <v>44437</v>
      </c>
      <c r="N27" s="112">
        <v>44466</v>
      </c>
      <c r="O27" s="110">
        <v>44466.519641203704</v>
      </c>
      <c r="P27" t="s">
        <v>187</v>
      </c>
      <c r="Q27" t="s">
        <v>32</v>
      </c>
      <c r="R27" t="s">
        <v>32</v>
      </c>
      <c r="S27" t="s">
        <v>250</v>
      </c>
      <c r="T27" t="s">
        <v>251</v>
      </c>
      <c r="U27" t="s">
        <v>252</v>
      </c>
      <c r="V27" t="s">
        <v>32</v>
      </c>
      <c r="W27" t="s">
        <v>32</v>
      </c>
      <c r="X27" t="s">
        <v>32</v>
      </c>
      <c r="Y27" t="s">
        <v>32</v>
      </c>
      <c r="Z27" t="s">
        <v>32</v>
      </c>
      <c r="AA27" t="s">
        <v>32</v>
      </c>
      <c r="AB27" t="s">
        <v>190</v>
      </c>
      <c r="AC27">
        <v>217</v>
      </c>
      <c r="AD27" t="s">
        <v>191</v>
      </c>
      <c r="AE27" t="s">
        <v>192</v>
      </c>
      <c r="AF27">
        <v>4</v>
      </c>
      <c r="AG27" t="s">
        <v>32</v>
      </c>
      <c r="AH27" t="s">
        <v>198</v>
      </c>
      <c r="AI27">
        <v>12</v>
      </c>
      <c r="AJ27" t="s">
        <v>194</v>
      </c>
      <c r="AK27">
        <v>3.6360000000000001</v>
      </c>
      <c r="AL27">
        <v>1.087</v>
      </c>
      <c r="AM27">
        <v>3.952</v>
      </c>
      <c r="AN27">
        <v>120</v>
      </c>
      <c r="AO27" t="s">
        <v>253</v>
      </c>
      <c r="AP27" t="s">
        <v>32</v>
      </c>
      <c r="AQ27" t="s">
        <v>32</v>
      </c>
      <c r="AR27">
        <v>11</v>
      </c>
      <c r="AS27" t="s">
        <v>195</v>
      </c>
      <c r="AT27">
        <v>5119</v>
      </c>
      <c r="AU27" t="s">
        <v>254</v>
      </c>
      <c r="AV27">
        <v>203208</v>
      </c>
      <c r="AW27" t="s">
        <v>255</v>
      </c>
      <c r="AX27">
        <v>10264222</v>
      </c>
      <c r="AY27">
        <v>7021895</v>
      </c>
      <c r="AZ27" t="s">
        <v>198</v>
      </c>
      <c r="BA27" t="s">
        <v>32</v>
      </c>
      <c r="BB27" t="s">
        <v>199</v>
      </c>
      <c r="BC27">
        <v>269170</v>
      </c>
      <c r="BD27" t="s">
        <v>256</v>
      </c>
    </row>
    <row r="28" spans="1:56">
      <c r="A28" s="109"/>
      <c r="B28"/>
      <c r="C28" s="109"/>
      <c r="D28"/>
      <c r="E28"/>
      <c r="F28"/>
      <c r="G28"/>
      <c r="H28"/>
      <c r="I28"/>
      <c r="J28"/>
      <c r="K28"/>
      <c r="L28"/>
      <c r="M28" s="110"/>
      <c r="N28" s="110"/>
      <c r="O28" s="110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6">
      <c r="A29" s="109"/>
      <c r="B29"/>
      <c r="C29" s="109"/>
      <c r="D29"/>
      <c r="E29"/>
      <c r="F29"/>
      <c r="G29"/>
      <c r="H29"/>
      <c r="I29"/>
      <c r="J29"/>
      <c r="K29"/>
      <c r="L29"/>
      <c r="M29" s="110"/>
      <c r="N29" s="110"/>
      <c r="O29" s="110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6">
      <c r="A30" s="109"/>
      <c r="B30"/>
      <c r="C30" s="109"/>
      <c r="D30"/>
      <c r="E30"/>
      <c r="F30"/>
      <c r="G30"/>
      <c r="H30"/>
      <c r="I30"/>
      <c r="J30"/>
      <c r="K30"/>
      <c r="L30"/>
      <c r="M30" s="110"/>
      <c r="N30" s="110"/>
      <c r="O30" s="11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6">
      <c r="A31" s="109"/>
      <c r="B31"/>
      <c r="C31" s="109"/>
      <c r="D31"/>
      <c r="E31"/>
      <c r="F31"/>
      <c r="G31"/>
      <c r="H31"/>
      <c r="I31"/>
      <c r="J31"/>
      <c r="K31"/>
      <c r="L31"/>
      <c r="M31" s="110"/>
      <c r="N31" s="110"/>
      <c r="O31" s="110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6">
      <c r="A32" s="109"/>
      <c r="B32"/>
      <c r="C32" s="109"/>
      <c r="D32"/>
      <c r="E32"/>
      <c r="F32"/>
      <c r="G32"/>
      <c r="H32"/>
      <c r="I32"/>
      <c r="J32"/>
      <c r="K32"/>
      <c r="L32"/>
      <c r="M32" s="110"/>
      <c r="N32" s="110"/>
      <c r="O32" s="110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s="109"/>
      <c r="B33"/>
      <c r="C33" s="109"/>
      <c r="D33"/>
      <c r="E33"/>
      <c r="F33"/>
      <c r="G33"/>
      <c r="H33"/>
      <c r="I33"/>
      <c r="J33"/>
      <c r="K33"/>
      <c r="L33"/>
      <c r="M33" s="110"/>
      <c r="N33" s="110"/>
      <c r="O33" s="110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>
      <c r="A34" s="109"/>
      <c r="B34"/>
      <c r="C34" s="109"/>
      <c r="D34"/>
      <c r="E34"/>
      <c r="F34"/>
      <c r="G34"/>
      <c r="H34"/>
      <c r="I34"/>
      <c r="J34"/>
      <c r="K34"/>
      <c r="L34"/>
      <c r="M34" s="110"/>
      <c r="N34" s="110"/>
      <c r="O34" s="110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s="109"/>
      <c r="B35"/>
      <c r="C35" s="109"/>
      <c r="D35"/>
      <c r="E35"/>
      <c r="F35"/>
      <c r="G35"/>
      <c r="H35"/>
      <c r="I35"/>
      <c r="J35"/>
      <c r="K35"/>
      <c r="L35"/>
      <c r="M35" s="110"/>
      <c r="N35" s="110"/>
      <c r="O35" s="110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1:55">
      <c r="A36" s="109"/>
      <c r="B36"/>
      <c r="C36" s="109"/>
      <c r="D36"/>
      <c r="E36"/>
      <c r="F36"/>
      <c r="G36"/>
      <c r="H36"/>
      <c r="I36"/>
      <c r="J36"/>
      <c r="K36"/>
      <c r="L36"/>
      <c r="M36" s="110"/>
      <c r="N36" s="110"/>
      <c r="O36" s="110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</row>
    <row r="37" spans="1:55">
      <c r="A37" s="109"/>
      <c r="B37"/>
      <c r="C37" s="109"/>
      <c r="D37"/>
      <c r="E37"/>
      <c r="F37"/>
      <c r="G37"/>
      <c r="H37"/>
      <c r="I37"/>
      <c r="J37"/>
      <c r="K37"/>
      <c r="L37"/>
      <c r="M37" s="110"/>
      <c r="N37" s="110"/>
      <c r="O37" s="110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s="109"/>
      <c r="B38"/>
      <c r="C38" s="109"/>
      <c r="D38"/>
      <c r="E38"/>
      <c r="F38"/>
      <c r="G38"/>
      <c r="H38"/>
      <c r="I38"/>
      <c r="J38"/>
      <c r="K38"/>
      <c r="L38"/>
      <c r="M38" s="110"/>
      <c r="N38" s="110"/>
      <c r="O38" s="110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s="109"/>
      <c r="B39"/>
      <c r="C39" s="109"/>
      <c r="D39"/>
      <c r="E39"/>
      <c r="F39"/>
      <c r="G39"/>
      <c r="H39"/>
      <c r="I39"/>
      <c r="J39"/>
      <c r="K39"/>
      <c r="L39"/>
      <c r="M39" s="110"/>
      <c r="N39" s="110"/>
      <c r="O39" s="110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>
      <c r="A40" s="109"/>
      <c r="B40"/>
      <c r="C40" s="109"/>
      <c r="D40"/>
      <c r="E40"/>
      <c r="F40"/>
      <c r="G40"/>
      <c r="H40"/>
      <c r="I40"/>
      <c r="J40"/>
      <c r="K40"/>
      <c r="L40"/>
      <c r="M40" s="110"/>
      <c r="N40" s="110"/>
      <c r="O40" s="11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>
      <c r="A41" s="109"/>
      <c r="B41"/>
      <c r="C41" s="109"/>
      <c r="D41"/>
      <c r="E41"/>
      <c r="F41"/>
      <c r="G41"/>
      <c r="H41"/>
      <c r="I41"/>
      <c r="J41"/>
      <c r="K41"/>
      <c r="L41"/>
      <c r="M41" s="110"/>
      <c r="N41" s="110"/>
      <c r="O41" s="110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s="109"/>
      <c r="B42"/>
      <c r="C42" s="109"/>
      <c r="D42"/>
      <c r="E42"/>
      <c r="F42"/>
      <c r="G42"/>
      <c r="H42"/>
      <c r="I42"/>
      <c r="J42"/>
      <c r="K42"/>
      <c r="L42"/>
      <c r="M42" s="110"/>
      <c r="N42" s="110"/>
      <c r="O42" s="110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55">
      <c r="A43" s="109"/>
      <c r="B43"/>
      <c r="C43" s="109"/>
      <c r="D43"/>
      <c r="E43"/>
      <c r="F43"/>
      <c r="G43"/>
      <c r="H43"/>
      <c r="I43"/>
      <c r="J43"/>
      <c r="K43"/>
      <c r="L43"/>
      <c r="M43" s="110"/>
      <c r="N43" s="110"/>
      <c r="O43" s="110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s="109"/>
      <c r="B44"/>
      <c r="C44" s="109"/>
      <c r="D44"/>
      <c r="E44"/>
      <c r="F44"/>
      <c r="G44"/>
      <c r="H44"/>
      <c r="I44"/>
      <c r="J44"/>
      <c r="K44"/>
      <c r="L44"/>
      <c r="M44" s="110"/>
      <c r="N44" s="110"/>
      <c r="O44" s="110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s="109"/>
      <c r="B45"/>
      <c r="C45" s="109"/>
      <c r="D45"/>
      <c r="E45"/>
      <c r="F45"/>
      <c r="G45"/>
      <c r="H45"/>
      <c r="I45"/>
      <c r="J45"/>
      <c r="K45"/>
      <c r="L45"/>
      <c r="M45" s="110"/>
      <c r="N45" s="110"/>
      <c r="O45" s="110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s="109"/>
      <c r="B46"/>
      <c r="C46" s="109"/>
      <c r="D46"/>
      <c r="E46"/>
      <c r="F46"/>
      <c r="G46"/>
      <c r="H46"/>
      <c r="I46"/>
      <c r="J46"/>
      <c r="K46"/>
      <c r="L46"/>
      <c r="M46" s="110"/>
      <c r="N46" s="110"/>
      <c r="O46" s="110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5">
      <c r="A47" s="109"/>
      <c r="B47"/>
      <c r="C47" s="109"/>
      <c r="D47"/>
      <c r="E47"/>
      <c r="F47"/>
      <c r="G47"/>
      <c r="H47"/>
      <c r="I47"/>
      <c r="J47"/>
      <c r="K47"/>
      <c r="L47"/>
      <c r="M47" s="110"/>
      <c r="N47" s="110"/>
      <c r="O47" s="110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s="109"/>
      <c r="B48"/>
      <c r="C48" s="109"/>
      <c r="D48"/>
      <c r="E48"/>
      <c r="F48"/>
      <c r="G48"/>
      <c r="H48"/>
      <c r="I48"/>
      <c r="J48"/>
      <c r="K48"/>
      <c r="L48"/>
      <c r="M48" s="110"/>
      <c r="N48" s="110"/>
      <c r="O48" s="110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</sheetData>
  <pageMargins left="0.7" right="0.7" top="0.75" bottom="0.75" header="0.3" footer="0.3"/>
  <pageSetup paperSize="12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-0.499984740745262"/>
  </sheetPr>
  <dimension ref="A1:AI28"/>
  <sheetViews>
    <sheetView showGridLines="0" workbookViewId="0">
      <selection activeCell="D31" sqref="D31"/>
    </sheetView>
  </sheetViews>
  <sheetFormatPr baseColWidth="10" defaultColWidth="11.42578125" defaultRowHeight="15"/>
  <cols>
    <col min="1" max="1" width="16.7109375" style="9" customWidth="1"/>
    <col min="2" max="2" width="18.42578125" style="9" customWidth="1"/>
    <col min="3" max="3" width="14" style="9" customWidth="1"/>
    <col min="4" max="4" width="12.7109375" style="9" customWidth="1"/>
    <col min="5" max="5" width="20" style="10" customWidth="1"/>
    <col min="6" max="6" width="23.7109375" style="9" customWidth="1"/>
    <col min="7" max="7" width="20.140625" style="10" customWidth="1"/>
    <col min="8" max="8" width="20.28515625" style="9" customWidth="1"/>
    <col min="9" max="9" width="14.42578125" style="9" bestFit="1" customWidth="1"/>
    <col min="10" max="10" width="14.7109375" style="9" customWidth="1"/>
    <col min="11" max="11" width="17.28515625" style="6" bestFit="1" customWidth="1"/>
    <col min="12" max="12" width="15" style="6" customWidth="1"/>
    <col min="13" max="13" width="24.140625" style="6" customWidth="1"/>
    <col min="14" max="14" width="13.140625" style="6" customWidth="1"/>
    <col min="15" max="15" width="11.42578125" style="6"/>
    <col min="16" max="16" width="14.5703125" style="6" customWidth="1"/>
    <col min="17" max="17" width="11.42578125" style="6"/>
    <col min="18" max="18" width="20.5703125" style="6" customWidth="1"/>
    <col min="19" max="19" width="18.7109375" style="6" customWidth="1"/>
    <col min="20" max="20" width="16" style="6" customWidth="1"/>
    <col min="21" max="21" width="22" style="6" customWidth="1"/>
    <col min="22" max="22" width="21.5703125" style="6" bestFit="1" customWidth="1"/>
    <col min="23" max="16384" width="11.42578125" style="6"/>
  </cols>
  <sheetData>
    <row r="1" spans="1:35">
      <c r="A1" s="6"/>
      <c r="B1" s="6"/>
      <c r="C1" s="6"/>
      <c r="D1" s="6"/>
      <c r="E1" s="7"/>
      <c r="F1" s="6"/>
      <c r="G1" s="7"/>
      <c r="H1" s="6"/>
      <c r="I1" s="6"/>
      <c r="J1" s="6"/>
    </row>
    <row r="2" spans="1:35" ht="15" customHeight="1">
      <c r="A2" s="372" t="s">
        <v>724</v>
      </c>
      <c r="B2" s="372"/>
      <c r="C2" s="372"/>
      <c r="D2" s="372"/>
      <c r="E2" s="372"/>
      <c r="F2" s="372"/>
      <c r="G2" s="372"/>
      <c r="H2" s="372"/>
      <c r="I2" s="372"/>
      <c r="J2" s="372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>
      <c r="A3" s="373">
        <f>'Resumen '!B4</f>
        <v>46234</v>
      </c>
      <c r="B3" s="373"/>
      <c r="C3" s="373"/>
      <c r="D3" s="373"/>
      <c r="E3" s="373"/>
      <c r="F3" s="373"/>
      <c r="G3" s="373"/>
      <c r="H3" s="373"/>
      <c r="I3" s="373"/>
      <c r="J3" s="373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</row>
    <row r="4" spans="1:35" s="9" customForma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35">
      <c r="A5" t="s">
        <v>725</v>
      </c>
      <c r="B5" t="s">
        <v>726</v>
      </c>
      <c r="C5" t="s">
        <v>727</v>
      </c>
      <c r="D5" t="s">
        <v>728</v>
      </c>
      <c r="E5" t="s">
        <v>729</v>
      </c>
      <c r="F5" t="s">
        <v>730</v>
      </c>
      <c r="G5" t="s">
        <v>731</v>
      </c>
      <c r="H5" t="s">
        <v>732</v>
      </c>
      <c r="I5" t="s">
        <v>733</v>
      </c>
      <c r="J5" t="s">
        <v>142</v>
      </c>
      <c r="K5" t="s">
        <v>734</v>
      </c>
      <c r="L5" t="s">
        <v>735</v>
      </c>
      <c r="M5" t="s">
        <v>736</v>
      </c>
      <c r="N5" t="s">
        <v>159</v>
      </c>
      <c r="O5" t="s">
        <v>737</v>
      </c>
      <c r="P5" t="s">
        <v>738</v>
      </c>
      <c r="Q5" t="s">
        <v>739</v>
      </c>
      <c r="R5" t="s">
        <v>740</v>
      </c>
      <c r="S5" t="s">
        <v>165</v>
      </c>
      <c r="T5" t="s">
        <v>42</v>
      </c>
      <c r="U5" t="s">
        <v>741</v>
      </c>
      <c r="V5" t="s">
        <v>742</v>
      </c>
      <c r="W5" t="s">
        <v>743</v>
      </c>
      <c r="X5" t="s">
        <v>744</v>
      </c>
      <c r="Y5" t="s">
        <v>745</v>
      </c>
      <c r="Z5" t="s">
        <v>746</v>
      </c>
      <c r="AA5" t="s">
        <v>747</v>
      </c>
      <c r="AB5" t="s">
        <v>748</v>
      </c>
      <c r="AC5" t="s">
        <v>177</v>
      </c>
      <c r="AD5" t="s">
        <v>749</v>
      </c>
      <c r="AE5" t="s">
        <v>750</v>
      </c>
      <c r="AF5" t="s">
        <v>751</v>
      </c>
      <c r="AG5" t="s">
        <v>752</v>
      </c>
      <c r="AH5" t="s">
        <v>753</v>
      </c>
      <c r="AI5" t="s">
        <v>754</v>
      </c>
    </row>
    <row r="6" spans="1:35">
      <c r="A6" t="s">
        <v>755</v>
      </c>
      <c r="B6">
        <v>2021</v>
      </c>
      <c r="C6" t="s">
        <v>525</v>
      </c>
      <c r="D6">
        <v>10</v>
      </c>
      <c r="E6">
        <v>30000326</v>
      </c>
      <c r="F6" t="s">
        <v>756</v>
      </c>
      <c r="G6" t="s">
        <v>756</v>
      </c>
      <c r="H6" t="s">
        <v>757</v>
      </c>
      <c r="I6" s="112">
        <v>44355</v>
      </c>
      <c r="J6" s="112">
        <v>44422</v>
      </c>
      <c r="K6" s="112">
        <v>44357</v>
      </c>
      <c r="L6">
        <v>2023</v>
      </c>
      <c r="M6" t="s">
        <v>758</v>
      </c>
      <c r="N6" t="s">
        <v>759</v>
      </c>
      <c r="O6" t="s">
        <v>760</v>
      </c>
      <c r="P6">
        <v>217</v>
      </c>
      <c r="Q6" t="s">
        <v>191</v>
      </c>
      <c r="R6">
        <v>5</v>
      </c>
      <c r="S6">
        <v>0.41899999999999998</v>
      </c>
      <c r="T6">
        <v>0.41899999999999998</v>
      </c>
      <c r="U6">
        <v>1</v>
      </c>
      <c r="V6">
        <v>120</v>
      </c>
      <c r="W6" t="s">
        <v>32</v>
      </c>
      <c r="X6" t="s">
        <v>761</v>
      </c>
      <c r="Y6" t="s">
        <v>32</v>
      </c>
      <c r="Z6" t="s">
        <v>32</v>
      </c>
      <c r="AA6" t="s">
        <v>32</v>
      </c>
      <c r="AB6" t="s">
        <v>32</v>
      </c>
      <c r="AC6">
        <v>96531980</v>
      </c>
      <c r="AD6" t="s">
        <v>762</v>
      </c>
      <c r="AE6" t="s">
        <v>32</v>
      </c>
      <c r="AF6" t="s">
        <v>239</v>
      </c>
      <c r="AG6">
        <v>96531980</v>
      </c>
      <c r="AH6" t="s">
        <v>32</v>
      </c>
      <c r="AI6">
        <v>266689</v>
      </c>
    </row>
    <row r="7" spans="1:35">
      <c r="A7" t="s">
        <v>755</v>
      </c>
      <c r="B7">
        <v>2021</v>
      </c>
      <c r="C7" t="s">
        <v>631</v>
      </c>
      <c r="D7">
        <v>1</v>
      </c>
      <c r="E7">
        <v>30000283</v>
      </c>
      <c r="F7" t="s">
        <v>756</v>
      </c>
      <c r="G7" t="s">
        <v>756</v>
      </c>
      <c r="H7" t="s">
        <v>757</v>
      </c>
      <c r="I7" s="112">
        <v>44184</v>
      </c>
      <c r="J7" s="112">
        <v>44254</v>
      </c>
      <c r="K7" s="112">
        <v>44197</v>
      </c>
      <c r="L7">
        <v>2023</v>
      </c>
      <c r="M7" t="s">
        <v>758</v>
      </c>
      <c r="N7" t="s">
        <v>759</v>
      </c>
      <c r="O7" t="s">
        <v>760</v>
      </c>
      <c r="P7">
        <v>217</v>
      </c>
      <c r="Q7" t="s">
        <v>191</v>
      </c>
      <c r="R7">
        <v>5</v>
      </c>
      <c r="S7">
        <v>1.1220000000000001</v>
      </c>
      <c r="T7">
        <v>1.1220000000000001</v>
      </c>
      <c r="U7">
        <v>1</v>
      </c>
      <c r="V7">
        <v>120</v>
      </c>
      <c r="W7" t="s">
        <v>32</v>
      </c>
      <c r="X7" t="s">
        <v>761</v>
      </c>
      <c r="Y7" t="s">
        <v>32</v>
      </c>
      <c r="Z7" t="s">
        <v>32</v>
      </c>
      <c r="AA7" t="s">
        <v>32</v>
      </c>
      <c r="AB7" t="s">
        <v>32</v>
      </c>
      <c r="AC7">
        <v>96531980</v>
      </c>
      <c r="AD7" t="s">
        <v>762</v>
      </c>
      <c r="AE7" t="s">
        <v>32</v>
      </c>
      <c r="AF7" t="s">
        <v>239</v>
      </c>
      <c r="AG7">
        <v>96531980</v>
      </c>
      <c r="AH7" t="s">
        <v>32</v>
      </c>
      <c r="AI7">
        <v>238231</v>
      </c>
    </row>
    <row r="8" spans="1:35">
      <c r="A8" t="s">
        <v>755</v>
      </c>
      <c r="B8">
        <v>2021</v>
      </c>
      <c r="C8" t="s">
        <v>699</v>
      </c>
      <c r="D8">
        <v>9</v>
      </c>
      <c r="E8">
        <v>30000302</v>
      </c>
      <c r="F8" t="s">
        <v>756</v>
      </c>
      <c r="G8" t="s">
        <v>756</v>
      </c>
      <c r="H8" t="s">
        <v>757</v>
      </c>
      <c r="I8" s="112">
        <v>44295</v>
      </c>
      <c r="J8" s="112">
        <v>44354</v>
      </c>
      <c r="K8" s="112">
        <v>44295</v>
      </c>
      <c r="L8">
        <v>2023</v>
      </c>
      <c r="M8" t="s">
        <v>758</v>
      </c>
      <c r="N8" t="s">
        <v>759</v>
      </c>
      <c r="O8" t="s">
        <v>760</v>
      </c>
      <c r="P8">
        <v>217</v>
      </c>
      <c r="Q8" t="s">
        <v>191</v>
      </c>
      <c r="R8">
        <v>5</v>
      </c>
      <c r="S8">
        <v>56.32</v>
      </c>
      <c r="T8">
        <v>56.32</v>
      </c>
      <c r="U8">
        <v>1</v>
      </c>
      <c r="V8">
        <v>120</v>
      </c>
      <c r="W8" t="s">
        <v>32</v>
      </c>
      <c r="X8" t="s">
        <v>761</v>
      </c>
      <c r="Y8" t="s">
        <v>32</v>
      </c>
      <c r="Z8" t="s">
        <v>32</v>
      </c>
      <c r="AA8" t="s">
        <v>32</v>
      </c>
      <c r="AB8" t="s">
        <v>32</v>
      </c>
      <c r="AC8">
        <v>96531980</v>
      </c>
      <c r="AD8" t="s">
        <v>762</v>
      </c>
      <c r="AE8" t="s">
        <v>32</v>
      </c>
      <c r="AF8" t="s">
        <v>239</v>
      </c>
      <c r="AG8">
        <v>96531980</v>
      </c>
      <c r="AH8" t="s">
        <v>32</v>
      </c>
      <c r="AI8">
        <v>260124</v>
      </c>
    </row>
    <row r="9" spans="1:35">
      <c r="A9" t="s">
        <v>755</v>
      </c>
      <c r="B9">
        <v>2021</v>
      </c>
      <c r="C9" t="s">
        <v>631</v>
      </c>
      <c r="D9">
        <v>7</v>
      </c>
      <c r="E9">
        <v>30000283</v>
      </c>
      <c r="F9" t="s">
        <v>756</v>
      </c>
      <c r="G9" t="s">
        <v>763</v>
      </c>
      <c r="H9" t="s">
        <v>757</v>
      </c>
      <c r="I9" s="112">
        <v>44184</v>
      </c>
      <c r="J9" s="112">
        <v>44254</v>
      </c>
      <c r="K9" s="112">
        <v>44203</v>
      </c>
      <c r="L9">
        <v>2023</v>
      </c>
      <c r="M9" t="s">
        <v>758</v>
      </c>
      <c r="N9" t="s">
        <v>759</v>
      </c>
      <c r="O9" t="s">
        <v>760</v>
      </c>
      <c r="P9">
        <v>217</v>
      </c>
      <c r="Q9" t="s">
        <v>191</v>
      </c>
      <c r="R9">
        <v>5</v>
      </c>
      <c r="S9">
        <v>2.3889999999999998</v>
      </c>
      <c r="T9">
        <v>2.3889999999999998</v>
      </c>
      <c r="U9">
        <v>1</v>
      </c>
      <c r="V9">
        <v>119</v>
      </c>
      <c r="W9" t="s">
        <v>32</v>
      </c>
      <c r="X9" t="s">
        <v>761</v>
      </c>
      <c r="Y9" t="s">
        <v>32</v>
      </c>
      <c r="Z9" t="s">
        <v>32</v>
      </c>
      <c r="AA9" t="s">
        <v>32</v>
      </c>
      <c r="AB9" t="s">
        <v>32</v>
      </c>
      <c r="AC9">
        <v>96531980</v>
      </c>
      <c r="AD9" t="s">
        <v>762</v>
      </c>
      <c r="AE9" t="s">
        <v>32</v>
      </c>
      <c r="AF9" t="s">
        <v>239</v>
      </c>
      <c r="AG9">
        <v>96531980</v>
      </c>
      <c r="AH9" t="s">
        <v>32</v>
      </c>
      <c r="AI9">
        <v>238231</v>
      </c>
    </row>
    <row r="10" spans="1:35">
      <c r="A10" t="s">
        <v>755</v>
      </c>
      <c r="B10">
        <v>2021</v>
      </c>
      <c r="C10" t="s">
        <v>525</v>
      </c>
      <c r="D10">
        <v>26</v>
      </c>
      <c r="E10">
        <v>30000326</v>
      </c>
      <c r="F10" t="s">
        <v>756</v>
      </c>
      <c r="G10" t="s">
        <v>763</v>
      </c>
      <c r="H10" t="s">
        <v>757</v>
      </c>
      <c r="I10" s="112">
        <v>44355</v>
      </c>
      <c r="J10" s="112">
        <v>44422</v>
      </c>
      <c r="K10" s="112">
        <v>44373</v>
      </c>
      <c r="L10">
        <v>2023</v>
      </c>
      <c r="M10" t="s">
        <v>758</v>
      </c>
      <c r="N10" t="s">
        <v>759</v>
      </c>
      <c r="O10" t="s">
        <v>760</v>
      </c>
      <c r="P10">
        <v>217</v>
      </c>
      <c r="Q10" t="s">
        <v>191</v>
      </c>
      <c r="R10">
        <v>5</v>
      </c>
      <c r="S10">
        <v>1.9419999999999999</v>
      </c>
      <c r="T10">
        <v>1.9419999999999999</v>
      </c>
      <c r="U10">
        <v>1</v>
      </c>
      <c r="V10">
        <v>119</v>
      </c>
      <c r="W10" t="s">
        <v>32</v>
      </c>
      <c r="X10" t="s">
        <v>761</v>
      </c>
      <c r="Y10" t="s">
        <v>32</v>
      </c>
      <c r="Z10" t="s">
        <v>32</v>
      </c>
      <c r="AA10" t="s">
        <v>32</v>
      </c>
      <c r="AB10" t="s">
        <v>32</v>
      </c>
      <c r="AC10">
        <v>96531980</v>
      </c>
      <c r="AD10" t="s">
        <v>762</v>
      </c>
      <c r="AE10" t="s">
        <v>32</v>
      </c>
      <c r="AF10" t="s">
        <v>239</v>
      </c>
      <c r="AG10">
        <v>96531980</v>
      </c>
      <c r="AH10" t="s">
        <v>32</v>
      </c>
      <c r="AI10">
        <v>266689</v>
      </c>
    </row>
    <row r="11" spans="1:35">
      <c r="A11" t="s">
        <v>89</v>
      </c>
      <c r="B11">
        <v>2021</v>
      </c>
      <c r="C11" t="s">
        <v>656</v>
      </c>
      <c r="D11">
        <v>23</v>
      </c>
      <c r="E11">
        <v>454170</v>
      </c>
      <c r="F11" t="s">
        <v>764</v>
      </c>
      <c r="G11" t="s">
        <v>763</v>
      </c>
      <c r="H11" t="s">
        <v>765</v>
      </c>
      <c r="I11" s="112">
        <v>44302</v>
      </c>
      <c r="J11" s="112">
        <v>44339</v>
      </c>
      <c r="K11" t="s">
        <v>32</v>
      </c>
      <c r="L11">
        <v>32011</v>
      </c>
      <c r="M11" t="s">
        <v>766</v>
      </c>
      <c r="N11" t="s">
        <v>767</v>
      </c>
      <c r="O11" t="s">
        <v>760</v>
      </c>
      <c r="P11">
        <v>217</v>
      </c>
      <c r="Q11" t="s">
        <v>191</v>
      </c>
      <c r="R11">
        <v>6</v>
      </c>
      <c r="S11">
        <v>2.5870000000000002</v>
      </c>
      <c r="T11">
        <v>2.8120690000000002</v>
      </c>
      <c r="U11">
        <v>1.087</v>
      </c>
      <c r="V11">
        <v>119</v>
      </c>
      <c r="W11" t="s">
        <v>32</v>
      </c>
      <c r="X11">
        <v>11</v>
      </c>
      <c r="Y11" t="s">
        <v>32</v>
      </c>
      <c r="Z11">
        <v>0</v>
      </c>
      <c r="AA11" t="s">
        <v>32</v>
      </c>
      <c r="AB11" t="s">
        <v>32</v>
      </c>
      <c r="AC11">
        <v>8649242</v>
      </c>
      <c r="AD11" t="s">
        <v>768</v>
      </c>
      <c r="AE11">
        <v>11736653</v>
      </c>
      <c r="AF11" t="s">
        <v>195</v>
      </c>
      <c r="AG11">
        <v>3560</v>
      </c>
      <c r="AH11" t="s">
        <v>769</v>
      </c>
      <c r="AI11">
        <v>258701</v>
      </c>
    </row>
    <row r="12" spans="1:35">
      <c r="A12" t="s">
        <v>89</v>
      </c>
      <c r="B12">
        <v>2021</v>
      </c>
      <c r="C12" t="s">
        <v>656</v>
      </c>
      <c r="D12">
        <v>23</v>
      </c>
      <c r="E12">
        <v>454170</v>
      </c>
      <c r="F12" t="s">
        <v>764</v>
      </c>
      <c r="G12" t="s">
        <v>756</v>
      </c>
      <c r="H12" t="s">
        <v>765</v>
      </c>
      <c r="I12" s="112">
        <v>44302</v>
      </c>
      <c r="J12" s="112">
        <v>44339</v>
      </c>
      <c r="K12" t="s">
        <v>32</v>
      </c>
      <c r="L12">
        <v>32011</v>
      </c>
      <c r="M12" t="s">
        <v>766</v>
      </c>
      <c r="N12" t="s">
        <v>767</v>
      </c>
      <c r="O12" t="s">
        <v>760</v>
      </c>
      <c r="P12">
        <v>217</v>
      </c>
      <c r="Q12" t="s">
        <v>191</v>
      </c>
      <c r="R12">
        <v>6</v>
      </c>
      <c r="S12">
        <v>1.708</v>
      </c>
      <c r="T12">
        <v>1.8565959999999999</v>
      </c>
      <c r="U12">
        <v>1.087</v>
      </c>
      <c r="V12">
        <v>120</v>
      </c>
      <c r="W12" t="s">
        <v>32</v>
      </c>
      <c r="X12">
        <v>11</v>
      </c>
      <c r="Y12" t="s">
        <v>32</v>
      </c>
      <c r="Z12">
        <v>0</v>
      </c>
      <c r="AA12" t="s">
        <v>32</v>
      </c>
      <c r="AB12" t="s">
        <v>32</v>
      </c>
      <c r="AC12">
        <v>8649242</v>
      </c>
      <c r="AD12" t="s">
        <v>768</v>
      </c>
      <c r="AE12">
        <v>11736653</v>
      </c>
      <c r="AF12" t="s">
        <v>195</v>
      </c>
      <c r="AG12">
        <v>3560</v>
      </c>
      <c r="AH12" t="s">
        <v>769</v>
      </c>
      <c r="AI12">
        <v>258701</v>
      </c>
    </row>
    <row r="13" spans="1:35">
      <c r="A13" t="s">
        <v>755</v>
      </c>
      <c r="B13">
        <v>2021</v>
      </c>
      <c r="C13" t="s">
        <v>699</v>
      </c>
      <c r="D13">
        <v>3</v>
      </c>
      <c r="E13">
        <v>30000310</v>
      </c>
      <c r="F13" t="s">
        <v>756</v>
      </c>
      <c r="G13" t="s">
        <v>756</v>
      </c>
      <c r="H13" t="s">
        <v>757</v>
      </c>
      <c r="I13" s="112">
        <v>44287</v>
      </c>
      <c r="J13" s="112">
        <v>44366</v>
      </c>
      <c r="K13" s="112">
        <v>44289</v>
      </c>
      <c r="L13">
        <v>2511</v>
      </c>
      <c r="M13" t="s">
        <v>770</v>
      </c>
      <c r="N13" t="s">
        <v>759</v>
      </c>
      <c r="O13" t="s">
        <v>760</v>
      </c>
      <c r="P13">
        <v>217</v>
      </c>
      <c r="Q13" t="s">
        <v>191</v>
      </c>
      <c r="R13">
        <v>5</v>
      </c>
      <c r="S13">
        <v>158.447</v>
      </c>
      <c r="T13">
        <v>158.447</v>
      </c>
      <c r="U13">
        <v>1</v>
      </c>
      <c r="V13">
        <v>120</v>
      </c>
      <c r="W13" t="s">
        <v>32</v>
      </c>
      <c r="X13" t="s">
        <v>761</v>
      </c>
      <c r="Y13" t="s">
        <v>32</v>
      </c>
      <c r="Z13" t="s">
        <v>32</v>
      </c>
      <c r="AA13" t="s">
        <v>32</v>
      </c>
      <c r="AB13" t="s">
        <v>32</v>
      </c>
      <c r="AC13">
        <v>99514020</v>
      </c>
      <c r="AD13" t="s">
        <v>771</v>
      </c>
      <c r="AE13" t="s">
        <v>32</v>
      </c>
      <c r="AF13" t="s">
        <v>239</v>
      </c>
      <c r="AG13">
        <v>99514020</v>
      </c>
      <c r="AH13" t="s">
        <v>32</v>
      </c>
      <c r="AI13">
        <v>261770</v>
      </c>
    </row>
    <row r="14" spans="1:35">
      <c r="A14" t="s">
        <v>755</v>
      </c>
      <c r="B14">
        <v>2021</v>
      </c>
      <c r="C14" t="s">
        <v>631</v>
      </c>
      <c r="D14">
        <v>20</v>
      </c>
      <c r="E14">
        <v>30000291</v>
      </c>
      <c r="F14" t="s">
        <v>756</v>
      </c>
      <c r="G14" t="s">
        <v>756</v>
      </c>
      <c r="H14" t="s">
        <v>757</v>
      </c>
      <c r="I14" s="112">
        <v>44213</v>
      </c>
      <c r="J14" s="112">
        <v>44285</v>
      </c>
      <c r="K14" s="112">
        <v>44216</v>
      </c>
      <c r="L14">
        <v>2511</v>
      </c>
      <c r="M14" t="s">
        <v>770</v>
      </c>
      <c r="N14" t="s">
        <v>759</v>
      </c>
      <c r="O14" t="s">
        <v>760</v>
      </c>
      <c r="P14">
        <v>217</v>
      </c>
      <c r="Q14" t="s">
        <v>191</v>
      </c>
      <c r="R14">
        <v>5</v>
      </c>
      <c r="S14">
        <v>87.819000000000003</v>
      </c>
      <c r="T14">
        <v>87.819000000000003</v>
      </c>
      <c r="U14">
        <v>1</v>
      </c>
      <c r="V14">
        <v>120</v>
      </c>
      <c r="W14" t="s">
        <v>32</v>
      </c>
      <c r="X14" t="s">
        <v>761</v>
      </c>
      <c r="Y14" t="s">
        <v>32</v>
      </c>
      <c r="Z14" t="s">
        <v>32</v>
      </c>
      <c r="AA14" t="s">
        <v>32</v>
      </c>
      <c r="AB14" t="s">
        <v>32</v>
      </c>
      <c r="AC14">
        <v>99514020</v>
      </c>
      <c r="AD14" t="s">
        <v>771</v>
      </c>
      <c r="AE14" t="s">
        <v>32</v>
      </c>
      <c r="AF14" t="s">
        <v>239</v>
      </c>
      <c r="AG14">
        <v>99514020</v>
      </c>
      <c r="AH14" t="s">
        <v>32</v>
      </c>
      <c r="AI14">
        <v>247480</v>
      </c>
    </row>
    <row r="15" spans="1:35">
      <c r="A15" t="s">
        <v>755</v>
      </c>
      <c r="B15">
        <v>2021</v>
      </c>
      <c r="C15" t="s">
        <v>543</v>
      </c>
      <c r="D15">
        <v>3</v>
      </c>
      <c r="E15">
        <v>30000297</v>
      </c>
      <c r="F15" t="s">
        <v>756</v>
      </c>
      <c r="G15" t="s">
        <v>756</v>
      </c>
      <c r="H15" t="s">
        <v>757</v>
      </c>
      <c r="I15" s="112">
        <v>44256</v>
      </c>
      <c r="J15" s="112">
        <v>44329</v>
      </c>
      <c r="K15" s="112">
        <v>44258</v>
      </c>
      <c r="L15">
        <v>2011</v>
      </c>
      <c r="M15" t="s">
        <v>772</v>
      </c>
      <c r="N15" t="s">
        <v>759</v>
      </c>
      <c r="O15" t="s">
        <v>760</v>
      </c>
      <c r="P15">
        <v>217</v>
      </c>
      <c r="Q15" t="s">
        <v>191</v>
      </c>
      <c r="R15">
        <v>5</v>
      </c>
      <c r="S15">
        <v>103.4</v>
      </c>
      <c r="T15">
        <v>103.4</v>
      </c>
      <c r="U15">
        <v>1</v>
      </c>
      <c r="V15">
        <v>120</v>
      </c>
      <c r="W15" t="s">
        <v>32</v>
      </c>
      <c r="X15" t="s">
        <v>761</v>
      </c>
      <c r="Y15" t="s">
        <v>32</v>
      </c>
      <c r="Z15" t="s">
        <v>32</v>
      </c>
      <c r="AA15" t="s">
        <v>32</v>
      </c>
      <c r="AB15" t="s">
        <v>32</v>
      </c>
      <c r="AC15">
        <v>96808510</v>
      </c>
      <c r="AD15" t="s">
        <v>773</v>
      </c>
      <c r="AE15" t="s">
        <v>32</v>
      </c>
      <c r="AF15" t="s">
        <v>239</v>
      </c>
      <c r="AG15">
        <v>96808510</v>
      </c>
      <c r="AH15" t="s">
        <v>32</v>
      </c>
      <c r="AI15">
        <v>256939</v>
      </c>
    </row>
    <row r="16" spans="1:35">
      <c r="A16" t="s">
        <v>755</v>
      </c>
      <c r="B16">
        <v>2021</v>
      </c>
      <c r="C16" t="s">
        <v>656</v>
      </c>
      <c r="D16">
        <v>15</v>
      </c>
      <c r="E16">
        <v>30000316</v>
      </c>
      <c r="F16" t="s">
        <v>756</v>
      </c>
      <c r="G16" t="s">
        <v>756</v>
      </c>
      <c r="H16" t="s">
        <v>757</v>
      </c>
      <c r="I16" s="112">
        <v>44330</v>
      </c>
      <c r="J16" s="112">
        <v>44391</v>
      </c>
      <c r="K16" s="112">
        <v>44331</v>
      </c>
      <c r="L16">
        <v>2011</v>
      </c>
      <c r="M16" t="s">
        <v>772</v>
      </c>
      <c r="N16" t="s">
        <v>759</v>
      </c>
      <c r="O16" t="s">
        <v>760</v>
      </c>
      <c r="P16">
        <v>217</v>
      </c>
      <c r="Q16" t="s">
        <v>191</v>
      </c>
      <c r="R16">
        <v>5</v>
      </c>
      <c r="S16">
        <v>44.951999999999998</v>
      </c>
      <c r="T16">
        <v>44.951999999999998</v>
      </c>
      <c r="U16">
        <v>1</v>
      </c>
      <c r="V16">
        <v>120</v>
      </c>
      <c r="W16" t="s">
        <v>32</v>
      </c>
      <c r="X16" t="s">
        <v>761</v>
      </c>
      <c r="Y16" t="s">
        <v>32</v>
      </c>
      <c r="Z16" t="s">
        <v>32</v>
      </c>
      <c r="AA16" t="s">
        <v>32</v>
      </c>
      <c r="AB16" t="s">
        <v>32</v>
      </c>
      <c r="AC16">
        <v>96808510</v>
      </c>
      <c r="AD16" t="s">
        <v>773</v>
      </c>
      <c r="AE16" t="s">
        <v>32</v>
      </c>
      <c r="AF16" t="s">
        <v>239</v>
      </c>
      <c r="AG16">
        <v>96808510</v>
      </c>
      <c r="AH16" t="s">
        <v>32</v>
      </c>
      <c r="AI16">
        <v>264436</v>
      </c>
    </row>
    <row r="17" spans="1:35">
      <c r="A17" t="s">
        <v>755</v>
      </c>
      <c r="B17">
        <v>2021</v>
      </c>
      <c r="C17" t="s">
        <v>631</v>
      </c>
      <c r="D17">
        <v>1</v>
      </c>
      <c r="E17">
        <v>30000285</v>
      </c>
      <c r="F17" t="s">
        <v>756</v>
      </c>
      <c r="G17" t="s">
        <v>756</v>
      </c>
      <c r="H17" t="s">
        <v>757</v>
      </c>
      <c r="I17" s="112">
        <v>44106</v>
      </c>
      <c r="J17" s="112">
        <v>44256</v>
      </c>
      <c r="K17" s="112">
        <v>44197</v>
      </c>
      <c r="L17">
        <v>2011</v>
      </c>
      <c r="M17" t="s">
        <v>772</v>
      </c>
      <c r="N17" t="s">
        <v>759</v>
      </c>
      <c r="O17" t="s">
        <v>760</v>
      </c>
      <c r="P17">
        <v>217</v>
      </c>
      <c r="Q17" t="s">
        <v>191</v>
      </c>
      <c r="R17">
        <v>5</v>
      </c>
      <c r="S17">
        <v>26.236999999999998</v>
      </c>
      <c r="T17">
        <v>26.236999999999998</v>
      </c>
      <c r="U17">
        <v>1</v>
      </c>
      <c r="V17">
        <v>120</v>
      </c>
      <c r="W17" t="s">
        <v>32</v>
      </c>
      <c r="X17" t="s">
        <v>761</v>
      </c>
      <c r="Y17" t="s">
        <v>32</v>
      </c>
      <c r="Z17" t="s">
        <v>32</v>
      </c>
      <c r="AA17" t="s">
        <v>32</v>
      </c>
      <c r="AB17" t="s">
        <v>32</v>
      </c>
      <c r="AC17">
        <v>96808510</v>
      </c>
      <c r="AD17" t="s">
        <v>773</v>
      </c>
      <c r="AE17" t="s">
        <v>32</v>
      </c>
      <c r="AF17" t="s">
        <v>239</v>
      </c>
      <c r="AG17">
        <v>96808510</v>
      </c>
      <c r="AH17" t="s">
        <v>32</v>
      </c>
      <c r="AI17">
        <v>238728</v>
      </c>
    </row>
    <row r="18" spans="1:35">
      <c r="A18" t="s">
        <v>755</v>
      </c>
      <c r="B18">
        <v>2021</v>
      </c>
      <c r="C18" t="s">
        <v>525</v>
      </c>
      <c r="D18">
        <v>9</v>
      </c>
      <c r="E18">
        <v>30000316</v>
      </c>
      <c r="F18" t="s">
        <v>756</v>
      </c>
      <c r="G18" t="s">
        <v>763</v>
      </c>
      <c r="H18" t="s">
        <v>757</v>
      </c>
      <c r="I18" s="112">
        <v>44330</v>
      </c>
      <c r="J18" s="112">
        <v>44391</v>
      </c>
      <c r="K18" s="112">
        <v>44356</v>
      </c>
      <c r="L18">
        <v>2011</v>
      </c>
      <c r="M18" t="s">
        <v>772</v>
      </c>
      <c r="N18" t="s">
        <v>759</v>
      </c>
      <c r="O18" t="s">
        <v>760</v>
      </c>
      <c r="P18">
        <v>217</v>
      </c>
      <c r="Q18" t="s">
        <v>191</v>
      </c>
      <c r="R18">
        <v>5</v>
      </c>
      <c r="S18">
        <v>17.952000000000002</v>
      </c>
      <c r="T18">
        <v>17.952000000000002</v>
      </c>
      <c r="U18">
        <v>1</v>
      </c>
      <c r="V18">
        <v>119</v>
      </c>
      <c r="W18" t="s">
        <v>32</v>
      </c>
      <c r="X18" t="s">
        <v>761</v>
      </c>
      <c r="Y18" t="s">
        <v>32</v>
      </c>
      <c r="Z18" t="s">
        <v>32</v>
      </c>
      <c r="AA18" t="s">
        <v>32</v>
      </c>
      <c r="AB18" t="s">
        <v>32</v>
      </c>
      <c r="AC18">
        <v>96808510</v>
      </c>
      <c r="AD18" t="s">
        <v>773</v>
      </c>
      <c r="AE18" t="s">
        <v>32</v>
      </c>
      <c r="AF18" t="s">
        <v>239</v>
      </c>
      <c r="AG18">
        <v>96808510</v>
      </c>
      <c r="AH18" t="s">
        <v>32</v>
      </c>
      <c r="AI18">
        <v>264436</v>
      </c>
    </row>
    <row r="19" spans="1:35">
      <c r="A19" t="s">
        <v>755</v>
      </c>
      <c r="B19">
        <v>2021</v>
      </c>
      <c r="C19" t="s">
        <v>543</v>
      </c>
      <c r="D19">
        <v>7</v>
      </c>
      <c r="E19">
        <v>30000297</v>
      </c>
      <c r="F19" t="s">
        <v>756</v>
      </c>
      <c r="G19" t="s">
        <v>763</v>
      </c>
      <c r="H19" t="s">
        <v>757</v>
      </c>
      <c r="I19" s="112">
        <v>44256</v>
      </c>
      <c r="J19" s="112">
        <v>44329</v>
      </c>
      <c r="K19" s="112">
        <v>44262</v>
      </c>
      <c r="L19">
        <v>2011</v>
      </c>
      <c r="M19" t="s">
        <v>772</v>
      </c>
      <c r="N19" t="s">
        <v>759</v>
      </c>
      <c r="O19" t="s">
        <v>760</v>
      </c>
      <c r="P19">
        <v>217</v>
      </c>
      <c r="Q19" t="s">
        <v>191</v>
      </c>
      <c r="R19">
        <v>5</v>
      </c>
      <c r="S19">
        <v>2.6040000000000001</v>
      </c>
      <c r="T19">
        <v>2.6040000000000001</v>
      </c>
      <c r="U19">
        <v>1</v>
      </c>
      <c r="V19">
        <v>119</v>
      </c>
      <c r="W19" t="s">
        <v>32</v>
      </c>
      <c r="X19" t="s">
        <v>761</v>
      </c>
      <c r="Y19" t="s">
        <v>32</v>
      </c>
      <c r="Z19" t="s">
        <v>32</v>
      </c>
      <c r="AA19" t="s">
        <v>32</v>
      </c>
      <c r="AB19" t="s">
        <v>32</v>
      </c>
      <c r="AC19">
        <v>96808510</v>
      </c>
      <c r="AD19" t="s">
        <v>773</v>
      </c>
      <c r="AE19" t="s">
        <v>32</v>
      </c>
      <c r="AF19" t="s">
        <v>239</v>
      </c>
      <c r="AG19">
        <v>96808510</v>
      </c>
      <c r="AH19" t="s">
        <v>32</v>
      </c>
      <c r="AI19">
        <v>256939</v>
      </c>
    </row>
    <row r="20" spans="1:35">
      <c r="A20" t="s">
        <v>755</v>
      </c>
      <c r="B20">
        <v>2021</v>
      </c>
      <c r="C20" t="s">
        <v>598</v>
      </c>
      <c r="D20">
        <v>18</v>
      </c>
      <c r="E20">
        <v>30000285</v>
      </c>
      <c r="F20" t="s">
        <v>756</v>
      </c>
      <c r="G20" t="s">
        <v>763</v>
      </c>
      <c r="H20" t="s">
        <v>757</v>
      </c>
      <c r="I20" s="112">
        <v>44106</v>
      </c>
      <c r="J20" s="112">
        <v>44256</v>
      </c>
      <c r="K20" s="112">
        <v>44245</v>
      </c>
      <c r="L20">
        <v>2011</v>
      </c>
      <c r="M20" t="s">
        <v>772</v>
      </c>
      <c r="N20" t="s">
        <v>759</v>
      </c>
      <c r="O20" t="s">
        <v>760</v>
      </c>
      <c r="P20">
        <v>217</v>
      </c>
      <c r="Q20" t="s">
        <v>191</v>
      </c>
      <c r="R20">
        <v>5</v>
      </c>
      <c r="S20">
        <v>2.11</v>
      </c>
      <c r="T20">
        <v>2.11</v>
      </c>
      <c r="U20">
        <v>1</v>
      </c>
      <c r="V20">
        <v>119</v>
      </c>
      <c r="W20" t="s">
        <v>32</v>
      </c>
      <c r="X20" t="s">
        <v>761</v>
      </c>
      <c r="Y20" t="s">
        <v>32</v>
      </c>
      <c r="Z20" t="s">
        <v>32</v>
      </c>
      <c r="AA20" t="s">
        <v>32</v>
      </c>
      <c r="AB20" t="s">
        <v>32</v>
      </c>
      <c r="AC20">
        <v>96808510</v>
      </c>
      <c r="AD20" t="s">
        <v>773</v>
      </c>
      <c r="AE20" t="s">
        <v>32</v>
      </c>
      <c r="AF20" t="s">
        <v>239</v>
      </c>
      <c r="AG20">
        <v>96808510</v>
      </c>
      <c r="AH20" t="s">
        <v>32</v>
      </c>
      <c r="AI20">
        <v>238728</v>
      </c>
    </row>
    <row r="21" spans="1:35">
      <c r="A21" t="s">
        <v>755</v>
      </c>
      <c r="B21">
        <v>2021</v>
      </c>
      <c r="C21" t="s">
        <v>598</v>
      </c>
      <c r="D21">
        <v>17</v>
      </c>
      <c r="E21">
        <v>30000281</v>
      </c>
      <c r="F21" t="s">
        <v>756</v>
      </c>
      <c r="G21" t="s">
        <v>763</v>
      </c>
      <c r="H21" t="s">
        <v>757</v>
      </c>
      <c r="I21" s="112">
        <v>44206</v>
      </c>
      <c r="J21" s="112">
        <v>44250</v>
      </c>
      <c r="K21" s="112">
        <v>44244</v>
      </c>
      <c r="L21">
        <v>2533</v>
      </c>
      <c r="M21" t="s">
        <v>774</v>
      </c>
      <c r="N21" t="s">
        <v>759</v>
      </c>
      <c r="O21" t="s">
        <v>760</v>
      </c>
      <c r="P21">
        <v>217</v>
      </c>
      <c r="Q21" t="s">
        <v>191</v>
      </c>
      <c r="R21">
        <v>5</v>
      </c>
      <c r="S21">
        <v>0.79200000000000004</v>
      </c>
      <c r="T21">
        <v>0.79200000000000004</v>
      </c>
      <c r="U21">
        <v>1</v>
      </c>
      <c r="V21">
        <v>119</v>
      </c>
      <c r="W21" t="s">
        <v>32</v>
      </c>
      <c r="X21" t="s">
        <v>761</v>
      </c>
      <c r="Y21" t="s">
        <v>32</v>
      </c>
      <c r="Z21" t="s">
        <v>32</v>
      </c>
      <c r="AA21" t="s">
        <v>32</v>
      </c>
      <c r="AB21" t="s">
        <v>32</v>
      </c>
      <c r="AC21">
        <v>96808510</v>
      </c>
      <c r="AD21" t="s">
        <v>773</v>
      </c>
      <c r="AE21" t="s">
        <v>32</v>
      </c>
      <c r="AF21" t="s">
        <v>239</v>
      </c>
      <c r="AG21">
        <v>96808510</v>
      </c>
      <c r="AH21" t="s">
        <v>32</v>
      </c>
      <c r="AI21">
        <v>238197</v>
      </c>
    </row>
    <row r="22" spans="1:35">
      <c r="A22" t="s">
        <v>755</v>
      </c>
      <c r="B22">
        <v>2021</v>
      </c>
      <c r="C22" t="s">
        <v>476</v>
      </c>
      <c r="D22">
        <v>27</v>
      </c>
      <c r="E22">
        <v>30000330</v>
      </c>
      <c r="F22" t="s">
        <v>756</v>
      </c>
      <c r="G22" t="s">
        <v>756</v>
      </c>
      <c r="H22" t="s">
        <v>757</v>
      </c>
      <c r="I22" s="112">
        <v>44413</v>
      </c>
      <c r="J22" s="112">
        <v>44460</v>
      </c>
      <c r="K22" s="112">
        <v>44435</v>
      </c>
      <c r="L22">
        <v>2533</v>
      </c>
      <c r="M22" t="s">
        <v>774</v>
      </c>
      <c r="N22" t="s">
        <v>759</v>
      </c>
      <c r="O22" t="s">
        <v>760</v>
      </c>
      <c r="P22">
        <v>217</v>
      </c>
      <c r="Q22" t="s">
        <v>191</v>
      </c>
      <c r="R22">
        <v>5</v>
      </c>
      <c r="S22">
        <v>30.186</v>
      </c>
      <c r="T22">
        <v>30.186</v>
      </c>
      <c r="U22">
        <v>1</v>
      </c>
      <c r="V22">
        <v>120</v>
      </c>
      <c r="W22" t="s">
        <v>32</v>
      </c>
      <c r="X22" t="s">
        <v>761</v>
      </c>
      <c r="Y22" t="s">
        <v>32</v>
      </c>
      <c r="Z22" t="s">
        <v>32</v>
      </c>
      <c r="AA22" t="s">
        <v>32</v>
      </c>
      <c r="AB22" t="s">
        <v>32</v>
      </c>
      <c r="AC22">
        <v>96808510</v>
      </c>
      <c r="AD22" t="s">
        <v>773</v>
      </c>
      <c r="AE22" t="s">
        <v>32</v>
      </c>
      <c r="AF22" t="s">
        <v>239</v>
      </c>
      <c r="AG22">
        <v>96808510</v>
      </c>
      <c r="AH22" t="s">
        <v>32</v>
      </c>
      <c r="AI22">
        <v>268927</v>
      </c>
    </row>
    <row r="23" spans="1:35">
      <c r="A23" t="s">
        <v>755</v>
      </c>
      <c r="B23">
        <v>2021</v>
      </c>
      <c r="C23" t="s">
        <v>476</v>
      </c>
      <c r="D23">
        <v>7</v>
      </c>
      <c r="E23">
        <v>30000330</v>
      </c>
      <c r="F23" t="s">
        <v>756</v>
      </c>
      <c r="G23" t="s">
        <v>763</v>
      </c>
      <c r="H23" t="s">
        <v>757</v>
      </c>
      <c r="I23" s="112">
        <v>44413</v>
      </c>
      <c r="J23" s="112">
        <v>44460</v>
      </c>
      <c r="K23" s="112">
        <v>44415</v>
      </c>
      <c r="L23">
        <v>2533</v>
      </c>
      <c r="M23" t="s">
        <v>774</v>
      </c>
      <c r="N23" t="s">
        <v>759</v>
      </c>
      <c r="O23" t="s">
        <v>760</v>
      </c>
      <c r="P23">
        <v>217</v>
      </c>
      <c r="Q23" t="s">
        <v>191</v>
      </c>
      <c r="R23">
        <v>5</v>
      </c>
      <c r="S23">
        <v>19.626000000000001</v>
      </c>
      <c r="T23">
        <v>19.626000000000001</v>
      </c>
      <c r="U23">
        <v>1</v>
      </c>
      <c r="V23">
        <v>119</v>
      </c>
      <c r="W23" t="s">
        <v>32</v>
      </c>
      <c r="X23" t="s">
        <v>761</v>
      </c>
      <c r="Y23" t="s">
        <v>32</v>
      </c>
      <c r="Z23" t="s">
        <v>32</v>
      </c>
      <c r="AA23" t="s">
        <v>32</v>
      </c>
      <c r="AB23" t="s">
        <v>32</v>
      </c>
      <c r="AC23">
        <v>96808510</v>
      </c>
      <c r="AD23" t="s">
        <v>773</v>
      </c>
      <c r="AE23" t="s">
        <v>32</v>
      </c>
      <c r="AF23" t="s">
        <v>239</v>
      </c>
      <c r="AG23">
        <v>96808510</v>
      </c>
      <c r="AH23" t="s">
        <v>32</v>
      </c>
      <c r="AI23">
        <v>268927</v>
      </c>
    </row>
    <row r="24" spans="1:35">
      <c r="A24" t="s">
        <v>755</v>
      </c>
      <c r="B24">
        <v>2021</v>
      </c>
      <c r="C24" t="s">
        <v>656</v>
      </c>
      <c r="D24">
        <v>12</v>
      </c>
      <c r="E24">
        <v>30000306</v>
      </c>
      <c r="F24" t="s">
        <v>756</v>
      </c>
      <c r="G24" t="s">
        <v>756</v>
      </c>
      <c r="H24" t="s">
        <v>757</v>
      </c>
      <c r="I24" s="112">
        <v>44302</v>
      </c>
      <c r="J24" s="112">
        <v>44356</v>
      </c>
      <c r="K24" s="112">
        <v>44328</v>
      </c>
      <c r="L24">
        <v>2533</v>
      </c>
      <c r="M24" t="s">
        <v>774</v>
      </c>
      <c r="N24" t="s">
        <v>759</v>
      </c>
      <c r="O24" t="s">
        <v>760</v>
      </c>
      <c r="P24">
        <v>217</v>
      </c>
      <c r="Q24" t="s">
        <v>191</v>
      </c>
      <c r="R24">
        <v>5</v>
      </c>
      <c r="S24">
        <v>1.468</v>
      </c>
      <c r="T24">
        <v>1.468</v>
      </c>
      <c r="U24">
        <v>1</v>
      </c>
      <c r="V24">
        <v>120</v>
      </c>
      <c r="W24" t="s">
        <v>32</v>
      </c>
      <c r="X24" t="s">
        <v>761</v>
      </c>
      <c r="Y24" t="s">
        <v>32</v>
      </c>
      <c r="Z24" t="s">
        <v>32</v>
      </c>
      <c r="AA24" t="s">
        <v>32</v>
      </c>
      <c r="AB24" t="s">
        <v>32</v>
      </c>
      <c r="AC24">
        <v>96808510</v>
      </c>
      <c r="AD24" t="s">
        <v>773</v>
      </c>
      <c r="AE24" t="s">
        <v>32</v>
      </c>
      <c r="AF24" t="s">
        <v>239</v>
      </c>
      <c r="AG24">
        <v>96808510</v>
      </c>
      <c r="AH24" t="s">
        <v>32</v>
      </c>
      <c r="AI24">
        <v>260570</v>
      </c>
    </row>
    <row r="25" spans="1:35">
      <c r="A25" t="s">
        <v>755</v>
      </c>
      <c r="B25">
        <v>2021</v>
      </c>
      <c r="C25" t="s">
        <v>543</v>
      </c>
      <c r="D25">
        <v>10</v>
      </c>
      <c r="E25">
        <v>30000295</v>
      </c>
      <c r="F25" t="s">
        <v>763</v>
      </c>
      <c r="G25" t="s">
        <v>763</v>
      </c>
      <c r="H25" t="s">
        <v>775</v>
      </c>
      <c r="I25" s="112">
        <v>44253</v>
      </c>
      <c r="J25" s="112">
        <v>44298</v>
      </c>
      <c r="K25" s="112">
        <v>44265</v>
      </c>
      <c r="L25">
        <v>2533</v>
      </c>
      <c r="M25" t="s">
        <v>774</v>
      </c>
      <c r="N25" t="s">
        <v>759</v>
      </c>
      <c r="O25" t="s">
        <v>760</v>
      </c>
      <c r="P25">
        <v>217</v>
      </c>
      <c r="Q25" t="s">
        <v>191</v>
      </c>
      <c r="R25">
        <v>5</v>
      </c>
      <c r="S25">
        <v>2.5419999999999998</v>
      </c>
      <c r="T25">
        <v>2.5419999999999998</v>
      </c>
      <c r="U25">
        <v>1</v>
      </c>
      <c r="V25">
        <v>119</v>
      </c>
      <c r="W25" t="s">
        <v>32</v>
      </c>
      <c r="X25" t="s">
        <v>761</v>
      </c>
      <c r="Y25" t="s">
        <v>32</v>
      </c>
      <c r="Z25" t="s">
        <v>32</v>
      </c>
      <c r="AA25" t="s">
        <v>32</v>
      </c>
      <c r="AB25" t="s">
        <v>32</v>
      </c>
      <c r="AC25">
        <v>96808510</v>
      </c>
      <c r="AD25" t="s">
        <v>773</v>
      </c>
      <c r="AE25" t="s">
        <v>32</v>
      </c>
      <c r="AF25" t="s">
        <v>239</v>
      </c>
      <c r="AG25">
        <v>96808510</v>
      </c>
      <c r="AH25" t="s">
        <v>32</v>
      </c>
      <c r="AI25">
        <v>249669</v>
      </c>
    </row>
    <row r="26" spans="1:35">
      <c r="A26" t="s">
        <v>755</v>
      </c>
      <c r="B26">
        <v>2021</v>
      </c>
      <c r="C26" t="s">
        <v>525</v>
      </c>
      <c r="D26">
        <v>11</v>
      </c>
      <c r="E26">
        <v>30000322</v>
      </c>
      <c r="F26" t="s">
        <v>763</v>
      </c>
      <c r="G26" t="s">
        <v>763</v>
      </c>
      <c r="H26" t="s">
        <v>775</v>
      </c>
      <c r="I26" s="112">
        <v>44354</v>
      </c>
      <c r="J26" s="112">
        <v>44412</v>
      </c>
      <c r="K26" s="112">
        <v>44358</v>
      </c>
      <c r="L26">
        <v>2533</v>
      </c>
      <c r="M26" t="s">
        <v>774</v>
      </c>
      <c r="N26" t="s">
        <v>759</v>
      </c>
      <c r="O26" t="s">
        <v>760</v>
      </c>
      <c r="P26">
        <v>217</v>
      </c>
      <c r="Q26" t="s">
        <v>191</v>
      </c>
      <c r="R26">
        <v>5</v>
      </c>
      <c r="S26">
        <v>2.214</v>
      </c>
      <c r="T26">
        <v>2.214</v>
      </c>
      <c r="U26">
        <v>1</v>
      </c>
      <c r="V26">
        <v>119</v>
      </c>
      <c r="W26" t="s">
        <v>32</v>
      </c>
      <c r="X26" t="s">
        <v>761</v>
      </c>
      <c r="Y26" t="s">
        <v>32</v>
      </c>
      <c r="Z26" t="s">
        <v>32</v>
      </c>
      <c r="AA26" t="s">
        <v>32</v>
      </c>
      <c r="AB26" t="s">
        <v>32</v>
      </c>
      <c r="AC26">
        <v>96808510</v>
      </c>
      <c r="AD26" t="s">
        <v>773</v>
      </c>
      <c r="AE26" t="s">
        <v>32</v>
      </c>
      <c r="AF26" t="s">
        <v>239</v>
      </c>
      <c r="AG26">
        <v>96808510</v>
      </c>
      <c r="AH26" t="s">
        <v>32</v>
      </c>
      <c r="AI26">
        <v>266614</v>
      </c>
    </row>
    <row r="27" spans="1:35">
      <c r="A27" t="s">
        <v>755</v>
      </c>
      <c r="B27">
        <v>2021</v>
      </c>
      <c r="C27" t="s">
        <v>656</v>
      </c>
      <c r="D27">
        <v>11</v>
      </c>
      <c r="E27">
        <v>30000306</v>
      </c>
      <c r="F27" t="s">
        <v>756</v>
      </c>
      <c r="G27" t="s">
        <v>763</v>
      </c>
      <c r="H27" t="s">
        <v>757</v>
      </c>
      <c r="I27" s="112">
        <v>44302</v>
      </c>
      <c r="J27" s="112">
        <v>44356</v>
      </c>
      <c r="K27" s="112">
        <v>44327</v>
      </c>
      <c r="L27">
        <v>2533</v>
      </c>
      <c r="M27" t="s">
        <v>774</v>
      </c>
      <c r="N27" t="s">
        <v>759</v>
      </c>
      <c r="O27" t="s">
        <v>760</v>
      </c>
      <c r="P27">
        <v>217</v>
      </c>
      <c r="Q27" t="s">
        <v>191</v>
      </c>
      <c r="R27">
        <v>5</v>
      </c>
      <c r="S27">
        <v>1.847</v>
      </c>
      <c r="T27">
        <v>1.847</v>
      </c>
      <c r="U27">
        <v>1</v>
      </c>
      <c r="V27">
        <v>119</v>
      </c>
      <c r="W27" t="s">
        <v>32</v>
      </c>
      <c r="X27" t="s">
        <v>761</v>
      </c>
      <c r="Y27" t="s">
        <v>32</v>
      </c>
      <c r="Z27" t="s">
        <v>32</v>
      </c>
      <c r="AA27" t="s">
        <v>32</v>
      </c>
      <c r="AB27" t="s">
        <v>32</v>
      </c>
      <c r="AC27">
        <v>96808510</v>
      </c>
      <c r="AD27" t="s">
        <v>773</v>
      </c>
      <c r="AE27" t="s">
        <v>32</v>
      </c>
      <c r="AF27" t="s">
        <v>239</v>
      </c>
      <c r="AG27">
        <v>96808510</v>
      </c>
      <c r="AH27" t="s">
        <v>32</v>
      </c>
      <c r="AI27">
        <v>260570</v>
      </c>
    </row>
    <row r="28" spans="1:35">
      <c r="A28" t="s">
        <v>755</v>
      </c>
      <c r="B28">
        <v>2021</v>
      </c>
      <c r="C28" t="s">
        <v>598</v>
      </c>
      <c r="D28">
        <v>14</v>
      </c>
      <c r="E28">
        <v>30000300</v>
      </c>
      <c r="F28" t="s">
        <v>756</v>
      </c>
      <c r="G28" t="s">
        <v>756</v>
      </c>
      <c r="H28" t="s">
        <v>757</v>
      </c>
      <c r="I28" s="112">
        <v>44238</v>
      </c>
      <c r="J28" s="112">
        <v>44352</v>
      </c>
      <c r="K28" s="112">
        <v>44241</v>
      </c>
      <c r="L28">
        <v>2515</v>
      </c>
      <c r="M28" t="s">
        <v>776</v>
      </c>
      <c r="N28" t="s">
        <v>759</v>
      </c>
      <c r="O28" t="s">
        <v>760</v>
      </c>
      <c r="P28">
        <v>217</v>
      </c>
      <c r="Q28" t="s">
        <v>191</v>
      </c>
      <c r="R28">
        <v>5</v>
      </c>
      <c r="S28">
        <v>189.95400000000001</v>
      </c>
      <c r="T28">
        <v>189.95400000000001</v>
      </c>
      <c r="U28">
        <v>1</v>
      </c>
      <c r="V28">
        <v>120</v>
      </c>
      <c r="W28" t="s">
        <v>32</v>
      </c>
      <c r="X28" t="s">
        <v>761</v>
      </c>
      <c r="Y28" t="s">
        <v>32</v>
      </c>
      <c r="Z28" t="s">
        <v>32</v>
      </c>
      <c r="AA28" t="s">
        <v>32</v>
      </c>
      <c r="AB28" t="s">
        <v>32</v>
      </c>
      <c r="AC28">
        <v>99514020</v>
      </c>
      <c r="AD28" t="s">
        <v>771</v>
      </c>
      <c r="AE28" t="s">
        <v>32</v>
      </c>
      <c r="AF28" t="s">
        <v>239</v>
      </c>
      <c r="AG28">
        <v>99514020</v>
      </c>
      <c r="AH28" t="s">
        <v>32</v>
      </c>
      <c r="AI28">
        <v>260204</v>
      </c>
    </row>
  </sheetData>
  <mergeCells count="2">
    <mergeCell ref="A2:J2"/>
    <mergeCell ref="A3:J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C00000"/>
  </sheetPr>
  <dimension ref="A1:Q42"/>
  <sheetViews>
    <sheetView zoomScale="85" zoomScaleNormal="85" workbookViewId="0">
      <selection activeCell="K15" sqref="K15"/>
    </sheetView>
  </sheetViews>
  <sheetFormatPr baseColWidth="10" defaultColWidth="11.42578125" defaultRowHeight="15"/>
  <cols>
    <col min="1" max="1" width="37.5703125" style="4" bestFit="1" customWidth="1"/>
    <col min="2" max="2" width="28.140625" style="4" customWidth="1"/>
    <col min="3" max="3" width="16.85546875" style="4" customWidth="1"/>
    <col min="4" max="4" width="18.7109375" style="4" customWidth="1"/>
    <col min="5" max="5" width="48.42578125" style="4" customWidth="1"/>
    <col min="6" max="6" width="16.28515625" style="4" customWidth="1"/>
    <col min="7" max="7" width="14.28515625" style="4" customWidth="1"/>
    <col min="8" max="8" width="14.85546875" style="4" bestFit="1" customWidth="1"/>
    <col min="9" max="9" width="20" style="4" bestFit="1" customWidth="1"/>
    <col min="10" max="10" width="15.42578125" style="4" customWidth="1"/>
    <col min="11" max="11" width="14.28515625" style="4" customWidth="1"/>
    <col min="12" max="12" width="12.28515625" style="4" customWidth="1"/>
    <col min="13" max="13" width="19.42578125" style="4" customWidth="1"/>
    <col min="14" max="14" width="14" style="108" customWidth="1"/>
    <col min="15" max="15" width="16.5703125" style="4" customWidth="1"/>
    <col min="16" max="16384" width="11.42578125" style="4"/>
  </cols>
  <sheetData>
    <row r="1" spans="1:17">
      <c r="A1" s="101" t="s">
        <v>777</v>
      </c>
      <c r="B1" s="101" t="s">
        <v>778</v>
      </c>
      <c r="C1" s="101" t="s">
        <v>779</v>
      </c>
      <c r="D1" s="101" t="s">
        <v>780</v>
      </c>
      <c r="E1" s="101" t="s">
        <v>781</v>
      </c>
      <c r="F1" s="101" t="s">
        <v>782</v>
      </c>
      <c r="G1" s="101" t="s">
        <v>783</v>
      </c>
      <c r="H1" s="101" t="s">
        <v>784</v>
      </c>
      <c r="I1" s="101" t="s">
        <v>785</v>
      </c>
      <c r="J1" s="101" t="s">
        <v>786</v>
      </c>
      <c r="K1" s="101" t="s">
        <v>787</v>
      </c>
      <c r="L1" s="101" t="s">
        <v>788</v>
      </c>
      <c r="M1" s="101" t="s">
        <v>789</v>
      </c>
      <c r="N1" s="102" t="s">
        <v>790</v>
      </c>
      <c r="O1" s="103" t="s">
        <v>791</v>
      </c>
      <c r="P1" s="104" t="s">
        <v>792</v>
      </c>
      <c r="Q1" s="104" t="s">
        <v>793</v>
      </c>
    </row>
    <row r="2" spans="1:17">
      <c r="A2" s="94" t="s">
        <v>794</v>
      </c>
      <c r="B2" s="105" t="s">
        <v>795</v>
      </c>
      <c r="C2" s="105" t="s">
        <v>796</v>
      </c>
      <c r="D2" s="105" t="s">
        <v>797</v>
      </c>
      <c r="E2" s="105" t="str">
        <f>'APA Bacalao Norte 47°LS'!D16</f>
        <v xml:space="preserve">MACROZONA NORTE_REGIONES DE ARICA Y PARINACOTA - COQUIMBO </v>
      </c>
      <c r="F2" s="147">
        <v>46054</v>
      </c>
      <c r="G2" s="147">
        <v>46173</v>
      </c>
      <c r="H2" s="71">
        <f>'APA Bacalao Norte 47°LS'!F16</f>
        <v>145.13</v>
      </c>
      <c r="I2" s="105">
        <v>0</v>
      </c>
      <c r="J2" s="71">
        <f>'APA Bacalao Norte 47°LS'!G16</f>
        <v>145.13</v>
      </c>
      <c r="K2" s="106">
        <f>'APA Bacalao Norte 47°LS'!H16</f>
        <v>142.93</v>
      </c>
      <c r="L2" s="71">
        <f>'APA Bacalao Norte 47°LS'!I16</f>
        <v>2.1999999999999886</v>
      </c>
      <c r="M2" s="95">
        <f>'APA Bacalao Norte 47°LS'!J16</f>
        <v>0.98484117687590444</v>
      </c>
      <c r="N2" s="107" t="s">
        <v>32</v>
      </c>
      <c r="O2" s="107">
        <f>+'Resumen '!$B$4</f>
        <v>46234</v>
      </c>
      <c r="P2" s="105">
        <v>2026</v>
      </c>
      <c r="Q2" s="105"/>
    </row>
    <row r="3" spans="1:17" ht="15" customHeight="1">
      <c r="A3" s="94" t="s">
        <v>794</v>
      </c>
      <c r="B3" s="105" t="s">
        <v>795</v>
      </c>
      <c r="C3" s="105" t="s">
        <v>796</v>
      </c>
      <c r="D3" s="105" t="s">
        <v>797</v>
      </c>
      <c r="E3" s="105" t="str">
        <f>'APA Bacalao Norte 47°LS'!D16</f>
        <v xml:space="preserve">MACROZONA NORTE_REGIONES DE ARICA Y PARINACOTA - COQUIMBO </v>
      </c>
      <c r="F3" s="147">
        <v>46285</v>
      </c>
      <c r="G3" s="147">
        <v>46387</v>
      </c>
      <c r="H3" s="71">
        <f>'APA Bacalao Norte 47°LS'!F17</f>
        <v>145.13</v>
      </c>
      <c r="I3" s="105">
        <v>0</v>
      </c>
      <c r="J3" s="71">
        <f>'APA Bacalao Norte 47°LS'!G17</f>
        <v>147.32999999999998</v>
      </c>
      <c r="K3" s="106">
        <f>'APA Bacalao Norte 47°LS'!H17</f>
        <v>0</v>
      </c>
      <c r="L3" s="71">
        <f>'APA Bacalao Norte 47°LS'!I17</f>
        <v>147.32999999999998</v>
      </c>
      <c r="M3" s="95">
        <f>'APA Bacalao Norte 47°LS'!J17</f>
        <v>0</v>
      </c>
      <c r="N3" s="107" t="s">
        <v>32</v>
      </c>
      <c r="O3" s="107">
        <f>+'Resumen '!$B$4</f>
        <v>46234</v>
      </c>
      <c r="P3" s="105">
        <v>2026</v>
      </c>
      <c r="Q3" s="105"/>
    </row>
    <row r="4" spans="1:17">
      <c r="A4" s="94" t="s">
        <v>794</v>
      </c>
      <c r="B4" s="105" t="s">
        <v>795</v>
      </c>
      <c r="C4" s="105" t="s">
        <v>796</v>
      </c>
      <c r="D4" s="105" t="s">
        <v>798</v>
      </c>
      <c r="E4" s="105" t="str">
        <f>'APA Bacalao Norte 47°LS'!D18</f>
        <v>REGION DE VALPARAISO</v>
      </c>
      <c r="F4" s="147">
        <v>46054</v>
      </c>
      <c r="G4" s="147">
        <v>46173</v>
      </c>
      <c r="H4" s="71">
        <f>'APA Bacalao Norte 47°LS'!F18</f>
        <v>165.56</v>
      </c>
      <c r="I4" s="105">
        <v>0</v>
      </c>
      <c r="J4" s="71">
        <f>'APA Bacalao Norte 47°LS'!G18</f>
        <v>165.56</v>
      </c>
      <c r="K4" s="106">
        <f>'APA Bacalao Norte 47°LS'!H18</f>
        <v>171.23900000000003</v>
      </c>
      <c r="L4" s="71">
        <f>'APA Bacalao Norte 47°LS'!I18</f>
        <v>-5.6790000000000305</v>
      </c>
      <c r="M4" s="95">
        <f>'APA Bacalao Norte 47°LS'!J18</f>
        <v>1.0343017637110414</v>
      </c>
      <c r="N4" s="107" t="s">
        <v>32</v>
      </c>
      <c r="O4" s="107">
        <f>+'Resumen '!$B$4</f>
        <v>46234</v>
      </c>
      <c r="P4" s="105">
        <v>2026</v>
      </c>
      <c r="Q4" s="105"/>
    </row>
    <row r="5" spans="1:17" ht="15" customHeight="1">
      <c r="A5" s="94" t="s">
        <v>794</v>
      </c>
      <c r="B5" s="105" t="s">
        <v>795</v>
      </c>
      <c r="C5" s="105" t="s">
        <v>796</v>
      </c>
      <c r="D5" s="105" t="s">
        <v>798</v>
      </c>
      <c r="E5" s="105" t="str">
        <f>'APA Bacalao Norte 47°LS'!D18</f>
        <v>REGION DE VALPARAISO</v>
      </c>
      <c r="F5" s="147">
        <v>46285</v>
      </c>
      <c r="G5" s="147">
        <v>46387</v>
      </c>
      <c r="H5" s="71">
        <f>'APA Bacalao Norte 47°LS'!F19</f>
        <v>165.56</v>
      </c>
      <c r="I5" s="105">
        <v>0</v>
      </c>
      <c r="J5" s="71">
        <f>'APA Bacalao Norte 47°LS'!G19</f>
        <v>159.88099999999997</v>
      </c>
      <c r="K5" s="106">
        <f>'APA Bacalao Norte 47°LS'!H19</f>
        <v>0</v>
      </c>
      <c r="L5" s="71">
        <f>'APA Bacalao Norte 47°LS'!I19</f>
        <v>159.88099999999997</v>
      </c>
      <c r="M5" s="95">
        <f>'APA Bacalao Norte 47°LS'!J19</f>
        <v>0</v>
      </c>
      <c r="N5" s="107" t="s">
        <v>32</v>
      </c>
      <c r="O5" s="107">
        <f>+'Resumen '!$B$4</f>
        <v>46234</v>
      </c>
      <c r="P5" s="105">
        <v>2026</v>
      </c>
      <c r="Q5" s="105"/>
    </row>
    <row r="6" spans="1:17">
      <c r="A6" s="94" t="s">
        <v>794</v>
      </c>
      <c r="B6" s="105" t="s">
        <v>795</v>
      </c>
      <c r="C6" s="105" t="s">
        <v>796</v>
      </c>
      <c r="D6" s="105" t="s">
        <v>798</v>
      </c>
      <c r="E6" s="105" t="str">
        <f>'APA Bacalao Norte 47°LS'!D20</f>
        <v>REGION DE O'HIGGINS</v>
      </c>
      <c r="F6" s="147">
        <v>46054</v>
      </c>
      <c r="G6" s="147">
        <v>46173</v>
      </c>
      <c r="H6" s="71">
        <f>'APA Bacalao Norte 47°LS'!F20</f>
        <v>0.15</v>
      </c>
      <c r="I6" s="105">
        <v>0</v>
      </c>
      <c r="J6" s="71">
        <f>'APA Bacalao Norte 47°LS'!G20</f>
        <v>0.15</v>
      </c>
      <c r="K6" s="106">
        <f>'APA Bacalao Norte 47°LS'!H20</f>
        <v>0</v>
      </c>
      <c r="L6" s="71">
        <f>'APA Bacalao Norte 47°LS'!I20</f>
        <v>0.15</v>
      </c>
      <c r="M6" s="95">
        <f>'APA Bacalao Norte 47°LS'!J20</f>
        <v>0</v>
      </c>
      <c r="N6" s="107" t="s">
        <v>32</v>
      </c>
      <c r="O6" s="107">
        <f>+'Resumen '!$B$4</f>
        <v>46234</v>
      </c>
      <c r="P6" s="105">
        <v>2026</v>
      </c>
      <c r="Q6" s="105"/>
    </row>
    <row r="7" spans="1:17" ht="15" customHeight="1">
      <c r="A7" s="94" t="s">
        <v>794</v>
      </c>
      <c r="B7" s="105" t="s">
        <v>795</v>
      </c>
      <c r="C7" s="105" t="s">
        <v>796</v>
      </c>
      <c r="D7" s="105" t="s">
        <v>798</v>
      </c>
      <c r="E7" s="105" t="str">
        <f>'APA Bacalao Norte 47°LS'!D20</f>
        <v>REGION DE O'HIGGINS</v>
      </c>
      <c r="F7" s="147">
        <v>46285</v>
      </c>
      <c r="G7" s="147">
        <v>46387</v>
      </c>
      <c r="H7" s="71">
        <f>'APA Bacalao Norte 47°LS'!F21</f>
        <v>0.15</v>
      </c>
      <c r="I7" s="105">
        <v>0</v>
      </c>
      <c r="J7" s="71">
        <f>'APA Bacalao Norte 47°LS'!G21</f>
        <v>0.3</v>
      </c>
      <c r="K7" s="106">
        <f>'APA Bacalao Norte 47°LS'!H21</f>
        <v>0</v>
      </c>
      <c r="L7" s="71">
        <f>'APA Bacalao Norte 47°LS'!I21</f>
        <v>0.3</v>
      </c>
      <c r="M7" s="95">
        <f>'APA Bacalao Norte 47°LS'!J21</f>
        <v>0</v>
      </c>
      <c r="N7" s="107" t="s">
        <v>32</v>
      </c>
      <c r="O7" s="107">
        <f>+'Resumen '!$B$4</f>
        <v>46234</v>
      </c>
      <c r="P7" s="105">
        <v>2026</v>
      </c>
      <c r="Q7" s="105"/>
    </row>
    <row r="8" spans="1:17">
      <c r="A8" s="94" t="s">
        <v>794</v>
      </c>
      <c r="B8" s="105" t="s">
        <v>795</v>
      </c>
      <c r="C8" s="105" t="s">
        <v>796</v>
      </c>
      <c r="D8" s="105" t="s">
        <v>798</v>
      </c>
      <c r="E8" s="105" t="str">
        <f>'APA Bacalao Norte 47°LS'!D22</f>
        <v>REGION DEL MAULE</v>
      </c>
      <c r="F8" s="147">
        <v>46054</v>
      </c>
      <c r="G8" s="147">
        <v>46173</v>
      </c>
      <c r="H8" s="71">
        <f>'APA Bacalao Norte 47°LS'!F22</f>
        <v>139.65</v>
      </c>
      <c r="I8" s="105">
        <v>0</v>
      </c>
      <c r="J8" s="71">
        <f>'APA Bacalao Norte 47°LS'!G22</f>
        <v>139.65</v>
      </c>
      <c r="K8" s="106">
        <f>'APA Bacalao Norte 47°LS'!H22</f>
        <v>156.43699999999998</v>
      </c>
      <c r="L8" s="71">
        <f>'APA Bacalao Norte 47°LS'!I22</f>
        <v>-16.786999999999978</v>
      </c>
      <c r="M8" s="95">
        <f>'APA Bacalao Norte 47°LS'!J22</f>
        <v>1.120207662012173</v>
      </c>
      <c r="N8" s="107" t="s">
        <v>32</v>
      </c>
      <c r="O8" s="107">
        <f>+'Resumen '!$B$4</f>
        <v>46234</v>
      </c>
      <c r="P8" s="105">
        <v>2026</v>
      </c>
      <c r="Q8" s="105"/>
    </row>
    <row r="9" spans="1:17" ht="15" customHeight="1">
      <c r="A9" s="94" t="s">
        <v>794</v>
      </c>
      <c r="B9" s="105" t="s">
        <v>795</v>
      </c>
      <c r="C9" s="105" t="s">
        <v>796</v>
      </c>
      <c r="D9" s="105" t="s">
        <v>798</v>
      </c>
      <c r="E9" s="105" t="str">
        <f>'APA Bacalao Norte 47°LS'!D22</f>
        <v>REGION DEL MAULE</v>
      </c>
      <c r="F9" s="147">
        <v>46285</v>
      </c>
      <c r="G9" s="147">
        <v>46387</v>
      </c>
      <c r="H9" s="71">
        <f>'APA Bacalao Norte 47°LS'!F23</f>
        <v>139.65</v>
      </c>
      <c r="I9" s="105">
        <v>0</v>
      </c>
      <c r="J9" s="71">
        <f>'APA Bacalao Norte 47°LS'!G23</f>
        <v>122.86300000000003</v>
      </c>
      <c r="K9" s="106">
        <f>'APA Bacalao Norte 47°LS'!H23</f>
        <v>0</v>
      </c>
      <c r="L9" s="71">
        <f>'APA Bacalao Norte 47°LS'!I23</f>
        <v>122.86300000000003</v>
      </c>
      <c r="M9" s="95">
        <f>'APA Bacalao Norte 47°LS'!J23</f>
        <v>0</v>
      </c>
      <c r="N9" s="107" t="s">
        <v>32</v>
      </c>
      <c r="O9" s="107">
        <f>+'Resumen '!$B$4</f>
        <v>46234</v>
      </c>
      <c r="P9" s="105">
        <v>2026</v>
      </c>
      <c r="Q9" s="105"/>
    </row>
    <row r="10" spans="1:17">
      <c r="A10" s="94" t="s">
        <v>794</v>
      </c>
      <c r="B10" s="105" t="s">
        <v>795</v>
      </c>
      <c r="C10" s="105" t="s">
        <v>796</v>
      </c>
      <c r="D10" s="105" t="s">
        <v>798</v>
      </c>
      <c r="E10" s="105" t="str">
        <f>'APA Bacalao Norte 47°LS'!D24</f>
        <v xml:space="preserve">REGION DEL ÑUBLE Y BIO BIO </v>
      </c>
      <c r="F10" s="147">
        <v>46054</v>
      </c>
      <c r="G10" s="147">
        <v>46173</v>
      </c>
      <c r="H10" s="71">
        <f>'APA Bacalao Norte 47°LS'!F24</f>
        <v>518.70000000000005</v>
      </c>
      <c r="I10" s="105">
        <v>0</v>
      </c>
      <c r="J10" s="71">
        <f>'APA Bacalao Norte 47°LS'!G24</f>
        <v>518.70000000000005</v>
      </c>
      <c r="K10" s="106">
        <f>'APA Bacalao Norte 47°LS'!H24</f>
        <v>504.35900000000004</v>
      </c>
      <c r="L10" s="71">
        <f>'APA Bacalao Norte 47°LS'!I24</f>
        <v>14.341000000000008</v>
      </c>
      <c r="M10" s="95">
        <f>'APA Bacalao Norte 47°LS'!J24</f>
        <v>0.97235203393098124</v>
      </c>
      <c r="N10" s="107" t="s">
        <v>32</v>
      </c>
      <c r="O10" s="107">
        <f>+'Resumen '!$B$4</f>
        <v>46234</v>
      </c>
      <c r="P10" s="105">
        <v>2026</v>
      </c>
      <c r="Q10" s="105"/>
    </row>
    <row r="11" spans="1:17" ht="15" customHeight="1">
      <c r="A11" s="94" t="s">
        <v>794</v>
      </c>
      <c r="B11" s="105" t="s">
        <v>795</v>
      </c>
      <c r="C11" s="105" t="s">
        <v>796</v>
      </c>
      <c r="D11" s="105" t="s">
        <v>798</v>
      </c>
      <c r="E11" s="105" t="str">
        <f>'APA Bacalao Norte 47°LS'!D24</f>
        <v xml:space="preserve">REGION DEL ÑUBLE Y BIO BIO </v>
      </c>
      <c r="F11" s="147">
        <v>46285</v>
      </c>
      <c r="G11" s="147">
        <v>46387</v>
      </c>
      <c r="H11" s="71">
        <f>'APA Bacalao Norte 47°LS'!F25</f>
        <v>518.70000000000005</v>
      </c>
      <c r="I11" s="105">
        <v>0</v>
      </c>
      <c r="J11" s="71">
        <f>'APA Bacalao Norte 47°LS'!G25</f>
        <v>533.04100000000005</v>
      </c>
      <c r="K11" s="106">
        <f>'APA Bacalao Norte 47°LS'!H25</f>
        <v>0</v>
      </c>
      <c r="L11" s="71">
        <f>'APA Bacalao Norte 47°LS'!I25</f>
        <v>533.04100000000005</v>
      </c>
      <c r="M11" s="95">
        <f>'APA Bacalao Norte 47°LS'!J25</f>
        <v>0</v>
      </c>
      <c r="N11" s="107" t="s">
        <v>32</v>
      </c>
      <c r="O11" s="107">
        <f>+'Resumen '!$B$4</f>
        <v>46234</v>
      </c>
      <c r="P11" s="105">
        <v>2026</v>
      </c>
      <c r="Q11" s="105"/>
    </row>
    <row r="12" spans="1:17">
      <c r="A12" s="94" t="s">
        <v>794</v>
      </c>
      <c r="B12" s="105" t="s">
        <v>795</v>
      </c>
      <c r="C12" s="105" t="s">
        <v>796</v>
      </c>
      <c r="D12" s="105" t="s">
        <v>798</v>
      </c>
      <c r="E12" s="105" t="str">
        <f>'APA Bacalao Norte 47°LS'!D26</f>
        <v>REGION DE LA ARAUCANIA</v>
      </c>
      <c r="F12" s="147">
        <v>46054</v>
      </c>
      <c r="G12" s="147">
        <v>46173</v>
      </c>
      <c r="H12" s="71">
        <f>'APA Bacalao Norte 47°LS'!F26</f>
        <v>7.05</v>
      </c>
      <c r="I12" s="105">
        <v>0</v>
      </c>
      <c r="J12" s="71">
        <f>'APA Bacalao Norte 47°LS'!G26</f>
        <v>7.05</v>
      </c>
      <c r="K12" s="106">
        <f>'APA Bacalao Norte 47°LS'!H26</f>
        <v>0</v>
      </c>
      <c r="L12" s="71">
        <f>'APA Bacalao Norte 47°LS'!I26</f>
        <v>7.05</v>
      </c>
      <c r="M12" s="95">
        <f>'APA Bacalao Norte 47°LS'!J26</f>
        <v>0</v>
      </c>
      <c r="N12" s="107" t="s">
        <v>32</v>
      </c>
      <c r="O12" s="107">
        <f>+'Resumen '!$B$4</f>
        <v>46234</v>
      </c>
      <c r="P12" s="105">
        <v>2026</v>
      </c>
      <c r="Q12" s="105"/>
    </row>
    <row r="13" spans="1:17" ht="15" customHeight="1">
      <c r="A13" s="94" t="s">
        <v>794</v>
      </c>
      <c r="B13" s="105" t="s">
        <v>795</v>
      </c>
      <c r="C13" s="105" t="s">
        <v>796</v>
      </c>
      <c r="D13" s="105" t="s">
        <v>798</v>
      </c>
      <c r="E13" s="105" t="str">
        <f>'APA Bacalao Norte 47°LS'!D26</f>
        <v>REGION DE LA ARAUCANIA</v>
      </c>
      <c r="F13" s="147">
        <v>46285</v>
      </c>
      <c r="G13" s="147">
        <v>46387</v>
      </c>
      <c r="H13" s="71">
        <f>'APA Bacalao Norte 47°LS'!F27</f>
        <v>7.05</v>
      </c>
      <c r="I13" s="105">
        <v>0</v>
      </c>
      <c r="J13" s="71">
        <f>'APA Bacalao Norte 47°LS'!G27</f>
        <v>14.1</v>
      </c>
      <c r="K13" s="106">
        <f>'APA Bacalao Norte 47°LS'!H27</f>
        <v>0</v>
      </c>
      <c r="L13" s="71">
        <f>'APA Bacalao Norte 47°LS'!I27</f>
        <v>14.1</v>
      </c>
      <c r="M13" s="95">
        <f>'APA Bacalao Norte 47°LS'!J27</f>
        <v>0</v>
      </c>
      <c r="N13" s="107" t="s">
        <v>32</v>
      </c>
      <c r="O13" s="107">
        <f>+'Resumen '!$B$4</f>
        <v>46234</v>
      </c>
      <c r="P13" s="105">
        <v>2026</v>
      </c>
      <c r="Q13" s="105"/>
    </row>
    <row r="14" spans="1:17">
      <c r="A14" s="94" t="s">
        <v>794</v>
      </c>
      <c r="B14" s="105" t="s">
        <v>795</v>
      </c>
      <c r="C14" s="105" t="s">
        <v>796</v>
      </c>
      <c r="D14" s="105" t="s">
        <v>798</v>
      </c>
      <c r="E14" s="105" t="str">
        <f>'APA Bacalao Norte 47°LS'!D28</f>
        <v>REGION DE LOS RIOS</v>
      </c>
      <c r="F14" s="147">
        <v>46054</v>
      </c>
      <c r="G14" s="147">
        <v>46173</v>
      </c>
      <c r="H14" s="71">
        <f>'APA Bacalao Norte 47°LS'!F28</f>
        <v>223.5</v>
      </c>
      <c r="I14" s="105">
        <v>0</v>
      </c>
      <c r="J14" s="71">
        <f>'APA Bacalao Norte 47°LS'!G28</f>
        <v>223.5</v>
      </c>
      <c r="K14" s="106">
        <f>'APA Bacalao Norte 47°LS'!H28</f>
        <v>231.11599999999999</v>
      </c>
      <c r="L14" s="71">
        <f>'APA Bacalao Norte 47°LS'!I28</f>
        <v>-7.6159999999999854</v>
      </c>
      <c r="M14" s="95">
        <f>'APA Bacalao Norte 47°LS'!J28</f>
        <v>1.0340760626398209</v>
      </c>
      <c r="N14" s="107" t="s">
        <v>32</v>
      </c>
      <c r="O14" s="107">
        <f>+'Resumen '!$B$4</f>
        <v>46234</v>
      </c>
      <c r="P14" s="105">
        <v>2026</v>
      </c>
      <c r="Q14" s="105"/>
    </row>
    <row r="15" spans="1:17" ht="15" customHeight="1">
      <c r="A15" s="94" t="s">
        <v>794</v>
      </c>
      <c r="B15" s="105" t="s">
        <v>795</v>
      </c>
      <c r="C15" s="105" t="s">
        <v>796</v>
      </c>
      <c r="D15" s="105" t="s">
        <v>798</v>
      </c>
      <c r="E15" s="105" t="str">
        <f>'APA Bacalao Norte 47°LS'!D28</f>
        <v>REGION DE LOS RIOS</v>
      </c>
      <c r="F15" s="147">
        <v>46285</v>
      </c>
      <c r="G15" s="147">
        <v>46387</v>
      </c>
      <c r="H15" s="71">
        <f>'APA Bacalao Norte 47°LS'!F29</f>
        <v>223.5</v>
      </c>
      <c r="I15" s="105">
        <v>0</v>
      </c>
      <c r="J15" s="71">
        <f>'APA Bacalao Norte 47°LS'!G29</f>
        <v>215.88400000000001</v>
      </c>
      <c r="K15" s="106">
        <f>'APA Bacalao Norte 47°LS'!H29</f>
        <v>0</v>
      </c>
      <c r="L15" s="71">
        <f>'APA Bacalao Norte 47°LS'!I29</f>
        <v>215.88400000000001</v>
      </c>
      <c r="M15" s="95">
        <f>'APA Bacalao Norte 47°LS'!J29</f>
        <v>0</v>
      </c>
      <c r="N15" s="107" t="s">
        <v>32</v>
      </c>
      <c r="O15" s="107">
        <f>+'Resumen '!$B$4</f>
        <v>46234</v>
      </c>
      <c r="P15" s="105">
        <v>2026</v>
      </c>
      <c r="Q15" s="105"/>
    </row>
    <row r="16" spans="1:17">
      <c r="A16" s="94" t="s">
        <v>794</v>
      </c>
      <c r="B16" s="105" t="s">
        <v>795</v>
      </c>
      <c r="C16" s="105" t="s">
        <v>796</v>
      </c>
      <c r="D16" s="105" t="s">
        <v>798</v>
      </c>
      <c r="E16" s="105" t="str">
        <f>'APA Bacalao Norte 47°LS'!D30</f>
        <v>REGION DE LOS LAGOS</v>
      </c>
      <c r="F16" s="147">
        <v>46054</v>
      </c>
      <c r="G16" s="147">
        <v>46173</v>
      </c>
      <c r="H16" s="71">
        <f>'APA Bacalao Norte 47°LS'!F30</f>
        <v>62.11</v>
      </c>
      <c r="I16" s="105">
        <v>0</v>
      </c>
      <c r="J16" s="71">
        <f>'APA Bacalao Norte 47°LS'!G30</f>
        <v>62.11</v>
      </c>
      <c r="K16" s="106">
        <f>'APA Bacalao Norte 47°LS'!H30</f>
        <v>56.855999999999995</v>
      </c>
      <c r="L16" s="71">
        <f>'APA Bacalao Norte 47°LS'!I30</f>
        <v>5.2540000000000049</v>
      </c>
      <c r="M16" s="95">
        <f>'APA Bacalao Norte 47°LS'!J30</f>
        <v>0.91540814683625815</v>
      </c>
      <c r="N16" s="107" t="s">
        <v>32</v>
      </c>
      <c r="O16" s="107">
        <f>+'Resumen '!$B$4</f>
        <v>46234</v>
      </c>
      <c r="P16" s="105">
        <v>2026</v>
      </c>
      <c r="Q16" s="105"/>
    </row>
    <row r="17" spans="1:17" ht="15" customHeight="1">
      <c r="A17" s="94" t="s">
        <v>794</v>
      </c>
      <c r="B17" s="105" t="s">
        <v>795</v>
      </c>
      <c r="C17" s="105" t="s">
        <v>796</v>
      </c>
      <c r="D17" s="105" t="s">
        <v>798</v>
      </c>
      <c r="E17" s="105" t="str">
        <f>'APA Bacalao Norte 47°LS'!D30</f>
        <v>REGION DE LOS LAGOS</v>
      </c>
      <c r="F17" s="147">
        <v>46285</v>
      </c>
      <c r="G17" s="147">
        <v>46387</v>
      </c>
      <c r="H17" s="71">
        <f>'APA Bacalao Norte 47°LS'!F31</f>
        <v>62.11</v>
      </c>
      <c r="I17" s="105">
        <v>0</v>
      </c>
      <c r="J17" s="71">
        <f>'APA Bacalao Norte 47°LS'!G31</f>
        <v>67.364000000000004</v>
      </c>
      <c r="K17" s="106">
        <f>'APA Bacalao Norte 47°LS'!H31</f>
        <v>0</v>
      </c>
      <c r="L17" s="71">
        <f>'APA Bacalao Norte 47°LS'!I31</f>
        <v>67.364000000000004</v>
      </c>
      <c r="M17" s="95">
        <f>'APA Bacalao Norte 47°LS'!J31</f>
        <v>0</v>
      </c>
      <c r="N17" s="107" t="s">
        <v>32</v>
      </c>
      <c r="O17" s="107">
        <f>+'Resumen '!$B$4</f>
        <v>46234</v>
      </c>
      <c r="P17" s="105">
        <v>2026</v>
      </c>
      <c r="Q17" s="105"/>
    </row>
    <row r="18" spans="1:17">
      <c r="A18" s="94" t="s">
        <v>794</v>
      </c>
      <c r="B18" s="105" t="s">
        <v>795</v>
      </c>
      <c r="C18" s="105" t="s">
        <v>796</v>
      </c>
      <c r="D18" s="105" t="s">
        <v>798</v>
      </c>
      <c r="E18" s="105" t="str">
        <f>'APA Bacalao Norte 47°LS'!D32</f>
        <v>REGION DE AYSEN (Norte 47°LS)</v>
      </c>
      <c r="F18" s="147">
        <v>46054</v>
      </c>
      <c r="G18" s="147">
        <v>46173</v>
      </c>
      <c r="H18" s="71">
        <f>'APA Bacalao Norte 47°LS'!F32</f>
        <v>0.15</v>
      </c>
      <c r="I18" s="105">
        <v>0</v>
      </c>
      <c r="J18" s="71">
        <f>'APA Bacalao Norte 47°LS'!G32</f>
        <v>0.15</v>
      </c>
      <c r="K18" s="106">
        <f>'APA Bacalao Norte 47°LS'!H32</f>
        <v>0</v>
      </c>
      <c r="L18" s="71">
        <f>'APA Bacalao Norte 47°LS'!I32</f>
        <v>0.15</v>
      </c>
      <c r="M18" s="95">
        <f>'APA Bacalao Norte 47°LS'!J32</f>
        <v>0</v>
      </c>
      <c r="N18" s="107" t="s">
        <v>32</v>
      </c>
      <c r="O18" s="107">
        <f>+'Resumen '!$B$4</f>
        <v>46234</v>
      </c>
      <c r="P18" s="105">
        <v>2026</v>
      </c>
      <c r="Q18" s="105"/>
    </row>
    <row r="19" spans="1:17" ht="15" customHeight="1">
      <c r="A19" s="94" t="s">
        <v>794</v>
      </c>
      <c r="B19" s="105" t="s">
        <v>795</v>
      </c>
      <c r="C19" s="105" t="s">
        <v>796</v>
      </c>
      <c r="D19" s="105" t="s">
        <v>798</v>
      </c>
      <c r="E19" s="105" t="str">
        <f>'APA Bacalao Norte 47°LS'!D32</f>
        <v>REGION DE AYSEN (Norte 47°LS)</v>
      </c>
      <c r="F19" s="147">
        <v>46285</v>
      </c>
      <c r="G19" s="147">
        <v>46387</v>
      </c>
      <c r="H19" s="71">
        <f>'APA Bacalao Norte 47°LS'!F33</f>
        <v>0.15</v>
      </c>
      <c r="I19" s="105">
        <v>0</v>
      </c>
      <c r="J19" s="71">
        <f>'APA Bacalao Norte 47°LS'!G33</f>
        <v>0.3</v>
      </c>
      <c r="K19" s="106">
        <f>'APA Bacalao Norte 47°LS'!H33</f>
        <v>0</v>
      </c>
      <c r="L19" s="71">
        <f>'APA Bacalao Norte 47°LS'!I33</f>
        <v>0.3</v>
      </c>
      <c r="M19" s="95">
        <f>'APA Bacalao Norte 47°LS'!J33</f>
        <v>0</v>
      </c>
      <c r="N19" s="107" t="s">
        <v>32</v>
      </c>
      <c r="O19" s="107">
        <f>+'Resumen '!$B$4</f>
        <v>46234</v>
      </c>
      <c r="P19" s="105">
        <v>2026</v>
      </c>
      <c r="Q19" s="105"/>
    </row>
    <row r="20" spans="1:17" ht="15" customHeight="1">
      <c r="A20" s="96" t="s">
        <v>794</v>
      </c>
      <c r="B20" s="97" t="s">
        <v>795</v>
      </c>
      <c r="C20" s="97" t="s">
        <v>796</v>
      </c>
      <c r="D20" s="97" t="s">
        <v>798</v>
      </c>
      <c r="E20" s="97" t="str">
        <f>'APA Bacalao Norte 47°LS'!C13</f>
        <v xml:space="preserve">Total global Bacalao de profundidad XV al 47° L.S. </v>
      </c>
      <c r="F20" s="148">
        <v>46023</v>
      </c>
      <c r="G20" s="148">
        <v>46387</v>
      </c>
      <c r="H20" s="63">
        <f>'APA Bacalao Norte 47°LS'!F13</f>
        <v>2527</v>
      </c>
      <c r="I20" s="97">
        <v>0</v>
      </c>
      <c r="J20" s="63">
        <f>'APA Bacalao Norte 47°LS'!G13</f>
        <v>2527</v>
      </c>
      <c r="K20" s="93">
        <f>'APA Bacalao Norte 47°LS'!H13</f>
        <v>1262.9369999999999</v>
      </c>
      <c r="L20" s="63">
        <f>'APA Bacalao Norte 47°LS'!I13</f>
        <v>1264.0630000000001</v>
      </c>
      <c r="M20" s="98">
        <f>'APA Bacalao Norte 47°LS'!J13</f>
        <v>0.49977720617332799</v>
      </c>
      <c r="N20" s="99" t="s">
        <v>32</v>
      </c>
      <c r="O20" s="99">
        <f>+'Resumen '!$B$4</f>
        <v>46234</v>
      </c>
      <c r="P20" s="105">
        <v>2026</v>
      </c>
      <c r="Q20" s="105"/>
    </row>
    <row r="21" spans="1:17" ht="15" customHeight="1">
      <c r="A21" s="94" t="s">
        <v>799</v>
      </c>
      <c r="B21" s="105" t="s">
        <v>795</v>
      </c>
      <c r="C21" s="105" t="s">
        <v>800</v>
      </c>
      <c r="D21" s="105" t="s">
        <v>801</v>
      </c>
      <c r="E21" s="105" t="str">
        <f>'UPL Bacalao Sur 47° '!D18</f>
        <v>DANIEL MOLINA CISTERNAS</v>
      </c>
      <c r="F21" s="147">
        <v>46023</v>
      </c>
      <c r="G21" s="147">
        <v>46387</v>
      </c>
      <c r="H21" s="105">
        <f>'UPL Bacalao Sur 47° '!F18</f>
        <v>84.24</v>
      </c>
      <c r="I21" s="105">
        <f>'UPL Bacalao Sur 47° '!G18</f>
        <v>14.04</v>
      </c>
      <c r="J21" s="105">
        <f>'UPL Bacalao Sur 47° '!H18</f>
        <v>98.28</v>
      </c>
      <c r="K21" s="106">
        <f>'UPL Bacalao Sur 47° '!I18</f>
        <v>78.025999999999982</v>
      </c>
      <c r="L21" s="105">
        <f>'UPL Bacalao Sur 47° '!J18</f>
        <v>20.254000000000019</v>
      </c>
      <c r="M21" s="95">
        <f>'UPL Bacalao Sur 47° '!K18</f>
        <v>0.79391534391534369</v>
      </c>
      <c r="N21" s="107" t="s">
        <v>802</v>
      </c>
      <c r="O21" s="107">
        <f>+'Resumen '!$B$4</f>
        <v>46234</v>
      </c>
      <c r="P21" s="105">
        <v>2026</v>
      </c>
      <c r="Q21" s="105"/>
    </row>
    <row r="22" spans="1:17" ht="15" customHeight="1">
      <c r="A22" s="94" t="s">
        <v>799</v>
      </c>
      <c r="B22" s="105" t="s">
        <v>795</v>
      </c>
      <c r="C22" s="105" t="s">
        <v>800</v>
      </c>
      <c r="D22" s="105" t="s">
        <v>801</v>
      </c>
      <c r="E22" s="105" t="str">
        <f>'UPL Bacalao Sur 47° '!D19</f>
        <v>ANA  NEIRA PARRA</v>
      </c>
      <c r="F22" s="147">
        <v>46023</v>
      </c>
      <c r="G22" s="147">
        <v>46387</v>
      </c>
      <c r="H22" s="105">
        <f>'UPL Bacalao Sur 47° '!F19</f>
        <v>70.2</v>
      </c>
      <c r="I22" s="105">
        <f>'UPL Bacalao Sur 47° '!G19</f>
        <v>-40</v>
      </c>
      <c r="J22" s="105">
        <f>'UPL Bacalao Sur 47° '!H19</f>
        <v>30.200000000000003</v>
      </c>
      <c r="K22" s="106">
        <f>'UPL Bacalao Sur 47° '!I19</f>
        <v>8.8719999999999999</v>
      </c>
      <c r="L22" s="105">
        <f>'UPL Bacalao Sur 47° '!J19</f>
        <v>21.328000000000003</v>
      </c>
      <c r="M22" s="95">
        <f>'UPL Bacalao Sur 47° '!K19</f>
        <v>0.29377483443708607</v>
      </c>
      <c r="N22" s="107" t="s">
        <v>802</v>
      </c>
      <c r="O22" s="107">
        <f>+'Resumen '!$B$4</f>
        <v>46234</v>
      </c>
      <c r="P22" s="105">
        <v>2026</v>
      </c>
      <c r="Q22" s="105"/>
    </row>
    <row r="23" spans="1:17" ht="15" customHeight="1">
      <c r="A23" s="94" t="s">
        <v>799</v>
      </c>
      <c r="B23" s="105" t="s">
        <v>795</v>
      </c>
      <c r="C23" s="105" t="s">
        <v>800</v>
      </c>
      <c r="D23" s="105" t="s">
        <v>801</v>
      </c>
      <c r="E23" s="105" t="str">
        <f>'UPL Bacalao Sur 47° '!D20</f>
        <v>ADRIANA POBLETE ARAVENA</v>
      </c>
      <c r="F23" s="147">
        <v>46023</v>
      </c>
      <c r="G23" s="147">
        <v>46387</v>
      </c>
      <c r="H23" s="105">
        <f>'UPL Bacalao Sur 47° '!F20</f>
        <v>28.08</v>
      </c>
      <c r="I23" s="105">
        <f>'UPL Bacalao Sur 47° '!G20</f>
        <v>0</v>
      </c>
      <c r="J23" s="105">
        <f>'UPL Bacalao Sur 47° '!H20</f>
        <v>28.08</v>
      </c>
      <c r="K23" s="106">
        <f>'UPL Bacalao Sur 47° '!I20</f>
        <v>20.217000000000002</v>
      </c>
      <c r="L23" s="105">
        <f>'UPL Bacalao Sur 47° '!J20</f>
        <v>7.862999999999996</v>
      </c>
      <c r="M23" s="95">
        <f>'UPL Bacalao Sur 47° '!K20</f>
        <v>0.71997863247863259</v>
      </c>
      <c r="N23" s="107" t="s">
        <v>802</v>
      </c>
      <c r="O23" s="107">
        <f>+'Resumen '!$B$4</f>
        <v>46234</v>
      </c>
      <c r="P23" s="105">
        <v>2026</v>
      </c>
      <c r="Q23" s="105"/>
    </row>
    <row r="24" spans="1:17" ht="15" customHeight="1">
      <c r="A24" s="94" t="s">
        <v>799</v>
      </c>
      <c r="B24" s="105" t="s">
        <v>795</v>
      </c>
      <c r="C24" s="105" t="s">
        <v>800</v>
      </c>
      <c r="D24" s="105" t="s">
        <v>801</v>
      </c>
      <c r="E24" s="105" t="str">
        <f>'UPL Bacalao Sur 47° '!D21</f>
        <v>J. MORA MOYA</v>
      </c>
      <c r="F24" s="147">
        <v>46023</v>
      </c>
      <c r="G24" s="147">
        <v>46387</v>
      </c>
      <c r="H24" s="105">
        <f>'UPL Bacalao Sur 47° '!F21</f>
        <v>28.08</v>
      </c>
      <c r="I24" s="105">
        <f>'UPL Bacalao Sur 47° '!G21</f>
        <v>-28.08</v>
      </c>
      <c r="J24" s="105">
        <f>'UPL Bacalao Sur 47° '!H21</f>
        <v>0</v>
      </c>
      <c r="K24" s="106">
        <f>'UPL Bacalao Sur 47° '!I21</f>
        <v>0</v>
      </c>
      <c r="L24" s="105">
        <f>'UPL Bacalao Sur 47° '!J21</f>
        <v>0</v>
      </c>
      <c r="M24" s="95">
        <f>'UPL Bacalao Sur 47° '!K21</f>
        <v>0</v>
      </c>
      <c r="N24" s="107" t="s">
        <v>802</v>
      </c>
      <c r="O24" s="107">
        <f>+'Resumen '!$B$4</f>
        <v>46234</v>
      </c>
      <c r="P24" s="105">
        <v>2026</v>
      </c>
      <c r="Q24" s="105"/>
    </row>
    <row r="25" spans="1:17" ht="15" customHeight="1">
      <c r="A25" s="94" t="s">
        <v>799</v>
      </c>
      <c r="B25" s="105" t="s">
        <v>795</v>
      </c>
      <c r="C25" s="105" t="s">
        <v>800</v>
      </c>
      <c r="D25" s="105" t="s">
        <v>801</v>
      </c>
      <c r="E25" s="105" t="str">
        <f>'UPL Bacalao Sur 47° '!D22</f>
        <v>DAVID CISTERNA GARRIDO</v>
      </c>
      <c r="F25" s="147">
        <v>46023</v>
      </c>
      <c r="G25" s="147">
        <v>46387</v>
      </c>
      <c r="H25" s="105">
        <f>'UPL Bacalao Sur 47° '!F22</f>
        <v>14.04</v>
      </c>
      <c r="I25" s="105">
        <f>'UPL Bacalao Sur 47° '!G22</f>
        <v>0</v>
      </c>
      <c r="J25" s="105">
        <f>'UPL Bacalao Sur 47° '!H22</f>
        <v>14.04</v>
      </c>
      <c r="K25" s="106">
        <f>'UPL Bacalao Sur 47° '!I22</f>
        <v>9.6950000000000003</v>
      </c>
      <c r="L25" s="105">
        <f>'UPL Bacalao Sur 47° '!J22</f>
        <v>4.3449999999999989</v>
      </c>
      <c r="M25" s="95">
        <f>'UPL Bacalao Sur 47° '!K22</f>
        <v>0.69052706552706555</v>
      </c>
      <c r="N25" s="107" t="s">
        <v>802</v>
      </c>
      <c r="O25" s="107">
        <f>+'Resumen '!$B$4</f>
        <v>46234</v>
      </c>
      <c r="P25" s="105">
        <v>2026</v>
      </c>
      <c r="Q25" s="105"/>
    </row>
    <row r="26" spans="1:17" ht="15" customHeight="1">
      <c r="A26" s="94" t="s">
        <v>799</v>
      </c>
      <c r="B26" s="105" t="s">
        <v>795</v>
      </c>
      <c r="C26" s="105" t="s">
        <v>800</v>
      </c>
      <c r="D26" s="105" t="s">
        <v>801</v>
      </c>
      <c r="E26" s="105" t="str">
        <f>'UPL Bacalao Sur 47° '!D23</f>
        <v>J. GUZMAN ROJAS</v>
      </c>
      <c r="F26" s="147">
        <v>46023</v>
      </c>
      <c r="G26" s="147">
        <v>46387</v>
      </c>
      <c r="H26" s="105">
        <f>'UPL Bacalao Sur 47° '!F23</f>
        <v>14.04</v>
      </c>
      <c r="I26" s="105">
        <f>'UPL Bacalao Sur 47° '!G23</f>
        <v>64.584000000000003</v>
      </c>
      <c r="J26" s="105">
        <f>'UPL Bacalao Sur 47° '!H23</f>
        <v>78.623999999999995</v>
      </c>
      <c r="K26" s="106">
        <f>'UPL Bacalao Sur 47° '!I23</f>
        <v>43.070999999999998</v>
      </c>
      <c r="L26" s="105">
        <f>'UPL Bacalao Sur 47° '!J23</f>
        <v>35.552999999999997</v>
      </c>
      <c r="M26" s="95">
        <f>'UPL Bacalao Sur 47° '!K23</f>
        <v>0.54780982905982911</v>
      </c>
      <c r="N26" s="107" t="s">
        <v>802</v>
      </c>
      <c r="O26" s="107">
        <f>+'Resumen '!$B$4</f>
        <v>46234</v>
      </c>
      <c r="P26" s="105">
        <v>2026</v>
      </c>
      <c r="Q26" s="105"/>
    </row>
    <row r="27" spans="1:17" ht="15" customHeight="1">
      <c r="A27" s="94" t="s">
        <v>799</v>
      </c>
      <c r="B27" s="105" t="s">
        <v>795</v>
      </c>
      <c r="C27" s="105" t="s">
        <v>800</v>
      </c>
      <c r="D27" s="105" t="s">
        <v>801</v>
      </c>
      <c r="E27" s="105" t="str">
        <f>'UPL Bacalao Sur 47° '!D24</f>
        <v>F. MANQUEPILLAN MARILAF</v>
      </c>
      <c r="F27" s="147">
        <v>46023</v>
      </c>
      <c r="G27" s="147">
        <v>46387</v>
      </c>
      <c r="H27" s="105">
        <f>'UPL Bacalao Sur 47° '!F24</f>
        <v>14.04</v>
      </c>
      <c r="I27" s="105">
        <f>'UPL Bacalao Sur 47° '!G24</f>
        <v>0</v>
      </c>
      <c r="J27" s="105">
        <f>'UPL Bacalao Sur 47° '!H24</f>
        <v>14.04</v>
      </c>
      <c r="K27" s="106">
        <f>'UPL Bacalao Sur 47° '!I24</f>
        <v>13.684000000000001</v>
      </c>
      <c r="L27" s="105">
        <f>'UPL Bacalao Sur 47° '!J24</f>
        <v>0.3559999999999981</v>
      </c>
      <c r="M27" s="95">
        <f>'UPL Bacalao Sur 47° '!K24</f>
        <v>0.97464387464387481</v>
      </c>
      <c r="N27" s="107" t="s">
        <v>802</v>
      </c>
      <c r="O27" s="107">
        <f>+'Resumen '!$B$4</f>
        <v>46234</v>
      </c>
      <c r="P27" s="105">
        <v>2026</v>
      </c>
      <c r="Q27" s="105"/>
    </row>
    <row r="28" spans="1:17" ht="15" customHeight="1">
      <c r="A28" s="94" t="s">
        <v>799</v>
      </c>
      <c r="B28" s="105" t="s">
        <v>795</v>
      </c>
      <c r="C28" s="105" t="s">
        <v>800</v>
      </c>
      <c r="D28" s="105" t="s">
        <v>801</v>
      </c>
      <c r="E28" s="105" t="str">
        <f>'UPL Bacalao Sur 47° '!D25</f>
        <v>RAIMUNDO ERRAZURIZ E.</v>
      </c>
      <c r="F28" s="147">
        <v>46023</v>
      </c>
      <c r="G28" s="147">
        <v>46387</v>
      </c>
      <c r="H28" s="105">
        <f>'UPL Bacalao Sur 47° '!F25</f>
        <v>14.04</v>
      </c>
      <c r="I28" s="105">
        <f>'UPL Bacalao Sur 47° '!G25</f>
        <v>-14.04</v>
      </c>
      <c r="J28" s="105">
        <f>'UPL Bacalao Sur 47° '!H25</f>
        <v>0</v>
      </c>
      <c r="K28" s="106">
        <f>'UPL Bacalao Sur 47° '!I25</f>
        <v>0</v>
      </c>
      <c r="L28" s="105">
        <f>'UPL Bacalao Sur 47° '!J25</f>
        <v>0</v>
      </c>
      <c r="M28" s="95">
        <f>'UPL Bacalao Sur 47° '!K25</f>
        <v>0</v>
      </c>
      <c r="N28" s="107" t="s">
        <v>802</v>
      </c>
      <c r="O28" s="107">
        <f>+'Resumen '!$B$4</f>
        <v>46234</v>
      </c>
      <c r="P28" s="105">
        <v>2026</v>
      </c>
      <c r="Q28" s="105"/>
    </row>
    <row r="29" spans="1:17" ht="15" customHeight="1">
      <c r="A29" s="94" t="s">
        <v>799</v>
      </c>
      <c r="B29" s="105" t="s">
        <v>795</v>
      </c>
      <c r="C29" s="105" t="s">
        <v>800</v>
      </c>
      <c r="D29" s="105" t="s">
        <v>801</v>
      </c>
      <c r="E29" s="105" t="str">
        <f>'UPL Bacalao Sur 47° '!D26</f>
        <v>BOLIVAR GUZMAN ACUÑA</v>
      </c>
      <c r="F29" s="147">
        <v>46023</v>
      </c>
      <c r="G29" s="147">
        <v>46387</v>
      </c>
      <c r="H29" s="105">
        <f>'UPL Bacalao Sur 47° '!F26</f>
        <v>0</v>
      </c>
      <c r="I29" s="105">
        <f>'UPL Bacalao Sur 47° '!G26</f>
        <v>36.503999999999998</v>
      </c>
      <c r="J29" s="105">
        <f>'UPL Bacalao Sur 47° '!H26</f>
        <v>36.503999999999998</v>
      </c>
      <c r="K29" s="106">
        <f>'UPL Bacalao Sur 47° '!I26</f>
        <v>26.634999999999998</v>
      </c>
      <c r="L29" s="105">
        <f>'UPL Bacalao Sur 47° '!J26</f>
        <v>9.8689999999999998</v>
      </c>
      <c r="M29" s="95">
        <f>'UPL Bacalao Sur 47° '!K26</f>
        <v>0.72964606618452776</v>
      </c>
      <c r="N29" s="107" t="s">
        <v>802</v>
      </c>
      <c r="O29" s="107">
        <f>+'Resumen '!$B$4</f>
        <v>46234</v>
      </c>
      <c r="P29" s="105">
        <v>2026</v>
      </c>
      <c r="Q29" s="105"/>
    </row>
    <row r="30" spans="1:17" ht="15" customHeight="1">
      <c r="A30" s="94" t="s">
        <v>799</v>
      </c>
      <c r="B30" s="105" t="s">
        <v>795</v>
      </c>
      <c r="C30" s="105" t="s">
        <v>800</v>
      </c>
      <c r="D30" s="105" t="s">
        <v>801</v>
      </c>
      <c r="E30" s="105" t="str">
        <f>'UPL Bacalao Sur 47° '!D27</f>
        <v>PEDRO LEPE RAMIREZ</v>
      </c>
      <c r="F30" s="147">
        <v>46023</v>
      </c>
      <c r="G30" s="147">
        <v>46387</v>
      </c>
      <c r="H30" s="105">
        <f>'UPL Bacalao Sur 47° '!F27</f>
        <v>0</v>
      </c>
      <c r="I30" s="105">
        <f>'UPL Bacalao Sur 47° '!G27</f>
        <v>70.199999999999989</v>
      </c>
      <c r="J30" s="105">
        <f>'UPL Bacalao Sur 47° '!H27</f>
        <v>70.199999999999989</v>
      </c>
      <c r="K30" s="106">
        <f>'UPL Bacalao Sur 47° '!I27</f>
        <v>45.165999999999997</v>
      </c>
      <c r="L30" s="105">
        <f>'UPL Bacalao Sur 47° '!J27</f>
        <v>25.033999999999992</v>
      </c>
      <c r="M30" s="95">
        <f>'UPL Bacalao Sur 47° '!K27</f>
        <v>0.6433903133903135</v>
      </c>
      <c r="N30" s="107" t="s">
        <v>802</v>
      </c>
      <c r="O30" s="107">
        <f>+'Resumen '!$B$4</f>
        <v>46234</v>
      </c>
      <c r="P30" s="105">
        <v>2026</v>
      </c>
      <c r="Q30" s="105"/>
    </row>
    <row r="31" spans="1:17" ht="15" customHeight="1">
      <c r="A31" s="94" t="s">
        <v>799</v>
      </c>
      <c r="B31" s="105" t="s">
        <v>795</v>
      </c>
      <c r="C31" s="105" t="s">
        <v>800</v>
      </c>
      <c r="D31" s="105" t="s">
        <v>801</v>
      </c>
      <c r="E31" s="105" t="str">
        <f>'UPL Bacalao Sur 47° '!D30</f>
        <v>RODRIGO SILVA SANCHEZ</v>
      </c>
      <c r="F31" s="147">
        <v>46023</v>
      </c>
      <c r="G31" s="147">
        <v>46387</v>
      </c>
      <c r="H31" s="105">
        <f>'UPL Bacalao Sur 47° '!F30</f>
        <v>14.04</v>
      </c>
      <c r="I31" s="105">
        <f>'UPL Bacalao Sur 47° '!G30</f>
        <v>0</v>
      </c>
      <c r="J31" s="105">
        <f>'UPL Bacalao Sur 47° '!H30</f>
        <v>14.04</v>
      </c>
      <c r="K31" s="106">
        <f>'UPL Bacalao Sur 47° '!I30</f>
        <v>0</v>
      </c>
      <c r="L31" s="105">
        <f>'UPL Bacalao Sur 47° '!J30</f>
        <v>14.04</v>
      </c>
      <c r="M31" s="95">
        <f>'UPL Bacalao Sur 47° '!K30</f>
        <v>0</v>
      </c>
      <c r="N31" s="107" t="s">
        <v>802</v>
      </c>
      <c r="O31" s="107">
        <f>+'Resumen '!$B$4</f>
        <v>46234</v>
      </c>
      <c r="P31" s="105">
        <v>2026</v>
      </c>
      <c r="Q31" s="105"/>
    </row>
    <row r="32" spans="1:17" ht="15" customHeight="1">
      <c r="A32" s="94" t="s">
        <v>799</v>
      </c>
      <c r="B32" s="105" t="s">
        <v>795</v>
      </c>
      <c r="C32" s="105" t="s">
        <v>800</v>
      </c>
      <c r="D32" s="105" t="s">
        <v>801</v>
      </c>
      <c r="E32" s="105" t="str">
        <f>'UPL Bacalao Sur 47° '!D34</f>
        <v>GLOBALPESCA S.P.A.</v>
      </c>
      <c r="F32" s="147">
        <v>46023</v>
      </c>
      <c r="G32" s="147">
        <v>46387</v>
      </c>
      <c r="H32" s="105">
        <f>'UPL Bacalao Sur 47° '!F34</f>
        <v>1060.5816</v>
      </c>
      <c r="I32" s="105">
        <f>'UPL Bacalao Sur 47° '!G34</f>
        <v>0</v>
      </c>
      <c r="J32" s="105">
        <f>'UPL Bacalao Sur 47° '!H34</f>
        <v>1060.5816</v>
      </c>
      <c r="K32" s="105">
        <f>'UPL Bacalao Sur 47° '!I34</f>
        <v>401.45</v>
      </c>
      <c r="L32" s="105">
        <f>'UPL Bacalao Sur 47° '!J34</f>
        <v>659.13159999999993</v>
      </c>
      <c r="M32" s="95">
        <f>'UPL Bacalao Sur 47° '!K34</f>
        <v>0.37851872972338951</v>
      </c>
      <c r="N32" s="107" t="s">
        <v>802</v>
      </c>
      <c r="O32" s="107">
        <f>+'Resumen '!$B$4</f>
        <v>46234</v>
      </c>
      <c r="P32" s="105">
        <v>2026</v>
      </c>
      <c r="Q32" s="105"/>
    </row>
    <row r="33" spans="1:17" ht="15" customHeight="1">
      <c r="A33" s="94" t="s">
        <v>799</v>
      </c>
      <c r="B33" s="105" t="s">
        <v>795</v>
      </c>
      <c r="C33" s="105" t="s">
        <v>800</v>
      </c>
      <c r="D33" s="105" t="s">
        <v>801</v>
      </c>
      <c r="E33" s="105" t="str">
        <f>'UPL Bacalao Sur 47° '!D35</f>
        <v>DERIS S.A. (PESCA CHILE)</v>
      </c>
      <c r="F33" s="147">
        <v>46023</v>
      </c>
      <c r="G33" s="147">
        <v>46387</v>
      </c>
      <c r="H33" s="105">
        <f>'UPL Bacalao Sur 47° '!F35</f>
        <v>531.2736000000001</v>
      </c>
      <c r="I33" s="105">
        <f>'UPL Bacalao Sur 47° '!G35</f>
        <v>0</v>
      </c>
      <c r="J33" s="105">
        <f>'UPL Bacalao Sur 47° '!H35</f>
        <v>531.2736000000001</v>
      </c>
      <c r="K33" s="105">
        <f>'UPL Bacalao Sur 47° '!I35</f>
        <v>515.64099999999996</v>
      </c>
      <c r="L33" s="105">
        <f>'UPL Bacalao Sur 47° '!J35</f>
        <v>15.632600000000139</v>
      </c>
      <c r="M33" s="95">
        <f>'UPL Bacalao Sur 47° '!K35</f>
        <v>0.97057523656360845</v>
      </c>
      <c r="N33" s="107" t="s">
        <v>802</v>
      </c>
      <c r="O33" s="107">
        <f>+'Resumen '!$B$4</f>
        <v>46234</v>
      </c>
      <c r="P33" s="105">
        <v>2026</v>
      </c>
      <c r="Q33" s="105"/>
    </row>
    <row r="34" spans="1:17" ht="15" customHeight="1">
      <c r="A34" s="94" t="s">
        <v>799</v>
      </c>
      <c r="B34" s="105" t="s">
        <v>795</v>
      </c>
      <c r="C34" s="105" t="s">
        <v>800</v>
      </c>
      <c r="D34" s="105" t="s">
        <v>801</v>
      </c>
      <c r="E34" s="105" t="str">
        <f>'UPL Bacalao Sur 47° '!D36</f>
        <v>PESCA CISNE</v>
      </c>
      <c r="F34" s="147">
        <v>46023</v>
      </c>
      <c r="G34" s="147">
        <v>46387</v>
      </c>
      <c r="H34" s="105">
        <f>'UPL Bacalao Sur 47° '!F36</f>
        <v>475.11360000000008</v>
      </c>
      <c r="I34" s="105">
        <f>'UPL Bacalao Sur 47° '!G36</f>
        <v>0</v>
      </c>
      <c r="J34" s="105">
        <f>'UPL Bacalao Sur 47° '!H36</f>
        <v>475.11360000000008</v>
      </c>
      <c r="K34" s="105">
        <f>'UPL Bacalao Sur 47° '!I36</f>
        <v>95.68</v>
      </c>
      <c r="L34" s="105">
        <f>'UPL Bacalao Sur 47° '!J36</f>
        <v>379.43360000000007</v>
      </c>
      <c r="M34" s="95">
        <f>'UPL Bacalao Sur 47° '!K36</f>
        <v>0.20138341651344013</v>
      </c>
      <c r="N34" s="107" t="s">
        <v>802</v>
      </c>
      <c r="O34" s="107">
        <f>+'Resumen '!$B$4</f>
        <v>46234</v>
      </c>
      <c r="P34" s="105">
        <v>2026</v>
      </c>
      <c r="Q34" s="105"/>
    </row>
    <row r="35" spans="1:17" ht="15" customHeight="1">
      <c r="A35" s="94" t="s">
        <v>799</v>
      </c>
      <c r="B35" s="105" t="s">
        <v>795</v>
      </c>
      <c r="C35" s="105" t="s">
        <v>800</v>
      </c>
      <c r="D35" s="105" t="s">
        <v>801</v>
      </c>
      <c r="E35" s="105" t="str">
        <f>'UPL Bacalao Sur 47° '!D37</f>
        <v>ALFONSO LEPE ROBLES</v>
      </c>
      <c r="F35" s="147">
        <v>46023</v>
      </c>
      <c r="G35" s="147">
        <v>46387</v>
      </c>
      <c r="H35" s="105">
        <f>'UPL Bacalao Sur 47° '!F37</f>
        <v>196.56</v>
      </c>
      <c r="I35" s="105">
        <f>'UPL Bacalao Sur 47° '!G37</f>
        <v>-98.279999999999987</v>
      </c>
      <c r="J35" s="105">
        <f>'UPL Bacalao Sur 47° '!H37</f>
        <v>98.280000000000015</v>
      </c>
      <c r="K35" s="105">
        <f>'UPL Bacalao Sur 47° '!I37</f>
        <v>37.152000000000001</v>
      </c>
      <c r="L35" s="105">
        <f>'UPL Bacalao Sur 47° '!J37</f>
        <v>61.128000000000014</v>
      </c>
      <c r="M35" s="95">
        <f>'UPL Bacalao Sur 47° '!K37</f>
        <v>0.37802197802197796</v>
      </c>
      <c r="N35" s="107" t="s">
        <v>802</v>
      </c>
      <c r="O35" s="107">
        <f>+'Resumen '!$B$4</f>
        <v>46234</v>
      </c>
      <c r="P35" s="105">
        <v>2026</v>
      </c>
      <c r="Q35" s="105"/>
    </row>
    <row r="36" spans="1:17" ht="15" customHeight="1">
      <c r="A36" s="94" t="s">
        <v>799</v>
      </c>
      <c r="B36" s="105" t="s">
        <v>795</v>
      </c>
      <c r="C36" s="105" t="s">
        <v>800</v>
      </c>
      <c r="D36" s="105" t="s">
        <v>801</v>
      </c>
      <c r="E36" s="105" t="str">
        <f>'UPL Bacalao Sur 47° '!D38</f>
        <v>SANTA ISABEL</v>
      </c>
      <c r="F36" s="147">
        <v>46023</v>
      </c>
      <c r="G36" s="147">
        <v>46387</v>
      </c>
      <c r="H36" s="105">
        <f>'UPL Bacalao Sur 47° '!F38</f>
        <v>101.08800000000001</v>
      </c>
      <c r="I36" s="105">
        <f>'UPL Bacalao Sur 47° '!G38</f>
        <v>-101.08799999999999</v>
      </c>
      <c r="J36" s="105">
        <f>'UPL Bacalao Sur 47° '!H38</f>
        <v>0</v>
      </c>
      <c r="K36" s="105">
        <f>'UPL Bacalao Sur 47° '!I38</f>
        <v>0</v>
      </c>
      <c r="L36" s="105">
        <f>'UPL Bacalao Sur 47° '!J38</f>
        <v>0</v>
      </c>
      <c r="M36" s="95">
        <f>'UPL Bacalao Sur 47° '!K38</f>
        <v>0</v>
      </c>
      <c r="N36" s="107" t="s">
        <v>802</v>
      </c>
      <c r="O36" s="107">
        <f>+'Resumen '!$B$4</f>
        <v>46234</v>
      </c>
      <c r="P36" s="105">
        <v>2026</v>
      </c>
      <c r="Q36" s="105"/>
    </row>
    <row r="37" spans="1:17" ht="15" customHeight="1">
      <c r="A37" s="94" t="s">
        <v>799</v>
      </c>
      <c r="B37" s="105" t="s">
        <v>795</v>
      </c>
      <c r="C37" s="105" t="s">
        <v>800</v>
      </c>
      <c r="D37" s="105" t="s">
        <v>801</v>
      </c>
      <c r="E37" s="105" t="str">
        <f>'UPL Bacalao Sur 47° '!D39</f>
        <v>INVERSIONES THAROS LTDA.</v>
      </c>
      <c r="F37" s="147">
        <v>46023</v>
      </c>
      <c r="G37" s="147">
        <v>46387</v>
      </c>
      <c r="H37" s="105">
        <f>'UPL Bacalao Sur 47° '!F39</f>
        <v>0</v>
      </c>
      <c r="I37" s="105">
        <f>'UPL Bacalao Sur 47° '!G39</f>
        <v>0</v>
      </c>
      <c r="J37" s="105">
        <f>'UPL Bacalao Sur 47° '!H39</f>
        <v>0</v>
      </c>
      <c r="K37" s="105">
        <f>'UPL Bacalao Sur 47° '!I39</f>
        <v>0</v>
      </c>
      <c r="L37" s="105">
        <f>'UPL Bacalao Sur 47° '!J39</f>
        <v>0</v>
      </c>
      <c r="M37" s="95">
        <f>'UPL Bacalao Sur 47° '!K39</f>
        <v>0</v>
      </c>
      <c r="N37" s="107" t="s">
        <v>802</v>
      </c>
      <c r="O37" s="107">
        <f>+'Resumen '!$B$4</f>
        <v>46234</v>
      </c>
      <c r="P37" s="105">
        <v>2026</v>
      </c>
      <c r="Q37" s="105"/>
    </row>
    <row r="38" spans="1:17" ht="15" customHeight="1">
      <c r="A38" s="94" t="s">
        <v>799</v>
      </c>
      <c r="B38" s="105" t="s">
        <v>795</v>
      </c>
      <c r="C38" s="105" t="s">
        <v>800</v>
      </c>
      <c r="D38" s="105" t="s">
        <v>801</v>
      </c>
      <c r="E38" s="105" t="str">
        <f>+'UPL Bacalao Sur 47° '!D40</f>
        <v>JOSE MANRIQUEZ FERNANDEZ</v>
      </c>
      <c r="F38" s="147">
        <v>46023</v>
      </c>
      <c r="G38" s="147">
        <v>46387</v>
      </c>
      <c r="H38" s="105">
        <f>'UPL Bacalao Sur 47° '!F40</f>
        <v>56.16</v>
      </c>
      <c r="I38" s="105">
        <f>'UPL Bacalao Sur 47° '!G40</f>
        <v>0</v>
      </c>
      <c r="J38" s="105">
        <f>'UPL Bacalao Sur 47° '!H40</f>
        <v>56.16</v>
      </c>
      <c r="K38" s="106">
        <f>'UPL Bacalao Sur 47° '!I40</f>
        <v>18.798000000000002</v>
      </c>
      <c r="L38" s="105">
        <f>'UPL Bacalao Sur 47° '!J40</f>
        <v>37.361999999999995</v>
      </c>
      <c r="M38" s="95">
        <f>'UPL Bacalao Sur 47° '!K40</f>
        <v>0.33472222222222225</v>
      </c>
      <c r="N38" s="107" t="s">
        <v>802</v>
      </c>
      <c r="O38" s="107">
        <f>+'Resumen '!$B$4</f>
        <v>46234</v>
      </c>
      <c r="P38" s="105">
        <v>2026</v>
      </c>
      <c r="Q38" s="105"/>
    </row>
    <row r="39" spans="1:17" ht="15" customHeight="1">
      <c r="A39" s="94" t="s">
        <v>799</v>
      </c>
      <c r="B39" s="105" t="s">
        <v>795</v>
      </c>
      <c r="C39" s="105" t="s">
        <v>800</v>
      </c>
      <c r="D39" s="105" t="s">
        <v>801</v>
      </c>
      <c r="E39" s="105" t="str">
        <f>+'UPL Bacalao Sur 47° '!D41</f>
        <v>TOMAS NEIRA PARRA</v>
      </c>
      <c r="F39" s="147">
        <v>46023</v>
      </c>
      <c r="G39" s="147">
        <v>46387</v>
      </c>
      <c r="H39" s="105">
        <f>'UPL Bacalao Sur 47° '!F41</f>
        <v>56.16</v>
      </c>
      <c r="I39" s="105">
        <f>'UPL Bacalao Sur 47° '!G41</f>
        <v>-38</v>
      </c>
      <c r="J39" s="105">
        <f>'UPL Bacalao Sur 47° '!H41</f>
        <v>18.159999999999997</v>
      </c>
      <c r="K39" s="106">
        <f>'UPL Bacalao Sur 47° '!I41</f>
        <v>4.6989999999999998</v>
      </c>
      <c r="L39" s="105">
        <f>'UPL Bacalao Sur 47° '!J41</f>
        <v>13.460999999999997</v>
      </c>
      <c r="M39" s="95">
        <f>'UPL Bacalao Sur 47° '!K41</f>
        <v>0.25875550660792956</v>
      </c>
      <c r="N39" s="107" t="s">
        <v>802</v>
      </c>
      <c r="O39" s="107">
        <f>+'Resumen '!$B$4</f>
        <v>46234</v>
      </c>
      <c r="P39" s="105">
        <v>2026</v>
      </c>
      <c r="Q39" s="105"/>
    </row>
    <row r="40" spans="1:17" ht="15" customHeight="1">
      <c r="A40" s="94" t="s">
        <v>799</v>
      </c>
      <c r="B40" s="105" t="s">
        <v>795</v>
      </c>
      <c r="C40" s="105" t="s">
        <v>800</v>
      </c>
      <c r="D40" s="105" t="s">
        <v>801</v>
      </c>
      <c r="E40" s="105" t="str">
        <f>+'UPL Bacalao Sur 47° '!D42</f>
        <v>SERVICIOS MARITIMOS SPA.</v>
      </c>
      <c r="F40" s="147">
        <v>46023</v>
      </c>
      <c r="G40" s="147">
        <v>46387</v>
      </c>
      <c r="H40" s="105">
        <f>'UPL Bacalao Sur 47° '!F42</f>
        <v>0</v>
      </c>
      <c r="I40" s="105">
        <f>'UPL Bacalao Sur 47° '!G42</f>
        <v>0</v>
      </c>
      <c r="J40" s="105">
        <f>'UPL Bacalao Sur 47° '!H42</f>
        <v>0</v>
      </c>
      <c r="K40" s="106">
        <f>'UPL Bacalao Sur 47° '!I42</f>
        <v>0</v>
      </c>
      <c r="L40" s="105">
        <f>'UPL Bacalao Sur 47° '!J42</f>
        <v>0</v>
      </c>
      <c r="M40" s="95">
        <f>'UPL Bacalao Sur 47° '!K42</f>
        <v>0</v>
      </c>
      <c r="N40" s="107" t="s">
        <v>802</v>
      </c>
      <c r="O40" s="107">
        <f>+'Resumen '!$B$4</f>
        <v>46234</v>
      </c>
      <c r="P40" s="105">
        <v>2026</v>
      </c>
      <c r="Q40" s="105"/>
    </row>
    <row r="41" spans="1:17" ht="15" customHeight="1">
      <c r="A41" s="94" t="s">
        <v>799</v>
      </c>
      <c r="B41" s="105" t="s">
        <v>795</v>
      </c>
      <c r="C41" s="105" t="s">
        <v>800</v>
      </c>
      <c r="D41" s="105" t="s">
        <v>801</v>
      </c>
      <c r="E41" s="105" t="str">
        <f>+'UPL Bacalao Sur 47° '!D43</f>
        <v>DARWIN MEZA SAEZ</v>
      </c>
      <c r="F41" s="147">
        <v>46023</v>
      </c>
      <c r="G41" s="147">
        <v>46387</v>
      </c>
      <c r="H41" s="105">
        <f>'UPL Bacalao Sur 47° '!F43</f>
        <v>22.464000000000002</v>
      </c>
      <c r="I41" s="105">
        <f>'UPL Bacalao Sur 47° '!G43</f>
        <v>0</v>
      </c>
      <c r="J41" s="105">
        <f>'UPL Bacalao Sur 47° '!H43</f>
        <v>22.464000000000002</v>
      </c>
      <c r="K41" s="106">
        <f>'UPL Bacalao Sur 47° '!I43</f>
        <v>13.577</v>
      </c>
      <c r="L41" s="105">
        <f>'UPL Bacalao Sur 47° '!J43</f>
        <v>8.8870000000000022</v>
      </c>
      <c r="M41" s="95">
        <f>'UPL Bacalao Sur 47° '!K43</f>
        <v>0.60438924501424496</v>
      </c>
      <c r="N41" s="107" t="s">
        <v>802</v>
      </c>
      <c r="O41" s="107">
        <f>+'Resumen '!$B$4</f>
        <v>46234</v>
      </c>
      <c r="P41" s="105">
        <v>2026</v>
      </c>
      <c r="Q41" s="105"/>
    </row>
    <row r="42" spans="1:17" ht="15" customHeight="1">
      <c r="A42" s="96" t="s">
        <v>799</v>
      </c>
      <c r="B42" s="97" t="s">
        <v>795</v>
      </c>
      <c r="C42" s="97" t="s">
        <v>800</v>
      </c>
      <c r="D42" s="97" t="s">
        <v>801</v>
      </c>
      <c r="E42" s="97" t="str">
        <f>+'UPL Bacalao Sur 47° '!C13</f>
        <v>TOTAL CUOTA BACALAO DE PROFUNDIDAD DEL  47° LS AL 57°</v>
      </c>
      <c r="F42" s="147">
        <v>46023</v>
      </c>
      <c r="G42" s="147">
        <v>46387</v>
      </c>
      <c r="H42" s="141">
        <f>'UPL Bacalao Sur 47° '!F13</f>
        <v>2808</v>
      </c>
      <c r="I42" s="97">
        <f>'UPL Bacalao Sur 47° '!G44</f>
        <v>0</v>
      </c>
      <c r="J42" s="141">
        <f>'UPL Bacalao Sur 47° '!H44</f>
        <v>2808.2808</v>
      </c>
      <c r="K42" s="93">
        <f>'UPL Bacalao Sur 47° '!I13</f>
        <v>1332.3630000000001</v>
      </c>
      <c r="L42" s="141">
        <f>'UPL Bacalao Sur 47° '!J13</f>
        <v>1475.6369999999999</v>
      </c>
      <c r="M42" s="100">
        <f>'UPL Bacalao Sur 47° '!K13</f>
        <v>0.47448824786324789</v>
      </c>
      <c r="N42" s="99" t="s">
        <v>802</v>
      </c>
      <c r="O42" s="99">
        <f>+'Resumen '!$B$4</f>
        <v>46234</v>
      </c>
      <c r="P42" s="105">
        <v>2026</v>
      </c>
      <c r="Q42" s="105"/>
    </row>
  </sheetData>
  <autoFilter ref="A1:Q42" xr:uid="{00000000-0009-0000-0000-000008000000}"/>
  <pageMargins left="0.7" right="0.7" top="0.75" bottom="0.75" header="0.3" footer="0.3"/>
  <pageSetup paperSize="1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8474-3F0C-4260-8D2A-E010D2B88BED}">
  <dimension ref="A1:BP875"/>
  <sheetViews>
    <sheetView workbookViewId="0">
      <selection activeCell="G19" sqref="G19"/>
    </sheetView>
  </sheetViews>
  <sheetFormatPr baseColWidth="10" defaultColWidth="9.140625" defaultRowHeight="15"/>
  <sheetData>
    <row r="1" spans="1:68">
      <c r="A1" s="109" t="s">
        <v>129</v>
      </c>
      <c r="B1" t="s">
        <v>130</v>
      </c>
      <c r="C1" s="109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803</v>
      </c>
      <c r="K1" t="s">
        <v>804</v>
      </c>
      <c r="L1" t="s">
        <v>805</v>
      </c>
      <c r="M1" t="s">
        <v>138</v>
      </c>
      <c r="N1" t="s">
        <v>139</v>
      </c>
      <c r="O1" t="s">
        <v>140</v>
      </c>
      <c r="P1" s="110" t="s">
        <v>141</v>
      </c>
      <c r="Q1" s="110" t="s">
        <v>142</v>
      </c>
      <c r="R1" s="110" t="s">
        <v>143</v>
      </c>
      <c r="S1" t="s">
        <v>144</v>
      </c>
      <c r="T1" t="s">
        <v>145</v>
      </c>
      <c r="U1" t="s">
        <v>146</v>
      </c>
      <c r="V1" t="s">
        <v>147</v>
      </c>
      <c r="W1" t="s">
        <v>148</v>
      </c>
      <c r="X1" t="s">
        <v>149</v>
      </c>
      <c r="Y1" t="s">
        <v>150</v>
      </c>
      <c r="Z1" t="s">
        <v>151</v>
      </c>
      <c r="AA1" t="s">
        <v>152</v>
      </c>
      <c r="AB1" t="s">
        <v>153</v>
      </c>
      <c r="AC1" t="s">
        <v>154</v>
      </c>
      <c r="AD1" t="s">
        <v>155</v>
      </c>
      <c r="AE1" t="s">
        <v>156</v>
      </c>
      <c r="AF1" t="s">
        <v>157</v>
      </c>
      <c r="AG1" t="s">
        <v>158</v>
      </c>
      <c r="AH1" t="s">
        <v>159</v>
      </c>
      <c r="AI1" t="s">
        <v>160</v>
      </c>
      <c r="AJ1" t="s">
        <v>161</v>
      </c>
      <c r="AK1" t="s">
        <v>806</v>
      </c>
      <c r="AL1" t="s">
        <v>807</v>
      </c>
      <c r="AM1" t="s">
        <v>808</v>
      </c>
      <c r="AN1" t="s">
        <v>163</v>
      </c>
      <c r="AO1" t="s">
        <v>164</v>
      </c>
      <c r="AP1" t="s">
        <v>809</v>
      </c>
      <c r="AQ1" s="283" t="s">
        <v>165</v>
      </c>
      <c r="AR1" t="s">
        <v>166</v>
      </c>
      <c r="AS1" s="283" t="s">
        <v>810</v>
      </c>
      <c r="AT1" t="s">
        <v>167</v>
      </c>
      <c r="AU1" t="s">
        <v>168</v>
      </c>
      <c r="AV1" t="s">
        <v>169</v>
      </c>
      <c r="AW1" t="s">
        <v>170</v>
      </c>
      <c r="AX1" t="s">
        <v>171</v>
      </c>
      <c r="AY1" t="s">
        <v>172</v>
      </c>
      <c r="AZ1" t="s">
        <v>173</v>
      </c>
      <c r="BA1" t="s">
        <v>174</v>
      </c>
      <c r="BB1" t="s">
        <v>175</v>
      </c>
      <c r="BC1" t="s">
        <v>176</v>
      </c>
      <c r="BD1" t="s">
        <v>811</v>
      </c>
      <c r="BE1" t="s">
        <v>812</v>
      </c>
      <c r="BF1" t="s">
        <v>813</v>
      </c>
      <c r="BG1" t="s">
        <v>178</v>
      </c>
      <c r="BH1" t="s">
        <v>179</v>
      </c>
      <c r="BI1" t="s">
        <v>180</v>
      </c>
      <c r="BJ1" t="s">
        <v>182</v>
      </c>
      <c r="BK1" t="s">
        <v>814</v>
      </c>
      <c r="BL1" t="s">
        <v>183</v>
      </c>
      <c r="BM1" t="s">
        <v>815</v>
      </c>
      <c r="BN1" t="s">
        <v>816</v>
      </c>
      <c r="BO1" t="s">
        <v>817</v>
      </c>
      <c r="BP1" t="s">
        <v>818</v>
      </c>
    </row>
    <row r="2" spans="1:68">
      <c r="A2" s="109">
        <v>2026</v>
      </c>
      <c r="B2" t="s">
        <v>819</v>
      </c>
      <c r="C2" s="109">
        <v>26</v>
      </c>
      <c r="D2" t="s">
        <v>820</v>
      </c>
      <c r="E2">
        <v>1</v>
      </c>
      <c r="F2" t="s">
        <v>32</v>
      </c>
      <c r="G2" t="s">
        <v>32</v>
      </c>
      <c r="H2">
        <v>697892</v>
      </c>
      <c r="I2" t="s">
        <v>821</v>
      </c>
      <c r="J2" t="s">
        <v>822</v>
      </c>
      <c r="K2" t="s">
        <v>823</v>
      </c>
      <c r="L2" t="s">
        <v>824</v>
      </c>
      <c r="M2">
        <v>17.649999999999999</v>
      </c>
      <c r="N2">
        <v>33.799999999999997</v>
      </c>
      <c r="O2">
        <v>33.200000000000003</v>
      </c>
      <c r="P2" s="110">
        <v>46170</v>
      </c>
      <c r="Q2" s="110">
        <v>46229</v>
      </c>
      <c r="R2" s="110">
        <v>46229.568917476849</v>
      </c>
      <c r="S2" t="s">
        <v>187</v>
      </c>
      <c r="T2" t="s">
        <v>32</v>
      </c>
      <c r="U2" t="s">
        <v>32</v>
      </c>
      <c r="V2" t="s">
        <v>188</v>
      </c>
      <c r="W2" t="s">
        <v>188</v>
      </c>
      <c r="X2" t="s">
        <v>825</v>
      </c>
      <c r="Y2" t="s">
        <v>32</v>
      </c>
      <c r="Z2" t="s">
        <v>32</v>
      </c>
      <c r="AA2" t="s">
        <v>32</v>
      </c>
      <c r="AB2" t="s">
        <v>32</v>
      </c>
      <c r="AC2" t="s">
        <v>32</v>
      </c>
      <c r="AD2" t="s">
        <v>32</v>
      </c>
      <c r="AE2" t="s">
        <v>190</v>
      </c>
      <c r="AF2">
        <v>217</v>
      </c>
      <c r="AG2" t="s">
        <v>191</v>
      </c>
      <c r="AH2" t="s">
        <v>192</v>
      </c>
      <c r="AI2">
        <v>4</v>
      </c>
      <c r="AJ2" t="s">
        <v>32</v>
      </c>
      <c r="AK2" t="s">
        <v>193</v>
      </c>
      <c r="AL2" t="s">
        <v>198</v>
      </c>
      <c r="AM2" t="s">
        <v>198</v>
      </c>
      <c r="AN2">
        <v>12</v>
      </c>
      <c r="AO2" t="s">
        <v>194</v>
      </c>
      <c r="AP2" t="s">
        <v>826</v>
      </c>
      <c r="AQ2" s="283">
        <v>4.29</v>
      </c>
      <c r="AR2">
        <v>1.087</v>
      </c>
      <c r="AS2" s="283">
        <v>4.6632300000000004</v>
      </c>
      <c r="AT2">
        <v>120</v>
      </c>
      <c r="AU2" t="s">
        <v>188</v>
      </c>
      <c r="AV2" t="s">
        <v>32</v>
      </c>
      <c r="AW2" t="s">
        <v>32</v>
      </c>
      <c r="AX2">
        <v>11</v>
      </c>
      <c r="AY2" t="s">
        <v>195</v>
      </c>
      <c r="AZ2">
        <v>9997</v>
      </c>
      <c r="BA2" t="s">
        <v>827</v>
      </c>
      <c r="BB2">
        <v>977478</v>
      </c>
      <c r="BC2" t="s">
        <v>828</v>
      </c>
      <c r="BD2">
        <v>18174354</v>
      </c>
      <c r="BE2" t="s">
        <v>829</v>
      </c>
      <c r="BF2" t="s">
        <v>830</v>
      </c>
      <c r="BG2" t="s">
        <v>32</v>
      </c>
      <c r="BH2" t="s">
        <v>198</v>
      </c>
      <c r="BI2" t="s">
        <v>32</v>
      </c>
      <c r="BJ2">
        <v>495697</v>
      </c>
      <c r="BK2" t="s">
        <v>831</v>
      </c>
      <c r="BL2" t="s">
        <v>832</v>
      </c>
      <c r="BM2" t="s">
        <v>833</v>
      </c>
      <c r="BN2" t="s">
        <v>834</v>
      </c>
      <c r="BO2" t="s">
        <v>32</v>
      </c>
      <c r="BP2" t="s">
        <v>32</v>
      </c>
    </row>
    <row r="3" spans="1:68">
      <c r="A3" s="109">
        <v>2026</v>
      </c>
      <c r="B3" t="s">
        <v>819</v>
      </c>
      <c r="C3" s="109">
        <v>26</v>
      </c>
      <c r="D3" t="s">
        <v>835</v>
      </c>
      <c r="E3">
        <v>1</v>
      </c>
      <c r="F3" t="s">
        <v>32</v>
      </c>
      <c r="G3" t="s">
        <v>32</v>
      </c>
      <c r="H3">
        <v>701979</v>
      </c>
      <c r="I3" t="s">
        <v>249</v>
      </c>
      <c r="J3" t="s">
        <v>822</v>
      </c>
      <c r="K3" t="s">
        <v>823</v>
      </c>
      <c r="L3" t="s">
        <v>836</v>
      </c>
      <c r="M3">
        <v>15</v>
      </c>
      <c r="N3">
        <v>33</v>
      </c>
      <c r="O3">
        <v>40.700000000000003</v>
      </c>
      <c r="P3" s="110">
        <v>46202</v>
      </c>
      <c r="Q3" s="110">
        <v>46229</v>
      </c>
      <c r="R3" s="110">
        <v>46229.561958796286</v>
      </c>
      <c r="S3" t="s">
        <v>187</v>
      </c>
      <c r="T3" t="s">
        <v>32</v>
      </c>
      <c r="U3" t="s">
        <v>32</v>
      </c>
      <c r="V3" t="s">
        <v>188</v>
      </c>
      <c r="W3" t="s">
        <v>188</v>
      </c>
      <c r="X3" t="s">
        <v>825</v>
      </c>
      <c r="Y3" t="s">
        <v>32</v>
      </c>
      <c r="Z3" t="s">
        <v>32</v>
      </c>
      <c r="AA3" t="s">
        <v>32</v>
      </c>
      <c r="AB3" t="s">
        <v>32</v>
      </c>
      <c r="AC3" t="s">
        <v>32</v>
      </c>
      <c r="AD3" t="s">
        <v>32</v>
      </c>
      <c r="AE3" t="s">
        <v>190</v>
      </c>
      <c r="AF3">
        <v>217</v>
      </c>
      <c r="AG3" t="s">
        <v>191</v>
      </c>
      <c r="AH3" t="s">
        <v>192</v>
      </c>
      <c r="AI3">
        <v>4</v>
      </c>
      <c r="AJ3" t="s">
        <v>32</v>
      </c>
      <c r="AK3" t="s">
        <v>193</v>
      </c>
      <c r="AL3" t="s">
        <v>198</v>
      </c>
      <c r="AM3" t="s">
        <v>198</v>
      </c>
      <c r="AN3">
        <v>12</v>
      </c>
      <c r="AO3" t="s">
        <v>194</v>
      </c>
      <c r="AP3" t="s">
        <v>826</v>
      </c>
      <c r="AQ3" s="283">
        <v>4.6660000000000004</v>
      </c>
      <c r="AR3">
        <v>1.087</v>
      </c>
      <c r="AS3" s="283">
        <v>5.071942</v>
      </c>
      <c r="AT3">
        <v>120</v>
      </c>
      <c r="AU3" t="s">
        <v>188</v>
      </c>
      <c r="AV3" t="s">
        <v>32</v>
      </c>
      <c r="AW3" t="s">
        <v>32</v>
      </c>
      <c r="AX3">
        <v>11</v>
      </c>
      <c r="AY3" t="s">
        <v>195</v>
      </c>
      <c r="AZ3">
        <v>9997</v>
      </c>
      <c r="BA3" t="s">
        <v>827</v>
      </c>
      <c r="BB3">
        <v>228777</v>
      </c>
      <c r="BC3" t="s">
        <v>837</v>
      </c>
      <c r="BD3">
        <v>7021895</v>
      </c>
      <c r="BE3" t="s">
        <v>829</v>
      </c>
      <c r="BF3" t="s">
        <v>830</v>
      </c>
      <c r="BG3" t="s">
        <v>32</v>
      </c>
      <c r="BH3" t="s">
        <v>198</v>
      </c>
      <c r="BI3" t="s">
        <v>32</v>
      </c>
      <c r="BJ3">
        <v>495695</v>
      </c>
      <c r="BK3" t="s">
        <v>831</v>
      </c>
      <c r="BL3" t="s">
        <v>832</v>
      </c>
      <c r="BM3" t="s">
        <v>833</v>
      </c>
      <c r="BN3" t="s">
        <v>834</v>
      </c>
      <c r="BO3" t="s">
        <v>32</v>
      </c>
      <c r="BP3" t="s">
        <v>32</v>
      </c>
    </row>
    <row r="4" spans="1:68">
      <c r="A4" s="109">
        <v>2026</v>
      </c>
      <c r="B4" t="s">
        <v>819</v>
      </c>
      <c r="C4" s="109">
        <v>1</v>
      </c>
      <c r="D4" t="s">
        <v>838</v>
      </c>
      <c r="E4">
        <v>1</v>
      </c>
      <c r="F4" t="s">
        <v>32</v>
      </c>
      <c r="G4" t="s">
        <v>32</v>
      </c>
      <c r="H4">
        <v>960037</v>
      </c>
      <c r="I4" t="s">
        <v>839</v>
      </c>
      <c r="J4" t="s">
        <v>822</v>
      </c>
      <c r="K4" t="s">
        <v>823</v>
      </c>
      <c r="L4" t="s">
        <v>840</v>
      </c>
      <c r="M4">
        <v>17.649999999999999</v>
      </c>
      <c r="N4">
        <v>34</v>
      </c>
      <c r="O4">
        <v>53.4</v>
      </c>
      <c r="P4" s="110">
        <v>46175</v>
      </c>
      <c r="Q4" s="110">
        <v>46204</v>
      </c>
      <c r="R4" s="110">
        <v>46204.744129016202</v>
      </c>
      <c r="S4" t="s">
        <v>187</v>
      </c>
      <c r="T4" t="s">
        <v>32</v>
      </c>
      <c r="U4" t="s">
        <v>32</v>
      </c>
      <c r="V4" t="s">
        <v>188</v>
      </c>
      <c r="W4" t="s">
        <v>188</v>
      </c>
      <c r="X4" t="s">
        <v>825</v>
      </c>
      <c r="Y4" t="s">
        <v>32</v>
      </c>
      <c r="Z4" t="s">
        <v>32</v>
      </c>
      <c r="AA4" t="s">
        <v>32</v>
      </c>
      <c r="AB4" t="s">
        <v>32</v>
      </c>
      <c r="AC4" t="s">
        <v>32</v>
      </c>
      <c r="AD4" t="s">
        <v>32</v>
      </c>
      <c r="AE4" t="s">
        <v>190</v>
      </c>
      <c r="AF4">
        <v>217</v>
      </c>
      <c r="AG4" t="s">
        <v>191</v>
      </c>
      <c r="AH4" t="s">
        <v>192</v>
      </c>
      <c r="AI4">
        <v>4</v>
      </c>
      <c r="AJ4" t="s">
        <v>32</v>
      </c>
      <c r="AK4" t="s">
        <v>193</v>
      </c>
      <c r="AL4" t="s">
        <v>198</v>
      </c>
      <c r="AM4" t="s">
        <v>198</v>
      </c>
      <c r="AN4">
        <v>12</v>
      </c>
      <c r="AO4" t="s">
        <v>194</v>
      </c>
      <c r="AP4" t="s">
        <v>826</v>
      </c>
      <c r="AQ4" s="283">
        <v>3</v>
      </c>
      <c r="AR4">
        <v>1.087</v>
      </c>
      <c r="AS4" s="283">
        <v>3.2610000000000001</v>
      </c>
      <c r="AT4">
        <v>120</v>
      </c>
      <c r="AU4" t="s">
        <v>188</v>
      </c>
      <c r="AV4" t="s">
        <v>32</v>
      </c>
      <c r="AW4" t="s">
        <v>32</v>
      </c>
      <c r="AX4">
        <v>11</v>
      </c>
      <c r="AY4" t="s">
        <v>195</v>
      </c>
      <c r="AZ4">
        <v>9997</v>
      </c>
      <c r="BA4" t="s">
        <v>827</v>
      </c>
      <c r="BB4">
        <v>977478</v>
      </c>
      <c r="BC4" t="s">
        <v>828</v>
      </c>
      <c r="BD4">
        <v>18174354</v>
      </c>
      <c r="BE4" t="s">
        <v>829</v>
      </c>
      <c r="BF4" t="s">
        <v>830</v>
      </c>
      <c r="BG4" t="s">
        <v>32</v>
      </c>
      <c r="BH4" t="s">
        <v>198</v>
      </c>
      <c r="BI4" t="s">
        <v>32</v>
      </c>
      <c r="BJ4">
        <v>493466</v>
      </c>
      <c r="BK4" t="s">
        <v>831</v>
      </c>
      <c r="BL4" t="s">
        <v>200</v>
      </c>
      <c r="BM4" t="s">
        <v>841</v>
      </c>
      <c r="BN4" t="s">
        <v>834</v>
      </c>
      <c r="BO4" t="s">
        <v>32</v>
      </c>
      <c r="BP4" t="s">
        <v>32</v>
      </c>
    </row>
    <row r="5" spans="1:68">
      <c r="A5" s="109">
        <v>2026</v>
      </c>
      <c r="B5" t="s">
        <v>819</v>
      </c>
      <c r="C5" s="109">
        <v>1</v>
      </c>
      <c r="D5" t="s">
        <v>838</v>
      </c>
      <c r="E5">
        <v>2</v>
      </c>
      <c r="F5" t="s">
        <v>32</v>
      </c>
      <c r="G5" t="s">
        <v>32</v>
      </c>
      <c r="H5">
        <v>960037</v>
      </c>
      <c r="I5" t="s">
        <v>839</v>
      </c>
      <c r="J5" t="s">
        <v>822</v>
      </c>
      <c r="K5" t="s">
        <v>823</v>
      </c>
      <c r="L5" t="s">
        <v>840</v>
      </c>
      <c r="M5">
        <v>17.649999999999999</v>
      </c>
      <c r="N5">
        <v>34</v>
      </c>
      <c r="O5">
        <v>53.4</v>
      </c>
      <c r="P5" s="110">
        <v>46175</v>
      </c>
      <c r="Q5" s="110">
        <v>46204</v>
      </c>
      <c r="R5" s="110">
        <v>46204.744129016202</v>
      </c>
      <c r="S5" t="s">
        <v>187</v>
      </c>
      <c r="T5" t="s">
        <v>32</v>
      </c>
      <c r="U5" t="s">
        <v>32</v>
      </c>
      <c r="V5" t="s">
        <v>188</v>
      </c>
      <c r="W5" t="s">
        <v>188</v>
      </c>
      <c r="X5" t="s">
        <v>825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190</v>
      </c>
      <c r="AF5">
        <v>217</v>
      </c>
      <c r="AG5" t="s">
        <v>191</v>
      </c>
      <c r="AH5" t="s">
        <v>192</v>
      </c>
      <c r="AI5">
        <v>4</v>
      </c>
      <c r="AJ5" t="s">
        <v>32</v>
      </c>
      <c r="AK5" t="s">
        <v>193</v>
      </c>
      <c r="AL5" t="s">
        <v>198</v>
      </c>
      <c r="AM5" t="s">
        <v>198</v>
      </c>
      <c r="AN5">
        <v>11</v>
      </c>
      <c r="AO5" t="s">
        <v>194</v>
      </c>
      <c r="AP5" t="s">
        <v>826</v>
      </c>
      <c r="AQ5" s="283">
        <v>0.20699999999999999</v>
      </c>
      <c r="AR5">
        <v>1.087</v>
      </c>
      <c r="AS5" s="283">
        <v>0.22500899999999999</v>
      </c>
      <c r="AT5">
        <v>119</v>
      </c>
      <c r="AU5" t="s">
        <v>188</v>
      </c>
      <c r="AV5" t="s">
        <v>32</v>
      </c>
      <c r="AW5" t="s">
        <v>32</v>
      </c>
      <c r="AX5">
        <v>11</v>
      </c>
      <c r="AY5" t="s">
        <v>195</v>
      </c>
      <c r="AZ5">
        <v>9997</v>
      </c>
      <c r="BA5" t="s">
        <v>827</v>
      </c>
      <c r="BB5">
        <v>977478</v>
      </c>
      <c r="BC5" t="s">
        <v>828</v>
      </c>
      <c r="BD5">
        <v>18174354</v>
      </c>
      <c r="BE5" t="s">
        <v>829</v>
      </c>
      <c r="BF5" t="s">
        <v>830</v>
      </c>
      <c r="BG5" t="s">
        <v>32</v>
      </c>
      <c r="BH5" t="s">
        <v>198</v>
      </c>
      <c r="BI5" t="s">
        <v>32</v>
      </c>
      <c r="BJ5">
        <v>493466</v>
      </c>
      <c r="BK5" t="s">
        <v>831</v>
      </c>
      <c r="BL5" t="s">
        <v>200</v>
      </c>
      <c r="BM5" t="s">
        <v>841</v>
      </c>
      <c r="BN5" t="s">
        <v>834</v>
      </c>
      <c r="BO5" t="s">
        <v>32</v>
      </c>
      <c r="BP5" t="s">
        <v>32</v>
      </c>
    </row>
    <row r="6" spans="1:68">
      <c r="A6" s="109">
        <v>2026</v>
      </c>
      <c r="B6" t="s">
        <v>525</v>
      </c>
      <c r="C6" s="109">
        <v>26</v>
      </c>
      <c r="D6" t="s">
        <v>842</v>
      </c>
      <c r="E6">
        <v>1</v>
      </c>
      <c r="F6" t="s">
        <v>32</v>
      </c>
      <c r="G6" t="s">
        <v>32</v>
      </c>
      <c r="H6">
        <v>701979</v>
      </c>
      <c r="I6" t="s">
        <v>249</v>
      </c>
      <c r="J6" t="s">
        <v>822</v>
      </c>
      <c r="K6" t="s">
        <v>823</v>
      </c>
      <c r="L6" t="s">
        <v>836</v>
      </c>
      <c r="M6">
        <v>15</v>
      </c>
      <c r="N6">
        <v>33</v>
      </c>
      <c r="O6">
        <v>40.700000000000003</v>
      </c>
      <c r="P6" s="110">
        <v>46168</v>
      </c>
      <c r="Q6" s="110">
        <v>46199</v>
      </c>
      <c r="R6" s="110">
        <v>46199.489797256952</v>
      </c>
      <c r="S6" t="s">
        <v>187</v>
      </c>
      <c r="T6" t="s">
        <v>32</v>
      </c>
      <c r="U6" t="s">
        <v>32</v>
      </c>
      <c r="V6" t="s">
        <v>250</v>
      </c>
      <c r="W6" t="s">
        <v>251</v>
      </c>
      <c r="X6" t="s">
        <v>843</v>
      </c>
      <c r="Y6" t="s">
        <v>32</v>
      </c>
      <c r="Z6" t="s">
        <v>32</v>
      </c>
      <c r="AA6" t="s">
        <v>32</v>
      </c>
      <c r="AB6" t="s">
        <v>32</v>
      </c>
      <c r="AC6" t="s">
        <v>32</v>
      </c>
      <c r="AD6" t="s">
        <v>32</v>
      </c>
      <c r="AE6" t="s">
        <v>190</v>
      </c>
      <c r="AF6">
        <v>217</v>
      </c>
      <c r="AG6" t="s">
        <v>191</v>
      </c>
      <c r="AH6" t="s">
        <v>192</v>
      </c>
      <c r="AI6">
        <v>4</v>
      </c>
      <c r="AJ6" t="s">
        <v>32</v>
      </c>
      <c r="AK6" t="s">
        <v>193</v>
      </c>
      <c r="AL6" t="s">
        <v>198</v>
      </c>
      <c r="AM6" t="s">
        <v>198</v>
      </c>
      <c r="AN6">
        <v>12</v>
      </c>
      <c r="AO6" t="s">
        <v>194</v>
      </c>
      <c r="AP6" t="s">
        <v>826</v>
      </c>
      <c r="AQ6" s="283">
        <v>5.3289999999999997</v>
      </c>
      <c r="AR6">
        <v>1.087</v>
      </c>
      <c r="AS6" s="283">
        <v>5.7926229999999999</v>
      </c>
      <c r="AT6">
        <v>120</v>
      </c>
      <c r="AU6" t="s">
        <v>253</v>
      </c>
      <c r="AV6" t="s">
        <v>32</v>
      </c>
      <c r="AW6" t="s">
        <v>32</v>
      </c>
      <c r="AX6">
        <v>11</v>
      </c>
      <c r="AY6" t="s">
        <v>195</v>
      </c>
      <c r="AZ6">
        <v>9997</v>
      </c>
      <c r="BA6" t="s">
        <v>827</v>
      </c>
      <c r="BB6">
        <v>228777</v>
      </c>
      <c r="BC6" t="s">
        <v>837</v>
      </c>
      <c r="BD6">
        <v>7021895</v>
      </c>
      <c r="BE6" t="s">
        <v>829</v>
      </c>
      <c r="BF6" t="s">
        <v>830</v>
      </c>
      <c r="BG6" t="s">
        <v>32</v>
      </c>
      <c r="BH6" t="s">
        <v>198</v>
      </c>
      <c r="BI6" t="s">
        <v>32</v>
      </c>
      <c r="BJ6">
        <v>493168</v>
      </c>
      <c r="BK6" t="s">
        <v>831</v>
      </c>
      <c r="BL6" t="s">
        <v>256</v>
      </c>
      <c r="BM6" t="s">
        <v>841</v>
      </c>
      <c r="BN6" t="s">
        <v>834</v>
      </c>
      <c r="BO6" t="s">
        <v>32</v>
      </c>
      <c r="BP6" t="s">
        <v>32</v>
      </c>
    </row>
    <row r="7" spans="1:68">
      <c r="A7" s="109">
        <v>2026</v>
      </c>
      <c r="B7" t="s">
        <v>656</v>
      </c>
      <c r="C7" s="109">
        <v>25</v>
      </c>
      <c r="D7" t="s">
        <v>844</v>
      </c>
      <c r="E7">
        <v>1</v>
      </c>
      <c r="F7" t="s">
        <v>32</v>
      </c>
      <c r="G7" t="s">
        <v>32</v>
      </c>
      <c r="H7">
        <v>697892</v>
      </c>
      <c r="I7" t="s">
        <v>821</v>
      </c>
      <c r="J7" t="s">
        <v>822</v>
      </c>
      <c r="K7" t="s">
        <v>823</v>
      </c>
      <c r="L7" t="s">
        <v>824</v>
      </c>
      <c r="M7">
        <v>17.649999999999999</v>
      </c>
      <c r="N7">
        <v>33.799999999999997</v>
      </c>
      <c r="O7">
        <v>33.200000000000003</v>
      </c>
      <c r="P7" s="110">
        <v>46120</v>
      </c>
      <c r="Q7" s="110">
        <v>46167</v>
      </c>
      <c r="R7" s="110">
        <v>46167.701707372689</v>
      </c>
      <c r="S7" t="s">
        <v>187</v>
      </c>
      <c r="T7" t="s">
        <v>32</v>
      </c>
      <c r="U7" t="s">
        <v>32</v>
      </c>
      <c r="V7" t="s">
        <v>250</v>
      </c>
      <c r="W7" t="s">
        <v>251</v>
      </c>
      <c r="X7" t="s">
        <v>843</v>
      </c>
      <c r="Y7" t="s">
        <v>32</v>
      </c>
      <c r="Z7" t="s">
        <v>32</v>
      </c>
      <c r="AA7" t="s">
        <v>32</v>
      </c>
      <c r="AB7" t="s">
        <v>32</v>
      </c>
      <c r="AC7" t="s">
        <v>32</v>
      </c>
      <c r="AD7" t="s">
        <v>32</v>
      </c>
      <c r="AE7" t="s">
        <v>190</v>
      </c>
      <c r="AF7">
        <v>217</v>
      </c>
      <c r="AG7" t="s">
        <v>191</v>
      </c>
      <c r="AH7" t="s">
        <v>192</v>
      </c>
      <c r="AI7">
        <v>4</v>
      </c>
      <c r="AJ7" t="s">
        <v>32</v>
      </c>
      <c r="AK7" t="s">
        <v>193</v>
      </c>
      <c r="AL7" t="s">
        <v>198</v>
      </c>
      <c r="AM7" t="s">
        <v>198</v>
      </c>
      <c r="AN7">
        <v>12</v>
      </c>
      <c r="AO7" t="s">
        <v>194</v>
      </c>
      <c r="AP7" t="s">
        <v>826</v>
      </c>
      <c r="AQ7" s="283">
        <v>5.97</v>
      </c>
      <c r="AR7">
        <v>1.087</v>
      </c>
      <c r="AS7" s="283">
        <v>6.4893899999999984</v>
      </c>
      <c r="AT7">
        <v>120</v>
      </c>
      <c r="AU7" t="s">
        <v>253</v>
      </c>
      <c r="AV7" t="s">
        <v>32</v>
      </c>
      <c r="AW7" t="s">
        <v>32</v>
      </c>
      <c r="AX7">
        <v>11</v>
      </c>
      <c r="AY7" t="s">
        <v>195</v>
      </c>
      <c r="AZ7">
        <v>9997</v>
      </c>
      <c r="BA7" t="s">
        <v>827</v>
      </c>
      <c r="BB7">
        <v>977478</v>
      </c>
      <c r="BC7" t="s">
        <v>828</v>
      </c>
      <c r="BD7">
        <v>18174354</v>
      </c>
      <c r="BE7" t="s">
        <v>829</v>
      </c>
      <c r="BF7" t="s">
        <v>830</v>
      </c>
      <c r="BG7" t="s">
        <v>32</v>
      </c>
      <c r="BH7" t="s">
        <v>198</v>
      </c>
      <c r="BI7" t="s">
        <v>32</v>
      </c>
      <c r="BJ7">
        <v>489914</v>
      </c>
      <c r="BK7" t="s">
        <v>831</v>
      </c>
      <c r="BL7" t="s">
        <v>256</v>
      </c>
      <c r="BM7" t="s">
        <v>841</v>
      </c>
      <c r="BN7" t="s">
        <v>834</v>
      </c>
      <c r="BO7" t="s">
        <v>32</v>
      </c>
      <c r="BP7" t="s">
        <v>32</v>
      </c>
    </row>
    <row r="8" spans="1:68">
      <c r="A8" s="109">
        <v>2026</v>
      </c>
      <c r="B8" t="s">
        <v>656</v>
      </c>
      <c r="C8" s="109">
        <v>25</v>
      </c>
      <c r="D8" t="s">
        <v>845</v>
      </c>
      <c r="E8">
        <v>1</v>
      </c>
      <c r="F8" t="s">
        <v>32</v>
      </c>
      <c r="G8" t="s">
        <v>32</v>
      </c>
      <c r="H8">
        <v>960037</v>
      </c>
      <c r="I8" t="s">
        <v>839</v>
      </c>
      <c r="J8" t="s">
        <v>822</v>
      </c>
      <c r="K8" t="s">
        <v>823</v>
      </c>
      <c r="L8" t="s">
        <v>840</v>
      </c>
      <c r="M8">
        <v>17.649999999999999</v>
      </c>
      <c r="N8">
        <v>34</v>
      </c>
      <c r="O8">
        <v>53.4</v>
      </c>
      <c r="P8" s="110">
        <v>46138</v>
      </c>
      <c r="Q8" s="110">
        <v>46167</v>
      </c>
      <c r="R8" s="110">
        <v>46167.474100578707</v>
      </c>
      <c r="S8" t="s">
        <v>187</v>
      </c>
      <c r="T8" t="s">
        <v>32</v>
      </c>
      <c r="U8" t="s">
        <v>32</v>
      </c>
      <c r="V8" t="s">
        <v>250</v>
      </c>
      <c r="W8" t="s">
        <v>251</v>
      </c>
      <c r="X8" t="s">
        <v>843</v>
      </c>
      <c r="Y8" t="s">
        <v>32</v>
      </c>
      <c r="Z8" t="s">
        <v>32</v>
      </c>
      <c r="AA8" t="s">
        <v>32</v>
      </c>
      <c r="AB8" t="s">
        <v>32</v>
      </c>
      <c r="AC8" t="s">
        <v>32</v>
      </c>
      <c r="AD8" t="s">
        <v>32</v>
      </c>
      <c r="AE8" t="s">
        <v>190</v>
      </c>
      <c r="AF8">
        <v>217</v>
      </c>
      <c r="AG8" t="s">
        <v>191</v>
      </c>
      <c r="AH8" t="s">
        <v>192</v>
      </c>
      <c r="AI8">
        <v>4</v>
      </c>
      <c r="AJ8" t="s">
        <v>32</v>
      </c>
      <c r="AK8" t="s">
        <v>193</v>
      </c>
      <c r="AL8" t="s">
        <v>198</v>
      </c>
      <c r="AM8" t="s">
        <v>198</v>
      </c>
      <c r="AN8">
        <v>12</v>
      </c>
      <c r="AO8" t="s">
        <v>194</v>
      </c>
      <c r="AP8" t="s">
        <v>826</v>
      </c>
      <c r="AQ8" s="283">
        <v>8.891</v>
      </c>
      <c r="AR8">
        <v>1.087</v>
      </c>
      <c r="AS8" s="283">
        <v>9.664517</v>
      </c>
      <c r="AT8">
        <v>120</v>
      </c>
      <c r="AU8" t="s">
        <v>253</v>
      </c>
      <c r="AV8" t="s">
        <v>32</v>
      </c>
      <c r="AW8" t="s">
        <v>32</v>
      </c>
      <c r="AX8">
        <v>11</v>
      </c>
      <c r="AY8" t="s">
        <v>195</v>
      </c>
      <c r="AZ8">
        <v>9997</v>
      </c>
      <c r="BA8" t="s">
        <v>827</v>
      </c>
      <c r="BB8">
        <v>977478</v>
      </c>
      <c r="BC8" t="s">
        <v>828</v>
      </c>
      <c r="BD8">
        <v>18174354</v>
      </c>
      <c r="BE8" t="s">
        <v>829</v>
      </c>
      <c r="BF8" t="s">
        <v>830</v>
      </c>
      <c r="BG8" t="s">
        <v>32</v>
      </c>
      <c r="BH8" t="s">
        <v>198</v>
      </c>
      <c r="BI8" t="s">
        <v>32</v>
      </c>
      <c r="BJ8">
        <v>489828</v>
      </c>
      <c r="BK8" t="s">
        <v>831</v>
      </c>
      <c r="BL8" t="s">
        <v>256</v>
      </c>
      <c r="BM8" t="s">
        <v>841</v>
      </c>
      <c r="BN8" t="s">
        <v>834</v>
      </c>
      <c r="BO8" t="s">
        <v>32</v>
      </c>
      <c r="BP8" t="s">
        <v>32</v>
      </c>
    </row>
    <row r="9" spans="1:68">
      <c r="A9" s="109">
        <v>2026</v>
      </c>
      <c r="B9" t="s">
        <v>656</v>
      </c>
      <c r="C9" s="109">
        <v>12</v>
      </c>
      <c r="D9" t="s">
        <v>846</v>
      </c>
      <c r="E9">
        <v>1</v>
      </c>
      <c r="F9" t="s">
        <v>32</v>
      </c>
      <c r="G9" t="s">
        <v>32</v>
      </c>
      <c r="H9">
        <v>701979</v>
      </c>
      <c r="I9" t="s">
        <v>249</v>
      </c>
      <c r="J9" t="s">
        <v>822</v>
      </c>
      <c r="K9" t="s">
        <v>823</v>
      </c>
      <c r="L9" t="s">
        <v>836</v>
      </c>
      <c r="M9">
        <v>15</v>
      </c>
      <c r="N9">
        <v>33</v>
      </c>
      <c r="O9">
        <v>40.700000000000003</v>
      </c>
      <c r="P9" s="110">
        <v>46105</v>
      </c>
      <c r="Q9" s="110">
        <v>46154</v>
      </c>
      <c r="R9" s="110">
        <v>46154.482909571758</v>
      </c>
      <c r="S9" t="s">
        <v>187</v>
      </c>
      <c r="T9" t="s">
        <v>32</v>
      </c>
      <c r="U9" t="s">
        <v>32</v>
      </c>
      <c r="V9" t="s">
        <v>250</v>
      </c>
      <c r="W9" t="s">
        <v>251</v>
      </c>
      <c r="X9" t="s">
        <v>843</v>
      </c>
      <c r="Y9" t="s">
        <v>32</v>
      </c>
      <c r="Z9" t="s">
        <v>32</v>
      </c>
      <c r="AA9" t="s">
        <v>32</v>
      </c>
      <c r="AB9" t="s">
        <v>32</v>
      </c>
      <c r="AC9" t="s">
        <v>32</v>
      </c>
      <c r="AD9" t="s">
        <v>32</v>
      </c>
      <c r="AE9" t="s">
        <v>190</v>
      </c>
      <c r="AF9">
        <v>217</v>
      </c>
      <c r="AG9" t="s">
        <v>191</v>
      </c>
      <c r="AH9" t="s">
        <v>192</v>
      </c>
      <c r="AI9">
        <v>4</v>
      </c>
      <c r="AJ9" t="s">
        <v>32</v>
      </c>
      <c r="AK9" t="s">
        <v>193</v>
      </c>
      <c r="AL9" t="s">
        <v>198</v>
      </c>
      <c r="AM9" t="s">
        <v>198</v>
      </c>
      <c r="AN9">
        <v>12</v>
      </c>
      <c r="AO9" t="s">
        <v>194</v>
      </c>
      <c r="AP9" t="s">
        <v>826</v>
      </c>
      <c r="AQ9" s="283">
        <v>3.726</v>
      </c>
      <c r="AR9">
        <v>1.087</v>
      </c>
      <c r="AS9" s="283">
        <v>4.0501620000000003</v>
      </c>
      <c r="AT9">
        <v>120</v>
      </c>
      <c r="AU9" t="s">
        <v>253</v>
      </c>
      <c r="AV9" t="s">
        <v>32</v>
      </c>
      <c r="AW9" t="s">
        <v>32</v>
      </c>
      <c r="AX9">
        <v>11</v>
      </c>
      <c r="AY9" t="s">
        <v>195</v>
      </c>
      <c r="AZ9">
        <v>9997</v>
      </c>
      <c r="BA9" t="s">
        <v>827</v>
      </c>
      <c r="BB9">
        <v>228777</v>
      </c>
      <c r="BC9" t="s">
        <v>837</v>
      </c>
      <c r="BD9">
        <v>7021895</v>
      </c>
      <c r="BE9" t="s">
        <v>829</v>
      </c>
      <c r="BF9" t="s">
        <v>830</v>
      </c>
      <c r="BG9" t="s">
        <v>32</v>
      </c>
      <c r="BH9" t="s">
        <v>198</v>
      </c>
      <c r="BI9" t="s">
        <v>32</v>
      </c>
      <c r="BJ9">
        <v>488007</v>
      </c>
      <c r="BK9" t="s">
        <v>831</v>
      </c>
      <c r="BL9" t="s">
        <v>256</v>
      </c>
      <c r="BM9" t="s">
        <v>841</v>
      </c>
      <c r="BN9" t="s">
        <v>834</v>
      </c>
      <c r="BO9" t="s">
        <v>32</v>
      </c>
      <c r="BP9" t="s">
        <v>32</v>
      </c>
    </row>
    <row r="10" spans="1:68">
      <c r="A10" s="109">
        <v>2026</v>
      </c>
      <c r="B10" t="s">
        <v>699</v>
      </c>
      <c r="C10" s="109">
        <v>13</v>
      </c>
      <c r="D10" t="s">
        <v>847</v>
      </c>
      <c r="E10">
        <v>1</v>
      </c>
      <c r="F10" t="s">
        <v>32</v>
      </c>
      <c r="G10" t="s">
        <v>32</v>
      </c>
      <c r="H10">
        <v>960037</v>
      </c>
      <c r="I10" t="s">
        <v>839</v>
      </c>
      <c r="J10" t="s">
        <v>822</v>
      </c>
      <c r="K10" t="s">
        <v>823</v>
      </c>
      <c r="L10" t="s">
        <v>840</v>
      </c>
      <c r="M10">
        <v>17.649999999999999</v>
      </c>
      <c r="N10">
        <v>34</v>
      </c>
      <c r="O10">
        <v>53.4</v>
      </c>
      <c r="P10" s="110">
        <v>46095</v>
      </c>
      <c r="Q10" s="110">
        <v>46125</v>
      </c>
      <c r="R10" s="110">
        <v>46125.532206863427</v>
      </c>
      <c r="S10" t="s">
        <v>187</v>
      </c>
      <c r="T10" t="s">
        <v>32</v>
      </c>
      <c r="U10" t="s">
        <v>32</v>
      </c>
      <c r="V10" t="s">
        <v>250</v>
      </c>
      <c r="W10" t="s">
        <v>251</v>
      </c>
      <c r="X10" t="s">
        <v>843</v>
      </c>
      <c r="Y10" t="s">
        <v>32</v>
      </c>
      <c r="Z10" t="s">
        <v>32</v>
      </c>
      <c r="AA10" t="s">
        <v>32</v>
      </c>
      <c r="AB10" t="s">
        <v>32</v>
      </c>
      <c r="AC10" t="s">
        <v>32</v>
      </c>
      <c r="AD10" t="s">
        <v>32</v>
      </c>
      <c r="AE10" t="s">
        <v>190</v>
      </c>
      <c r="AF10">
        <v>217</v>
      </c>
      <c r="AG10" t="s">
        <v>191</v>
      </c>
      <c r="AH10" t="s">
        <v>192</v>
      </c>
      <c r="AI10">
        <v>4</v>
      </c>
      <c r="AJ10" t="s">
        <v>32</v>
      </c>
      <c r="AK10" t="s">
        <v>193</v>
      </c>
      <c r="AL10" t="s">
        <v>198</v>
      </c>
      <c r="AM10" t="s">
        <v>198</v>
      </c>
      <c r="AN10">
        <v>12</v>
      </c>
      <c r="AO10" t="s">
        <v>194</v>
      </c>
      <c r="AP10" t="s">
        <v>826</v>
      </c>
      <c r="AQ10" s="283">
        <v>6.4980000000000002</v>
      </c>
      <c r="AR10">
        <v>1.087</v>
      </c>
      <c r="AS10" s="283">
        <v>7.063326</v>
      </c>
      <c r="AT10">
        <v>120</v>
      </c>
      <c r="AU10" t="s">
        <v>253</v>
      </c>
      <c r="AV10" t="s">
        <v>32</v>
      </c>
      <c r="AW10" t="s">
        <v>32</v>
      </c>
      <c r="AX10">
        <v>11</v>
      </c>
      <c r="AY10" t="s">
        <v>195</v>
      </c>
      <c r="AZ10">
        <v>9997</v>
      </c>
      <c r="BA10" t="s">
        <v>827</v>
      </c>
      <c r="BB10">
        <v>977478</v>
      </c>
      <c r="BC10" t="s">
        <v>828</v>
      </c>
      <c r="BD10">
        <v>18174354</v>
      </c>
      <c r="BE10" t="s">
        <v>829</v>
      </c>
      <c r="BF10" t="s">
        <v>830</v>
      </c>
      <c r="BG10" t="s">
        <v>32</v>
      </c>
      <c r="BH10" t="s">
        <v>198</v>
      </c>
      <c r="BI10" t="s">
        <v>32</v>
      </c>
      <c r="BJ10">
        <v>483476</v>
      </c>
      <c r="BK10" t="s">
        <v>831</v>
      </c>
      <c r="BL10" t="s">
        <v>256</v>
      </c>
      <c r="BM10" t="s">
        <v>841</v>
      </c>
      <c r="BN10" t="s">
        <v>834</v>
      </c>
      <c r="BO10" t="s">
        <v>32</v>
      </c>
      <c r="BP10" t="s">
        <v>32</v>
      </c>
    </row>
    <row r="11" spans="1:68">
      <c r="A11" s="109">
        <v>2026</v>
      </c>
      <c r="B11" t="s">
        <v>543</v>
      </c>
      <c r="C11" s="109">
        <v>24</v>
      </c>
      <c r="D11" t="s">
        <v>848</v>
      </c>
      <c r="E11">
        <v>1</v>
      </c>
      <c r="F11" t="s">
        <v>32</v>
      </c>
      <c r="G11" t="s">
        <v>32</v>
      </c>
      <c r="H11">
        <v>697892</v>
      </c>
      <c r="I11" t="s">
        <v>821</v>
      </c>
      <c r="J11" t="s">
        <v>822</v>
      </c>
      <c r="K11" t="s">
        <v>823</v>
      </c>
      <c r="L11" t="s">
        <v>824</v>
      </c>
      <c r="M11">
        <v>17.649999999999999</v>
      </c>
      <c r="N11">
        <v>33.799999999999997</v>
      </c>
      <c r="O11">
        <v>33.200000000000003</v>
      </c>
      <c r="P11" s="110">
        <v>46051</v>
      </c>
      <c r="Q11" s="110">
        <v>46105</v>
      </c>
      <c r="R11" s="110">
        <v>46105.467026817132</v>
      </c>
      <c r="S11" t="s">
        <v>187</v>
      </c>
      <c r="T11" t="s">
        <v>32</v>
      </c>
      <c r="U11" t="s">
        <v>32</v>
      </c>
      <c r="V11" t="s">
        <v>250</v>
      </c>
      <c r="W11" t="s">
        <v>251</v>
      </c>
      <c r="X11" t="s">
        <v>843</v>
      </c>
      <c r="Y11" t="s">
        <v>32</v>
      </c>
      <c r="Z11" t="s">
        <v>32</v>
      </c>
      <c r="AA11" t="s">
        <v>32</v>
      </c>
      <c r="AB11" t="s">
        <v>32</v>
      </c>
      <c r="AC11" t="s">
        <v>32</v>
      </c>
      <c r="AD11" t="s">
        <v>32</v>
      </c>
      <c r="AE11" t="s">
        <v>190</v>
      </c>
      <c r="AF11">
        <v>217</v>
      </c>
      <c r="AG11" t="s">
        <v>191</v>
      </c>
      <c r="AH11" t="s">
        <v>192</v>
      </c>
      <c r="AI11">
        <v>4</v>
      </c>
      <c r="AJ11" t="s">
        <v>32</v>
      </c>
      <c r="AK11" t="s">
        <v>193</v>
      </c>
      <c r="AL11" t="s">
        <v>198</v>
      </c>
      <c r="AM11" t="s">
        <v>198</v>
      </c>
      <c r="AN11">
        <v>12</v>
      </c>
      <c r="AO11" t="s">
        <v>194</v>
      </c>
      <c r="AP11" t="s">
        <v>826</v>
      </c>
      <c r="AQ11" s="283">
        <v>4.6989999999999998</v>
      </c>
      <c r="AR11">
        <v>1.087</v>
      </c>
      <c r="AS11" s="283">
        <v>5.1078129999999993</v>
      </c>
      <c r="AT11">
        <v>120</v>
      </c>
      <c r="AU11" t="s">
        <v>253</v>
      </c>
      <c r="AV11" t="s">
        <v>32</v>
      </c>
      <c r="AW11" t="s">
        <v>32</v>
      </c>
      <c r="AX11">
        <v>11</v>
      </c>
      <c r="AY11" t="s">
        <v>195</v>
      </c>
      <c r="AZ11">
        <v>9997</v>
      </c>
      <c r="BA11" t="s">
        <v>827</v>
      </c>
      <c r="BB11">
        <v>977478</v>
      </c>
      <c r="BC11" t="s">
        <v>828</v>
      </c>
      <c r="BD11">
        <v>18174354</v>
      </c>
      <c r="BE11" t="s">
        <v>829</v>
      </c>
      <c r="BF11" t="s">
        <v>830</v>
      </c>
      <c r="BG11" t="s">
        <v>32</v>
      </c>
      <c r="BH11" t="s">
        <v>198</v>
      </c>
      <c r="BI11" t="s">
        <v>32</v>
      </c>
      <c r="BJ11">
        <v>479582</v>
      </c>
      <c r="BK11" t="s">
        <v>831</v>
      </c>
      <c r="BL11" t="s">
        <v>256</v>
      </c>
      <c r="BM11" t="s">
        <v>841</v>
      </c>
      <c r="BN11" t="s">
        <v>834</v>
      </c>
      <c r="BO11" t="s">
        <v>32</v>
      </c>
      <c r="BP11" t="s">
        <v>32</v>
      </c>
    </row>
    <row r="12" spans="1:68">
      <c r="A12" s="109">
        <v>2026</v>
      </c>
      <c r="B12" t="s">
        <v>543</v>
      </c>
      <c r="C12" s="109">
        <v>11</v>
      </c>
      <c r="D12" t="s">
        <v>849</v>
      </c>
      <c r="E12">
        <v>1</v>
      </c>
      <c r="F12" t="s">
        <v>32</v>
      </c>
      <c r="G12" t="s">
        <v>32</v>
      </c>
      <c r="H12">
        <v>960037</v>
      </c>
      <c r="I12" t="s">
        <v>839</v>
      </c>
      <c r="J12" t="s">
        <v>822</v>
      </c>
      <c r="K12" t="s">
        <v>823</v>
      </c>
      <c r="L12" t="s">
        <v>840</v>
      </c>
      <c r="M12">
        <v>17.649999999999999</v>
      </c>
      <c r="N12">
        <v>34</v>
      </c>
      <c r="O12">
        <v>53.4</v>
      </c>
      <c r="P12" s="110">
        <v>46080</v>
      </c>
      <c r="Q12" s="110">
        <v>46092</v>
      </c>
      <c r="R12" s="110">
        <v>46092.712351655093</v>
      </c>
      <c r="S12" t="s">
        <v>187</v>
      </c>
      <c r="T12" t="s">
        <v>32</v>
      </c>
      <c r="U12" t="s">
        <v>32</v>
      </c>
      <c r="V12" t="s">
        <v>250</v>
      </c>
      <c r="W12" t="s">
        <v>251</v>
      </c>
      <c r="X12" t="s">
        <v>843</v>
      </c>
      <c r="Y12" t="s">
        <v>32</v>
      </c>
      <c r="Z12" t="s">
        <v>32</v>
      </c>
      <c r="AA12" t="s">
        <v>32</v>
      </c>
      <c r="AB12" t="s">
        <v>32</v>
      </c>
      <c r="AC12" t="s">
        <v>32</v>
      </c>
      <c r="AD12" t="s">
        <v>32</v>
      </c>
      <c r="AE12" t="s">
        <v>190</v>
      </c>
      <c r="AF12">
        <v>217</v>
      </c>
      <c r="AG12" t="s">
        <v>191</v>
      </c>
      <c r="AH12" t="s">
        <v>192</v>
      </c>
      <c r="AI12">
        <v>4</v>
      </c>
      <c r="AJ12" t="s">
        <v>32</v>
      </c>
      <c r="AK12" t="s">
        <v>193</v>
      </c>
      <c r="AL12" t="s">
        <v>198</v>
      </c>
      <c r="AM12" t="s">
        <v>198</v>
      </c>
      <c r="AN12">
        <v>12</v>
      </c>
      <c r="AO12" t="s">
        <v>194</v>
      </c>
      <c r="AP12" t="s">
        <v>826</v>
      </c>
      <c r="AQ12" s="283">
        <v>6.069</v>
      </c>
      <c r="AR12">
        <v>1.087</v>
      </c>
      <c r="AS12" s="283">
        <v>6.597003</v>
      </c>
      <c r="AT12">
        <v>120</v>
      </c>
      <c r="AU12" t="s">
        <v>253</v>
      </c>
      <c r="AV12" t="s">
        <v>32</v>
      </c>
      <c r="AW12" t="s">
        <v>32</v>
      </c>
      <c r="AX12">
        <v>11</v>
      </c>
      <c r="AY12" t="s">
        <v>195</v>
      </c>
      <c r="AZ12">
        <v>9997</v>
      </c>
      <c r="BA12" t="s">
        <v>827</v>
      </c>
      <c r="BB12">
        <v>977478</v>
      </c>
      <c r="BC12" t="s">
        <v>828</v>
      </c>
      <c r="BD12">
        <v>18174354</v>
      </c>
      <c r="BE12" t="s">
        <v>829</v>
      </c>
      <c r="BF12" t="s">
        <v>830</v>
      </c>
      <c r="BG12" t="s">
        <v>32</v>
      </c>
      <c r="BH12" t="s">
        <v>198</v>
      </c>
      <c r="BI12" t="s">
        <v>32</v>
      </c>
      <c r="BJ12">
        <v>476284</v>
      </c>
      <c r="BK12" t="s">
        <v>831</v>
      </c>
      <c r="BL12" t="s">
        <v>256</v>
      </c>
      <c r="BM12" t="s">
        <v>841</v>
      </c>
      <c r="BN12" t="s">
        <v>834</v>
      </c>
      <c r="BO12" t="s">
        <v>32</v>
      </c>
      <c r="BP12" t="s">
        <v>32</v>
      </c>
    </row>
    <row r="13" spans="1:68">
      <c r="A13" s="109">
        <v>2026</v>
      </c>
      <c r="B13" t="s">
        <v>543</v>
      </c>
      <c r="C13" s="109">
        <v>11</v>
      </c>
      <c r="D13" t="s">
        <v>850</v>
      </c>
      <c r="E13">
        <v>1</v>
      </c>
      <c r="F13" t="s">
        <v>32</v>
      </c>
      <c r="G13" t="s">
        <v>32</v>
      </c>
      <c r="H13">
        <v>701979</v>
      </c>
      <c r="I13" t="s">
        <v>249</v>
      </c>
      <c r="J13" t="s">
        <v>822</v>
      </c>
      <c r="K13" t="s">
        <v>823</v>
      </c>
      <c r="L13" t="s">
        <v>836</v>
      </c>
      <c r="M13">
        <v>15</v>
      </c>
      <c r="N13">
        <v>33</v>
      </c>
      <c r="O13">
        <v>40.700000000000003</v>
      </c>
      <c r="P13" s="110">
        <v>46080</v>
      </c>
      <c r="Q13" s="110">
        <v>46092</v>
      </c>
      <c r="R13" s="110">
        <v>46092.605725231479</v>
      </c>
      <c r="S13" t="s">
        <v>187</v>
      </c>
      <c r="T13" t="s">
        <v>32</v>
      </c>
      <c r="U13" t="s">
        <v>32</v>
      </c>
      <c r="V13" t="s">
        <v>250</v>
      </c>
      <c r="W13" t="s">
        <v>251</v>
      </c>
      <c r="X13" t="s">
        <v>843</v>
      </c>
      <c r="Y13" t="s">
        <v>32</v>
      </c>
      <c r="Z13" t="s">
        <v>32</v>
      </c>
      <c r="AA13" t="s">
        <v>32</v>
      </c>
      <c r="AB13" t="s">
        <v>32</v>
      </c>
      <c r="AC13" t="s">
        <v>32</v>
      </c>
      <c r="AD13" t="s">
        <v>32</v>
      </c>
      <c r="AE13" t="s">
        <v>190</v>
      </c>
      <c r="AF13">
        <v>217</v>
      </c>
      <c r="AG13" t="s">
        <v>191</v>
      </c>
      <c r="AH13" t="s">
        <v>192</v>
      </c>
      <c r="AI13">
        <v>4</v>
      </c>
      <c r="AJ13" t="s">
        <v>32</v>
      </c>
      <c r="AK13" t="s">
        <v>193</v>
      </c>
      <c r="AL13" t="s">
        <v>198</v>
      </c>
      <c r="AM13" t="s">
        <v>198</v>
      </c>
      <c r="AN13">
        <v>12</v>
      </c>
      <c r="AO13" t="s">
        <v>194</v>
      </c>
      <c r="AP13" t="s">
        <v>826</v>
      </c>
      <c r="AQ13" s="283">
        <v>7.2759999999999998</v>
      </c>
      <c r="AR13">
        <v>1.087</v>
      </c>
      <c r="AS13" s="283">
        <v>7.9090119999999997</v>
      </c>
      <c r="AT13">
        <v>120</v>
      </c>
      <c r="AU13" t="s">
        <v>253</v>
      </c>
      <c r="AV13" t="s">
        <v>32</v>
      </c>
      <c r="AW13" t="s">
        <v>32</v>
      </c>
      <c r="AX13">
        <v>11</v>
      </c>
      <c r="AY13" t="s">
        <v>195</v>
      </c>
      <c r="AZ13">
        <v>9997</v>
      </c>
      <c r="BA13" t="s">
        <v>827</v>
      </c>
      <c r="BB13">
        <v>228777</v>
      </c>
      <c r="BC13" t="s">
        <v>837</v>
      </c>
      <c r="BD13">
        <v>7021895</v>
      </c>
      <c r="BE13" t="s">
        <v>829</v>
      </c>
      <c r="BF13" t="s">
        <v>830</v>
      </c>
      <c r="BG13" t="s">
        <v>32</v>
      </c>
      <c r="BH13" t="s">
        <v>198</v>
      </c>
      <c r="BI13" t="s">
        <v>32</v>
      </c>
      <c r="BJ13">
        <v>476282</v>
      </c>
      <c r="BK13" t="s">
        <v>831</v>
      </c>
      <c r="BL13" t="s">
        <v>256</v>
      </c>
      <c r="BM13" t="s">
        <v>841</v>
      </c>
      <c r="BN13" t="s">
        <v>834</v>
      </c>
      <c r="BO13" t="s">
        <v>32</v>
      </c>
      <c r="BP13" t="s">
        <v>32</v>
      </c>
    </row>
    <row r="14" spans="1:68">
      <c r="A14" s="109">
        <v>2026</v>
      </c>
      <c r="B14" t="s">
        <v>598</v>
      </c>
      <c r="C14" s="109">
        <v>25</v>
      </c>
      <c r="D14" t="s">
        <v>851</v>
      </c>
      <c r="E14">
        <v>1</v>
      </c>
      <c r="F14" t="s">
        <v>32</v>
      </c>
      <c r="G14" t="s">
        <v>32</v>
      </c>
      <c r="H14">
        <v>701979</v>
      </c>
      <c r="I14" t="s">
        <v>249</v>
      </c>
      <c r="J14" t="s">
        <v>822</v>
      </c>
      <c r="K14" t="s">
        <v>823</v>
      </c>
      <c r="L14" t="s">
        <v>836</v>
      </c>
      <c r="M14">
        <v>15</v>
      </c>
      <c r="N14">
        <v>33</v>
      </c>
      <c r="O14">
        <v>40.700000000000003</v>
      </c>
      <c r="P14" s="110">
        <v>46047</v>
      </c>
      <c r="Q14" s="110">
        <v>46078</v>
      </c>
      <c r="R14" s="110">
        <v>46078.467008449072</v>
      </c>
      <c r="S14" t="s">
        <v>187</v>
      </c>
      <c r="T14" t="s">
        <v>32</v>
      </c>
      <c r="U14" t="s">
        <v>32</v>
      </c>
      <c r="V14" t="s">
        <v>250</v>
      </c>
      <c r="W14" t="s">
        <v>251</v>
      </c>
      <c r="X14" t="s">
        <v>843</v>
      </c>
      <c r="Y14" t="s">
        <v>32</v>
      </c>
      <c r="Z14" t="s">
        <v>32</v>
      </c>
      <c r="AA14" t="s">
        <v>32</v>
      </c>
      <c r="AB14" t="s">
        <v>32</v>
      </c>
      <c r="AC14" t="s">
        <v>32</v>
      </c>
      <c r="AD14" t="s">
        <v>32</v>
      </c>
      <c r="AE14" t="s">
        <v>190</v>
      </c>
      <c r="AF14">
        <v>217</v>
      </c>
      <c r="AG14" t="s">
        <v>191</v>
      </c>
      <c r="AH14" t="s">
        <v>192</v>
      </c>
      <c r="AI14">
        <v>4</v>
      </c>
      <c r="AJ14" t="s">
        <v>32</v>
      </c>
      <c r="AK14" t="s">
        <v>193</v>
      </c>
      <c r="AL14" t="s">
        <v>198</v>
      </c>
      <c r="AM14" t="s">
        <v>198</v>
      </c>
      <c r="AN14">
        <v>12</v>
      </c>
      <c r="AO14" t="s">
        <v>194</v>
      </c>
      <c r="AP14" t="s">
        <v>826</v>
      </c>
      <c r="AQ14" s="283">
        <v>3.5059999999999998</v>
      </c>
      <c r="AR14">
        <v>1.087</v>
      </c>
      <c r="AS14" s="283">
        <v>3.811021999999999</v>
      </c>
      <c r="AT14">
        <v>120</v>
      </c>
      <c r="AU14" t="s">
        <v>253</v>
      </c>
      <c r="AV14" t="s">
        <v>32</v>
      </c>
      <c r="AW14" t="s">
        <v>32</v>
      </c>
      <c r="AX14">
        <v>11</v>
      </c>
      <c r="AY14" t="s">
        <v>195</v>
      </c>
      <c r="AZ14">
        <v>9997</v>
      </c>
      <c r="BA14" t="s">
        <v>827</v>
      </c>
      <c r="BB14">
        <v>228777</v>
      </c>
      <c r="BC14" t="s">
        <v>837</v>
      </c>
      <c r="BD14">
        <v>7021895</v>
      </c>
      <c r="BE14" t="s">
        <v>829</v>
      </c>
      <c r="BF14" t="s">
        <v>830</v>
      </c>
      <c r="BG14" t="s">
        <v>32</v>
      </c>
      <c r="BH14" t="s">
        <v>198</v>
      </c>
      <c r="BI14" t="s">
        <v>32</v>
      </c>
      <c r="BJ14">
        <v>474532</v>
      </c>
      <c r="BK14" t="s">
        <v>831</v>
      </c>
      <c r="BL14" t="s">
        <v>256</v>
      </c>
      <c r="BM14" t="s">
        <v>841</v>
      </c>
      <c r="BN14" t="s">
        <v>834</v>
      </c>
      <c r="BO14" t="s">
        <v>32</v>
      </c>
      <c r="BP14" t="s">
        <v>32</v>
      </c>
    </row>
    <row r="15" spans="1:68">
      <c r="A15" s="109">
        <v>2026</v>
      </c>
      <c r="B15" t="s">
        <v>819</v>
      </c>
      <c r="C15" s="109">
        <v>29</v>
      </c>
      <c r="D15" t="s">
        <v>852</v>
      </c>
      <c r="E15">
        <v>1</v>
      </c>
      <c r="F15" t="s">
        <v>32</v>
      </c>
      <c r="G15" t="s">
        <v>32</v>
      </c>
      <c r="H15">
        <v>969035</v>
      </c>
      <c r="I15" t="s">
        <v>853</v>
      </c>
      <c r="J15" t="s">
        <v>822</v>
      </c>
      <c r="K15" t="s">
        <v>854</v>
      </c>
      <c r="L15" t="s">
        <v>855</v>
      </c>
      <c r="M15">
        <v>14.99</v>
      </c>
      <c r="N15">
        <v>44.8</v>
      </c>
      <c r="O15">
        <v>49.9</v>
      </c>
      <c r="P15" s="110">
        <v>46207</v>
      </c>
      <c r="Q15" s="110">
        <v>46232</v>
      </c>
      <c r="R15" s="110">
        <v>46232.499455358797</v>
      </c>
      <c r="S15" t="s">
        <v>187</v>
      </c>
      <c r="T15" t="s">
        <v>32</v>
      </c>
      <c r="U15" t="s">
        <v>32</v>
      </c>
      <c r="V15" t="s">
        <v>301</v>
      </c>
      <c r="W15" t="s">
        <v>302</v>
      </c>
      <c r="X15" t="s">
        <v>856</v>
      </c>
      <c r="Y15" t="s">
        <v>32</v>
      </c>
      <c r="Z15" t="s">
        <v>32</v>
      </c>
      <c r="AA15" t="s">
        <v>32</v>
      </c>
      <c r="AB15" t="s">
        <v>32</v>
      </c>
      <c r="AC15" t="s">
        <v>32</v>
      </c>
      <c r="AD15" t="s">
        <v>32</v>
      </c>
      <c r="AE15" t="s">
        <v>190</v>
      </c>
      <c r="AF15">
        <v>217</v>
      </c>
      <c r="AG15" t="s">
        <v>191</v>
      </c>
      <c r="AH15" t="s">
        <v>192</v>
      </c>
      <c r="AI15">
        <v>4</v>
      </c>
      <c r="AJ15">
        <v>4</v>
      </c>
      <c r="AK15" t="s">
        <v>193</v>
      </c>
      <c r="AL15" t="s">
        <v>193</v>
      </c>
      <c r="AM15" t="s">
        <v>193</v>
      </c>
      <c r="AN15">
        <v>12</v>
      </c>
      <c r="AO15" t="s">
        <v>194</v>
      </c>
      <c r="AP15" t="s">
        <v>826</v>
      </c>
      <c r="AQ15" s="283">
        <v>4.8319999999999999</v>
      </c>
      <c r="AR15">
        <v>1.087</v>
      </c>
      <c r="AS15" s="283">
        <v>5.2523839999999993</v>
      </c>
      <c r="AT15">
        <v>120</v>
      </c>
      <c r="AU15" t="s">
        <v>261</v>
      </c>
      <c r="AV15" t="s">
        <v>32</v>
      </c>
      <c r="AW15" t="s">
        <v>32</v>
      </c>
      <c r="AX15">
        <v>14</v>
      </c>
      <c r="AY15" t="s">
        <v>195</v>
      </c>
      <c r="AZ15">
        <v>7104</v>
      </c>
      <c r="BA15" t="s">
        <v>857</v>
      </c>
      <c r="BB15">
        <v>911078</v>
      </c>
      <c r="BC15" t="s">
        <v>858</v>
      </c>
      <c r="BD15">
        <v>11440416</v>
      </c>
      <c r="BE15" t="s">
        <v>859</v>
      </c>
      <c r="BF15" t="s">
        <v>188</v>
      </c>
      <c r="BG15">
        <v>10987864</v>
      </c>
      <c r="BH15" t="s">
        <v>198</v>
      </c>
      <c r="BI15" t="s">
        <v>860</v>
      </c>
      <c r="BJ15">
        <v>496016</v>
      </c>
      <c r="BK15" t="s">
        <v>831</v>
      </c>
      <c r="BL15" t="s">
        <v>305</v>
      </c>
      <c r="BM15" t="s">
        <v>841</v>
      </c>
      <c r="BN15" t="s">
        <v>834</v>
      </c>
      <c r="BO15" t="s">
        <v>32</v>
      </c>
      <c r="BP15" t="s">
        <v>32</v>
      </c>
    </row>
    <row r="16" spans="1:68">
      <c r="A16" s="109">
        <v>2026</v>
      </c>
      <c r="B16" t="s">
        <v>819</v>
      </c>
      <c r="C16" s="109">
        <v>29</v>
      </c>
      <c r="D16" t="s">
        <v>861</v>
      </c>
      <c r="E16">
        <v>1</v>
      </c>
      <c r="F16" t="s">
        <v>32</v>
      </c>
      <c r="G16" t="s">
        <v>32</v>
      </c>
      <c r="H16">
        <v>698758</v>
      </c>
      <c r="I16" t="s">
        <v>862</v>
      </c>
      <c r="J16" t="s">
        <v>822</v>
      </c>
      <c r="K16" t="s">
        <v>823</v>
      </c>
      <c r="L16" t="s">
        <v>863</v>
      </c>
      <c r="M16">
        <v>17.899999999999999</v>
      </c>
      <c r="N16">
        <v>49.4</v>
      </c>
      <c r="O16">
        <v>80</v>
      </c>
      <c r="P16" s="110">
        <v>46217</v>
      </c>
      <c r="Q16" s="110">
        <v>46232</v>
      </c>
      <c r="R16" s="110">
        <v>46232.506591087957</v>
      </c>
      <c r="S16" t="s">
        <v>187</v>
      </c>
      <c r="T16" t="s">
        <v>32</v>
      </c>
      <c r="U16" t="s">
        <v>32</v>
      </c>
      <c r="V16" t="s">
        <v>864</v>
      </c>
      <c r="W16" t="s">
        <v>865</v>
      </c>
      <c r="X16" t="s">
        <v>866</v>
      </c>
      <c r="Y16" t="s">
        <v>32</v>
      </c>
      <c r="Z16" t="s">
        <v>32</v>
      </c>
      <c r="AA16" t="s">
        <v>32</v>
      </c>
      <c r="AB16" t="s">
        <v>32</v>
      </c>
      <c r="AC16" t="s">
        <v>32</v>
      </c>
      <c r="AD16" t="s">
        <v>32</v>
      </c>
      <c r="AE16" t="s">
        <v>190</v>
      </c>
      <c r="AF16">
        <v>217</v>
      </c>
      <c r="AG16" t="s">
        <v>191</v>
      </c>
      <c r="AH16" t="s">
        <v>192</v>
      </c>
      <c r="AI16">
        <v>4</v>
      </c>
      <c r="AJ16">
        <v>4</v>
      </c>
      <c r="AK16" t="s">
        <v>193</v>
      </c>
      <c r="AL16" t="s">
        <v>193</v>
      </c>
      <c r="AM16" t="s">
        <v>193</v>
      </c>
      <c r="AN16">
        <v>11</v>
      </c>
      <c r="AO16" t="s">
        <v>194</v>
      </c>
      <c r="AP16" t="s">
        <v>826</v>
      </c>
      <c r="AQ16" s="283">
        <v>5.1929999999999996</v>
      </c>
      <c r="AR16">
        <v>1.087</v>
      </c>
      <c r="AS16" s="283">
        <v>5.6447909999999997</v>
      </c>
      <c r="AT16">
        <v>119</v>
      </c>
      <c r="AU16" t="s">
        <v>865</v>
      </c>
      <c r="AV16" t="s">
        <v>32</v>
      </c>
      <c r="AW16" t="s">
        <v>32</v>
      </c>
      <c r="AX16">
        <v>14</v>
      </c>
      <c r="AY16" t="s">
        <v>195</v>
      </c>
      <c r="AZ16">
        <v>8486</v>
      </c>
      <c r="BA16" t="s">
        <v>330</v>
      </c>
      <c r="BB16">
        <v>942458</v>
      </c>
      <c r="BC16" t="s">
        <v>867</v>
      </c>
      <c r="BD16">
        <v>15928261</v>
      </c>
      <c r="BE16" t="s">
        <v>829</v>
      </c>
      <c r="BF16" t="s">
        <v>188</v>
      </c>
      <c r="BG16" t="s">
        <v>32</v>
      </c>
      <c r="BH16" t="s">
        <v>198</v>
      </c>
      <c r="BI16" t="s">
        <v>32</v>
      </c>
      <c r="BJ16">
        <v>495979</v>
      </c>
      <c r="BK16" t="s">
        <v>831</v>
      </c>
      <c r="BL16" t="s">
        <v>868</v>
      </c>
      <c r="BM16" t="s">
        <v>841</v>
      </c>
      <c r="BN16" t="s">
        <v>834</v>
      </c>
      <c r="BO16" t="s">
        <v>32</v>
      </c>
      <c r="BP16" t="s">
        <v>32</v>
      </c>
    </row>
    <row r="17" spans="1:68">
      <c r="A17" s="109">
        <v>2026</v>
      </c>
      <c r="B17" t="s">
        <v>819</v>
      </c>
      <c r="C17" s="109">
        <v>26</v>
      </c>
      <c r="D17" t="s">
        <v>869</v>
      </c>
      <c r="E17">
        <v>1</v>
      </c>
      <c r="F17" t="s">
        <v>32</v>
      </c>
      <c r="G17" t="s">
        <v>32</v>
      </c>
      <c r="H17">
        <v>40073</v>
      </c>
      <c r="I17" t="s">
        <v>588</v>
      </c>
      <c r="J17" t="s">
        <v>822</v>
      </c>
      <c r="K17" t="s">
        <v>870</v>
      </c>
      <c r="L17" t="s">
        <v>871</v>
      </c>
      <c r="M17">
        <v>14.6</v>
      </c>
      <c r="N17">
        <v>38</v>
      </c>
      <c r="O17">
        <v>50.7</v>
      </c>
      <c r="P17" s="110">
        <v>46204</v>
      </c>
      <c r="Q17" s="110">
        <v>46229</v>
      </c>
      <c r="R17" s="110">
        <v>46229.737650891213</v>
      </c>
      <c r="S17" t="s">
        <v>187</v>
      </c>
      <c r="T17" t="s">
        <v>32</v>
      </c>
      <c r="U17" t="s">
        <v>32</v>
      </c>
      <c r="V17" t="s">
        <v>267</v>
      </c>
      <c r="W17" t="s">
        <v>268</v>
      </c>
      <c r="X17" t="s">
        <v>856</v>
      </c>
      <c r="Y17" t="s">
        <v>32</v>
      </c>
      <c r="Z17" t="s">
        <v>32</v>
      </c>
      <c r="AA17" t="s">
        <v>32</v>
      </c>
      <c r="AB17" t="s">
        <v>32</v>
      </c>
      <c r="AC17" t="s">
        <v>32</v>
      </c>
      <c r="AD17" t="s">
        <v>32</v>
      </c>
      <c r="AE17" t="s">
        <v>190</v>
      </c>
      <c r="AF17">
        <v>217</v>
      </c>
      <c r="AG17" t="s">
        <v>191</v>
      </c>
      <c r="AH17" t="s">
        <v>192</v>
      </c>
      <c r="AI17">
        <v>4</v>
      </c>
      <c r="AJ17">
        <v>4</v>
      </c>
      <c r="AK17" t="s">
        <v>193</v>
      </c>
      <c r="AL17" t="s">
        <v>193</v>
      </c>
      <c r="AM17" t="s">
        <v>193</v>
      </c>
      <c r="AN17">
        <v>12</v>
      </c>
      <c r="AO17" t="s">
        <v>194</v>
      </c>
      <c r="AP17" t="s">
        <v>826</v>
      </c>
      <c r="AQ17" s="283">
        <v>5.2990000000000004</v>
      </c>
      <c r="AR17">
        <v>1.087</v>
      </c>
      <c r="AS17" s="283">
        <v>5.7600129999999998</v>
      </c>
      <c r="AT17">
        <v>120</v>
      </c>
      <c r="AU17" t="s">
        <v>269</v>
      </c>
      <c r="AV17" t="s">
        <v>32</v>
      </c>
      <c r="AW17" t="s">
        <v>32</v>
      </c>
      <c r="AX17">
        <v>14</v>
      </c>
      <c r="AY17" t="s">
        <v>195</v>
      </c>
      <c r="AZ17">
        <v>10033</v>
      </c>
      <c r="BA17" t="s">
        <v>872</v>
      </c>
      <c r="BB17">
        <v>81755</v>
      </c>
      <c r="BC17" t="s">
        <v>590</v>
      </c>
      <c r="BD17">
        <v>14061078</v>
      </c>
      <c r="BE17" t="s">
        <v>859</v>
      </c>
      <c r="BF17" t="s">
        <v>188</v>
      </c>
      <c r="BG17" t="s">
        <v>32</v>
      </c>
      <c r="BH17" t="s">
        <v>198</v>
      </c>
      <c r="BI17" t="s">
        <v>32</v>
      </c>
      <c r="BJ17">
        <v>495742</v>
      </c>
      <c r="BK17" t="s">
        <v>831</v>
      </c>
      <c r="BL17" t="s">
        <v>272</v>
      </c>
      <c r="BM17" t="s">
        <v>841</v>
      </c>
      <c r="BN17" t="s">
        <v>834</v>
      </c>
      <c r="BO17" t="s">
        <v>32</v>
      </c>
      <c r="BP17" t="s">
        <v>32</v>
      </c>
    </row>
    <row r="18" spans="1:68">
      <c r="A18" s="109">
        <v>2026</v>
      </c>
      <c r="B18" t="s">
        <v>819</v>
      </c>
      <c r="C18" s="109">
        <v>25</v>
      </c>
      <c r="D18" t="s">
        <v>873</v>
      </c>
      <c r="E18">
        <v>1</v>
      </c>
      <c r="F18" t="s">
        <v>32</v>
      </c>
      <c r="G18" t="s">
        <v>32</v>
      </c>
      <c r="H18">
        <v>704154</v>
      </c>
      <c r="I18" t="s">
        <v>874</v>
      </c>
      <c r="J18" t="s">
        <v>822</v>
      </c>
      <c r="K18" t="s">
        <v>875</v>
      </c>
      <c r="L18" t="s">
        <v>876</v>
      </c>
      <c r="M18">
        <v>14.99</v>
      </c>
      <c r="N18">
        <v>52.4</v>
      </c>
      <c r="O18">
        <v>49.2</v>
      </c>
      <c r="P18" s="110">
        <v>46217</v>
      </c>
      <c r="Q18" s="110">
        <v>46228</v>
      </c>
      <c r="R18" s="110">
        <v>46228.929927743047</v>
      </c>
      <c r="S18" t="s">
        <v>187</v>
      </c>
      <c r="T18" t="s">
        <v>32</v>
      </c>
      <c r="U18" t="s">
        <v>32</v>
      </c>
      <c r="V18" t="s">
        <v>864</v>
      </c>
      <c r="W18" t="s">
        <v>865</v>
      </c>
      <c r="X18" t="s">
        <v>866</v>
      </c>
      <c r="Y18" t="s">
        <v>32</v>
      </c>
      <c r="Z18" t="s">
        <v>32</v>
      </c>
      <c r="AA18" t="s">
        <v>32</v>
      </c>
      <c r="AB18" t="s">
        <v>32</v>
      </c>
      <c r="AC18" t="s">
        <v>32</v>
      </c>
      <c r="AD18" t="s">
        <v>32</v>
      </c>
      <c r="AE18" t="s">
        <v>190</v>
      </c>
      <c r="AF18">
        <v>217</v>
      </c>
      <c r="AG18" t="s">
        <v>191</v>
      </c>
      <c r="AH18" t="s">
        <v>192</v>
      </c>
      <c r="AI18">
        <v>4</v>
      </c>
      <c r="AJ18">
        <v>4</v>
      </c>
      <c r="AK18" t="s">
        <v>193</v>
      </c>
      <c r="AL18" t="s">
        <v>193</v>
      </c>
      <c r="AM18" t="s">
        <v>193</v>
      </c>
      <c r="AN18">
        <v>11</v>
      </c>
      <c r="AO18" t="s">
        <v>194</v>
      </c>
      <c r="AP18" t="s">
        <v>826</v>
      </c>
      <c r="AQ18" s="283">
        <v>5.7160000000000002</v>
      </c>
      <c r="AR18">
        <v>1.087</v>
      </c>
      <c r="AS18" s="283">
        <v>6.213292</v>
      </c>
      <c r="AT18">
        <v>119</v>
      </c>
      <c r="AU18" t="s">
        <v>865</v>
      </c>
      <c r="AV18" t="s">
        <v>32</v>
      </c>
      <c r="AW18" t="s">
        <v>32</v>
      </c>
      <c r="AX18">
        <v>14</v>
      </c>
      <c r="AY18" t="s">
        <v>195</v>
      </c>
      <c r="AZ18">
        <v>8486</v>
      </c>
      <c r="BA18" t="s">
        <v>330</v>
      </c>
      <c r="BB18">
        <v>942458</v>
      </c>
      <c r="BC18" t="s">
        <v>867</v>
      </c>
      <c r="BD18">
        <v>15928261</v>
      </c>
      <c r="BE18" t="s">
        <v>829</v>
      </c>
      <c r="BF18" t="s">
        <v>188</v>
      </c>
      <c r="BG18" t="s">
        <v>32</v>
      </c>
      <c r="BH18" t="s">
        <v>198</v>
      </c>
      <c r="BI18" t="s">
        <v>32</v>
      </c>
      <c r="BJ18">
        <v>495708</v>
      </c>
      <c r="BK18" t="s">
        <v>831</v>
      </c>
      <c r="BL18" t="s">
        <v>868</v>
      </c>
      <c r="BM18" t="s">
        <v>833</v>
      </c>
      <c r="BN18" t="s">
        <v>834</v>
      </c>
      <c r="BO18" t="s">
        <v>32</v>
      </c>
      <c r="BP18" t="s">
        <v>32</v>
      </c>
    </row>
    <row r="19" spans="1:68">
      <c r="A19" s="109">
        <v>2026</v>
      </c>
      <c r="B19" t="s">
        <v>819</v>
      </c>
      <c r="C19" s="109">
        <v>17</v>
      </c>
      <c r="D19" t="s">
        <v>877</v>
      </c>
      <c r="E19">
        <v>1</v>
      </c>
      <c r="F19" t="s">
        <v>32</v>
      </c>
      <c r="G19" t="s">
        <v>32</v>
      </c>
      <c r="H19">
        <v>702039</v>
      </c>
      <c r="I19" t="s">
        <v>878</v>
      </c>
      <c r="J19" t="s">
        <v>822</v>
      </c>
      <c r="K19" t="s">
        <v>875</v>
      </c>
      <c r="L19" t="s">
        <v>879</v>
      </c>
      <c r="M19">
        <v>17.8</v>
      </c>
      <c r="N19">
        <v>50</v>
      </c>
      <c r="O19">
        <v>79.900000000000006</v>
      </c>
      <c r="P19" s="110">
        <v>46185</v>
      </c>
      <c r="Q19" s="110">
        <v>46220</v>
      </c>
      <c r="R19" s="110">
        <v>46220.652697881953</v>
      </c>
      <c r="S19" t="s">
        <v>187</v>
      </c>
      <c r="T19" t="s">
        <v>32</v>
      </c>
      <c r="U19" t="s">
        <v>32</v>
      </c>
      <c r="V19" t="s">
        <v>250</v>
      </c>
      <c r="W19" t="s">
        <v>251</v>
      </c>
      <c r="X19" t="s">
        <v>843</v>
      </c>
      <c r="Y19" t="s">
        <v>32</v>
      </c>
      <c r="Z19" t="s">
        <v>32</v>
      </c>
      <c r="AA19" t="s">
        <v>32</v>
      </c>
      <c r="AB19" t="s">
        <v>32</v>
      </c>
      <c r="AC19" t="s">
        <v>32</v>
      </c>
      <c r="AD19" t="s">
        <v>32</v>
      </c>
      <c r="AE19" t="s">
        <v>190</v>
      </c>
      <c r="AF19">
        <v>217</v>
      </c>
      <c r="AG19" t="s">
        <v>191</v>
      </c>
      <c r="AH19" t="s">
        <v>192</v>
      </c>
      <c r="AI19">
        <v>4</v>
      </c>
      <c r="AJ19">
        <v>4</v>
      </c>
      <c r="AK19" t="s">
        <v>193</v>
      </c>
      <c r="AL19" t="s">
        <v>193</v>
      </c>
      <c r="AM19" t="s">
        <v>193</v>
      </c>
      <c r="AN19">
        <v>12</v>
      </c>
      <c r="AO19" t="s">
        <v>194</v>
      </c>
      <c r="AP19" t="s">
        <v>826</v>
      </c>
      <c r="AQ19" s="283">
        <v>6.9119999999999999</v>
      </c>
      <c r="AR19">
        <v>1.087</v>
      </c>
      <c r="AS19" s="283">
        <v>7.513344</v>
      </c>
      <c r="AT19">
        <v>120</v>
      </c>
      <c r="AU19" t="s">
        <v>253</v>
      </c>
      <c r="AV19" t="s">
        <v>32</v>
      </c>
      <c r="AW19" t="s">
        <v>32</v>
      </c>
      <c r="AX19">
        <v>8</v>
      </c>
      <c r="AY19" t="s">
        <v>195</v>
      </c>
      <c r="AZ19">
        <v>5536</v>
      </c>
      <c r="BA19" t="s">
        <v>880</v>
      </c>
      <c r="BB19">
        <v>944989</v>
      </c>
      <c r="BC19" t="s">
        <v>881</v>
      </c>
      <c r="BD19">
        <v>16037261</v>
      </c>
      <c r="BE19" t="s">
        <v>829</v>
      </c>
      <c r="BF19" t="s">
        <v>351</v>
      </c>
      <c r="BG19" t="s">
        <v>32</v>
      </c>
      <c r="BH19" t="s">
        <v>198</v>
      </c>
      <c r="BI19" t="s">
        <v>882</v>
      </c>
      <c r="BJ19">
        <v>495096</v>
      </c>
      <c r="BK19" t="s">
        <v>831</v>
      </c>
      <c r="BL19" t="s">
        <v>256</v>
      </c>
      <c r="BM19" t="s">
        <v>841</v>
      </c>
      <c r="BN19" t="s">
        <v>834</v>
      </c>
      <c r="BO19" t="s">
        <v>32</v>
      </c>
      <c r="BP19" t="s">
        <v>32</v>
      </c>
    </row>
    <row r="20" spans="1:68">
      <c r="A20" s="109">
        <v>2026</v>
      </c>
      <c r="B20" t="s">
        <v>819</v>
      </c>
      <c r="C20" s="109">
        <v>17</v>
      </c>
      <c r="D20" t="s">
        <v>883</v>
      </c>
      <c r="E20">
        <v>1</v>
      </c>
      <c r="F20" t="s">
        <v>32</v>
      </c>
      <c r="G20" t="s">
        <v>32</v>
      </c>
      <c r="H20">
        <v>704041</v>
      </c>
      <c r="I20" t="s">
        <v>399</v>
      </c>
      <c r="J20" t="s">
        <v>822</v>
      </c>
      <c r="K20" t="s">
        <v>870</v>
      </c>
      <c r="L20" t="s">
        <v>884</v>
      </c>
      <c r="M20">
        <v>17.72</v>
      </c>
      <c r="N20">
        <v>49.8</v>
      </c>
      <c r="O20">
        <v>75</v>
      </c>
      <c r="P20" s="110">
        <v>46190</v>
      </c>
      <c r="Q20" s="110">
        <v>46220</v>
      </c>
      <c r="R20" s="110">
        <v>46220.598218483792</v>
      </c>
      <c r="S20" t="s">
        <v>187</v>
      </c>
      <c r="T20" t="s">
        <v>32</v>
      </c>
      <c r="U20" t="s">
        <v>32</v>
      </c>
      <c r="V20" t="s">
        <v>301</v>
      </c>
      <c r="W20" t="s">
        <v>302</v>
      </c>
      <c r="X20" t="s">
        <v>856</v>
      </c>
      <c r="Y20" t="s">
        <v>32</v>
      </c>
      <c r="Z20" t="s">
        <v>32</v>
      </c>
      <c r="AA20" t="s">
        <v>32</v>
      </c>
      <c r="AB20" t="s">
        <v>32</v>
      </c>
      <c r="AC20" t="s">
        <v>32</v>
      </c>
      <c r="AD20" t="s">
        <v>32</v>
      </c>
      <c r="AE20" t="s">
        <v>190</v>
      </c>
      <c r="AF20">
        <v>217</v>
      </c>
      <c r="AG20" t="s">
        <v>191</v>
      </c>
      <c r="AH20" t="s">
        <v>192</v>
      </c>
      <c r="AI20">
        <v>4</v>
      </c>
      <c r="AJ20">
        <v>4</v>
      </c>
      <c r="AK20" t="s">
        <v>193</v>
      </c>
      <c r="AL20" t="s">
        <v>193</v>
      </c>
      <c r="AM20" t="s">
        <v>193</v>
      </c>
      <c r="AN20">
        <v>11</v>
      </c>
      <c r="AO20" t="s">
        <v>194</v>
      </c>
      <c r="AP20" t="s">
        <v>826</v>
      </c>
      <c r="AQ20" s="283">
        <v>3.8980000000000001</v>
      </c>
      <c r="AR20">
        <v>1.087</v>
      </c>
      <c r="AS20" s="283">
        <v>4.2371259999999999</v>
      </c>
      <c r="AT20">
        <v>119</v>
      </c>
      <c r="AU20" t="s">
        <v>261</v>
      </c>
      <c r="AV20" t="s">
        <v>32</v>
      </c>
      <c r="AW20" t="s">
        <v>32</v>
      </c>
      <c r="AX20">
        <v>14</v>
      </c>
      <c r="AY20" t="s">
        <v>195</v>
      </c>
      <c r="AZ20">
        <v>7650</v>
      </c>
      <c r="BA20" t="s">
        <v>303</v>
      </c>
      <c r="BB20">
        <v>81773</v>
      </c>
      <c r="BC20" t="s">
        <v>885</v>
      </c>
      <c r="BD20">
        <v>12075898</v>
      </c>
      <c r="BE20" t="s">
        <v>859</v>
      </c>
      <c r="BF20" t="s">
        <v>188</v>
      </c>
      <c r="BG20">
        <v>10404754</v>
      </c>
      <c r="BH20" t="s">
        <v>198</v>
      </c>
      <c r="BI20" t="s">
        <v>32</v>
      </c>
      <c r="BJ20">
        <v>495076</v>
      </c>
      <c r="BK20" t="s">
        <v>831</v>
      </c>
      <c r="BL20" t="s">
        <v>305</v>
      </c>
      <c r="BM20" t="s">
        <v>841</v>
      </c>
      <c r="BN20" t="s">
        <v>834</v>
      </c>
      <c r="BO20" t="s">
        <v>32</v>
      </c>
      <c r="BP20" t="s">
        <v>32</v>
      </c>
    </row>
    <row r="21" spans="1:68">
      <c r="A21" s="109">
        <v>2026</v>
      </c>
      <c r="B21" t="s">
        <v>819</v>
      </c>
      <c r="C21" s="109">
        <v>17</v>
      </c>
      <c r="D21" t="s">
        <v>886</v>
      </c>
      <c r="E21">
        <v>1</v>
      </c>
      <c r="F21" t="s">
        <v>32</v>
      </c>
      <c r="G21" t="s">
        <v>32</v>
      </c>
      <c r="H21">
        <v>25103</v>
      </c>
      <c r="I21" t="s">
        <v>300</v>
      </c>
      <c r="J21" t="s">
        <v>822</v>
      </c>
      <c r="K21" t="s">
        <v>870</v>
      </c>
      <c r="L21" t="s">
        <v>887</v>
      </c>
      <c r="M21">
        <v>17.2</v>
      </c>
      <c r="N21">
        <v>47</v>
      </c>
      <c r="O21">
        <v>67</v>
      </c>
      <c r="P21" s="110">
        <v>46200</v>
      </c>
      <c r="Q21" s="110">
        <v>46220</v>
      </c>
      <c r="R21" s="110">
        <v>46220.520501307867</v>
      </c>
      <c r="S21" t="s">
        <v>187</v>
      </c>
      <c r="T21" t="s">
        <v>32</v>
      </c>
      <c r="U21" t="s">
        <v>32</v>
      </c>
      <c r="V21" t="s">
        <v>301</v>
      </c>
      <c r="W21" t="s">
        <v>302</v>
      </c>
      <c r="X21" t="s">
        <v>856</v>
      </c>
      <c r="Y21" t="s">
        <v>32</v>
      </c>
      <c r="Z21" t="s">
        <v>32</v>
      </c>
      <c r="AA21" t="s">
        <v>32</v>
      </c>
      <c r="AB21" t="s">
        <v>32</v>
      </c>
      <c r="AC21" t="s">
        <v>32</v>
      </c>
      <c r="AD21" t="s">
        <v>32</v>
      </c>
      <c r="AE21" t="s">
        <v>190</v>
      </c>
      <c r="AF21">
        <v>217</v>
      </c>
      <c r="AG21" t="s">
        <v>191</v>
      </c>
      <c r="AH21" t="s">
        <v>192</v>
      </c>
      <c r="AI21">
        <v>4</v>
      </c>
      <c r="AJ21">
        <v>4</v>
      </c>
      <c r="AK21" t="s">
        <v>193</v>
      </c>
      <c r="AL21" t="s">
        <v>193</v>
      </c>
      <c r="AM21" t="s">
        <v>193</v>
      </c>
      <c r="AN21">
        <v>12</v>
      </c>
      <c r="AO21" t="s">
        <v>194</v>
      </c>
      <c r="AP21" t="s">
        <v>826</v>
      </c>
      <c r="AQ21" s="283">
        <v>4.84</v>
      </c>
      <c r="AR21">
        <v>1.087</v>
      </c>
      <c r="AS21" s="283">
        <v>5.2610799999999998</v>
      </c>
      <c r="AT21">
        <v>120</v>
      </c>
      <c r="AU21" t="s">
        <v>261</v>
      </c>
      <c r="AV21" t="s">
        <v>32</v>
      </c>
      <c r="AW21" t="s">
        <v>32</v>
      </c>
      <c r="AX21">
        <v>10</v>
      </c>
      <c r="AY21" t="s">
        <v>195</v>
      </c>
      <c r="AZ21">
        <v>7650</v>
      </c>
      <c r="BA21" t="s">
        <v>303</v>
      </c>
      <c r="BB21">
        <v>87619</v>
      </c>
      <c r="BC21" t="s">
        <v>304</v>
      </c>
      <c r="BD21">
        <v>10404754</v>
      </c>
      <c r="BE21" t="s">
        <v>829</v>
      </c>
      <c r="BF21" t="s">
        <v>301</v>
      </c>
      <c r="BG21" t="s">
        <v>32</v>
      </c>
      <c r="BH21" t="s">
        <v>198</v>
      </c>
      <c r="BI21" t="s">
        <v>32</v>
      </c>
      <c r="BJ21">
        <v>495074</v>
      </c>
      <c r="BK21" t="s">
        <v>831</v>
      </c>
      <c r="BL21" t="s">
        <v>305</v>
      </c>
      <c r="BM21" t="s">
        <v>841</v>
      </c>
      <c r="BN21" t="s">
        <v>834</v>
      </c>
      <c r="BO21" t="s">
        <v>32</v>
      </c>
      <c r="BP21" t="s">
        <v>32</v>
      </c>
    </row>
    <row r="22" spans="1:68">
      <c r="A22" s="109">
        <v>2026</v>
      </c>
      <c r="B22" t="s">
        <v>819</v>
      </c>
      <c r="C22" s="109">
        <v>11</v>
      </c>
      <c r="D22" t="s">
        <v>888</v>
      </c>
      <c r="E22">
        <v>1</v>
      </c>
      <c r="F22" t="s">
        <v>32</v>
      </c>
      <c r="G22" t="s">
        <v>32</v>
      </c>
      <c r="H22">
        <v>704154</v>
      </c>
      <c r="I22" t="s">
        <v>874</v>
      </c>
      <c r="J22" t="s">
        <v>822</v>
      </c>
      <c r="K22" t="s">
        <v>875</v>
      </c>
      <c r="L22" t="s">
        <v>876</v>
      </c>
      <c r="M22">
        <v>14.99</v>
      </c>
      <c r="N22">
        <v>52.4</v>
      </c>
      <c r="O22">
        <v>49.2</v>
      </c>
      <c r="P22" s="110">
        <v>46186</v>
      </c>
      <c r="Q22" s="110">
        <v>46214</v>
      </c>
      <c r="R22" s="110">
        <v>46215.713091053243</v>
      </c>
      <c r="S22" t="s">
        <v>187</v>
      </c>
      <c r="T22" t="s">
        <v>32</v>
      </c>
      <c r="U22" t="s">
        <v>32</v>
      </c>
      <c r="V22" t="s">
        <v>864</v>
      </c>
      <c r="W22" t="s">
        <v>865</v>
      </c>
      <c r="X22" t="s">
        <v>866</v>
      </c>
      <c r="Y22" t="s">
        <v>32</v>
      </c>
      <c r="Z22" t="s">
        <v>32</v>
      </c>
      <c r="AA22" t="s">
        <v>32</v>
      </c>
      <c r="AB22" t="s">
        <v>32</v>
      </c>
      <c r="AC22" t="s">
        <v>32</v>
      </c>
      <c r="AD22" t="s">
        <v>32</v>
      </c>
      <c r="AE22" t="s">
        <v>190</v>
      </c>
      <c r="AF22">
        <v>217</v>
      </c>
      <c r="AG22" t="s">
        <v>191</v>
      </c>
      <c r="AH22" t="s">
        <v>192</v>
      </c>
      <c r="AI22">
        <v>4</v>
      </c>
      <c r="AJ22">
        <v>4</v>
      </c>
      <c r="AK22" t="s">
        <v>193</v>
      </c>
      <c r="AL22" t="s">
        <v>193</v>
      </c>
      <c r="AM22" t="s">
        <v>193</v>
      </c>
      <c r="AN22">
        <v>11</v>
      </c>
      <c r="AO22" t="s">
        <v>194</v>
      </c>
      <c r="AP22" t="s">
        <v>826</v>
      </c>
      <c r="AQ22" s="283">
        <v>7.5030000000000001</v>
      </c>
      <c r="AR22">
        <v>1.087</v>
      </c>
      <c r="AS22" s="283">
        <v>8.155761</v>
      </c>
      <c r="AT22">
        <v>119</v>
      </c>
      <c r="AU22" t="s">
        <v>865</v>
      </c>
      <c r="AV22" t="s">
        <v>32</v>
      </c>
      <c r="AW22" t="s">
        <v>32</v>
      </c>
      <c r="AX22">
        <v>14</v>
      </c>
      <c r="AY22" t="s">
        <v>195</v>
      </c>
      <c r="AZ22">
        <v>8486</v>
      </c>
      <c r="BA22" t="s">
        <v>330</v>
      </c>
      <c r="BB22">
        <v>942458</v>
      </c>
      <c r="BC22" t="s">
        <v>867</v>
      </c>
      <c r="BD22">
        <v>15928261</v>
      </c>
      <c r="BE22" t="s">
        <v>829</v>
      </c>
      <c r="BF22" t="s">
        <v>188</v>
      </c>
      <c r="BG22" t="s">
        <v>32</v>
      </c>
      <c r="BH22" t="s">
        <v>198</v>
      </c>
      <c r="BI22" t="s">
        <v>32</v>
      </c>
      <c r="BJ22">
        <v>494629</v>
      </c>
      <c r="BK22" t="s">
        <v>831</v>
      </c>
      <c r="BL22" t="s">
        <v>868</v>
      </c>
      <c r="BM22" t="s">
        <v>841</v>
      </c>
      <c r="BN22" t="s">
        <v>834</v>
      </c>
      <c r="BO22" t="s">
        <v>32</v>
      </c>
      <c r="BP22" t="s">
        <v>32</v>
      </c>
    </row>
    <row r="23" spans="1:68">
      <c r="A23" s="109">
        <v>2026</v>
      </c>
      <c r="B23" t="s">
        <v>819</v>
      </c>
      <c r="C23" s="109">
        <v>11</v>
      </c>
      <c r="D23" t="s">
        <v>889</v>
      </c>
      <c r="E23">
        <v>1</v>
      </c>
      <c r="F23" t="s">
        <v>32</v>
      </c>
      <c r="H23">
        <v>698758</v>
      </c>
      <c r="I23" t="s">
        <v>862</v>
      </c>
      <c r="J23" t="s">
        <v>822</v>
      </c>
      <c r="K23" t="s">
        <v>823</v>
      </c>
      <c r="L23" t="s">
        <v>863</v>
      </c>
      <c r="M23">
        <v>17.899999999999999</v>
      </c>
      <c r="N23">
        <v>49.4</v>
      </c>
      <c r="O23">
        <v>80</v>
      </c>
      <c r="P23" s="110">
        <v>46186</v>
      </c>
      <c r="Q23" s="110">
        <v>46214</v>
      </c>
      <c r="R23" s="110">
        <v>46215.715277777781</v>
      </c>
      <c r="S23" t="s">
        <v>187</v>
      </c>
      <c r="T23" t="s">
        <v>32</v>
      </c>
      <c r="U23" t="s">
        <v>32</v>
      </c>
      <c r="V23" t="s">
        <v>864</v>
      </c>
      <c r="W23" t="s">
        <v>865</v>
      </c>
      <c r="X23" t="s">
        <v>866</v>
      </c>
      <c r="Y23" t="s">
        <v>32</v>
      </c>
      <c r="Z23" t="s">
        <v>32</v>
      </c>
      <c r="AA23" t="s">
        <v>32</v>
      </c>
      <c r="AB23" t="s">
        <v>32</v>
      </c>
      <c r="AC23" t="s">
        <v>32</v>
      </c>
      <c r="AD23" t="s">
        <v>32</v>
      </c>
      <c r="AE23" t="s">
        <v>190</v>
      </c>
      <c r="AF23">
        <v>217</v>
      </c>
      <c r="AG23" t="s">
        <v>191</v>
      </c>
      <c r="AH23" t="s">
        <v>192</v>
      </c>
      <c r="AI23">
        <v>4</v>
      </c>
      <c r="AJ23">
        <v>4</v>
      </c>
      <c r="AK23" t="s">
        <v>193</v>
      </c>
      <c r="AL23" t="s">
        <v>193</v>
      </c>
      <c r="AM23" t="s">
        <v>193</v>
      </c>
      <c r="AN23">
        <v>11</v>
      </c>
      <c r="AO23" t="s">
        <v>194</v>
      </c>
      <c r="AP23" t="s">
        <v>826</v>
      </c>
      <c r="AQ23" s="283">
        <v>8.2110000000000003</v>
      </c>
      <c r="AR23">
        <v>1.087</v>
      </c>
      <c r="AS23" s="283">
        <v>8.925357</v>
      </c>
      <c r="AT23">
        <v>119</v>
      </c>
      <c r="AU23" t="s">
        <v>865</v>
      </c>
      <c r="AV23" t="s">
        <v>32</v>
      </c>
      <c r="AW23" t="s">
        <v>32</v>
      </c>
      <c r="AX23">
        <v>14</v>
      </c>
      <c r="AY23" t="s">
        <v>195</v>
      </c>
      <c r="AZ23">
        <v>8486</v>
      </c>
      <c r="BA23" t="s">
        <v>330</v>
      </c>
      <c r="BB23">
        <v>942458</v>
      </c>
      <c r="BC23" t="s">
        <v>867</v>
      </c>
      <c r="BD23">
        <v>15928261</v>
      </c>
      <c r="BE23" t="s">
        <v>829</v>
      </c>
      <c r="BF23" t="s">
        <v>188</v>
      </c>
      <c r="BG23" t="s">
        <v>32</v>
      </c>
      <c r="BH23" t="s">
        <v>198</v>
      </c>
      <c r="BI23" t="s">
        <v>890</v>
      </c>
      <c r="BJ23">
        <v>494628</v>
      </c>
      <c r="BK23" t="s">
        <v>831</v>
      </c>
      <c r="BL23" t="s">
        <v>868</v>
      </c>
      <c r="BM23" t="s">
        <v>841</v>
      </c>
      <c r="BN23" t="s">
        <v>834</v>
      </c>
      <c r="BO23" t="s">
        <v>32</v>
      </c>
      <c r="BP23" t="s">
        <v>32</v>
      </c>
    </row>
    <row r="24" spans="1:68">
      <c r="A24" s="109">
        <v>2026</v>
      </c>
      <c r="B24" t="s">
        <v>819</v>
      </c>
      <c r="C24" s="109">
        <v>11</v>
      </c>
      <c r="D24" t="s">
        <v>891</v>
      </c>
      <c r="E24">
        <v>1</v>
      </c>
      <c r="F24" t="s">
        <v>32</v>
      </c>
      <c r="G24" t="s">
        <v>32</v>
      </c>
      <c r="H24">
        <v>703570</v>
      </c>
      <c r="I24" t="s">
        <v>892</v>
      </c>
      <c r="J24" t="s">
        <v>822</v>
      </c>
      <c r="K24" t="s">
        <v>854</v>
      </c>
      <c r="L24" t="s">
        <v>893</v>
      </c>
      <c r="M24">
        <v>17.899999999999999</v>
      </c>
      <c r="N24">
        <v>47.8</v>
      </c>
      <c r="O24">
        <v>42.4</v>
      </c>
      <c r="P24" s="110">
        <v>46179</v>
      </c>
      <c r="Q24" s="110">
        <v>46214</v>
      </c>
      <c r="R24" s="110">
        <v>46214.505941122683</v>
      </c>
      <c r="S24" t="s">
        <v>187</v>
      </c>
      <c r="T24" t="s">
        <v>32</v>
      </c>
      <c r="U24" t="s">
        <v>32</v>
      </c>
      <c r="V24" t="s">
        <v>301</v>
      </c>
      <c r="W24" t="s">
        <v>302</v>
      </c>
      <c r="X24" t="s">
        <v>856</v>
      </c>
      <c r="Y24" t="s">
        <v>32</v>
      </c>
      <c r="Z24" t="s">
        <v>32</v>
      </c>
      <c r="AA24" t="s">
        <v>32</v>
      </c>
      <c r="AB24" t="s">
        <v>32</v>
      </c>
      <c r="AC24" t="s">
        <v>32</v>
      </c>
      <c r="AD24" t="s">
        <v>32</v>
      </c>
      <c r="AE24" t="s">
        <v>190</v>
      </c>
      <c r="AF24">
        <v>217</v>
      </c>
      <c r="AG24" t="s">
        <v>191</v>
      </c>
      <c r="AH24" t="s">
        <v>192</v>
      </c>
      <c r="AI24">
        <v>4</v>
      </c>
      <c r="AJ24">
        <v>4</v>
      </c>
      <c r="AK24" t="s">
        <v>193</v>
      </c>
      <c r="AL24" t="s">
        <v>193</v>
      </c>
      <c r="AM24" t="s">
        <v>193</v>
      </c>
      <c r="AN24">
        <v>11</v>
      </c>
      <c r="AO24" t="s">
        <v>194</v>
      </c>
      <c r="AP24" t="s">
        <v>826</v>
      </c>
      <c r="AQ24" s="283">
        <v>1.288</v>
      </c>
      <c r="AR24">
        <v>1.087</v>
      </c>
      <c r="AS24" s="283">
        <v>1.400056</v>
      </c>
      <c r="AT24">
        <v>119</v>
      </c>
      <c r="AU24" t="s">
        <v>261</v>
      </c>
      <c r="AV24" t="s">
        <v>32</v>
      </c>
      <c r="AW24" t="s">
        <v>32</v>
      </c>
      <c r="AX24">
        <v>5</v>
      </c>
      <c r="AY24" t="s">
        <v>195</v>
      </c>
      <c r="AZ24">
        <v>10333</v>
      </c>
      <c r="BA24" t="s">
        <v>894</v>
      </c>
      <c r="BB24">
        <v>8525</v>
      </c>
      <c r="BC24" t="s">
        <v>895</v>
      </c>
      <c r="BD24">
        <v>7143249</v>
      </c>
      <c r="BE24" t="s">
        <v>829</v>
      </c>
      <c r="BF24" t="s">
        <v>340</v>
      </c>
      <c r="BG24">
        <v>17165472</v>
      </c>
      <c r="BH24" t="s">
        <v>198</v>
      </c>
      <c r="BI24" t="s">
        <v>32</v>
      </c>
      <c r="BJ24">
        <v>494542</v>
      </c>
      <c r="BK24" t="s">
        <v>831</v>
      </c>
      <c r="BL24" t="s">
        <v>305</v>
      </c>
      <c r="BM24" t="s">
        <v>833</v>
      </c>
      <c r="BN24" t="s">
        <v>834</v>
      </c>
      <c r="BO24" t="s">
        <v>32</v>
      </c>
      <c r="BP24" t="s">
        <v>32</v>
      </c>
    </row>
    <row r="25" spans="1:68">
      <c r="A25" s="109">
        <v>2026</v>
      </c>
      <c r="B25" t="s">
        <v>819</v>
      </c>
      <c r="C25" s="109">
        <v>11</v>
      </c>
      <c r="D25" t="s">
        <v>891</v>
      </c>
      <c r="E25">
        <v>2</v>
      </c>
      <c r="F25" t="s">
        <v>32</v>
      </c>
      <c r="G25" t="s">
        <v>32</v>
      </c>
      <c r="H25">
        <v>703570</v>
      </c>
      <c r="I25" t="s">
        <v>892</v>
      </c>
      <c r="J25" t="s">
        <v>822</v>
      </c>
      <c r="K25" t="s">
        <v>854</v>
      </c>
      <c r="L25" t="s">
        <v>893</v>
      </c>
      <c r="M25">
        <v>17.899999999999999</v>
      </c>
      <c r="N25">
        <v>47.8</v>
      </c>
      <c r="O25">
        <v>42.4</v>
      </c>
      <c r="P25" s="110">
        <v>46179</v>
      </c>
      <c r="Q25" s="110">
        <v>46214</v>
      </c>
      <c r="R25" s="110">
        <v>46214.505941122683</v>
      </c>
      <c r="S25" t="s">
        <v>187</v>
      </c>
      <c r="T25" t="s">
        <v>32</v>
      </c>
      <c r="U25" t="s">
        <v>32</v>
      </c>
      <c r="V25" t="s">
        <v>301</v>
      </c>
      <c r="W25" t="s">
        <v>302</v>
      </c>
      <c r="X25" t="s">
        <v>856</v>
      </c>
      <c r="Y25" t="s">
        <v>32</v>
      </c>
      <c r="Z25" t="s">
        <v>32</v>
      </c>
      <c r="AA25" t="s">
        <v>32</v>
      </c>
      <c r="AB25" t="s">
        <v>32</v>
      </c>
      <c r="AC25" t="s">
        <v>32</v>
      </c>
      <c r="AD25" t="s">
        <v>32</v>
      </c>
      <c r="AE25" t="s">
        <v>190</v>
      </c>
      <c r="AF25">
        <v>217</v>
      </c>
      <c r="AG25" t="s">
        <v>191</v>
      </c>
      <c r="AH25" t="s">
        <v>192</v>
      </c>
      <c r="AI25">
        <v>4</v>
      </c>
      <c r="AJ25">
        <v>4</v>
      </c>
      <c r="AK25" t="s">
        <v>193</v>
      </c>
      <c r="AL25" t="s">
        <v>193</v>
      </c>
      <c r="AM25" t="s">
        <v>193</v>
      </c>
      <c r="AN25">
        <v>12</v>
      </c>
      <c r="AO25" t="s">
        <v>194</v>
      </c>
      <c r="AP25" t="s">
        <v>826</v>
      </c>
      <c r="AQ25" s="283">
        <v>4.593</v>
      </c>
      <c r="AR25">
        <v>1.087</v>
      </c>
      <c r="AS25" s="283">
        <v>4.992591</v>
      </c>
      <c r="AT25">
        <v>120</v>
      </c>
      <c r="AU25" t="s">
        <v>261</v>
      </c>
      <c r="AV25" t="s">
        <v>32</v>
      </c>
      <c r="AW25" t="s">
        <v>32</v>
      </c>
      <c r="AX25">
        <v>5</v>
      </c>
      <c r="AY25" t="s">
        <v>195</v>
      </c>
      <c r="AZ25">
        <v>10333</v>
      </c>
      <c r="BA25" t="s">
        <v>894</v>
      </c>
      <c r="BB25">
        <v>8525</v>
      </c>
      <c r="BC25" t="s">
        <v>895</v>
      </c>
      <c r="BD25">
        <v>7143249</v>
      </c>
      <c r="BE25" t="s">
        <v>829</v>
      </c>
      <c r="BF25" t="s">
        <v>340</v>
      </c>
      <c r="BG25">
        <v>17165472</v>
      </c>
      <c r="BH25" t="s">
        <v>198</v>
      </c>
      <c r="BI25" t="s">
        <v>32</v>
      </c>
      <c r="BJ25">
        <v>494542</v>
      </c>
      <c r="BK25" t="s">
        <v>831</v>
      </c>
      <c r="BL25" t="s">
        <v>305</v>
      </c>
      <c r="BM25" t="s">
        <v>833</v>
      </c>
      <c r="BN25" t="s">
        <v>834</v>
      </c>
      <c r="BO25" t="s">
        <v>32</v>
      </c>
      <c r="BP25" t="s">
        <v>32</v>
      </c>
    </row>
    <row r="26" spans="1:68">
      <c r="A26" s="109">
        <v>2026</v>
      </c>
      <c r="B26" t="s">
        <v>819</v>
      </c>
      <c r="C26" s="109">
        <v>2</v>
      </c>
      <c r="D26" t="s">
        <v>896</v>
      </c>
      <c r="E26">
        <v>1</v>
      </c>
      <c r="F26" t="s">
        <v>32</v>
      </c>
      <c r="G26" t="s">
        <v>32</v>
      </c>
      <c r="H26">
        <v>702944</v>
      </c>
      <c r="I26" t="s">
        <v>897</v>
      </c>
      <c r="J26" t="s">
        <v>822</v>
      </c>
      <c r="K26" t="s">
        <v>875</v>
      </c>
      <c r="L26" t="s">
        <v>898</v>
      </c>
      <c r="M26">
        <v>17.98</v>
      </c>
      <c r="N26">
        <v>96.3</v>
      </c>
      <c r="O26">
        <v>68.900000000000006</v>
      </c>
      <c r="P26" s="110">
        <v>46171</v>
      </c>
      <c r="Q26" s="110">
        <v>46205</v>
      </c>
      <c r="R26" s="110">
        <v>46205.552089895828</v>
      </c>
      <c r="S26" t="s">
        <v>187</v>
      </c>
      <c r="T26" t="s">
        <v>32</v>
      </c>
      <c r="U26" t="s">
        <v>32</v>
      </c>
      <c r="V26" t="s">
        <v>267</v>
      </c>
      <c r="W26" t="s">
        <v>268</v>
      </c>
      <c r="X26" t="s">
        <v>856</v>
      </c>
      <c r="Y26" t="s">
        <v>32</v>
      </c>
      <c r="Z26" t="s">
        <v>32</v>
      </c>
      <c r="AA26" t="s">
        <v>32</v>
      </c>
      <c r="AB26" t="s">
        <v>32</v>
      </c>
      <c r="AC26" t="s">
        <v>32</v>
      </c>
      <c r="AD26" t="s">
        <v>32</v>
      </c>
      <c r="AE26" t="s">
        <v>190</v>
      </c>
      <c r="AF26">
        <v>217</v>
      </c>
      <c r="AG26" t="s">
        <v>191</v>
      </c>
      <c r="AH26" t="s">
        <v>192</v>
      </c>
      <c r="AI26">
        <v>4</v>
      </c>
      <c r="AJ26">
        <v>4</v>
      </c>
      <c r="AK26" t="s">
        <v>193</v>
      </c>
      <c r="AL26" t="s">
        <v>193</v>
      </c>
      <c r="AM26" t="s">
        <v>193</v>
      </c>
      <c r="AN26">
        <v>11</v>
      </c>
      <c r="AO26" t="s">
        <v>194</v>
      </c>
      <c r="AP26" t="s">
        <v>826</v>
      </c>
      <c r="AQ26" s="283">
        <v>2.327</v>
      </c>
      <c r="AR26">
        <v>1.087</v>
      </c>
      <c r="AS26" s="283">
        <v>2.5294490000000001</v>
      </c>
      <c r="AT26">
        <v>119</v>
      </c>
      <c r="AU26" t="s">
        <v>269</v>
      </c>
      <c r="AV26" t="s">
        <v>32</v>
      </c>
      <c r="AW26" t="s">
        <v>32</v>
      </c>
      <c r="AX26">
        <v>8</v>
      </c>
      <c r="AY26" t="s">
        <v>195</v>
      </c>
      <c r="AZ26">
        <v>5536</v>
      </c>
      <c r="BA26" t="s">
        <v>880</v>
      </c>
      <c r="BB26">
        <v>18039</v>
      </c>
      <c r="BC26" t="s">
        <v>899</v>
      </c>
      <c r="BD26">
        <v>5960148</v>
      </c>
      <c r="BE26" t="s">
        <v>829</v>
      </c>
      <c r="BF26" t="s">
        <v>351</v>
      </c>
      <c r="BG26" t="s">
        <v>32</v>
      </c>
      <c r="BH26" t="s">
        <v>198</v>
      </c>
      <c r="BI26" t="s">
        <v>900</v>
      </c>
      <c r="BJ26">
        <v>493503</v>
      </c>
      <c r="BK26" t="s">
        <v>831</v>
      </c>
      <c r="BL26" t="s">
        <v>272</v>
      </c>
      <c r="BM26" t="s">
        <v>841</v>
      </c>
      <c r="BN26" t="s">
        <v>834</v>
      </c>
      <c r="BO26" t="s">
        <v>32</v>
      </c>
      <c r="BP26" t="s">
        <v>32</v>
      </c>
    </row>
    <row r="27" spans="1:68">
      <c r="A27" s="109">
        <v>2026</v>
      </c>
      <c r="B27" t="s">
        <v>819</v>
      </c>
      <c r="C27" s="109">
        <v>2</v>
      </c>
      <c r="D27" t="s">
        <v>896</v>
      </c>
      <c r="E27">
        <v>2</v>
      </c>
      <c r="F27" t="s">
        <v>32</v>
      </c>
      <c r="G27" t="s">
        <v>32</v>
      </c>
      <c r="H27">
        <v>702944</v>
      </c>
      <c r="I27" t="s">
        <v>897</v>
      </c>
      <c r="J27" t="s">
        <v>822</v>
      </c>
      <c r="K27" t="s">
        <v>875</v>
      </c>
      <c r="L27" t="s">
        <v>898</v>
      </c>
      <c r="M27">
        <v>17.98</v>
      </c>
      <c r="N27">
        <v>96.3</v>
      </c>
      <c r="O27">
        <v>68.900000000000006</v>
      </c>
      <c r="P27" s="110">
        <v>46171</v>
      </c>
      <c r="Q27" s="110">
        <v>46205</v>
      </c>
      <c r="R27" s="110">
        <v>46205.552089895828</v>
      </c>
      <c r="S27" t="s">
        <v>187</v>
      </c>
      <c r="T27" t="s">
        <v>32</v>
      </c>
      <c r="U27" t="s">
        <v>32</v>
      </c>
      <c r="V27" t="s">
        <v>267</v>
      </c>
      <c r="W27" t="s">
        <v>268</v>
      </c>
      <c r="X27" t="s">
        <v>856</v>
      </c>
      <c r="Y27" t="s">
        <v>32</v>
      </c>
      <c r="Z27" t="s">
        <v>32</v>
      </c>
      <c r="AA27" t="s">
        <v>32</v>
      </c>
      <c r="AB27" t="s">
        <v>32</v>
      </c>
      <c r="AC27" t="s">
        <v>32</v>
      </c>
      <c r="AD27" t="s">
        <v>32</v>
      </c>
      <c r="AE27" t="s">
        <v>190</v>
      </c>
      <c r="AF27">
        <v>217</v>
      </c>
      <c r="AG27" t="s">
        <v>191</v>
      </c>
      <c r="AH27" t="s">
        <v>192</v>
      </c>
      <c r="AI27">
        <v>4</v>
      </c>
      <c r="AJ27">
        <v>4</v>
      </c>
      <c r="AK27" t="s">
        <v>193</v>
      </c>
      <c r="AL27" t="s">
        <v>193</v>
      </c>
      <c r="AM27" t="s">
        <v>193</v>
      </c>
      <c r="AN27">
        <v>12</v>
      </c>
      <c r="AO27" t="s">
        <v>194</v>
      </c>
      <c r="AP27" t="s">
        <v>826</v>
      </c>
      <c r="AQ27" s="283">
        <v>2.327</v>
      </c>
      <c r="AR27">
        <v>1.087</v>
      </c>
      <c r="AS27" s="283">
        <v>2.5294490000000001</v>
      </c>
      <c r="AT27">
        <v>120</v>
      </c>
      <c r="AU27" t="s">
        <v>269</v>
      </c>
      <c r="AV27" t="s">
        <v>32</v>
      </c>
      <c r="AW27" t="s">
        <v>32</v>
      </c>
      <c r="AX27">
        <v>8</v>
      </c>
      <c r="AY27" t="s">
        <v>195</v>
      </c>
      <c r="AZ27">
        <v>5536</v>
      </c>
      <c r="BA27" t="s">
        <v>880</v>
      </c>
      <c r="BB27">
        <v>18039</v>
      </c>
      <c r="BC27" t="s">
        <v>899</v>
      </c>
      <c r="BD27">
        <v>5960148</v>
      </c>
      <c r="BE27" t="s">
        <v>829</v>
      </c>
      <c r="BF27" t="s">
        <v>351</v>
      </c>
      <c r="BG27" t="s">
        <v>32</v>
      </c>
      <c r="BH27" t="s">
        <v>198</v>
      </c>
      <c r="BI27" t="s">
        <v>900</v>
      </c>
      <c r="BJ27">
        <v>493503</v>
      </c>
      <c r="BK27" t="s">
        <v>831</v>
      </c>
      <c r="BL27" t="s">
        <v>272</v>
      </c>
      <c r="BM27" t="s">
        <v>841</v>
      </c>
      <c r="BN27" t="s">
        <v>834</v>
      </c>
      <c r="BO27" t="s">
        <v>32</v>
      </c>
      <c r="BP27" t="s">
        <v>32</v>
      </c>
    </row>
    <row r="28" spans="1:68">
      <c r="A28" s="109">
        <v>2026</v>
      </c>
      <c r="B28" t="s">
        <v>525</v>
      </c>
      <c r="C28" s="109">
        <v>30</v>
      </c>
      <c r="D28" t="s">
        <v>901</v>
      </c>
      <c r="E28">
        <v>1</v>
      </c>
      <c r="F28" t="s">
        <v>32</v>
      </c>
      <c r="G28" t="s">
        <v>32</v>
      </c>
      <c r="H28">
        <v>950913</v>
      </c>
      <c r="I28" t="s">
        <v>465</v>
      </c>
      <c r="J28" t="s">
        <v>822</v>
      </c>
      <c r="K28" t="s">
        <v>823</v>
      </c>
      <c r="L28" t="s">
        <v>902</v>
      </c>
      <c r="M28">
        <v>17.7</v>
      </c>
      <c r="N28">
        <v>48</v>
      </c>
      <c r="O28">
        <v>77</v>
      </c>
      <c r="P28" s="110">
        <v>46177</v>
      </c>
      <c r="Q28" s="110">
        <v>46203</v>
      </c>
      <c r="R28" s="110">
        <v>46203.492448611112</v>
      </c>
      <c r="S28" t="s">
        <v>187</v>
      </c>
      <c r="T28" t="s">
        <v>32</v>
      </c>
      <c r="U28" t="s">
        <v>32</v>
      </c>
      <c r="V28" t="s">
        <v>301</v>
      </c>
      <c r="W28" t="s">
        <v>302</v>
      </c>
      <c r="X28" t="s">
        <v>856</v>
      </c>
      <c r="Y28" t="s">
        <v>32</v>
      </c>
      <c r="Z28" t="s">
        <v>32</v>
      </c>
      <c r="AA28" t="s">
        <v>32</v>
      </c>
      <c r="AB28" t="s">
        <v>32</v>
      </c>
      <c r="AC28" t="s">
        <v>32</v>
      </c>
      <c r="AD28" t="s">
        <v>32</v>
      </c>
      <c r="AE28" t="s">
        <v>190</v>
      </c>
      <c r="AF28">
        <v>217</v>
      </c>
      <c r="AG28" t="s">
        <v>191</v>
      </c>
      <c r="AH28" t="s">
        <v>192</v>
      </c>
      <c r="AI28">
        <v>4</v>
      </c>
      <c r="AJ28">
        <v>4</v>
      </c>
      <c r="AK28" t="s">
        <v>193</v>
      </c>
      <c r="AL28" t="s">
        <v>193</v>
      </c>
      <c r="AM28" t="s">
        <v>193</v>
      </c>
      <c r="AN28">
        <v>12</v>
      </c>
      <c r="AO28" t="s">
        <v>194</v>
      </c>
      <c r="AP28" t="s">
        <v>826</v>
      </c>
      <c r="AQ28" s="283">
        <v>1.8839999999999999</v>
      </c>
      <c r="AR28">
        <v>1.087</v>
      </c>
      <c r="AS28" s="283">
        <v>2.0479080000000001</v>
      </c>
      <c r="AT28">
        <v>120</v>
      </c>
      <c r="AU28" t="s">
        <v>261</v>
      </c>
      <c r="AV28" t="s">
        <v>32</v>
      </c>
      <c r="AW28" t="s">
        <v>32</v>
      </c>
      <c r="AX28">
        <v>14</v>
      </c>
      <c r="AY28" t="s">
        <v>195</v>
      </c>
      <c r="AZ28">
        <v>7650</v>
      </c>
      <c r="BA28" t="s">
        <v>303</v>
      </c>
      <c r="BB28">
        <v>927498</v>
      </c>
      <c r="BC28" t="s">
        <v>467</v>
      </c>
      <c r="BD28">
        <v>6758684</v>
      </c>
      <c r="BE28" t="s">
        <v>859</v>
      </c>
      <c r="BF28" t="s">
        <v>188</v>
      </c>
      <c r="BG28">
        <v>10404754</v>
      </c>
      <c r="BH28" t="s">
        <v>198</v>
      </c>
      <c r="BI28" t="s">
        <v>32</v>
      </c>
      <c r="BJ28">
        <v>493396</v>
      </c>
      <c r="BK28" t="s">
        <v>831</v>
      </c>
      <c r="BL28" t="s">
        <v>305</v>
      </c>
      <c r="BM28" t="s">
        <v>841</v>
      </c>
      <c r="BN28" t="s">
        <v>834</v>
      </c>
      <c r="BO28" t="s">
        <v>32</v>
      </c>
      <c r="BP28" t="s">
        <v>32</v>
      </c>
    </row>
    <row r="29" spans="1:68">
      <c r="A29" s="109">
        <v>2026</v>
      </c>
      <c r="B29" t="s">
        <v>525</v>
      </c>
      <c r="C29" s="109">
        <v>29</v>
      </c>
      <c r="D29" t="s">
        <v>903</v>
      </c>
      <c r="E29">
        <v>1</v>
      </c>
      <c r="F29" t="s">
        <v>32</v>
      </c>
      <c r="G29" t="s">
        <v>32</v>
      </c>
      <c r="H29">
        <v>969716</v>
      </c>
      <c r="I29" t="s">
        <v>904</v>
      </c>
      <c r="J29" t="s">
        <v>822</v>
      </c>
      <c r="K29" t="s">
        <v>854</v>
      </c>
      <c r="L29" t="s">
        <v>905</v>
      </c>
      <c r="M29">
        <v>14.9</v>
      </c>
      <c r="N29">
        <v>30.4</v>
      </c>
      <c r="O29">
        <v>40.200000000000003</v>
      </c>
      <c r="P29" s="110">
        <v>46176</v>
      </c>
      <c r="Q29" s="110">
        <v>46202</v>
      </c>
      <c r="R29" s="110">
        <v>46202.954166238429</v>
      </c>
      <c r="S29" t="s">
        <v>187</v>
      </c>
      <c r="T29" t="s">
        <v>32</v>
      </c>
      <c r="U29" t="s">
        <v>32</v>
      </c>
      <c r="V29" t="s">
        <v>267</v>
      </c>
      <c r="W29" t="s">
        <v>268</v>
      </c>
      <c r="X29" t="s">
        <v>856</v>
      </c>
      <c r="Y29" t="s">
        <v>32</v>
      </c>
      <c r="Z29" t="s">
        <v>32</v>
      </c>
      <c r="AA29" t="s">
        <v>32</v>
      </c>
      <c r="AB29" t="s">
        <v>32</v>
      </c>
      <c r="AC29" t="s">
        <v>32</v>
      </c>
      <c r="AD29" t="s">
        <v>32</v>
      </c>
      <c r="AE29" t="s">
        <v>190</v>
      </c>
      <c r="AF29">
        <v>217</v>
      </c>
      <c r="AG29" t="s">
        <v>191</v>
      </c>
      <c r="AH29" t="s">
        <v>192</v>
      </c>
      <c r="AI29">
        <v>4</v>
      </c>
      <c r="AJ29">
        <v>4</v>
      </c>
      <c r="AK29" t="s">
        <v>193</v>
      </c>
      <c r="AL29" t="s">
        <v>193</v>
      </c>
      <c r="AM29" t="s">
        <v>193</v>
      </c>
      <c r="AN29">
        <v>12</v>
      </c>
      <c r="AO29" t="s">
        <v>194</v>
      </c>
      <c r="AP29" t="s">
        <v>826</v>
      </c>
      <c r="AQ29" s="283">
        <v>3</v>
      </c>
      <c r="AR29">
        <v>1.087</v>
      </c>
      <c r="AS29" s="283">
        <v>3.2610000000000001</v>
      </c>
      <c r="AT29">
        <v>120</v>
      </c>
      <c r="AU29" t="s">
        <v>269</v>
      </c>
      <c r="AV29" t="s">
        <v>32</v>
      </c>
      <c r="AW29" t="s">
        <v>32</v>
      </c>
      <c r="AX29">
        <v>14</v>
      </c>
      <c r="AY29" t="s">
        <v>195</v>
      </c>
      <c r="AZ29">
        <v>10444</v>
      </c>
      <c r="BA29" t="s">
        <v>906</v>
      </c>
      <c r="BB29">
        <v>81755</v>
      </c>
      <c r="BC29" t="s">
        <v>590</v>
      </c>
      <c r="BD29">
        <v>14061078</v>
      </c>
      <c r="BE29" t="s">
        <v>859</v>
      </c>
      <c r="BF29" t="s">
        <v>188</v>
      </c>
      <c r="BG29" t="s">
        <v>32</v>
      </c>
      <c r="BH29" t="s">
        <v>198</v>
      </c>
      <c r="BI29" t="s">
        <v>32</v>
      </c>
      <c r="BJ29">
        <v>493379</v>
      </c>
      <c r="BK29" t="s">
        <v>831</v>
      </c>
      <c r="BL29" t="s">
        <v>272</v>
      </c>
      <c r="BM29" t="s">
        <v>841</v>
      </c>
      <c r="BN29" t="s">
        <v>834</v>
      </c>
      <c r="BO29" t="s">
        <v>32</v>
      </c>
      <c r="BP29" t="s">
        <v>32</v>
      </c>
    </row>
    <row r="30" spans="1:68">
      <c r="A30" s="109">
        <v>2026</v>
      </c>
      <c r="B30" t="s">
        <v>525</v>
      </c>
      <c r="C30" s="109">
        <v>29</v>
      </c>
      <c r="D30" t="s">
        <v>903</v>
      </c>
      <c r="E30">
        <v>2</v>
      </c>
      <c r="F30" t="s">
        <v>32</v>
      </c>
      <c r="G30" t="s">
        <v>32</v>
      </c>
      <c r="H30">
        <v>969716</v>
      </c>
      <c r="I30" t="s">
        <v>904</v>
      </c>
      <c r="J30" t="s">
        <v>822</v>
      </c>
      <c r="K30" t="s">
        <v>854</v>
      </c>
      <c r="L30" t="s">
        <v>905</v>
      </c>
      <c r="M30">
        <v>14.9</v>
      </c>
      <c r="N30">
        <v>30.4</v>
      </c>
      <c r="O30">
        <v>40.200000000000003</v>
      </c>
      <c r="P30" s="110">
        <v>46176</v>
      </c>
      <c r="Q30" s="110">
        <v>46202</v>
      </c>
      <c r="R30" s="110">
        <v>46202.954166238429</v>
      </c>
      <c r="S30" t="s">
        <v>187</v>
      </c>
      <c r="T30" t="s">
        <v>32</v>
      </c>
      <c r="U30" t="s">
        <v>32</v>
      </c>
      <c r="V30" t="s">
        <v>267</v>
      </c>
      <c r="W30" t="s">
        <v>268</v>
      </c>
      <c r="X30" t="s">
        <v>856</v>
      </c>
      <c r="Y30" t="s">
        <v>32</v>
      </c>
      <c r="Z30" t="s">
        <v>32</v>
      </c>
      <c r="AA30" t="s">
        <v>32</v>
      </c>
      <c r="AB30" t="s">
        <v>32</v>
      </c>
      <c r="AC30" t="s">
        <v>32</v>
      </c>
      <c r="AD30" t="s">
        <v>32</v>
      </c>
      <c r="AE30" t="s">
        <v>190</v>
      </c>
      <c r="AF30">
        <v>217</v>
      </c>
      <c r="AG30" t="s">
        <v>191</v>
      </c>
      <c r="AH30" t="s">
        <v>192</v>
      </c>
      <c r="AI30">
        <v>4</v>
      </c>
      <c r="AJ30">
        <v>4</v>
      </c>
      <c r="AK30" t="s">
        <v>193</v>
      </c>
      <c r="AL30" t="s">
        <v>193</v>
      </c>
      <c r="AM30" t="s">
        <v>193</v>
      </c>
      <c r="AN30">
        <v>11</v>
      </c>
      <c r="AO30" t="s">
        <v>194</v>
      </c>
      <c r="AP30" t="s">
        <v>826</v>
      </c>
      <c r="AQ30" s="283">
        <v>0.77400000000000002</v>
      </c>
      <c r="AR30">
        <v>1.087</v>
      </c>
      <c r="AS30" s="283">
        <v>0.84133800000000003</v>
      </c>
      <c r="AT30">
        <v>119</v>
      </c>
      <c r="AU30" t="s">
        <v>269</v>
      </c>
      <c r="AV30" t="s">
        <v>32</v>
      </c>
      <c r="AW30" t="s">
        <v>32</v>
      </c>
      <c r="AX30">
        <v>14</v>
      </c>
      <c r="AY30" t="s">
        <v>195</v>
      </c>
      <c r="AZ30">
        <v>10444</v>
      </c>
      <c r="BA30" t="s">
        <v>906</v>
      </c>
      <c r="BB30">
        <v>81755</v>
      </c>
      <c r="BC30" t="s">
        <v>590</v>
      </c>
      <c r="BD30">
        <v>14061078</v>
      </c>
      <c r="BE30" t="s">
        <v>859</v>
      </c>
      <c r="BF30" t="s">
        <v>188</v>
      </c>
      <c r="BG30" t="s">
        <v>32</v>
      </c>
      <c r="BH30" t="s">
        <v>198</v>
      </c>
      <c r="BI30" t="s">
        <v>32</v>
      </c>
      <c r="BJ30">
        <v>493379</v>
      </c>
      <c r="BK30" t="s">
        <v>831</v>
      </c>
      <c r="BL30" t="s">
        <v>272</v>
      </c>
      <c r="BM30" t="s">
        <v>841</v>
      </c>
      <c r="BN30" t="s">
        <v>834</v>
      </c>
      <c r="BO30" t="s">
        <v>32</v>
      </c>
      <c r="BP30" t="s">
        <v>32</v>
      </c>
    </row>
    <row r="31" spans="1:68">
      <c r="A31" s="109">
        <v>2026</v>
      </c>
      <c r="B31" t="s">
        <v>525</v>
      </c>
      <c r="C31" s="109">
        <v>29</v>
      </c>
      <c r="D31" t="s">
        <v>903</v>
      </c>
      <c r="E31">
        <v>3</v>
      </c>
      <c r="F31" t="s">
        <v>32</v>
      </c>
      <c r="G31" t="s">
        <v>32</v>
      </c>
      <c r="H31">
        <v>969716</v>
      </c>
      <c r="I31" t="s">
        <v>904</v>
      </c>
      <c r="J31" t="s">
        <v>822</v>
      </c>
      <c r="K31" t="s">
        <v>854</v>
      </c>
      <c r="L31" t="s">
        <v>905</v>
      </c>
      <c r="M31">
        <v>14.9</v>
      </c>
      <c r="N31">
        <v>30.4</v>
      </c>
      <c r="O31">
        <v>40.200000000000003</v>
      </c>
      <c r="P31" s="110">
        <v>46176</v>
      </c>
      <c r="Q31" s="110">
        <v>46202</v>
      </c>
      <c r="R31" s="110">
        <v>46202.954166238429</v>
      </c>
      <c r="S31" t="s">
        <v>187</v>
      </c>
      <c r="T31" t="s">
        <v>32</v>
      </c>
      <c r="U31" t="s">
        <v>32</v>
      </c>
      <c r="V31" t="s">
        <v>267</v>
      </c>
      <c r="W31" t="s">
        <v>268</v>
      </c>
      <c r="X31" t="s">
        <v>856</v>
      </c>
      <c r="Y31" t="s">
        <v>32</v>
      </c>
      <c r="Z31" t="s">
        <v>32</v>
      </c>
      <c r="AA31" t="s">
        <v>32</v>
      </c>
      <c r="AB31" t="s">
        <v>32</v>
      </c>
      <c r="AC31" t="s">
        <v>32</v>
      </c>
      <c r="AD31" t="s">
        <v>32</v>
      </c>
      <c r="AE31" t="s">
        <v>190</v>
      </c>
      <c r="AF31">
        <v>217</v>
      </c>
      <c r="AG31" t="s">
        <v>191</v>
      </c>
      <c r="AH31" t="s">
        <v>192</v>
      </c>
      <c r="AI31">
        <v>4</v>
      </c>
      <c r="AJ31">
        <v>4</v>
      </c>
      <c r="AK31" t="s">
        <v>193</v>
      </c>
      <c r="AL31" t="s">
        <v>193</v>
      </c>
      <c r="AM31" t="s">
        <v>193</v>
      </c>
      <c r="AN31">
        <v>11</v>
      </c>
      <c r="AO31" t="s">
        <v>194</v>
      </c>
      <c r="AP31" t="s">
        <v>826</v>
      </c>
      <c r="AQ31" s="283">
        <v>7.0999999999999994E-2</v>
      </c>
      <c r="AR31">
        <v>1.087</v>
      </c>
      <c r="AS31" s="283">
        <v>7.7176999999999996E-2</v>
      </c>
      <c r="AT31">
        <v>119</v>
      </c>
      <c r="AU31" t="s">
        <v>269</v>
      </c>
      <c r="AV31" t="s">
        <v>32</v>
      </c>
      <c r="AW31" t="s">
        <v>32</v>
      </c>
      <c r="AX31">
        <v>14</v>
      </c>
      <c r="AY31" t="s">
        <v>195</v>
      </c>
      <c r="AZ31">
        <v>1981</v>
      </c>
      <c r="BA31" t="s">
        <v>218</v>
      </c>
      <c r="BB31">
        <v>81755</v>
      </c>
      <c r="BC31" t="s">
        <v>590</v>
      </c>
      <c r="BD31">
        <v>14061078</v>
      </c>
      <c r="BE31" t="s">
        <v>859</v>
      </c>
      <c r="BF31" t="s">
        <v>188</v>
      </c>
      <c r="BG31" t="s">
        <v>32</v>
      </c>
      <c r="BH31" t="s">
        <v>198</v>
      </c>
      <c r="BI31" t="s">
        <v>32</v>
      </c>
      <c r="BJ31">
        <v>493379</v>
      </c>
      <c r="BK31" t="s">
        <v>831</v>
      </c>
      <c r="BL31" t="s">
        <v>272</v>
      </c>
      <c r="BM31" t="s">
        <v>841</v>
      </c>
      <c r="BN31" t="s">
        <v>834</v>
      </c>
      <c r="BO31" t="s">
        <v>32</v>
      </c>
      <c r="BP31" t="s">
        <v>32</v>
      </c>
    </row>
    <row r="32" spans="1:68">
      <c r="A32" s="109">
        <v>2026</v>
      </c>
      <c r="B32" t="s">
        <v>525</v>
      </c>
      <c r="C32" s="109">
        <v>26</v>
      </c>
      <c r="D32" t="s">
        <v>907</v>
      </c>
      <c r="E32">
        <v>1</v>
      </c>
      <c r="F32" t="s">
        <v>32</v>
      </c>
      <c r="G32" t="s">
        <v>32</v>
      </c>
      <c r="H32">
        <v>40073</v>
      </c>
      <c r="I32" t="s">
        <v>588</v>
      </c>
      <c r="J32" t="s">
        <v>822</v>
      </c>
      <c r="K32" t="s">
        <v>870</v>
      </c>
      <c r="L32" t="s">
        <v>871</v>
      </c>
      <c r="M32">
        <v>14.6</v>
      </c>
      <c r="N32">
        <v>38</v>
      </c>
      <c r="O32">
        <v>50.7</v>
      </c>
      <c r="P32" s="110">
        <v>46168</v>
      </c>
      <c r="Q32" s="110">
        <v>46199</v>
      </c>
      <c r="R32" s="110">
        <v>46199.593894444442</v>
      </c>
      <c r="S32" t="s">
        <v>187</v>
      </c>
      <c r="T32" t="s">
        <v>32</v>
      </c>
      <c r="U32" t="s">
        <v>32</v>
      </c>
      <c r="V32" t="s">
        <v>250</v>
      </c>
      <c r="W32" t="s">
        <v>251</v>
      </c>
      <c r="X32" t="s">
        <v>843</v>
      </c>
      <c r="Y32" t="s">
        <v>32</v>
      </c>
      <c r="Z32" t="s">
        <v>32</v>
      </c>
      <c r="AA32" t="s">
        <v>32</v>
      </c>
      <c r="AB32" t="s">
        <v>32</v>
      </c>
      <c r="AC32" t="s">
        <v>32</v>
      </c>
      <c r="AD32" t="s">
        <v>32</v>
      </c>
      <c r="AE32" t="s">
        <v>190</v>
      </c>
      <c r="AF32">
        <v>217</v>
      </c>
      <c r="AG32" t="s">
        <v>191</v>
      </c>
      <c r="AH32" t="s">
        <v>192</v>
      </c>
      <c r="AI32">
        <v>4</v>
      </c>
      <c r="AJ32">
        <v>4</v>
      </c>
      <c r="AK32" t="s">
        <v>193</v>
      </c>
      <c r="AL32" t="s">
        <v>193</v>
      </c>
      <c r="AM32" t="s">
        <v>193</v>
      </c>
      <c r="AN32">
        <v>12</v>
      </c>
      <c r="AO32" t="s">
        <v>194</v>
      </c>
      <c r="AP32" t="s">
        <v>826</v>
      </c>
      <c r="AQ32" s="283">
        <v>6.048</v>
      </c>
      <c r="AR32">
        <v>1.087</v>
      </c>
      <c r="AS32" s="283">
        <v>6.5741759999999996</v>
      </c>
      <c r="AT32">
        <v>120</v>
      </c>
      <c r="AU32" t="s">
        <v>253</v>
      </c>
      <c r="AV32" t="s">
        <v>32</v>
      </c>
      <c r="AW32" t="s">
        <v>32</v>
      </c>
      <c r="AX32">
        <v>14</v>
      </c>
      <c r="AY32" t="s">
        <v>195</v>
      </c>
      <c r="AZ32">
        <v>10033</v>
      </c>
      <c r="BA32" t="s">
        <v>872</v>
      </c>
      <c r="BB32">
        <v>81755</v>
      </c>
      <c r="BC32" t="s">
        <v>590</v>
      </c>
      <c r="BD32">
        <v>14061078</v>
      </c>
      <c r="BE32" t="s">
        <v>859</v>
      </c>
      <c r="BF32" t="s">
        <v>188</v>
      </c>
      <c r="BG32" t="s">
        <v>32</v>
      </c>
      <c r="BH32" t="s">
        <v>198</v>
      </c>
      <c r="BI32" t="s">
        <v>32</v>
      </c>
      <c r="BJ32">
        <v>493230</v>
      </c>
      <c r="BK32" t="s">
        <v>831</v>
      </c>
      <c r="BL32" t="s">
        <v>256</v>
      </c>
      <c r="BM32" t="s">
        <v>841</v>
      </c>
      <c r="BN32" t="s">
        <v>834</v>
      </c>
      <c r="BO32" t="s">
        <v>32</v>
      </c>
      <c r="BP32" t="s">
        <v>32</v>
      </c>
    </row>
    <row r="33" spans="1:68">
      <c r="A33" s="109">
        <v>2026</v>
      </c>
      <c r="B33" t="s">
        <v>525</v>
      </c>
      <c r="C33" s="109">
        <v>22</v>
      </c>
      <c r="D33" t="s">
        <v>908</v>
      </c>
      <c r="E33">
        <v>1</v>
      </c>
      <c r="F33" t="s">
        <v>32</v>
      </c>
      <c r="G33" t="s">
        <v>32</v>
      </c>
      <c r="H33">
        <v>703862</v>
      </c>
      <c r="I33" t="s">
        <v>909</v>
      </c>
      <c r="J33" t="s">
        <v>822</v>
      </c>
      <c r="K33" t="s">
        <v>910</v>
      </c>
      <c r="L33" t="s">
        <v>911</v>
      </c>
      <c r="M33">
        <v>17.98</v>
      </c>
      <c r="N33">
        <v>80.7</v>
      </c>
      <c r="O33">
        <v>46.4</v>
      </c>
      <c r="P33" s="110">
        <v>46171</v>
      </c>
      <c r="Q33" s="110">
        <v>46195</v>
      </c>
      <c r="R33" s="110">
        <v>46195.79186917824</v>
      </c>
      <c r="S33" t="s">
        <v>187</v>
      </c>
      <c r="T33" t="s">
        <v>32</v>
      </c>
      <c r="U33" t="s">
        <v>32</v>
      </c>
      <c r="V33" t="s">
        <v>301</v>
      </c>
      <c r="W33" t="s">
        <v>302</v>
      </c>
      <c r="X33" t="s">
        <v>856</v>
      </c>
      <c r="Y33" t="s">
        <v>32</v>
      </c>
      <c r="Z33" t="s">
        <v>32</v>
      </c>
      <c r="AA33" t="s">
        <v>32</v>
      </c>
      <c r="AB33" t="s">
        <v>32</v>
      </c>
      <c r="AC33" t="s">
        <v>32</v>
      </c>
      <c r="AD33" t="s">
        <v>32</v>
      </c>
      <c r="AE33" t="s">
        <v>190</v>
      </c>
      <c r="AF33">
        <v>217</v>
      </c>
      <c r="AG33" t="s">
        <v>191</v>
      </c>
      <c r="AH33" t="s">
        <v>192</v>
      </c>
      <c r="AI33">
        <v>4</v>
      </c>
      <c r="AJ33">
        <v>4</v>
      </c>
      <c r="AK33" t="s">
        <v>193</v>
      </c>
      <c r="AL33" t="s">
        <v>193</v>
      </c>
      <c r="AM33" t="s">
        <v>193</v>
      </c>
      <c r="AN33">
        <v>12</v>
      </c>
      <c r="AO33" t="s">
        <v>194</v>
      </c>
      <c r="AP33" t="s">
        <v>826</v>
      </c>
      <c r="AQ33" s="283">
        <v>4.8230000000000004</v>
      </c>
      <c r="AR33">
        <v>1.087</v>
      </c>
      <c r="AS33" s="283">
        <v>5.2426010000000014</v>
      </c>
      <c r="AT33">
        <v>120</v>
      </c>
      <c r="AU33" t="s">
        <v>261</v>
      </c>
      <c r="AV33" t="s">
        <v>32</v>
      </c>
      <c r="AW33" t="s">
        <v>32</v>
      </c>
      <c r="AX33">
        <v>8</v>
      </c>
      <c r="AY33" t="s">
        <v>195</v>
      </c>
      <c r="AZ33">
        <v>7650</v>
      </c>
      <c r="BA33" t="s">
        <v>303</v>
      </c>
      <c r="BB33">
        <v>18055</v>
      </c>
      <c r="BC33" t="s">
        <v>401</v>
      </c>
      <c r="BD33">
        <v>5355809</v>
      </c>
      <c r="BE33" t="s">
        <v>829</v>
      </c>
      <c r="BF33" t="s">
        <v>351</v>
      </c>
      <c r="BG33">
        <v>10404754</v>
      </c>
      <c r="BH33" t="s">
        <v>198</v>
      </c>
      <c r="BI33" t="s">
        <v>32</v>
      </c>
      <c r="BJ33">
        <v>492848</v>
      </c>
      <c r="BK33" t="s">
        <v>831</v>
      </c>
      <c r="BL33" t="s">
        <v>305</v>
      </c>
      <c r="BM33" t="s">
        <v>841</v>
      </c>
      <c r="BN33" t="s">
        <v>834</v>
      </c>
      <c r="BO33" t="s">
        <v>32</v>
      </c>
      <c r="BP33" t="s">
        <v>32</v>
      </c>
    </row>
    <row r="34" spans="1:68">
      <c r="A34" s="109">
        <v>2026</v>
      </c>
      <c r="B34" t="s">
        <v>525</v>
      </c>
      <c r="C34" s="109">
        <v>20</v>
      </c>
      <c r="D34" t="s">
        <v>912</v>
      </c>
      <c r="E34">
        <v>1</v>
      </c>
      <c r="F34" t="s">
        <v>32</v>
      </c>
      <c r="G34" t="s">
        <v>32</v>
      </c>
      <c r="H34">
        <v>960532</v>
      </c>
      <c r="I34" t="s">
        <v>913</v>
      </c>
      <c r="J34" t="s">
        <v>822</v>
      </c>
      <c r="K34" t="s">
        <v>914</v>
      </c>
      <c r="L34" t="s">
        <v>915</v>
      </c>
      <c r="M34">
        <v>17.5</v>
      </c>
      <c r="N34">
        <v>50</v>
      </c>
      <c r="O34">
        <v>44.9</v>
      </c>
      <c r="P34" s="110">
        <v>46162</v>
      </c>
      <c r="Q34" s="110">
        <v>46193</v>
      </c>
      <c r="R34" s="110">
        <v>46193.570978124997</v>
      </c>
      <c r="S34" t="s">
        <v>187</v>
      </c>
      <c r="T34" t="s">
        <v>32</v>
      </c>
      <c r="U34" t="s">
        <v>32</v>
      </c>
      <c r="V34" t="s">
        <v>301</v>
      </c>
      <c r="W34" t="s">
        <v>302</v>
      </c>
      <c r="X34" t="s">
        <v>856</v>
      </c>
      <c r="Y34" t="s">
        <v>32</v>
      </c>
      <c r="Z34" t="s">
        <v>32</v>
      </c>
      <c r="AA34" t="s">
        <v>32</v>
      </c>
      <c r="AB34" t="s">
        <v>32</v>
      </c>
      <c r="AC34" t="s">
        <v>32</v>
      </c>
      <c r="AD34" t="s">
        <v>32</v>
      </c>
      <c r="AE34" t="s">
        <v>190</v>
      </c>
      <c r="AF34">
        <v>217</v>
      </c>
      <c r="AG34" t="s">
        <v>191</v>
      </c>
      <c r="AH34" t="s">
        <v>192</v>
      </c>
      <c r="AI34">
        <v>4</v>
      </c>
      <c r="AJ34">
        <v>4</v>
      </c>
      <c r="AK34" t="s">
        <v>193</v>
      </c>
      <c r="AL34" t="s">
        <v>193</v>
      </c>
      <c r="AM34" t="s">
        <v>193</v>
      </c>
      <c r="AN34">
        <v>12</v>
      </c>
      <c r="AO34" t="s">
        <v>194</v>
      </c>
      <c r="AP34" t="s">
        <v>826</v>
      </c>
      <c r="AQ34" s="283">
        <v>6.6619999999999999</v>
      </c>
      <c r="AR34">
        <v>1.087</v>
      </c>
      <c r="AS34" s="283">
        <v>7.2415940000000001</v>
      </c>
      <c r="AT34">
        <v>120</v>
      </c>
      <c r="AU34" t="s">
        <v>261</v>
      </c>
      <c r="AV34" t="s">
        <v>32</v>
      </c>
      <c r="AW34" t="s">
        <v>32</v>
      </c>
      <c r="AX34">
        <v>5</v>
      </c>
      <c r="AY34" t="s">
        <v>195</v>
      </c>
      <c r="AZ34">
        <v>10744</v>
      </c>
      <c r="BA34" t="s">
        <v>916</v>
      </c>
      <c r="BB34">
        <v>8011</v>
      </c>
      <c r="BC34" t="s">
        <v>917</v>
      </c>
      <c r="BD34">
        <v>6527802</v>
      </c>
      <c r="BE34" t="s">
        <v>829</v>
      </c>
      <c r="BF34" t="s">
        <v>340</v>
      </c>
      <c r="BG34" t="s">
        <v>32</v>
      </c>
      <c r="BH34" t="s">
        <v>198</v>
      </c>
      <c r="BI34" t="s">
        <v>32</v>
      </c>
      <c r="BJ34">
        <v>492732</v>
      </c>
      <c r="BK34" t="s">
        <v>831</v>
      </c>
      <c r="BL34" t="s">
        <v>305</v>
      </c>
      <c r="BM34" t="s">
        <v>833</v>
      </c>
      <c r="BN34" t="s">
        <v>834</v>
      </c>
      <c r="BO34" t="s">
        <v>32</v>
      </c>
      <c r="BP34" t="s">
        <v>32</v>
      </c>
    </row>
    <row r="35" spans="1:68">
      <c r="A35" s="109">
        <v>2026</v>
      </c>
      <c r="B35" t="s">
        <v>525</v>
      </c>
      <c r="C35" s="109">
        <v>19</v>
      </c>
      <c r="D35" t="s">
        <v>918</v>
      </c>
      <c r="E35">
        <v>1</v>
      </c>
      <c r="F35" t="s">
        <v>32</v>
      </c>
      <c r="G35" t="s">
        <v>32</v>
      </c>
      <c r="H35">
        <v>969035</v>
      </c>
      <c r="I35" t="s">
        <v>853</v>
      </c>
      <c r="J35" t="s">
        <v>822</v>
      </c>
      <c r="K35" t="s">
        <v>854</v>
      </c>
      <c r="L35" t="s">
        <v>855</v>
      </c>
      <c r="M35">
        <v>14.99</v>
      </c>
      <c r="N35">
        <v>44.8</v>
      </c>
      <c r="O35">
        <v>49.9</v>
      </c>
      <c r="P35" s="110">
        <v>46163</v>
      </c>
      <c r="Q35" s="110">
        <v>46192</v>
      </c>
      <c r="R35" s="110">
        <v>46192.655863229171</v>
      </c>
      <c r="S35" t="s">
        <v>187</v>
      </c>
      <c r="T35" t="s">
        <v>32</v>
      </c>
      <c r="U35" t="s">
        <v>32</v>
      </c>
      <c r="V35" t="s">
        <v>301</v>
      </c>
      <c r="W35" t="s">
        <v>302</v>
      </c>
      <c r="X35" t="s">
        <v>856</v>
      </c>
      <c r="Y35" t="s">
        <v>32</v>
      </c>
      <c r="Z35" t="s">
        <v>32</v>
      </c>
      <c r="AA35" t="s">
        <v>32</v>
      </c>
      <c r="AB35" t="s">
        <v>32</v>
      </c>
      <c r="AC35" t="s">
        <v>32</v>
      </c>
      <c r="AD35" t="s">
        <v>32</v>
      </c>
      <c r="AE35" t="s">
        <v>190</v>
      </c>
      <c r="AF35">
        <v>217</v>
      </c>
      <c r="AG35" t="s">
        <v>191</v>
      </c>
      <c r="AH35" t="s">
        <v>192</v>
      </c>
      <c r="AI35">
        <v>4</v>
      </c>
      <c r="AJ35">
        <v>4</v>
      </c>
      <c r="AK35" t="s">
        <v>193</v>
      </c>
      <c r="AL35" t="s">
        <v>193</v>
      </c>
      <c r="AM35" t="s">
        <v>193</v>
      </c>
      <c r="AN35">
        <v>11</v>
      </c>
      <c r="AO35" t="s">
        <v>194</v>
      </c>
      <c r="AP35" t="s">
        <v>826</v>
      </c>
      <c r="AQ35" s="283">
        <v>2</v>
      </c>
      <c r="AR35">
        <v>1.087</v>
      </c>
      <c r="AS35" s="283">
        <v>2.1739999999999999</v>
      </c>
      <c r="AT35">
        <v>119</v>
      </c>
      <c r="AU35" t="s">
        <v>261</v>
      </c>
      <c r="AV35" t="s">
        <v>32</v>
      </c>
      <c r="AW35" t="s">
        <v>32</v>
      </c>
      <c r="AX35">
        <v>14</v>
      </c>
      <c r="AY35" t="s">
        <v>195</v>
      </c>
      <c r="AZ35">
        <v>7104</v>
      </c>
      <c r="BA35" t="s">
        <v>857</v>
      </c>
      <c r="BB35">
        <v>911078</v>
      </c>
      <c r="BC35" t="s">
        <v>858</v>
      </c>
      <c r="BD35">
        <v>11440416</v>
      </c>
      <c r="BE35" t="s">
        <v>859</v>
      </c>
      <c r="BF35" t="s">
        <v>188</v>
      </c>
      <c r="BG35">
        <v>10987864</v>
      </c>
      <c r="BH35" t="s">
        <v>198</v>
      </c>
      <c r="BI35" t="s">
        <v>919</v>
      </c>
      <c r="BJ35">
        <v>492679</v>
      </c>
      <c r="BK35" t="s">
        <v>831</v>
      </c>
      <c r="BL35" t="s">
        <v>305</v>
      </c>
      <c r="BM35" t="s">
        <v>841</v>
      </c>
      <c r="BN35" t="s">
        <v>834</v>
      </c>
      <c r="BO35" t="s">
        <v>32</v>
      </c>
      <c r="BP35" t="s">
        <v>32</v>
      </c>
    </row>
    <row r="36" spans="1:68">
      <c r="A36" s="109">
        <v>2026</v>
      </c>
      <c r="B36" t="s">
        <v>525</v>
      </c>
      <c r="C36" s="109">
        <v>19</v>
      </c>
      <c r="D36" t="s">
        <v>918</v>
      </c>
      <c r="E36">
        <v>2</v>
      </c>
      <c r="F36" t="s">
        <v>32</v>
      </c>
      <c r="G36" t="s">
        <v>32</v>
      </c>
      <c r="H36">
        <v>969035</v>
      </c>
      <c r="I36" t="s">
        <v>853</v>
      </c>
      <c r="J36" t="s">
        <v>822</v>
      </c>
      <c r="K36" t="s">
        <v>854</v>
      </c>
      <c r="L36" t="s">
        <v>855</v>
      </c>
      <c r="M36">
        <v>14.99</v>
      </c>
      <c r="N36">
        <v>44.8</v>
      </c>
      <c r="O36">
        <v>49.9</v>
      </c>
      <c r="P36" s="110">
        <v>46163</v>
      </c>
      <c r="Q36" s="110">
        <v>46192</v>
      </c>
      <c r="R36" s="110">
        <v>46192.655863229171</v>
      </c>
      <c r="S36" t="s">
        <v>187</v>
      </c>
      <c r="T36" t="s">
        <v>32</v>
      </c>
      <c r="U36" t="s">
        <v>32</v>
      </c>
      <c r="V36" t="s">
        <v>301</v>
      </c>
      <c r="W36" t="s">
        <v>302</v>
      </c>
      <c r="X36" t="s">
        <v>856</v>
      </c>
      <c r="Y36" t="s">
        <v>32</v>
      </c>
      <c r="Z36" t="s">
        <v>32</v>
      </c>
      <c r="AA36" t="s">
        <v>32</v>
      </c>
      <c r="AB36" t="s">
        <v>32</v>
      </c>
      <c r="AC36" t="s">
        <v>32</v>
      </c>
      <c r="AD36" t="s">
        <v>32</v>
      </c>
      <c r="AE36" t="s">
        <v>190</v>
      </c>
      <c r="AF36">
        <v>217</v>
      </c>
      <c r="AG36" t="s">
        <v>191</v>
      </c>
      <c r="AH36" t="s">
        <v>192</v>
      </c>
      <c r="AI36">
        <v>4</v>
      </c>
      <c r="AJ36">
        <v>4</v>
      </c>
      <c r="AK36" t="s">
        <v>193</v>
      </c>
      <c r="AL36" t="s">
        <v>193</v>
      </c>
      <c r="AM36" t="s">
        <v>193</v>
      </c>
      <c r="AN36">
        <v>12</v>
      </c>
      <c r="AO36" t="s">
        <v>194</v>
      </c>
      <c r="AP36" t="s">
        <v>826</v>
      </c>
      <c r="AQ36" s="283">
        <v>2.0870000000000002</v>
      </c>
      <c r="AR36">
        <v>1.087</v>
      </c>
      <c r="AS36" s="283">
        <v>2.2685689999999998</v>
      </c>
      <c r="AT36">
        <v>120</v>
      </c>
      <c r="AU36" t="s">
        <v>261</v>
      </c>
      <c r="AV36" t="s">
        <v>32</v>
      </c>
      <c r="AW36" t="s">
        <v>32</v>
      </c>
      <c r="AX36">
        <v>14</v>
      </c>
      <c r="AY36" t="s">
        <v>195</v>
      </c>
      <c r="AZ36">
        <v>7104</v>
      </c>
      <c r="BA36" t="s">
        <v>857</v>
      </c>
      <c r="BB36">
        <v>911078</v>
      </c>
      <c r="BC36" t="s">
        <v>858</v>
      </c>
      <c r="BD36">
        <v>11440416</v>
      </c>
      <c r="BE36" t="s">
        <v>859</v>
      </c>
      <c r="BF36" t="s">
        <v>188</v>
      </c>
      <c r="BG36">
        <v>10987864</v>
      </c>
      <c r="BH36" t="s">
        <v>198</v>
      </c>
      <c r="BI36" t="s">
        <v>919</v>
      </c>
      <c r="BJ36">
        <v>492679</v>
      </c>
      <c r="BK36" t="s">
        <v>831</v>
      </c>
      <c r="BL36" t="s">
        <v>305</v>
      </c>
      <c r="BM36" t="s">
        <v>841</v>
      </c>
      <c r="BN36" t="s">
        <v>834</v>
      </c>
      <c r="BO36" t="s">
        <v>32</v>
      </c>
      <c r="BP36" t="s">
        <v>32</v>
      </c>
    </row>
    <row r="37" spans="1:68">
      <c r="A37" s="109">
        <v>2026</v>
      </c>
      <c r="B37" t="s">
        <v>525</v>
      </c>
      <c r="C37" s="109">
        <v>19</v>
      </c>
      <c r="D37" t="s">
        <v>920</v>
      </c>
      <c r="E37">
        <v>1</v>
      </c>
      <c r="F37" t="s">
        <v>32</v>
      </c>
      <c r="G37" t="s">
        <v>32</v>
      </c>
      <c r="H37">
        <v>703786</v>
      </c>
      <c r="I37" t="s">
        <v>921</v>
      </c>
      <c r="J37" t="s">
        <v>822</v>
      </c>
      <c r="K37" t="s">
        <v>854</v>
      </c>
      <c r="L37" t="s">
        <v>922</v>
      </c>
      <c r="M37">
        <v>14.98</v>
      </c>
      <c r="N37">
        <v>50.9</v>
      </c>
      <c r="O37">
        <v>39.1</v>
      </c>
      <c r="P37" s="110">
        <v>46167</v>
      </c>
      <c r="Q37" s="110">
        <v>46192</v>
      </c>
      <c r="R37" s="110">
        <v>46192.575763738423</v>
      </c>
      <c r="S37" t="s">
        <v>187</v>
      </c>
      <c r="T37" t="s">
        <v>32</v>
      </c>
      <c r="U37" t="s">
        <v>32</v>
      </c>
      <c r="V37" t="s">
        <v>267</v>
      </c>
      <c r="W37" t="s">
        <v>268</v>
      </c>
      <c r="X37" t="s">
        <v>856</v>
      </c>
      <c r="Y37" t="s">
        <v>32</v>
      </c>
      <c r="Z37" t="s">
        <v>32</v>
      </c>
      <c r="AA37" t="s">
        <v>32</v>
      </c>
      <c r="AB37" t="s">
        <v>32</v>
      </c>
      <c r="AC37" t="s">
        <v>32</v>
      </c>
      <c r="AD37" t="s">
        <v>32</v>
      </c>
      <c r="AE37" t="s">
        <v>190</v>
      </c>
      <c r="AF37">
        <v>217</v>
      </c>
      <c r="AG37" t="s">
        <v>191</v>
      </c>
      <c r="AH37" t="s">
        <v>192</v>
      </c>
      <c r="AI37">
        <v>4</v>
      </c>
      <c r="AJ37">
        <v>4</v>
      </c>
      <c r="AK37" t="s">
        <v>193</v>
      </c>
      <c r="AL37" t="s">
        <v>193</v>
      </c>
      <c r="AM37" t="s">
        <v>193</v>
      </c>
      <c r="AN37">
        <v>11</v>
      </c>
      <c r="AO37" t="s">
        <v>194</v>
      </c>
      <c r="AP37" t="s">
        <v>826</v>
      </c>
      <c r="AQ37" s="283">
        <v>4.7080000000000002</v>
      </c>
      <c r="AR37">
        <v>1.087</v>
      </c>
      <c r="AS37" s="283">
        <v>5.1175959999999998</v>
      </c>
      <c r="AT37">
        <v>119</v>
      </c>
      <c r="AU37" t="s">
        <v>269</v>
      </c>
      <c r="AV37" t="s">
        <v>32</v>
      </c>
      <c r="AW37" t="s">
        <v>32</v>
      </c>
      <c r="AX37">
        <v>14</v>
      </c>
      <c r="AY37" t="s">
        <v>195</v>
      </c>
      <c r="AZ37">
        <v>10444</v>
      </c>
      <c r="BA37" t="s">
        <v>906</v>
      </c>
      <c r="BB37">
        <v>37374</v>
      </c>
      <c r="BC37" t="s">
        <v>923</v>
      </c>
      <c r="BD37">
        <v>5435141</v>
      </c>
      <c r="BE37" t="s">
        <v>829</v>
      </c>
      <c r="BF37" t="s">
        <v>188</v>
      </c>
      <c r="BG37" t="s">
        <v>32</v>
      </c>
      <c r="BH37" t="s">
        <v>198</v>
      </c>
      <c r="BI37" t="s">
        <v>32</v>
      </c>
      <c r="BJ37">
        <v>492622</v>
      </c>
      <c r="BK37" t="s">
        <v>831</v>
      </c>
      <c r="BL37" t="s">
        <v>272</v>
      </c>
      <c r="BM37" t="s">
        <v>841</v>
      </c>
      <c r="BN37" t="s">
        <v>834</v>
      </c>
      <c r="BO37" t="s">
        <v>32</v>
      </c>
      <c r="BP37" t="s">
        <v>32</v>
      </c>
    </row>
    <row r="38" spans="1:68">
      <c r="A38" s="109">
        <v>2026</v>
      </c>
      <c r="B38" t="s">
        <v>525</v>
      </c>
      <c r="C38" s="109">
        <v>18</v>
      </c>
      <c r="D38" t="s">
        <v>924</v>
      </c>
      <c r="E38">
        <v>1</v>
      </c>
      <c r="F38" t="s">
        <v>32</v>
      </c>
      <c r="G38" t="s">
        <v>32</v>
      </c>
      <c r="H38">
        <v>967600</v>
      </c>
      <c r="I38" t="s">
        <v>925</v>
      </c>
      <c r="J38" t="s">
        <v>822</v>
      </c>
      <c r="K38" t="s">
        <v>875</v>
      </c>
      <c r="L38" t="s">
        <v>926</v>
      </c>
      <c r="M38">
        <v>17.86</v>
      </c>
      <c r="N38">
        <v>49.8</v>
      </c>
      <c r="O38">
        <v>51.9</v>
      </c>
      <c r="P38" s="110">
        <v>46159</v>
      </c>
      <c r="Q38" s="110">
        <v>46191</v>
      </c>
      <c r="R38" s="110">
        <v>46191.580369247677</v>
      </c>
      <c r="S38" t="s">
        <v>187</v>
      </c>
      <c r="T38" t="s">
        <v>32</v>
      </c>
      <c r="U38" t="s">
        <v>32</v>
      </c>
      <c r="V38" t="s">
        <v>267</v>
      </c>
      <c r="W38" t="s">
        <v>268</v>
      </c>
      <c r="X38" t="s">
        <v>856</v>
      </c>
      <c r="Y38" t="s">
        <v>32</v>
      </c>
      <c r="Z38" t="s">
        <v>32</v>
      </c>
      <c r="AA38" t="s">
        <v>32</v>
      </c>
      <c r="AB38" t="s">
        <v>32</v>
      </c>
      <c r="AC38" t="s">
        <v>32</v>
      </c>
      <c r="AD38" t="s">
        <v>32</v>
      </c>
      <c r="AE38" t="s">
        <v>190</v>
      </c>
      <c r="AF38">
        <v>217</v>
      </c>
      <c r="AG38" t="s">
        <v>191</v>
      </c>
      <c r="AH38" t="s">
        <v>192</v>
      </c>
      <c r="AI38">
        <v>4</v>
      </c>
      <c r="AJ38">
        <v>4</v>
      </c>
      <c r="AK38" t="s">
        <v>193</v>
      </c>
      <c r="AL38" t="s">
        <v>193</v>
      </c>
      <c r="AM38" t="s">
        <v>193</v>
      </c>
      <c r="AN38">
        <v>12</v>
      </c>
      <c r="AO38" t="s">
        <v>194</v>
      </c>
      <c r="AP38" t="s">
        <v>826</v>
      </c>
      <c r="AQ38" s="283">
        <v>4.093</v>
      </c>
      <c r="AR38">
        <v>1.087</v>
      </c>
      <c r="AS38" s="283">
        <v>4.4490910000000001</v>
      </c>
      <c r="AT38">
        <v>120</v>
      </c>
      <c r="AU38" t="s">
        <v>269</v>
      </c>
      <c r="AV38" t="s">
        <v>32</v>
      </c>
      <c r="AW38" t="s">
        <v>32</v>
      </c>
      <c r="AX38">
        <v>8</v>
      </c>
      <c r="AY38" t="s">
        <v>195</v>
      </c>
      <c r="AZ38">
        <v>8213</v>
      </c>
      <c r="BA38" t="s">
        <v>927</v>
      </c>
      <c r="BB38">
        <v>983141</v>
      </c>
      <c r="BC38" t="s">
        <v>928</v>
      </c>
      <c r="BD38">
        <v>16764247</v>
      </c>
      <c r="BE38" t="s">
        <v>859</v>
      </c>
      <c r="BF38" t="s">
        <v>351</v>
      </c>
      <c r="BG38" t="s">
        <v>32</v>
      </c>
      <c r="BH38" t="s">
        <v>198</v>
      </c>
      <c r="BI38" t="s">
        <v>32</v>
      </c>
      <c r="BJ38">
        <v>492546</v>
      </c>
      <c r="BK38" t="s">
        <v>831</v>
      </c>
      <c r="BL38" t="s">
        <v>272</v>
      </c>
      <c r="BM38" t="s">
        <v>841</v>
      </c>
      <c r="BN38" t="s">
        <v>834</v>
      </c>
      <c r="BO38" t="s">
        <v>32</v>
      </c>
      <c r="BP38" t="s">
        <v>32</v>
      </c>
    </row>
    <row r="39" spans="1:68">
      <c r="A39" s="109">
        <v>2026</v>
      </c>
      <c r="B39" t="s">
        <v>525</v>
      </c>
      <c r="C39" s="109">
        <v>17</v>
      </c>
      <c r="D39" t="s">
        <v>929</v>
      </c>
      <c r="E39">
        <v>1</v>
      </c>
      <c r="F39" t="s">
        <v>32</v>
      </c>
      <c r="G39" t="s">
        <v>32</v>
      </c>
      <c r="H39">
        <v>951473</v>
      </c>
      <c r="I39" t="s">
        <v>930</v>
      </c>
      <c r="J39" t="s">
        <v>822</v>
      </c>
      <c r="K39" t="s">
        <v>823</v>
      </c>
      <c r="L39" t="s">
        <v>931</v>
      </c>
      <c r="M39">
        <v>17</v>
      </c>
      <c r="N39">
        <v>50</v>
      </c>
      <c r="O39">
        <v>78</v>
      </c>
      <c r="P39" s="110">
        <v>46155</v>
      </c>
      <c r="Q39" s="110">
        <v>46190</v>
      </c>
      <c r="R39" s="110">
        <v>46190.5283877662</v>
      </c>
      <c r="S39" t="s">
        <v>187</v>
      </c>
      <c r="T39" t="s">
        <v>32</v>
      </c>
      <c r="U39" t="s">
        <v>32</v>
      </c>
      <c r="V39" t="s">
        <v>267</v>
      </c>
      <c r="W39" t="s">
        <v>268</v>
      </c>
      <c r="X39" t="s">
        <v>856</v>
      </c>
      <c r="Y39" t="s">
        <v>32</v>
      </c>
      <c r="Z39" t="s">
        <v>32</v>
      </c>
      <c r="AA39" t="s">
        <v>32</v>
      </c>
      <c r="AB39" t="s">
        <v>32</v>
      </c>
      <c r="AC39" t="s">
        <v>32</v>
      </c>
      <c r="AD39" t="s">
        <v>32</v>
      </c>
      <c r="AE39" t="s">
        <v>190</v>
      </c>
      <c r="AF39">
        <v>217</v>
      </c>
      <c r="AG39" t="s">
        <v>191</v>
      </c>
      <c r="AH39" t="s">
        <v>192</v>
      </c>
      <c r="AI39">
        <v>4</v>
      </c>
      <c r="AJ39">
        <v>4</v>
      </c>
      <c r="AK39" t="s">
        <v>193</v>
      </c>
      <c r="AL39" t="s">
        <v>193</v>
      </c>
      <c r="AM39" t="s">
        <v>193</v>
      </c>
      <c r="AN39">
        <v>11</v>
      </c>
      <c r="AO39" t="s">
        <v>194</v>
      </c>
      <c r="AP39" t="s">
        <v>826</v>
      </c>
      <c r="AQ39" s="283">
        <v>4.3230000000000004</v>
      </c>
      <c r="AR39">
        <v>1.087</v>
      </c>
      <c r="AS39" s="283">
        <v>4.6991010000000006</v>
      </c>
      <c r="AT39">
        <v>119</v>
      </c>
      <c r="AU39" t="s">
        <v>269</v>
      </c>
      <c r="AV39" t="s">
        <v>32</v>
      </c>
      <c r="AW39" t="s">
        <v>32</v>
      </c>
      <c r="AX39">
        <v>10</v>
      </c>
      <c r="AY39" t="s">
        <v>195</v>
      </c>
      <c r="AZ39">
        <v>10033</v>
      </c>
      <c r="BA39" t="s">
        <v>872</v>
      </c>
      <c r="BB39">
        <v>87655</v>
      </c>
      <c r="BC39" t="s">
        <v>932</v>
      </c>
      <c r="BD39">
        <v>15177600</v>
      </c>
      <c r="BE39" t="s">
        <v>829</v>
      </c>
      <c r="BF39" t="s">
        <v>301</v>
      </c>
      <c r="BG39" t="s">
        <v>32</v>
      </c>
      <c r="BH39" t="s">
        <v>198</v>
      </c>
      <c r="BI39" t="s">
        <v>32</v>
      </c>
      <c r="BJ39">
        <v>492446</v>
      </c>
      <c r="BK39" t="s">
        <v>831</v>
      </c>
      <c r="BL39" t="s">
        <v>272</v>
      </c>
      <c r="BM39" t="s">
        <v>841</v>
      </c>
      <c r="BN39" t="s">
        <v>834</v>
      </c>
      <c r="BO39" t="s">
        <v>32</v>
      </c>
      <c r="BP39" t="s">
        <v>32</v>
      </c>
    </row>
    <row r="40" spans="1:68">
      <c r="A40" s="109">
        <v>2026</v>
      </c>
      <c r="B40" t="s">
        <v>525</v>
      </c>
      <c r="C40" s="109">
        <v>11</v>
      </c>
      <c r="D40" t="s">
        <v>933</v>
      </c>
      <c r="E40">
        <v>1</v>
      </c>
      <c r="F40" t="s">
        <v>32</v>
      </c>
      <c r="G40" t="s">
        <v>32</v>
      </c>
      <c r="H40">
        <v>25103</v>
      </c>
      <c r="I40" t="s">
        <v>300</v>
      </c>
      <c r="J40" t="s">
        <v>822</v>
      </c>
      <c r="K40" t="s">
        <v>870</v>
      </c>
      <c r="L40" t="s">
        <v>887</v>
      </c>
      <c r="M40">
        <v>17.2</v>
      </c>
      <c r="N40">
        <v>47</v>
      </c>
      <c r="O40">
        <v>67</v>
      </c>
      <c r="P40" s="110">
        <v>46165</v>
      </c>
      <c r="Q40" s="110">
        <v>46184</v>
      </c>
      <c r="R40" s="110">
        <v>46184.484434062499</v>
      </c>
      <c r="S40" t="s">
        <v>187</v>
      </c>
      <c r="T40" t="s">
        <v>32</v>
      </c>
      <c r="U40" t="s">
        <v>32</v>
      </c>
      <c r="V40" t="s">
        <v>301</v>
      </c>
      <c r="W40" t="s">
        <v>302</v>
      </c>
      <c r="X40" t="s">
        <v>856</v>
      </c>
      <c r="Y40" t="s">
        <v>32</v>
      </c>
      <c r="Z40" t="s">
        <v>32</v>
      </c>
      <c r="AA40" t="s">
        <v>32</v>
      </c>
      <c r="AB40" t="s">
        <v>32</v>
      </c>
      <c r="AC40" t="s">
        <v>32</v>
      </c>
      <c r="AD40" t="s">
        <v>32</v>
      </c>
      <c r="AE40" t="s">
        <v>190</v>
      </c>
      <c r="AF40">
        <v>217</v>
      </c>
      <c r="AG40" t="s">
        <v>191</v>
      </c>
      <c r="AH40" t="s">
        <v>192</v>
      </c>
      <c r="AI40">
        <v>4</v>
      </c>
      <c r="AJ40">
        <v>4</v>
      </c>
      <c r="AK40" t="s">
        <v>193</v>
      </c>
      <c r="AL40" t="s">
        <v>193</v>
      </c>
      <c r="AM40" t="s">
        <v>193</v>
      </c>
      <c r="AN40">
        <v>11</v>
      </c>
      <c r="AO40" t="s">
        <v>194</v>
      </c>
      <c r="AP40" t="s">
        <v>826</v>
      </c>
      <c r="AQ40" s="283">
        <v>3</v>
      </c>
      <c r="AR40">
        <v>1.087</v>
      </c>
      <c r="AS40" s="283">
        <v>3.2610000000000001</v>
      </c>
      <c r="AT40">
        <v>119</v>
      </c>
      <c r="AU40" t="s">
        <v>261</v>
      </c>
      <c r="AV40" t="s">
        <v>32</v>
      </c>
      <c r="AW40" t="s">
        <v>32</v>
      </c>
      <c r="AX40">
        <v>10</v>
      </c>
      <c r="AY40" t="s">
        <v>195</v>
      </c>
      <c r="AZ40">
        <v>7650</v>
      </c>
      <c r="BA40" t="s">
        <v>303</v>
      </c>
      <c r="BB40">
        <v>87619</v>
      </c>
      <c r="BC40" t="s">
        <v>304</v>
      </c>
      <c r="BD40">
        <v>10404754</v>
      </c>
      <c r="BE40" t="s">
        <v>829</v>
      </c>
      <c r="BF40" t="s">
        <v>301</v>
      </c>
      <c r="BG40" t="s">
        <v>32</v>
      </c>
      <c r="BH40" t="s">
        <v>198</v>
      </c>
      <c r="BI40" t="s">
        <v>934</v>
      </c>
      <c r="BJ40">
        <v>491673</v>
      </c>
      <c r="BK40" t="s">
        <v>831</v>
      </c>
      <c r="BL40" t="s">
        <v>305</v>
      </c>
      <c r="BM40" t="s">
        <v>841</v>
      </c>
      <c r="BN40" t="s">
        <v>834</v>
      </c>
      <c r="BO40" t="s">
        <v>32</v>
      </c>
      <c r="BP40" t="s">
        <v>32</v>
      </c>
    </row>
    <row r="41" spans="1:68">
      <c r="A41" s="109">
        <v>2026</v>
      </c>
      <c r="B41" t="s">
        <v>525</v>
      </c>
      <c r="C41" s="109">
        <v>11</v>
      </c>
      <c r="D41" t="s">
        <v>933</v>
      </c>
      <c r="E41">
        <v>2</v>
      </c>
      <c r="F41" t="s">
        <v>32</v>
      </c>
      <c r="G41" t="s">
        <v>32</v>
      </c>
      <c r="H41">
        <v>25103</v>
      </c>
      <c r="I41" t="s">
        <v>300</v>
      </c>
      <c r="J41" t="s">
        <v>822</v>
      </c>
      <c r="K41" t="s">
        <v>870</v>
      </c>
      <c r="L41" t="s">
        <v>887</v>
      </c>
      <c r="M41">
        <v>17.2</v>
      </c>
      <c r="N41">
        <v>47</v>
      </c>
      <c r="O41">
        <v>67</v>
      </c>
      <c r="P41" s="110">
        <v>46165</v>
      </c>
      <c r="Q41" s="110">
        <v>46184</v>
      </c>
      <c r="R41" s="110">
        <v>46184.484434062499</v>
      </c>
      <c r="S41" t="s">
        <v>187</v>
      </c>
      <c r="T41" t="s">
        <v>32</v>
      </c>
      <c r="U41" t="s">
        <v>32</v>
      </c>
      <c r="V41" t="s">
        <v>301</v>
      </c>
      <c r="W41" t="s">
        <v>302</v>
      </c>
      <c r="X41" t="s">
        <v>856</v>
      </c>
      <c r="Y41" t="s">
        <v>32</v>
      </c>
      <c r="Z41" t="s">
        <v>32</v>
      </c>
      <c r="AA41" t="s">
        <v>32</v>
      </c>
      <c r="AB41" t="s">
        <v>32</v>
      </c>
      <c r="AC41" t="s">
        <v>32</v>
      </c>
      <c r="AD41" t="s">
        <v>32</v>
      </c>
      <c r="AE41" t="s">
        <v>190</v>
      </c>
      <c r="AF41">
        <v>217</v>
      </c>
      <c r="AG41" t="s">
        <v>191</v>
      </c>
      <c r="AH41" t="s">
        <v>192</v>
      </c>
      <c r="AI41">
        <v>4</v>
      </c>
      <c r="AJ41">
        <v>4</v>
      </c>
      <c r="AK41" t="s">
        <v>193</v>
      </c>
      <c r="AL41" t="s">
        <v>193</v>
      </c>
      <c r="AM41" t="s">
        <v>193</v>
      </c>
      <c r="AN41">
        <v>12</v>
      </c>
      <c r="AO41" t="s">
        <v>194</v>
      </c>
      <c r="AP41" t="s">
        <v>826</v>
      </c>
      <c r="AQ41" s="283">
        <v>0.42199999999999999</v>
      </c>
      <c r="AR41">
        <v>1.087</v>
      </c>
      <c r="AS41" s="283">
        <v>0.45871400000000001</v>
      </c>
      <c r="AT41">
        <v>120</v>
      </c>
      <c r="AU41" t="s">
        <v>261</v>
      </c>
      <c r="AV41" t="s">
        <v>32</v>
      </c>
      <c r="AW41" t="s">
        <v>32</v>
      </c>
      <c r="AX41">
        <v>10</v>
      </c>
      <c r="AY41" t="s">
        <v>195</v>
      </c>
      <c r="AZ41">
        <v>7650</v>
      </c>
      <c r="BA41" t="s">
        <v>303</v>
      </c>
      <c r="BB41">
        <v>87619</v>
      </c>
      <c r="BC41" t="s">
        <v>304</v>
      </c>
      <c r="BD41">
        <v>10404754</v>
      </c>
      <c r="BE41" t="s">
        <v>829</v>
      </c>
      <c r="BF41" t="s">
        <v>301</v>
      </c>
      <c r="BG41" t="s">
        <v>32</v>
      </c>
      <c r="BH41" t="s">
        <v>198</v>
      </c>
      <c r="BI41" t="s">
        <v>934</v>
      </c>
      <c r="BJ41">
        <v>491673</v>
      </c>
      <c r="BK41" t="s">
        <v>831</v>
      </c>
      <c r="BL41" t="s">
        <v>305</v>
      </c>
      <c r="BM41" t="s">
        <v>841</v>
      </c>
      <c r="BN41" t="s">
        <v>834</v>
      </c>
      <c r="BO41" t="s">
        <v>32</v>
      </c>
      <c r="BP41" t="s">
        <v>32</v>
      </c>
    </row>
    <row r="42" spans="1:68">
      <c r="A42" s="109">
        <v>2026</v>
      </c>
      <c r="B42" t="s">
        <v>525</v>
      </c>
      <c r="C42" s="109">
        <v>8</v>
      </c>
      <c r="D42" t="s">
        <v>935</v>
      </c>
      <c r="E42">
        <v>1</v>
      </c>
      <c r="F42" t="s">
        <v>32</v>
      </c>
      <c r="G42" t="s">
        <v>32</v>
      </c>
      <c r="H42">
        <v>704041</v>
      </c>
      <c r="I42" t="s">
        <v>399</v>
      </c>
      <c r="J42" t="s">
        <v>822</v>
      </c>
      <c r="K42" t="s">
        <v>870</v>
      </c>
      <c r="L42" t="s">
        <v>884</v>
      </c>
      <c r="M42">
        <v>17.72</v>
      </c>
      <c r="N42">
        <v>49.8</v>
      </c>
      <c r="O42">
        <v>75</v>
      </c>
      <c r="P42" s="110">
        <v>46162</v>
      </c>
      <c r="Q42" s="110">
        <v>46181</v>
      </c>
      <c r="R42" s="110">
        <v>46181.600336261567</v>
      </c>
      <c r="S42" t="s">
        <v>187</v>
      </c>
      <c r="T42" t="s">
        <v>32</v>
      </c>
      <c r="U42" t="s">
        <v>32</v>
      </c>
      <c r="V42" t="s">
        <v>301</v>
      </c>
      <c r="W42" t="s">
        <v>302</v>
      </c>
      <c r="X42" t="s">
        <v>856</v>
      </c>
      <c r="Y42" t="s">
        <v>32</v>
      </c>
      <c r="Z42" t="s">
        <v>32</v>
      </c>
      <c r="AA42" t="s">
        <v>32</v>
      </c>
      <c r="AB42" t="s">
        <v>32</v>
      </c>
      <c r="AC42" t="s">
        <v>32</v>
      </c>
      <c r="AD42" t="s">
        <v>32</v>
      </c>
      <c r="AE42" t="s">
        <v>190</v>
      </c>
      <c r="AF42">
        <v>217</v>
      </c>
      <c r="AG42" t="s">
        <v>191</v>
      </c>
      <c r="AH42" t="s">
        <v>192</v>
      </c>
      <c r="AI42">
        <v>4</v>
      </c>
      <c r="AJ42">
        <v>4</v>
      </c>
      <c r="AK42" t="s">
        <v>193</v>
      </c>
      <c r="AL42" t="s">
        <v>193</v>
      </c>
      <c r="AM42" t="s">
        <v>193</v>
      </c>
      <c r="AN42">
        <v>11</v>
      </c>
      <c r="AO42" t="s">
        <v>194</v>
      </c>
      <c r="AP42" t="s">
        <v>826</v>
      </c>
      <c r="AQ42" s="283">
        <v>5.8339999999999996</v>
      </c>
      <c r="AR42">
        <v>1.087</v>
      </c>
      <c r="AS42" s="283">
        <v>6.3415579999999991</v>
      </c>
      <c r="AT42">
        <v>119</v>
      </c>
      <c r="AU42" t="s">
        <v>261</v>
      </c>
      <c r="AV42" t="s">
        <v>32</v>
      </c>
      <c r="AW42" t="s">
        <v>32</v>
      </c>
      <c r="AX42">
        <v>14</v>
      </c>
      <c r="AY42" t="s">
        <v>195</v>
      </c>
      <c r="AZ42">
        <v>7650</v>
      </c>
      <c r="BA42" t="s">
        <v>303</v>
      </c>
      <c r="BB42">
        <v>81773</v>
      </c>
      <c r="BC42" t="s">
        <v>885</v>
      </c>
      <c r="BD42">
        <v>12075898</v>
      </c>
      <c r="BE42" t="s">
        <v>859</v>
      </c>
      <c r="BF42" t="s">
        <v>188</v>
      </c>
      <c r="BG42">
        <v>10404754</v>
      </c>
      <c r="BH42" t="s">
        <v>198</v>
      </c>
      <c r="BI42" t="s">
        <v>32</v>
      </c>
      <c r="BJ42">
        <v>491406</v>
      </c>
      <c r="BK42" t="s">
        <v>831</v>
      </c>
      <c r="BL42" t="s">
        <v>305</v>
      </c>
      <c r="BM42" t="s">
        <v>841</v>
      </c>
      <c r="BN42" t="s">
        <v>834</v>
      </c>
      <c r="BO42" t="s">
        <v>32</v>
      </c>
      <c r="BP42" t="s">
        <v>32</v>
      </c>
    </row>
    <row r="43" spans="1:68">
      <c r="A43" s="109">
        <v>2026</v>
      </c>
      <c r="B43" t="s">
        <v>525</v>
      </c>
      <c r="C43" s="109">
        <v>7</v>
      </c>
      <c r="D43" t="s">
        <v>936</v>
      </c>
      <c r="E43">
        <v>1</v>
      </c>
      <c r="F43" t="s">
        <v>32</v>
      </c>
      <c r="G43" t="s">
        <v>32</v>
      </c>
      <c r="H43">
        <v>702685</v>
      </c>
      <c r="I43" t="s">
        <v>295</v>
      </c>
      <c r="J43" t="s">
        <v>822</v>
      </c>
      <c r="K43" t="s">
        <v>823</v>
      </c>
      <c r="L43" t="s">
        <v>937</v>
      </c>
      <c r="M43">
        <v>14.95</v>
      </c>
      <c r="N43">
        <v>34.1</v>
      </c>
      <c r="O43">
        <v>31</v>
      </c>
      <c r="P43" s="110">
        <v>46153</v>
      </c>
      <c r="Q43" s="110">
        <v>46180</v>
      </c>
      <c r="R43" s="110">
        <v>46180.633846064811</v>
      </c>
      <c r="S43" t="s">
        <v>187</v>
      </c>
      <c r="T43" t="s">
        <v>32</v>
      </c>
      <c r="U43" t="s">
        <v>32</v>
      </c>
      <c r="V43" t="s">
        <v>188</v>
      </c>
      <c r="W43" t="s">
        <v>188</v>
      </c>
      <c r="X43" t="s">
        <v>825</v>
      </c>
      <c r="Y43" t="s">
        <v>32</v>
      </c>
      <c r="Z43" t="s">
        <v>32</v>
      </c>
      <c r="AA43" t="s">
        <v>32</v>
      </c>
      <c r="AB43" t="s">
        <v>32</v>
      </c>
      <c r="AC43" t="s">
        <v>32</v>
      </c>
      <c r="AD43" t="s">
        <v>32</v>
      </c>
      <c r="AE43" t="s">
        <v>190</v>
      </c>
      <c r="AF43">
        <v>217</v>
      </c>
      <c r="AG43" t="s">
        <v>191</v>
      </c>
      <c r="AH43" t="s">
        <v>192</v>
      </c>
      <c r="AI43">
        <v>4</v>
      </c>
      <c r="AJ43">
        <v>4</v>
      </c>
      <c r="AK43" t="s">
        <v>193</v>
      </c>
      <c r="AL43" t="s">
        <v>193</v>
      </c>
      <c r="AM43" t="s">
        <v>193</v>
      </c>
      <c r="AN43">
        <v>12</v>
      </c>
      <c r="AO43" t="s">
        <v>194</v>
      </c>
      <c r="AP43" t="s">
        <v>826</v>
      </c>
      <c r="AQ43" s="283">
        <v>10.180999999999999</v>
      </c>
      <c r="AR43">
        <v>1.087</v>
      </c>
      <c r="AS43" s="283">
        <v>11.066746999999999</v>
      </c>
      <c r="AT43">
        <v>120</v>
      </c>
      <c r="AU43" t="s">
        <v>188</v>
      </c>
      <c r="AV43" t="s">
        <v>32</v>
      </c>
      <c r="AW43" t="s">
        <v>32</v>
      </c>
      <c r="AX43">
        <v>8</v>
      </c>
      <c r="AY43" t="s">
        <v>195</v>
      </c>
      <c r="AZ43">
        <v>9727</v>
      </c>
      <c r="BA43" t="s">
        <v>938</v>
      </c>
      <c r="BB43">
        <v>28930</v>
      </c>
      <c r="BC43" t="s">
        <v>939</v>
      </c>
      <c r="BD43">
        <v>7970969</v>
      </c>
      <c r="BE43" t="s">
        <v>829</v>
      </c>
      <c r="BF43" t="s">
        <v>351</v>
      </c>
      <c r="BG43" t="s">
        <v>32</v>
      </c>
      <c r="BH43" t="s">
        <v>198</v>
      </c>
      <c r="BI43" t="s">
        <v>32</v>
      </c>
      <c r="BJ43">
        <v>491285</v>
      </c>
      <c r="BK43" t="s">
        <v>831</v>
      </c>
      <c r="BL43" t="s">
        <v>298</v>
      </c>
      <c r="BM43" t="s">
        <v>841</v>
      </c>
      <c r="BN43" t="s">
        <v>834</v>
      </c>
      <c r="BO43" t="s">
        <v>32</v>
      </c>
      <c r="BP43" t="s">
        <v>32</v>
      </c>
    </row>
    <row r="44" spans="1:68">
      <c r="A44" s="109">
        <v>2026</v>
      </c>
      <c r="B44" t="s">
        <v>525</v>
      </c>
      <c r="C44" s="109">
        <v>1</v>
      </c>
      <c r="D44" t="s">
        <v>940</v>
      </c>
      <c r="E44">
        <v>1</v>
      </c>
      <c r="F44" t="s">
        <v>32</v>
      </c>
      <c r="G44" t="s">
        <v>32</v>
      </c>
      <c r="H44">
        <v>969531</v>
      </c>
      <c r="I44" t="s">
        <v>372</v>
      </c>
      <c r="J44" t="s">
        <v>822</v>
      </c>
      <c r="K44" t="s">
        <v>941</v>
      </c>
      <c r="L44" t="s">
        <v>942</v>
      </c>
      <c r="M44">
        <v>13.85</v>
      </c>
      <c r="N44">
        <v>18.2</v>
      </c>
      <c r="O44">
        <v>19.7</v>
      </c>
      <c r="P44" s="110">
        <v>46157</v>
      </c>
      <c r="Q44" s="110">
        <v>46174</v>
      </c>
      <c r="R44" s="110">
        <v>46174.825380671296</v>
      </c>
      <c r="S44" t="s">
        <v>187</v>
      </c>
      <c r="T44" t="s">
        <v>32</v>
      </c>
      <c r="U44" t="s">
        <v>32</v>
      </c>
      <c r="V44" t="s">
        <v>215</v>
      </c>
      <c r="W44" t="s">
        <v>216</v>
      </c>
      <c r="X44" t="s">
        <v>943</v>
      </c>
      <c r="Y44" t="s">
        <v>32</v>
      </c>
      <c r="Z44" t="s">
        <v>32</v>
      </c>
      <c r="AA44" t="s">
        <v>32</v>
      </c>
      <c r="AB44" t="s">
        <v>32</v>
      </c>
      <c r="AC44" t="s">
        <v>32</v>
      </c>
      <c r="AD44" t="s">
        <v>32</v>
      </c>
      <c r="AE44" t="s">
        <v>190</v>
      </c>
      <c r="AF44">
        <v>217</v>
      </c>
      <c r="AG44" t="s">
        <v>191</v>
      </c>
      <c r="AH44" t="s">
        <v>192</v>
      </c>
      <c r="AI44">
        <v>4</v>
      </c>
      <c r="AJ44">
        <v>4</v>
      </c>
      <c r="AK44" t="s">
        <v>193</v>
      </c>
      <c r="AL44" t="s">
        <v>193</v>
      </c>
      <c r="AM44" t="s">
        <v>193</v>
      </c>
      <c r="AN44">
        <v>1</v>
      </c>
      <c r="AO44" t="s">
        <v>194</v>
      </c>
      <c r="AP44" t="s">
        <v>826</v>
      </c>
      <c r="AQ44" s="283">
        <v>3.6999999999999998E-2</v>
      </c>
      <c r="AR44">
        <v>1.0840000000000001</v>
      </c>
      <c r="AS44" s="283">
        <v>4.0107999999999998E-2</v>
      </c>
      <c r="AT44">
        <v>103</v>
      </c>
      <c r="AU44" t="s">
        <v>216</v>
      </c>
      <c r="AV44" t="s">
        <v>32</v>
      </c>
      <c r="AW44" t="s">
        <v>32</v>
      </c>
      <c r="AX44">
        <v>1</v>
      </c>
      <c r="AY44" t="s">
        <v>195</v>
      </c>
      <c r="AZ44">
        <v>1981</v>
      </c>
      <c r="BA44" t="s">
        <v>218</v>
      </c>
      <c r="BB44">
        <v>224374</v>
      </c>
      <c r="BC44" t="s">
        <v>373</v>
      </c>
      <c r="BD44">
        <v>11613362</v>
      </c>
      <c r="BE44" t="s">
        <v>859</v>
      </c>
      <c r="BF44" t="s">
        <v>216</v>
      </c>
      <c r="BG44" t="s">
        <v>32</v>
      </c>
      <c r="BH44" t="s">
        <v>198</v>
      </c>
      <c r="BI44" t="s">
        <v>32</v>
      </c>
      <c r="BJ44">
        <v>490623</v>
      </c>
      <c r="BK44" t="s">
        <v>831</v>
      </c>
      <c r="BL44" t="s">
        <v>220</v>
      </c>
      <c r="BM44" t="s">
        <v>841</v>
      </c>
      <c r="BN44" t="s">
        <v>834</v>
      </c>
      <c r="BO44" t="s">
        <v>32</v>
      </c>
      <c r="BP44" t="s">
        <v>32</v>
      </c>
    </row>
    <row r="45" spans="1:68">
      <c r="A45" s="109">
        <v>2026</v>
      </c>
      <c r="B45" t="s">
        <v>525</v>
      </c>
      <c r="C45" s="109">
        <v>1</v>
      </c>
      <c r="D45" t="s">
        <v>940</v>
      </c>
      <c r="E45">
        <v>2</v>
      </c>
      <c r="F45" t="s">
        <v>32</v>
      </c>
      <c r="G45" t="s">
        <v>32</v>
      </c>
      <c r="H45">
        <v>969531</v>
      </c>
      <c r="I45" t="s">
        <v>372</v>
      </c>
      <c r="J45" t="s">
        <v>822</v>
      </c>
      <c r="K45" t="s">
        <v>941</v>
      </c>
      <c r="L45" t="s">
        <v>942</v>
      </c>
      <c r="M45">
        <v>13.85</v>
      </c>
      <c r="N45">
        <v>18.2</v>
      </c>
      <c r="O45">
        <v>19.7</v>
      </c>
      <c r="P45" s="110">
        <v>46157</v>
      </c>
      <c r="Q45" s="110">
        <v>46174</v>
      </c>
      <c r="R45" s="110">
        <v>46174.825380671296</v>
      </c>
      <c r="S45" t="s">
        <v>187</v>
      </c>
      <c r="T45" t="s">
        <v>32</v>
      </c>
      <c r="U45" t="s">
        <v>32</v>
      </c>
      <c r="V45" t="s">
        <v>215</v>
      </c>
      <c r="W45" t="s">
        <v>216</v>
      </c>
      <c r="X45" t="s">
        <v>943</v>
      </c>
      <c r="Y45" t="s">
        <v>32</v>
      </c>
      <c r="Z45" t="s">
        <v>32</v>
      </c>
      <c r="AA45" t="s">
        <v>32</v>
      </c>
      <c r="AB45" t="s">
        <v>32</v>
      </c>
      <c r="AC45" t="s">
        <v>32</v>
      </c>
      <c r="AD45" t="s">
        <v>32</v>
      </c>
      <c r="AE45" t="s">
        <v>190</v>
      </c>
      <c r="AF45">
        <v>217</v>
      </c>
      <c r="AG45" t="s">
        <v>191</v>
      </c>
      <c r="AH45" t="s">
        <v>192</v>
      </c>
      <c r="AI45">
        <v>4</v>
      </c>
      <c r="AJ45">
        <v>4</v>
      </c>
      <c r="AK45" t="s">
        <v>193</v>
      </c>
      <c r="AL45" t="s">
        <v>193</v>
      </c>
      <c r="AM45" t="s">
        <v>193</v>
      </c>
      <c r="AN45">
        <v>1</v>
      </c>
      <c r="AO45" t="s">
        <v>194</v>
      </c>
      <c r="AP45" t="s">
        <v>826</v>
      </c>
      <c r="AQ45" s="283">
        <v>1.4690000000000001</v>
      </c>
      <c r="AR45">
        <v>1.0840000000000001</v>
      </c>
      <c r="AS45" s="283">
        <v>1.5923959999999999</v>
      </c>
      <c r="AT45">
        <v>102</v>
      </c>
      <c r="AU45" t="s">
        <v>216</v>
      </c>
      <c r="AV45" t="s">
        <v>32</v>
      </c>
      <c r="AW45" t="s">
        <v>32</v>
      </c>
      <c r="AX45">
        <v>1</v>
      </c>
      <c r="AY45" t="s">
        <v>195</v>
      </c>
      <c r="AZ45">
        <v>8668</v>
      </c>
      <c r="BA45" t="s">
        <v>374</v>
      </c>
      <c r="BB45">
        <v>224374</v>
      </c>
      <c r="BC45" t="s">
        <v>373</v>
      </c>
      <c r="BD45">
        <v>11613362</v>
      </c>
      <c r="BE45" t="s">
        <v>859</v>
      </c>
      <c r="BF45" t="s">
        <v>216</v>
      </c>
      <c r="BG45" t="s">
        <v>32</v>
      </c>
      <c r="BH45" t="s">
        <v>198</v>
      </c>
      <c r="BI45" t="s">
        <v>32</v>
      </c>
      <c r="BJ45">
        <v>490623</v>
      </c>
      <c r="BK45" t="s">
        <v>831</v>
      </c>
      <c r="BL45" t="s">
        <v>220</v>
      </c>
      <c r="BM45" t="s">
        <v>841</v>
      </c>
      <c r="BN45" t="s">
        <v>834</v>
      </c>
      <c r="BO45" t="s">
        <v>32</v>
      </c>
      <c r="BP45" t="s">
        <v>32</v>
      </c>
    </row>
    <row r="46" spans="1:68">
      <c r="A46" s="109">
        <v>2026</v>
      </c>
      <c r="B46" t="s">
        <v>525</v>
      </c>
      <c r="C46" s="109">
        <v>1</v>
      </c>
      <c r="D46" t="s">
        <v>940</v>
      </c>
      <c r="E46">
        <v>3</v>
      </c>
      <c r="F46" t="s">
        <v>32</v>
      </c>
      <c r="G46" t="s">
        <v>32</v>
      </c>
      <c r="H46">
        <v>969531</v>
      </c>
      <c r="I46" t="s">
        <v>372</v>
      </c>
      <c r="J46" t="s">
        <v>822</v>
      </c>
      <c r="K46" t="s">
        <v>941</v>
      </c>
      <c r="L46" t="s">
        <v>942</v>
      </c>
      <c r="M46">
        <v>13.85</v>
      </c>
      <c r="N46">
        <v>18.2</v>
      </c>
      <c r="O46">
        <v>19.7</v>
      </c>
      <c r="P46" s="110">
        <v>46157</v>
      </c>
      <c r="Q46" s="110">
        <v>46174</v>
      </c>
      <c r="R46" s="110">
        <v>46174.825380671296</v>
      </c>
      <c r="S46" t="s">
        <v>187</v>
      </c>
      <c r="T46" t="s">
        <v>32</v>
      </c>
      <c r="U46" t="s">
        <v>32</v>
      </c>
      <c r="V46" t="s">
        <v>215</v>
      </c>
      <c r="W46" t="s">
        <v>216</v>
      </c>
      <c r="X46" t="s">
        <v>943</v>
      </c>
      <c r="Y46" t="s">
        <v>32</v>
      </c>
      <c r="Z46" t="s">
        <v>32</v>
      </c>
      <c r="AA46" t="s">
        <v>32</v>
      </c>
      <c r="AB46" t="s">
        <v>32</v>
      </c>
      <c r="AC46" t="s">
        <v>32</v>
      </c>
      <c r="AD46" t="s">
        <v>32</v>
      </c>
      <c r="AE46" t="s">
        <v>190</v>
      </c>
      <c r="AF46">
        <v>217</v>
      </c>
      <c r="AG46" t="s">
        <v>191</v>
      </c>
      <c r="AH46" t="s">
        <v>192</v>
      </c>
      <c r="AI46">
        <v>4</v>
      </c>
      <c r="AJ46">
        <v>4</v>
      </c>
      <c r="AK46" t="s">
        <v>193</v>
      </c>
      <c r="AL46" t="s">
        <v>193</v>
      </c>
      <c r="AM46" t="s">
        <v>193</v>
      </c>
      <c r="AN46">
        <v>1</v>
      </c>
      <c r="AO46" t="s">
        <v>194</v>
      </c>
      <c r="AP46" t="s">
        <v>826</v>
      </c>
      <c r="AQ46" s="283">
        <v>1</v>
      </c>
      <c r="AR46">
        <v>1.0840000000000001</v>
      </c>
      <c r="AS46" s="283">
        <v>1.0840000000000001</v>
      </c>
      <c r="AT46">
        <v>103</v>
      </c>
      <c r="AU46" t="s">
        <v>216</v>
      </c>
      <c r="AV46" t="s">
        <v>32</v>
      </c>
      <c r="AW46" t="s">
        <v>32</v>
      </c>
      <c r="AX46">
        <v>1</v>
      </c>
      <c r="AY46" t="s">
        <v>195</v>
      </c>
      <c r="AZ46">
        <v>8668</v>
      </c>
      <c r="BA46" t="s">
        <v>374</v>
      </c>
      <c r="BB46">
        <v>224374</v>
      </c>
      <c r="BC46" t="s">
        <v>373</v>
      </c>
      <c r="BD46">
        <v>11613362</v>
      </c>
      <c r="BE46" t="s">
        <v>859</v>
      </c>
      <c r="BF46" t="s">
        <v>216</v>
      </c>
      <c r="BG46" t="s">
        <v>32</v>
      </c>
      <c r="BH46" t="s">
        <v>198</v>
      </c>
      <c r="BI46" t="s">
        <v>32</v>
      </c>
      <c r="BJ46">
        <v>490623</v>
      </c>
      <c r="BK46" t="s">
        <v>831</v>
      </c>
      <c r="BL46" t="s">
        <v>220</v>
      </c>
      <c r="BM46" t="s">
        <v>841</v>
      </c>
      <c r="BN46" t="s">
        <v>834</v>
      </c>
      <c r="BO46" t="s">
        <v>32</v>
      </c>
      <c r="BP46" t="s">
        <v>32</v>
      </c>
    </row>
    <row r="47" spans="1:68">
      <c r="A47" s="109">
        <v>2026</v>
      </c>
      <c r="B47" t="s">
        <v>525</v>
      </c>
      <c r="C47" s="109">
        <v>1</v>
      </c>
      <c r="D47" t="s">
        <v>944</v>
      </c>
      <c r="E47">
        <v>1</v>
      </c>
      <c r="F47" t="s">
        <v>32</v>
      </c>
      <c r="G47" t="s">
        <v>32</v>
      </c>
      <c r="H47">
        <v>701926</v>
      </c>
      <c r="I47" t="s">
        <v>664</v>
      </c>
      <c r="J47" t="s">
        <v>822</v>
      </c>
      <c r="K47" t="s">
        <v>945</v>
      </c>
      <c r="L47" t="s">
        <v>946</v>
      </c>
      <c r="M47">
        <v>12.3</v>
      </c>
      <c r="N47">
        <v>15</v>
      </c>
      <c r="O47">
        <v>7.6</v>
      </c>
      <c r="P47" s="110">
        <v>46162</v>
      </c>
      <c r="Q47" s="110">
        <v>46174</v>
      </c>
      <c r="R47" s="110">
        <v>46174.668933831017</v>
      </c>
      <c r="S47" t="s">
        <v>187</v>
      </c>
      <c r="T47" t="s">
        <v>32</v>
      </c>
      <c r="U47" t="s">
        <v>32</v>
      </c>
      <c r="V47" t="s">
        <v>665</v>
      </c>
      <c r="W47" t="s">
        <v>665</v>
      </c>
      <c r="X47" t="s">
        <v>947</v>
      </c>
      <c r="Y47" t="s">
        <v>32</v>
      </c>
      <c r="Z47" t="s">
        <v>32</v>
      </c>
      <c r="AA47" t="s">
        <v>32</v>
      </c>
      <c r="AB47" t="s">
        <v>32</v>
      </c>
      <c r="AC47" t="s">
        <v>32</v>
      </c>
      <c r="AD47" t="s">
        <v>32</v>
      </c>
      <c r="AE47" t="s">
        <v>190</v>
      </c>
      <c r="AF47">
        <v>217</v>
      </c>
      <c r="AG47" t="s">
        <v>191</v>
      </c>
      <c r="AH47" t="s">
        <v>192</v>
      </c>
      <c r="AI47">
        <v>4</v>
      </c>
      <c r="AJ47">
        <v>4</v>
      </c>
      <c r="AK47" t="s">
        <v>193</v>
      </c>
      <c r="AL47" t="s">
        <v>193</v>
      </c>
      <c r="AM47" t="s">
        <v>193</v>
      </c>
      <c r="AN47">
        <v>15</v>
      </c>
      <c r="AO47" t="s">
        <v>194</v>
      </c>
      <c r="AP47" t="s">
        <v>826</v>
      </c>
      <c r="AQ47" s="283">
        <v>0.5</v>
      </c>
      <c r="AR47">
        <v>1.0840000000000001</v>
      </c>
      <c r="AS47" s="283">
        <v>0.54200000000000004</v>
      </c>
      <c r="AT47">
        <v>101</v>
      </c>
      <c r="AU47" t="s">
        <v>665</v>
      </c>
      <c r="AV47" t="s">
        <v>32</v>
      </c>
      <c r="AW47" t="s">
        <v>32</v>
      </c>
      <c r="AX47">
        <v>15</v>
      </c>
      <c r="AY47" t="s">
        <v>422</v>
      </c>
      <c r="AZ47">
        <v>1141</v>
      </c>
      <c r="BA47" t="s">
        <v>948</v>
      </c>
      <c r="BB47">
        <v>220662</v>
      </c>
      <c r="BC47" t="s">
        <v>949</v>
      </c>
      <c r="BD47">
        <v>19146853</v>
      </c>
      <c r="BE47" t="s">
        <v>859</v>
      </c>
      <c r="BF47" t="s">
        <v>665</v>
      </c>
      <c r="BG47" t="s">
        <v>32</v>
      </c>
      <c r="BH47" t="s">
        <v>198</v>
      </c>
      <c r="BI47" t="s">
        <v>32</v>
      </c>
      <c r="BJ47">
        <v>490604</v>
      </c>
      <c r="BK47" t="s">
        <v>831</v>
      </c>
      <c r="BL47" t="s">
        <v>669</v>
      </c>
      <c r="BM47" t="s">
        <v>841</v>
      </c>
      <c r="BN47" t="s">
        <v>834</v>
      </c>
      <c r="BO47" t="s">
        <v>32</v>
      </c>
      <c r="BP47" t="s">
        <v>32</v>
      </c>
    </row>
    <row r="48" spans="1:68">
      <c r="A48" s="109">
        <v>2026</v>
      </c>
      <c r="B48" t="s">
        <v>525</v>
      </c>
      <c r="C48" s="109">
        <v>1</v>
      </c>
      <c r="D48" t="s">
        <v>944</v>
      </c>
      <c r="E48">
        <v>2</v>
      </c>
      <c r="F48" t="s">
        <v>32</v>
      </c>
      <c r="G48" t="s">
        <v>32</v>
      </c>
      <c r="H48">
        <v>701926</v>
      </c>
      <c r="I48" t="s">
        <v>664</v>
      </c>
      <c r="J48" t="s">
        <v>822</v>
      </c>
      <c r="K48" t="s">
        <v>945</v>
      </c>
      <c r="L48" t="s">
        <v>946</v>
      </c>
      <c r="M48">
        <v>12.3</v>
      </c>
      <c r="N48">
        <v>15</v>
      </c>
      <c r="O48">
        <v>7.6</v>
      </c>
      <c r="P48" s="110">
        <v>46162</v>
      </c>
      <c r="Q48" s="110">
        <v>46174</v>
      </c>
      <c r="R48" s="110">
        <v>46174.668933831017</v>
      </c>
      <c r="S48" t="s">
        <v>187</v>
      </c>
      <c r="T48" t="s">
        <v>32</v>
      </c>
      <c r="U48" t="s">
        <v>32</v>
      </c>
      <c r="V48" t="s">
        <v>665</v>
      </c>
      <c r="W48" t="s">
        <v>665</v>
      </c>
      <c r="X48" t="s">
        <v>947</v>
      </c>
      <c r="Y48" t="s">
        <v>32</v>
      </c>
      <c r="Z48" t="s">
        <v>32</v>
      </c>
      <c r="AA48" t="s">
        <v>32</v>
      </c>
      <c r="AB48" t="s">
        <v>32</v>
      </c>
      <c r="AC48" t="s">
        <v>32</v>
      </c>
      <c r="AD48" t="s">
        <v>32</v>
      </c>
      <c r="AE48" t="s">
        <v>190</v>
      </c>
      <c r="AF48">
        <v>217</v>
      </c>
      <c r="AG48" t="s">
        <v>191</v>
      </c>
      <c r="AH48" t="s">
        <v>192</v>
      </c>
      <c r="AI48">
        <v>4</v>
      </c>
      <c r="AJ48">
        <v>4</v>
      </c>
      <c r="AK48" t="s">
        <v>193</v>
      </c>
      <c r="AL48" t="s">
        <v>193</v>
      </c>
      <c r="AM48" t="s">
        <v>193</v>
      </c>
      <c r="AN48">
        <v>15</v>
      </c>
      <c r="AO48" t="s">
        <v>194</v>
      </c>
      <c r="AP48" t="s">
        <v>826</v>
      </c>
      <c r="AQ48" s="283">
        <v>0.47099999999999997</v>
      </c>
      <c r="AR48">
        <v>1.0840000000000001</v>
      </c>
      <c r="AS48" s="283">
        <v>0.51056400000000002</v>
      </c>
      <c r="AT48">
        <v>140</v>
      </c>
      <c r="AU48" t="s">
        <v>665</v>
      </c>
      <c r="AV48" t="s">
        <v>32</v>
      </c>
      <c r="AW48" t="s">
        <v>32</v>
      </c>
      <c r="AX48">
        <v>15</v>
      </c>
      <c r="AY48" t="s">
        <v>422</v>
      </c>
      <c r="AZ48">
        <v>1141</v>
      </c>
      <c r="BA48" t="s">
        <v>948</v>
      </c>
      <c r="BB48">
        <v>220662</v>
      </c>
      <c r="BC48" t="s">
        <v>949</v>
      </c>
      <c r="BD48">
        <v>19146853</v>
      </c>
      <c r="BE48" t="s">
        <v>859</v>
      </c>
      <c r="BF48" t="s">
        <v>665</v>
      </c>
      <c r="BG48" t="s">
        <v>32</v>
      </c>
      <c r="BH48" t="s">
        <v>198</v>
      </c>
      <c r="BI48" t="s">
        <v>32</v>
      </c>
      <c r="BJ48">
        <v>490604</v>
      </c>
      <c r="BK48" t="s">
        <v>831</v>
      </c>
      <c r="BL48" t="s">
        <v>669</v>
      </c>
      <c r="BM48" t="s">
        <v>841</v>
      </c>
      <c r="BN48" t="s">
        <v>834</v>
      </c>
      <c r="BO48" t="s">
        <v>32</v>
      </c>
      <c r="BP48" t="s">
        <v>32</v>
      </c>
    </row>
    <row r="49" spans="1:68">
      <c r="A49" s="109">
        <v>2026</v>
      </c>
      <c r="B49" t="s">
        <v>525</v>
      </c>
      <c r="C49" s="109">
        <v>1</v>
      </c>
      <c r="D49" t="s">
        <v>950</v>
      </c>
      <c r="E49">
        <v>1</v>
      </c>
      <c r="F49" t="s">
        <v>32</v>
      </c>
      <c r="G49" t="s">
        <v>32</v>
      </c>
      <c r="H49">
        <v>702379</v>
      </c>
      <c r="I49" t="s">
        <v>951</v>
      </c>
      <c r="J49" t="s">
        <v>822</v>
      </c>
      <c r="K49" t="s">
        <v>952</v>
      </c>
      <c r="L49" t="s">
        <v>953</v>
      </c>
      <c r="M49">
        <v>14.18</v>
      </c>
      <c r="N49">
        <v>23.3</v>
      </c>
      <c r="O49">
        <v>20.399999999999999</v>
      </c>
      <c r="P49" s="110">
        <v>46158</v>
      </c>
      <c r="Q49" s="110">
        <v>46174</v>
      </c>
      <c r="R49" s="110">
        <v>46174.523827430559</v>
      </c>
      <c r="S49" t="s">
        <v>187</v>
      </c>
      <c r="T49" t="s">
        <v>32</v>
      </c>
      <c r="U49" t="s">
        <v>32</v>
      </c>
      <c r="V49" t="s">
        <v>318</v>
      </c>
      <c r="W49" t="s">
        <v>318</v>
      </c>
      <c r="X49" t="s">
        <v>954</v>
      </c>
      <c r="Y49" t="s">
        <v>32</v>
      </c>
      <c r="Z49" t="s">
        <v>32</v>
      </c>
      <c r="AA49" t="s">
        <v>32</v>
      </c>
      <c r="AB49" t="s">
        <v>32</v>
      </c>
      <c r="AC49" t="s">
        <v>32</v>
      </c>
      <c r="AD49" t="s">
        <v>32</v>
      </c>
      <c r="AE49" t="s">
        <v>190</v>
      </c>
      <c r="AF49">
        <v>217</v>
      </c>
      <c r="AG49" t="s">
        <v>191</v>
      </c>
      <c r="AH49" t="s">
        <v>192</v>
      </c>
      <c r="AI49">
        <v>4</v>
      </c>
      <c r="AJ49">
        <v>4</v>
      </c>
      <c r="AK49" t="s">
        <v>193</v>
      </c>
      <c r="AL49" t="s">
        <v>193</v>
      </c>
      <c r="AM49" t="s">
        <v>193</v>
      </c>
      <c r="AN49">
        <v>3</v>
      </c>
      <c r="AO49" t="s">
        <v>194</v>
      </c>
      <c r="AP49" t="s">
        <v>826</v>
      </c>
      <c r="AQ49" s="283">
        <v>1.3959999999999999</v>
      </c>
      <c r="AR49">
        <v>1.0840000000000001</v>
      </c>
      <c r="AS49" s="283">
        <v>1.5132639999999999</v>
      </c>
      <c r="AT49">
        <v>108</v>
      </c>
      <c r="AU49" t="s">
        <v>320</v>
      </c>
      <c r="AV49" t="s">
        <v>32</v>
      </c>
      <c r="AW49" t="s">
        <v>32</v>
      </c>
      <c r="AX49">
        <v>3</v>
      </c>
      <c r="AY49" t="s">
        <v>195</v>
      </c>
      <c r="AZ49">
        <v>5811</v>
      </c>
      <c r="BA49" t="s">
        <v>397</v>
      </c>
      <c r="BB49">
        <v>96624</v>
      </c>
      <c r="BC49" t="s">
        <v>358</v>
      </c>
      <c r="BD49">
        <v>9442664</v>
      </c>
      <c r="BE49" t="s">
        <v>829</v>
      </c>
      <c r="BF49" t="s">
        <v>318</v>
      </c>
      <c r="BG49" t="s">
        <v>32</v>
      </c>
      <c r="BH49" t="s">
        <v>198</v>
      </c>
      <c r="BI49" t="s">
        <v>32</v>
      </c>
      <c r="BJ49">
        <v>490597</v>
      </c>
      <c r="BK49" t="s">
        <v>831</v>
      </c>
      <c r="BL49" t="s">
        <v>323</v>
      </c>
      <c r="BM49" t="s">
        <v>833</v>
      </c>
      <c r="BN49" t="s">
        <v>834</v>
      </c>
      <c r="BO49" t="s">
        <v>32</v>
      </c>
      <c r="BP49" t="s">
        <v>32</v>
      </c>
    </row>
    <row r="50" spans="1:68">
      <c r="A50" s="109">
        <v>2026</v>
      </c>
      <c r="B50" t="s">
        <v>656</v>
      </c>
      <c r="C50" s="109">
        <v>29</v>
      </c>
      <c r="D50" t="s">
        <v>955</v>
      </c>
      <c r="E50">
        <v>1</v>
      </c>
      <c r="F50" t="s">
        <v>32</v>
      </c>
      <c r="G50" t="s">
        <v>32</v>
      </c>
      <c r="H50">
        <v>35799</v>
      </c>
      <c r="I50" t="s">
        <v>381</v>
      </c>
      <c r="J50" t="s">
        <v>822</v>
      </c>
      <c r="K50" t="s">
        <v>956</v>
      </c>
      <c r="L50" t="s">
        <v>957</v>
      </c>
      <c r="M50">
        <v>14.9</v>
      </c>
      <c r="N50">
        <v>30</v>
      </c>
      <c r="O50">
        <v>20</v>
      </c>
      <c r="P50" s="110">
        <v>46162</v>
      </c>
      <c r="Q50" s="110">
        <v>46171</v>
      </c>
      <c r="R50" s="110">
        <v>46171.530094872687</v>
      </c>
      <c r="S50" t="s">
        <v>187</v>
      </c>
      <c r="T50" t="s">
        <v>32</v>
      </c>
      <c r="U50" t="s">
        <v>32</v>
      </c>
      <c r="V50" t="s">
        <v>318</v>
      </c>
      <c r="W50" t="s">
        <v>318</v>
      </c>
      <c r="X50" t="s">
        <v>954</v>
      </c>
      <c r="Y50" t="s">
        <v>32</v>
      </c>
      <c r="Z50" t="s">
        <v>32</v>
      </c>
      <c r="AA50" t="s">
        <v>32</v>
      </c>
      <c r="AB50" t="s">
        <v>32</v>
      </c>
      <c r="AC50" t="s">
        <v>32</v>
      </c>
      <c r="AD50" t="s">
        <v>32</v>
      </c>
      <c r="AE50" t="s">
        <v>190</v>
      </c>
      <c r="AF50">
        <v>217</v>
      </c>
      <c r="AG50" t="s">
        <v>191</v>
      </c>
      <c r="AH50" t="s">
        <v>192</v>
      </c>
      <c r="AI50">
        <v>4</v>
      </c>
      <c r="AJ50">
        <v>4</v>
      </c>
      <c r="AK50" t="s">
        <v>193</v>
      </c>
      <c r="AL50" t="s">
        <v>193</v>
      </c>
      <c r="AM50" t="s">
        <v>193</v>
      </c>
      <c r="AN50">
        <v>3</v>
      </c>
      <c r="AO50" t="s">
        <v>194</v>
      </c>
      <c r="AP50" t="s">
        <v>826</v>
      </c>
      <c r="AQ50" s="283">
        <v>1.2010000000000001</v>
      </c>
      <c r="AR50">
        <v>1.0840000000000001</v>
      </c>
      <c r="AS50" s="283">
        <v>1.301884</v>
      </c>
      <c r="AT50">
        <v>108</v>
      </c>
      <c r="AU50" t="s">
        <v>320</v>
      </c>
      <c r="AV50" t="s">
        <v>32</v>
      </c>
      <c r="AW50" t="s">
        <v>32</v>
      </c>
      <c r="AX50">
        <v>3</v>
      </c>
      <c r="AY50" t="s">
        <v>195</v>
      </c>
      <c r="AZ50">
        <v>5811</v>
      </c>
      <c r="BA50" t="s">
        <v>397</v>
      </c>
      <c r="BB50">
        <v>78434</v>
      </c>
      <c r="BC50" t="s">
        <v>382</v>
      </c>
      <c r="BD50">
        <v>12818264</v>
      </c>
      <c r="BE50" t="s">
        <v>829</v>
      </c>
      <c r="BF50" t="s">
        <v>318</v>
      </c>
      <c r="BG50" t="s">
        <v>32</v>
      </c>
      <c r="BH50" t="s">
        <v>198</v>
      </c>
      <c r="BI50" t="s">
        <v>32</v>
      </c>
      <c r="BJ50">
        <v>490448</v>
      </c>
      <c r="BK50" t="s">
        <v>831</v>
      </c>
      <c r="BL50" t="s">
        <v>323</v>
      </c>
      <c r="BM50" t="s">
        <v>841</v>
      </c>
      <c r="BN50" t="s">
        <v>834</v>
      </c>
      <c r="BO50" t="s">
        <v>32</v>
      </c>
      <c r="BP50" t="s">
        <v>32</v>
      </c>
    </row>
    <row r="51" spans="1:68">
      <c r="A51" s="109">
        <v>2026</v>
      </c>
      <c r="B51" t="s">
        <v>656</v>
      </c>
      <c r="C51" s="109">
        <v>25</v>
      </c>
      <c r="D51" t="s">
        <v>958</v>
      </c>
      <c r="E51">
        <v>1</v>
      </c>
      <c r="F51" t="s">
        <v>32</v>
      </c>
      <c r="G51" t="s">
        <v>32</v>
      </c>
      <c r="H51">
        <v>966933</v>
      </c>
      <c r="I51" t="s">
        <v>395</v>
      </c>
      <c r="J51" t="s">
        <v>822</v>
      </c>
      <c r="K51" t="s">
        <v>952</v>
      </c>
      <c r="L51" t="s">
        <v>959</v>
      </c>
      <c r="M51">
        <v>14.99</v>
      </c>
      <c r="N51">
        <v>21.4</v>
      </c>
      <c r="O51">
        <v>39.799999999999997</v>
      </c>
      <c r="P51" s="110">
        <v>46151</v>
      </c>
      <c r="Q51" s="110">
        <v>46167</v>
      </c>
      <c r="R51" s="110">
        <v>46167.86697195602</v>
      </c>
      <c r="S51" t="s">
        <v>187</v>
      </c>
      <c r="T51" t="s">
        <v>32</v>
      </c>
      <c r="U51" t="s">
        <v>32</v>
      </c>
      <c r="V51" t="s">
        <v>318</v>
      </c>
      <c r="W51" t="s">
        <v>318</v>
      </c>
      <c r="X51" t="s">
        <v>954</v>
      </c>
      <c r="Y51" t="s">
        <v>32</v>
      </c>
      <c r="Z51" t="s">
        <v>32</v>
      </c>
      <c r="AA51" t="s">
        <v>32</v>
      </c>
      <c r="AB51" t="s">
        <v>32</v>
      </c>
      <c r="AC51" t="s">
        <v>32</v>
      </c>
      <c r="AD51" t="s">
        <v>32</v>
      </c>
      <c r="AE51" t="s">
        <v>190</v>
      </c>
      <c r="AF51">
        <v>217</v>
      </c>
      <c r="AG51" t="s">
        <v>191</v>
      </c>
      <c r="AH51" t="s">
        <v>192</v>
      </c>
      <c r="AI51">
        <v>4</v>
      </c>
      <c r="AJ51">
        <v>4</v>
      </c>
      <c r="AK51" t="s">
        <v>193</v>
      </c>
      <c r="AL51" t="s">
        <v>193</v>
      </c>
      <c r="AM51" t="s">
        <v>193</v>
      </c>
      <c r="AN51">
        <v>3</v>
      </c>
      <c r="AO51" t="s">
        <v>194</v>
      </c>
      <c r="AP51" t="s">
        <v>826</v>
      </c>
      <c r="AQ51" s="283">
        <v>1.821</v>
      </c>
      <c r="AR51">
        <v>1.0840000000000001</v>
      </c>
      <c r="AS51" s="283">
        <v>1.9739640000000001</v>
      </c>
      <c r="AT51">
        <v>108</v>
      </c>
      <c r="AU51" t="s">
        <v>320</v>
      </c>
      <c r="AV51" t="s">
        <v>32</v>
      </c>
      <c r="AW51" t="s">
        <v>32</v>
      </c>
      <c r="AX51">
        <v>3</v>
      </c>
      <c r="AY51" t="s">
        <v>195</v>
      </c>
      <c r="AZ51">
        <v>5811</v>
      </c>
      <c r="BA51" t="s">
        <v>397</v>
      </c>
      <c r="BB51">
        <v>78068</v>
      </c>
      <c r="BC51" t="s">
        <v>396</v>
      </c>
      <c r="BD51">
        <v>9347160</v>
      </c>
      <c r="BE51" t="s">
        <v>829</v>
      </c>
      <c r="BF51" t="s">
        <v>318</v>
      </c>
      <c r="BG51" t="s">
        <v>32</v>
      </c>
      <c r="BH51" t="s">
        <v>198</v>
      </c>
      <c r="BI51" t="s">
        <v>32</v>
      </c>
      <c r="BJ51">
        <v>489944</v>
      </c>
      <c r="BK51" t="s">
        <v>831</v>
      </c>
      <c r="BL51" t="s">
        <v>323</v>
      </c>
      <c r="BM51" t="s">
        <v>833</v>
      </c>
      <c r="BN51" t="s">
        <v>834</v>
      </c>
      <c r="BO51" t="s">
        <v>32</v>
      </c>
      <c r="BP51" t="s">
        <v>32</v>
      </c>
    </row>
    <row r="52" spans="1:68">
      <c r="A52" s="109">
        <v>2026</v>
      </c>
      <c r="B52" t="s">
        <v>656</v>
      </c>
      <c r="C52" s="109">
        <v>25</v>
      </c>
      <c r="D52" t="s">
        <v>960</v>
      </c>
      <c r="E52">
        <v>1</v>
      </c>
      <c r="F52" t="s">
        <v>32</v>
      </c>
      <c r="G52" t="s">
        <v>32</v>
      </c>
      <c r="H52">
        <v>705507</v>
      </c>
      <c r="I52" t="s">
        <v>961</v>
      </c>
      <c r="J52" t="s">
        <v>822</v>
      </c>
      <c r="K52" t="s">
        <v>952</v>
      </c>
      <c r="L52" t="s">
        <v>962</v>
      </c>
      <c r="M52">
        <v>14.1</v>
      </c>
      <c r="N52">
        <v>19.5</v>
      </c>
      <c r="O52">
        <v>25.7</v>
      </c>
      <c r="P52" s="110">
        <v>46158</v>
      </c>
      <c r="Q52" s="110">
        <v>46167</v>
      </c>
      <c r="R52" s="110">
        <v>46167.861380590279</v>
      </c>
      <c r="S52" t="s">
        <v>187</v>
      </c>
      <c r="T52" t="s">
        <v>32</v>
      </c>
      <c r="U52" t="s">
        <v>32</v>
      </c>
      <c r="V52" t="s">
        <v>318</v>
      </c>
      <c r="W52" t="s">
        <v>318</v>
      </c>
      <c r="X52" t="s">
        <v>954</v>
      </c>
      <c r="Y52" t="s">
        <v>32</v>
      </c>
      <c r="Z52" t="s">
        <v>32</v>
      </c>
      <c r="AA52" t="s">
        <v>32</v>
      </c>
      <c r="AB52" t="s">
        <v>32</v>
      </c>
      <c r="AC52" t="s">
        <v>32</v>
      </c>
      <c r="AD52" t="s">
        <v>32</v>
      </c>
      <c r="AE52" t="s">
        <v>190</v>
      </c>
      <c r="AF52">
        <v>217</v>
      </c>
      <c r="AG52" t="s">
        <v>191</v>
      </c>
      <c r="AH52" t="s">
        <v>192</v>
      </c>
      <c r="AI52">
        <v>4</v>
      </c>
      <c r="AJ52">
        <v>4</v>
      </c>
      <c r="AK52" t="s">
        <v>193</v>
      </c>
      <c r="AL52" t="s">
        <v>193</v>
      </c>
      <c r="AM52" t="s">
        <v>193</v>
      </c>
      <c r="AN52">
        <v>3</v>
      </c>
      <c r="AO52" t="s">
        <v>194</v>
      </c>
      <c r="AP52" t="s">
        <v>826</v>
      </c>
      <c r="AQ52" s="283">
        <v>0.157</v>
      </c>
      <c r="AR52">
        <v>1.0840000000000001</v>
      </c>
      <c r="AS52" s="283">
        <v>0.17018800000000001</v>
      </c>
      <c r="AT52">
        <v>107</v>
      </c>
      <c r="AU52" t="s">
        <v>320</v>
      </c>
      <c r="AV52" t="s">
        <v>32</v>
      </c>
      <c r="AW52" t="s">
        <v>32</v>
      </c>
      <c r="AX52">
        <v>3</v>
      </c>
      <c r="AY52" t="s">
        <v>195</v>
      </c>
      <c r="AZ52">
        <v>8568</v>
      </c>
      <c r="BA52" t="s">
        <v>963</v>
      </c>
      <c r="BB52">
        <v>90701</v>
      </c>
      <c r="BC52" t="s">
        <v>649</v>
      </c>
      <c r="BD52">
        <v>12029896</v>
      </c>
      <c r="BE52" t="s">
        <v>829</v>
      </c>
      <c r="BF52" t="s">
        <v>318</v>
      </c>
      <c r="BG52" t="s">
        <v>32</v>
      </c>
      <c r="BH52" t="s">
        <v>198</v>
      </c>
      <c r="BI52" t="s">
        <v>32</v>
      </c>
      <c r="BJ52">
        <v>489937</v>
      </c>
      <c r="BK52" t="s">
        <v>831</v>
      </c>
      <c r="BL52" t="s">
        <v>323</v>
      </c>
      <c r="BM52" t="s">
        <v>833</v>
      </c>
      <c r="BN52" t="s">
        <v>834</v>
      </c>
      <c r="BO52" t="s">
        <v>32</v>
      </c>
      <c r="BP52" t="s">
        <v>32</v>
      </c>
    </row>
    <row r="53" spans="1:68">
      <c r="A53" s="109">
        <v>2026</v>
      </c>
      <c r="B53" t="s">
        <v>656</v>
      </c>
      <c r="C53" s="109">
        <v>25</v>
      </c>
      <c r="D53" t="s">
        <v>964</v>
      </c>
      <c r="E53">
        <v>1</v>
      </c>
      <c r="F53" t="s">
        <v>32</v>
      </c>
      <c r="G53" t="s">
        <v>32</v>
      </c>
      <c r="H53">
        <v>704715</v>
      </c>
      <c r="I53" t="s">
        <v>965</v>
      </c>
      <c r="J53" t="s">
        <v>822</v>
      </c>
      <c r="K53" t="s">
        <v>952</v>
      </c>
      <c r="L53" t="s">
        <v>966</v>
      </c>
      <c r="M53">
        <v>14.89</v>
      </c>
      <c r="N53">
        <v>43.1</v>
      </c>
      <c r="O53">
        <v>30</v>
      </c>
      <c r="P53" s="110">
        <v>46159</v>
      </c>
      <c r="Q53" s="110">
        <v>46167</v>
      </c>
      <c r="R53" s="110">
        <v>46167.865337118063</v>
      </c>
      <c r="S53" t="s">
        <v>187</v>
      </c>
      <c r="T53" t="s">
        <v>32</v>
      </c>
      <c r="U53" t="s">
        <v>32</v>
      </c>
      <c r="V53" t="s">
        <v>318</v>
      </c>
      <c r="W53" t="s">
        <v>318</v>
      </c>
      <c r="X53" t="s">
        <v>954</v>
      </c>
      <c r="Y53" t="s">
        <v>32</v>
      </c>
      <c r="Z53" t="s">
        <v>32</v>
      </c>
      <c r="AA53" t="s">
        <v>32</v>
      </c>
      <c r="AB53" t="s">
        <v>32</v>
      </c>
      <c r="AC53" t="s">
        <v>32</v>
      </c>
      <c r="AD53" t="s">
        <v>32</v>
      </c>
      <c r="AE53" t="s">
        <v>190</v>
      </c>
      <c r="AF53">
        <v>217</v>
      </c>
      <c r="AG53" t="s">
        <v>191</v>
      </c>
      <c r="AH53" t="s">
        <v>192</v>
      </c>
      <c r="AI53">
        <v>4</v>
      </c>
      <c r="AJ53">
        <v>4</v>
      </c>
      <c r="AK53" t="s">
        <v>193</v>
      </c>
      <c r="AL53" t="s">
        <v>193</v>
      </c>
      <c r="AM53" t="s">
        <v>193</v>
      </c>
      <c r="AN53">
        <v>3</v>
      </c>
      <c r="AO53" t="s">
        <v>194</v>
      </c>
      <c r="AP53" t="s">
        <v>826</v>
      </c>
      <c r="AQ53" s="283">
        <v>0.59099999999999997</v>
      </c>
      <c r="AR53">
        <v>1.0840000000000001</v>
      </c>
      <c r="AS53" s="283">
        <v>0.64064399999999999</v>
      </c>
      <c r="AT53">
        <v>108</v>
      </c>
      <c r="AU53" t="s">
        <v>320</v>
      </c>
      <c r="AV53" t="s">
        <v>32</v>
      </c>
      <c r="AW53" t="s">
        <v>32</v>
      </c>
      <c r="AX53">
        <v>3</v>
      </c>
      <c r="AY53" t="s">
        <v>195</v>
      </c>
      <c r="AZ53">
        <v>5811</v>
      </c>
      <c r="BA53" t="s">
        <v>397</v>
      </c>
      <c r="BB53">
        <v>233816</v>
      </c>
      <c r="BC53" t="s">
        <v>967</v>
      </c>
      <c r="BD53">
        <v>16821805</v>
      </c>
      <c r="BE53" t="s">
        <v>829</v>
      </c>
      <c r="BF53" t="s">
        <v>318</v>
      </c>
      <c r="BG53" t="s">
        <v>32</v>
      </c>
      <c r="BH53" t="s">
        <v>198</v>
      </c>
      <c r="BI53" t="s">
        <v>32</v>
      </c>
      <c r="BJ53">
        <v>489912</v>
      </c>
      <c r="BK53" t="s">
        <v>831</v>
      </c>
      <c r="BL53" t="s">
        <v>323</v>
      </c>
      <c r="BM53" t="s">
        <v>833</v>
      </c>
      <c r="BN53" t="s">
        <v>834</v>
      </c>
      <c r="BO53" t="s">
        <v>32</v>
      </c>
      <c r="BP53" t="s">
        <v>32</v>
      </c>
    </row>
    <row r="54" spans="1:68">
      <c r="A54" s="109">
        <v>2026</v>
      </c>
      <c r="B54" t="s">
        <v>656</v>
      </c>
      <c r="C54" s="109">
        <v>25</v>
      </c>
      <c r="D54" t="s">
        <v>968</v>
      </c>
      <c r="E54">
        <v>1</v>
      </c>
      <c r="F54" t="s">
        <v>32</v>
      </c>
      <c r="G54" t="s">
        <v>32</v>
      </c>
      <c r="H54">
        <v>702039</v>
      </c>
      <c r="I54" t="s">
        <v>878</v>
      </c>
      <c r="J54" t="s">
        <v>822</v>
      </c>
      <c r="K54" t="s">
        <v>875</v>
      </c>
      <c r="L54" t="s">
        <v>879</v>
      </c>
      <c r="M54">
        <v>17.8</v>
      </c>
      <c r="N54">
        <v>50</v>
      </c>
      <c r="O54">
        <v>79.900000000000006</v>
      </c>
      <c r="P54" s="110">
        <v>46141</v>
      </c>
      <c r="Q54" s="110">
        <v>46167</v>
      </c>
      <c r="R54" s="110">
        <v>46167.615880902777</v>
      </c>
      <c r="S54" t="s">
        <v>187</v>
      </c>
      <c r="T54" t="s">
        <v>32</v>
      </c>
      <c r="U54" t="s">
        <v>32</v>
      </c>
      <c r="V54" t="s">
        <v>250</v>
      </c>
      <c r="W54" t="s">
        <v>251</v>
      </c>
      <c r="X54" t="s">
        <v>843</v>
      </c>
      <c r="Y54" t="s">
        <v>32</v>
      </c>
      <c r="Z54" t="s">
        <v>32</v>
      </c>
      <c r="AA54" t="s">
        <v>32</v>
      </c>
      <c r="AB54" t="s">
        <v>32</v>
      </c>
      <c r="AC54" t="s">
        <v>32</v>
      </c>
      <c r="AD54" t="s">
        <v>32</v>
      </c>
      <c r="AE54" t="s">
        <v>190</v>
      </c>
      <c r="AF54">
        <v>217</v>
      </c>
      <c r="AG54" t="s">
        <v>191</v>
      </c>
      <c r="AH54" t="s">
        <v>192</v>
      </c>
      <c r="AI54">
        <v>4</v>
      </c>
      <c r="AJ54">
        <v>4</v>
      </c>
      <c r="AK54" t="s">
        <v>193</v>
      </c>
      <c r="AL54" t="s">
        <v>193</v>
      </c>
      <c r="AM54" t="s">
        <v>193</v>
      </c>
      <c r="AN54">
        <v>12</v>
      </c>
      <c r="AO54" t="s">
        <v>194</v>
      </c>
      <c r="AP54" t="s">
        <v>826</v>
      </c>
      <c r="AQ54" s="283">
        <v>8.5440000000000005</v>
      </c>
      <c r="AR54">
        <v>1.087</v>
      </c>
      <c r="AS54" s="283">
        <v>9.2873280000000005</v>
      </c>
      <c r="AT54">
        <v>120</v>
      </c>
      <c r="AU54" t="s">
        <v>253</v>
      </c>
      <c r="AV54" t="s">
        <v>32</v>
      </c>
      <c r="AW54" t="s">
        <v>32</v>
      </c>
      <c r="AX54">
        <v>8</v>
      </c>
      <c r="AY54" t="s">
        <v>195</v>
      </c>
      <c r="AZ54">
        <v>5536</v>
      </c>
      <c r="BA54" t="s">
        <v>880</v>
      </c>
      <c r="BB54">
        <v>944989</v>
      </c>
      <c r="BC54" t="s">
        <v>881</v>
      </c>
      <c r="BD54">
        <v>16037261</v>
      </c>
      <c r="BE54" t="s">
        <v>829</v>
      </c>
      <c r="BF54" t="s">
        <v>351</v>
      </c>
      <c r="BG54" t="s">
        <v>32</v>
      </c>
      <c r="BH54" t="s">
        <v>198</v>
      </c>
      <c r="BI54" t="s">
        <v>882</v>
      </c>
      <c r="BJ54">
        <v>489883</v>
      </c>
      <c r="BK54" t="s">
        <v>831</v>
      </c>
      <c r="BL54" t="s">
        <v>256</v>
      </c>
      <c r="BM54" t="s">
        <v>841</v>
      </c>
      <c r="BN54" t="s">
        <v>834</v>
      </c>
      <c r="BO54" t="s">
        <v>32</v>
      </c>
      <c r="BP54" t="s">
        <v>32</v>
      </c>
    </row>
    <row r="55" spans="1:68">
      <c r="A55" s="109">
        <v>2026</v>
      </c>
      <c r="B55" t="s">
        <v>656</v>
      </c>
      <c r="C55" s="109">
        <v>25</v>
      </c>
      <c r="D55" t="s">
        <v>969</v>
      </c>
      <c r="E55">
        <v>1</v>
      </c>
      <c r="F55" t="s">
        <v>32</v>
      </c>
      <c r="G55" t="s">
        <v>32</v>
      </c>
      <c r="H55">
        <v>701764</v>
      </c>
      <c r="I55" t="s">
        <v>970</v>
      </c>
      <c r="J55" t="s">
        <v>822</v>
      </c>
      <c r="K55" t="s">
        <v>914</v>
      </c>
      <c r="L55" t="s">
        <v>971</v>
      </c>
      <c r="M55">
        <v>14.9</v>
      </c>
      <c r="N55">
        <v>28.1</v>
      </c>
      <c r="O55">
        <v>22.8</v>
      </c>
      <c r="P55" s="110">
        <v>46148</v>
      </c>
      <c r="Q55" s="110">
        <v>46167</v>
      </c>
      <c r="R55" s="110">
        <v>46167.546103437497</v>
      </c>
      <c r="S55" t="s">
        <v>187</v>
      </c>
      <c r="T55" t="s">
        <v>32</v>
      </c>
      <c r="U55" t="s">
        <v>32</v>
      </c>
      <c r="V55" t="s">
        <v>215</v>
      </c>
      <c r="W55" t="s">
        <v>216</v>
      </c>
      <c r="X55" t="s">
        <v>943</v>
      </c>
      <c r="Y55" t="s">
        <v>32</v>
      </c>
      <c r="Z55" t="s">
        <v>32</v>
      </c>
      <c r="AA55" t="s">
        <v>32</v>
      </c>
      <c r="AB55" t="s">
        <v>32</v>
      </c>
      <c r="AC55" t="s">
        <v>32</v>
      </c>
      <c r="AD55" t="s">
        <v>32</v>
      </c>
      <c r="AE55" t="s">
        <v>190</v>
      </c>
      <c r="AF55">
        <v>217</v>
      </c>
      <c r="AG55" t="s">
        <v>191</v>
      </c>
      <c r="AH55" t="s">
        <v>192</v>
      </c>
      <c r="AI55">
        <v>4</v>
      </c>
      <c r="AJ55">
        <v>4</v>
      </c>
      <c r="AK55" t="s">
        <v>193</v>
      </c>
      <c r="AL55" t="s">
        <v>193</v>
      </c>
      <c r="AM55" t="s">
        <v>193</v>
      </c>
      <c r="AN55">
        <v>1</v>
      </c>
      <c r="AO55" t="s">
        <v>194</v>
      </c>
      <c r="AP55" t="s">
        <v>826</v>
      </c>
      <c r="AQ55" s="283">
        <v>0.23</v>
      </c>
      <c r="AR55">
        <v>1.0840000000000001</v>
      </c>
      <c r="AS55" s="283">
        <v>0.24932000000000001</v>
      </c>
      <c r="AT55">
        <v>102</v>
      </c>
      <c r="AU55" t="s">
        <v>216</v>
      </c>
      <c r="AV55" t="s">
        <v>32</v>
      </c>
      <c r="AW55" t="s">
        <v>32</v>
      </c>
      <c r="AX55">
        <v>1</v>
      </c>
      <c r="AY55" t="s">
        <v>195</v>
      </c>
      <c r="AZ55">
        <v>6980</v>
      </c>
      <c r="BA55" t="s">
        <v>277</v>
      </c>
      <c r="BB55">
        <v>983265</v>
      </c>
      <c r="BC55" t="s">
        <v>972</v>
      </c>
      <c r="BD55">
        <v>9344023</v>
      </c>
      <c r="BE55" t="s">
        <v>829</v>
      </c>
      <c r="BF55" t="s">
        <v>216</v>
      </c>
      <c r="BG55" t="s">
        <v>32</v>
      </c>
      <c r="BH55" t="s">
        <v>198</v>
      </c>
      <c r="BI55" t="s">
        <v>32</v>
      </c>
      <c r="BJ55">
        <v>489873</v>
      </c>
      <c r="BK55" t="s">
        <v>831</v>
      </c>
      <c r="BL55" t="s">
        <v>220</v>
      </c>
      <c r="BM55" t="s">
        <v>841</v>
      </c>
      <c r="BN55" t="s">
        <v>834</v>
      </c>
      <c r="BO55" t="s">
        <v>32</v>
      </c>
      <c r="BP55" t="s">
        <v>32</v>
      </c>
    </row>
    <row r="56" spans="1:68">
      <c r="A56" s="109">
        <v>2026</v>
      </c>
      <c r="B56" t="s">
        <v>656</v>
      </c>
      <c r="C56" s="109">
        <v>25</v>
      </c>
      <c r="D56" t="s">
        <v>969</v>
      </c>
      <c r="E56">
        <v>2</v>
      </c>
      <c r="F56" t="s">
        <v>32</v>
      </c>
      <c r="G56" t="s">
        <v>32</v>
      </c>
      <c r="H56">
        <v>701764</v>
      </c>
      <c r="I56" t="s">
        <v>970</v>
      </c>
      <c r="J56" t="s">
        <v>822</v>
      </c>
      <c r="K56" t="s">
        <v>914</v>
      </c>
      <c r="L56" t="s">
        <v>971</v>
      </c>
      <c r="M56">
        <v>14.9</v>
      </c>
      <c r="N56">
        <v>28.1</v>
      </c>
      <c r="O56">
        <v>22.8</v>
      </c>
      <c r="P56" s="110">
        <v>46148</v>
      </c>
      <c r="Q56" s="110">
        <v>46167</v>
      </c>
      <c r="R56" s="110">
        <v>46167.546103437497</v>
      </c>
      <c r="S56" t="s">
        <v>187</v>
      </c>
      <c r="T56" t="s">
        <v>32</v>
      </c>
      <c r="U56" t="s">
        <v>32</v>
      </c>
      <c r="V56" t="s">
        <v>215</v>
      </c>
      <c r="W56" t="s">
        <v>216</v>
      </c>
      <c r="X56" t="s">
        <v>943</v>
      </c>
      <c r="Y56" t="s">
        <v>32</v>
      </c>
      <c r="Z56" t="s">
        <v>32</v>
      </c>
      <c r="AA56" t="s">
        <v>32</v>
      </c>
      <c r="AB56" t="s">
        <v>32</v>
      </c>
      <c r="AC56" t="s">
        <v>32</v>
      </c>
      <c r="AD56" t="s">
        <v>32</v>
      </c>
      <c r="AE56" t="s">
        <v>190</v>
      </c>
      <c r="AF56">
        <v>217</v>
      </c>
      <c r="AG56" t="s">
        <v>191</v>
      </c>
      <c r="AH56" t="s">
        <v>192</v>
      </c>
      <c r="AI56">
        <v>4</v>
      </c>
      <c r="AJ56">
        <v>4</v>
      </c>
      <c r="AK56" t="s">
        <v>193</v>
      </c>
      <c r="AL56" t="s">
        <v>193</v>
      </c>
      <c r="AM56" t="s">
        <v>193</v>
      </c>
      <c r="AN56">
        <v>1</v>
      </c>
      <c r="AO56" t="s">
        <v>194</v>
      </c>
      <c r="AP56" t="s">
        <v>826</v>
      </c>
      <c r="AQ56" s="283">
        <v>0.33900000000000002</v>
      </c>
      <c r="AR56">
        <v>1.0840000000000001</v>
      </c>
      <c r="AS56" s="283">
        <v>0.36747600000000002</v>
      </c>
      <c r="AT56">
        <v>103</v>
      </c>
      <c r="AU56" t="s">
        <v>216</v>
      </c>
      <c r="AV56" t="s">
        <v>32</v>
      </c>
      <c r="AW56" t="s">
        <v>32</v>
      </c>
      <c r="AX56">
        <v>1</v>
      </c>
      <c r="AY56" t="s">
        <v>195</v>
      </c>
      <c r="AZ56">
        <v>6980</v>
      </c>
      <c r="BA56" t="s">
        <v>277</v>
      </c>
      <c r="BB56">
        <v>983265</v>
      </c>
      <c r="BC56" t="s">
        <v>972</v>
      </c>
      <c r="BD56">
        <v>9344023</v>
      </c>
      <c r="BE56" t="s">
        <v>829</v>
      </c>
      <c r="BF56" t="s">
        <v>216</v>
      </c>
      <c r="BG56" t="s">
        <v>32</v>
      </c>
      <c r="BH56" t="s">
        <v>198</v>
      </c>
      <c r="BI56" t="s">
        <v>32</v>
      </c>
      <c r="BJ56">
        <v>489873</v>
      </c>
      <c r="BK56" t="s">
        <v>831</v>
      </c>
      <c r="BL56" t="s">
        <v>220</v>
      </c>
      <c r="BM56" t="s">
        <v>841</v>
      </c>
      <c r="BN56" t="s">
        <v>834</v>
      </c>
      <c r="BO56" t="s">
        <v>32</v>
      </c>
      <c r="BP56" t="s">
        <v>32</v>
      </c>
    </row>
    <row r="57" spans="1:68">
      <c r="A57" s="109">
        <v>2026</v>
      </c>
      <c r="B57" t="s">
        <v>656</v>
      </c>
      <c r="C57" s="109">
        <v>21</v>
      </c>
      <c r="D57" t="s">
        <v>973</v>
      </c>
      <c r="E57">
        <v>1</v>
      </c>
      <c r="F57" t="s">
        <v>32</v>
      </c>
      <c r="G57" t="s">
        <v>32</v>
      </c>
      <c r="H57">
        <v>950913</v>
      </c>
      <c r="I57" t="s">
        <v>465</v>
      </c>
      <c r="J57" t="s">
        <v>822</v>
      </c>
      <c r="K57" t="s">
        <v>823</v>
      </c>
      <c r="L57" t="s">
        <v>902</v>
      </c>
      <c r="M57">
        <v>17.7</v>
      </c>
      <c r="N57">
        <v>48</v>
      </c>
      <c r="O57">
        <v>77</v>
      </c>
      <c r="P57" s="110">
        <v>46143</v>
      </c>
      <c r="Q57" s="110">
        <v>46163</v>
      </c>
      <c r="R57" s="110">
        <v>46163.541708877317</v>
      </c>
      <c r="S57" t="s">
        <v>187</v>
      </c>
      <c r="T57" t="s">
        <v>32</v>
      </c>
      <c r="U57" t="s">
        <v>32</v>
      </c>
      <c r="V57" t="s">
        <v>301</v>
      </c>
      <c r="W57" t="s">
        <v>302</v>
      </c>
      <c r="X57" t="s">
        <v>856</v>
      </c>
      <c r="Y57" t="s">
        <v>32</v>
      </c>
      <c r="Z57" t="s">
        <v>32</v>
      </c>
      <c r="AA57" t="s">
        <v>32</v>
      </c>
      <c r="AB57" t="s">
        <v>32</v>
      </c>
      <c r="AC57" t="s">
        <v>32</v>
      </c>
      <c r="AD57" t="s">
        <v>32</v>
      </c>
      <c r="AE57" t="s">
        <v>190</v>
      </c>
      <c r="AF57">
        <v>217</v>
      </c>
      <c r="AG57" t="s">
        <v>191</v>
      </c>
      <c r="AH57" t="s">
        <v>192</v>
      </c>
      <c r="AI57">
        <v>4</v>
      </c>
      <c r="AJ57">
        <v>4</v>
      </c>
      <c r="AK57" t="s">
        <v>193</v>
      </c>
      <c r="AL57" t="s">
        <v>193</v>
      </c>
      <c r="AM57" t="s">
        <v>193</v>
      </c>
      <c r="AN57">
        <v>12</v>
      </c>
      <c r="AO57" t="s">
        <v>194</v>
      </c>
      <c r="AP57" t="s">
        <v>826</v>
      </c>
      <c r="AQ57" s="283">
        <v>4.569</v>
      </c>
      <c r="AR57">
        <v>1.087</v>
      </c>
      <c r="AS57" s="283">
        <v>4.9665029999999986</v>
      </c>
      <c r="AT57">
        <v>120</v>
      </c>
      <c r="AU57" t="s">
        <v>261</v>
      </c>
      <c r="AV57" t="s">
        <v>32</v>
      </c>
      <c r="AW57" t="s">
        <v>32</v>
      </c>
      <c r="AX57">
        <v>14</v>
      </c>
      <c r="AY57" t="s">
        <v>195</v>
      </c>
      <c r="AZ57">
        <v>7650</v>
      </c>
      <c r="BA57" t="s">
        <v>303</v>
      </c>
      <c r="BB57">
        <v>927498</v>
      </c>
      <c r="BC57" t="s">
        <v>467</v>
      </c>
      <c r="BD57">
        <v>6758684</v>
      </c>
      <c r="BE57" t="s">
        <v>859</v>
      </c>
      <c r="BF57" t="s">
        <v>188</v>
      </c>
      <c r="BG57">
        <v>10404754</v>
      </c>
      <c r="BH57" t="s">
        <v>198</v>
      </c>
      <c r="BI57" t="s">
        <v>32</v>
      </c>
      <c r="BJ57">
        <v>489362</v>
      </c>
      <c r="BK57" t="s">
        <v>831</v>
      </c>
      <c r="BL57" t="s">
        <v>305</v>
      </c>
      <c r="BM57" t="s">
        <v>833</v>
      </c>
      <c r="BN57" t="s">
        <v>834</v>
      </c>
      <c r="BO57" t="s">
        <v>32</v>
      </c>
      <c r="BP57" t="s">
        <v>32</v>
      </c>
    </row>
    <row r="58" spans="1:68">
      <c r="A58" s="109">
        <v>2026</v>
      </c>
      <c r="B58" t="s">
        <v>656</v>
      </c>
      <c r="C58" s="109">
        <v>21</v>
      </c>
      <c r="D58" t="s">
        <v>974</v>
      </c>
      <c r="E58">
        <v>1</v>
      </c>
      <c r="F58" t="s">
        <v>32</v>
      </c>
      <c r="G58" t="s">
        <v>32</v>
      </c>
      <c r="H58">
        <v>701239</v>
      </c>
      <c r="I58" t="s">
        <v>975</v>
      </c>
      <c r="J58" t="s">
        <v>822</v>
      </c>
      <c r="K58" t="s">
        <v>976</v>
      </c>
      <c r="L58" t="s">
        <v>977</v>
      </c>
      <c r="M58">
        <v>18</v>
      </c>
      <c r="N58">
        <v>43</v>
      </c>
      <c r="O58">
        <v>54.1</v>
      </c>
      <c r="P58" s="110">
        <v>46141</v>
      </c>
      <c r="Q58" s="110">
        <v>46163</v>
      </c>
      <c r="R58" s="110">
        <v>46163.526542789346</v>
      </c>
      <c r="S58" t="s">
        <v>187</v>
      </c>
      <c r="T58" t="s">
        <v>32</v>
      </c>
      <c r="U58" t="s">
        <v>32</v>
      </c>
      <c r="V58" t="s">
        <v>978</v>
      </c>
      <c r="W58" t="s">
        <v>978</v>
      </c>
      <c r="X58" t="s">
        <v>856</v>
      </c>
      <c r="Y58" t="s">
        <v>32</v>
      </c>
      <c r="Z58" t="s">
        <v>32</v>
      </c>
      <c r="AA58" t="s">
        <v>32</v>
      </c>
      <c r="AB58" t="s">
        <v>32</v>
      </c>
      <c r="AC58" t="s">
        <v>32</v>
      </c>
      <c r="AD58" t="s">
        <v>32</v>
      </c>
      <c r="AE58" t="s">
        <v>190</v>
      </c>
      <c r="AF58">
        <v>217</v>
      </c>
      <c r="AG58" t="s">
        <v>191</v>
      </c>
      <c r="AH58" t="s">
        <v>192</v>
      </c>
      <c r="AI58">
        <v>4</v>
      </c>
      <c r="AJ58">
        <v>4</v>
      </c>
      <c r="AK58" t="s">
        <v>193</v>
      </c>
      <c r="AL58" t="s">
        <v>193</v>
      </c>
      <c r="AM58" t="s">
        <v>193</v>
      </c>
      <c r="AN58">
        <v>11</v>
      </c>
      <c r="AO58" t="s">
        <v>194</v>
      </c>
      <c r="AP58" t="s">
        <v>826</v>
      </c>
      <c r="AQ58" s="283">
        <v>6.0910000000000002</v>
      </c>
      <c r="AR58">
        <v>1.087</v>
      </c>
      <c r="AS58" s="283">
        <v>6.6209170000000004</v>
      </c>
      <c r="AT58">
        <v>119</v>
      </c>
      <c r="AU58" t="s">
        <v>261</v>
      </c>
      <c r="AV58" t="s">
        <v>32</v>
      </c>
      <c r="AW58" t="s">
        <v>32</v>
      </c>
      <c r="AX58">
        <v>10</v>
      </c>
      <c r="AY58" t="s">
        <v>195</v>
      </c>
      <c r="AZ58">
        <v>4913</v>
      </c>
      <c r="BA58" t="s">
        <v>979</v>
      </c>
      <c r="BB58">
        <v>963281</v>
      </c>
      <c r="BC58" t="s">
        <v>980</v>
      </c>
      <c r="BD58">
        <v>10484245</v>
      </c>
      <c r="BE58" t="s">
        <v>829</v>
      </c>
      <c r="BF58" t="s">
        <v>981</v>
      </c>
      <c r="BG58" t="s">
        <v>32</v>
      </c>
      <c r="BH58" t="s">
        <v>198</v>
      </c>
      <c r="BI58" t="s">
        <v>32</v>
      </c>
      <c r="BJ58">
        <v>489342</v>
      </c>
      <c r="BK58" t="s">
        <v>831</v>
      </c>
      <c r="BL58" t="s">
        <v>982</v>
      </c>
      <c r="BM58" t="s">
        <v>841</v>
      </c>
      <c r="BN58" t="s">
        <v>834</v>
      </c>
      <c r="BO58" t="s">
        <v>32</v>
      </c>
      <c r="BP58" t="s">
        <v>32</v>
      </c>
    </row>
    <row r="59" spans="1:68">
      <c r="A59" s="109">
        <v>2026</v>
      </c>
      <c r="B59" t="s">
        <v>656</v>
      </c>
      <c r="C59" s="109">
        <v>20</v>
      </c>
      <c r="D59" t="s">
        <v>983</v>
      </c>
      <c r="E59">
        <v>1</v>
      </c>
      <c r="F59" t="s">
        <v>32</v>
      </c>
      <c r="G59" t="s">
        <v>32</v>
      </c>
      <c r="H59">
        <v>703570</v>
      </c>
      <c r="I59" t="s">
        <v>892</v>
      </c>
      <c r="J59" t="s">
        <v>822</v>
      </c>
      <c r="K59" t="s">
        <v>854</v>
      </c>
      <c r="L59" t="s">
        <v>893</v>
      </c>
      <c r="M59">
        <v>17.899999999999999</v>
      </c>
      <c r="N59">
        <v>47.8</v>
      </c>
      <c r="O59">
        <v>42.4</v>
      </c>
      <c r="P59" s="110">
        <v>46131</v>
      </c>
      <c r="Q59" s="110">
        <v>46162</v>
      </c>
      <c r="R59" s="110">
        <v>46162.574571759258</v>
      </c>
      <c r="S59" t="s">
        <v>187</v>
      </c>
      <c r="T59" t="s">
        <v>32</v>
      </c>
      <c r="U59" t="s">
        <v>32</v>
      </c>
      <c r="V59" t="s">
        <v>301</v>
      </c>
      <c r="W59" t="s">
        <v>302</v>
      </c>
      <c r="X59" t="s">
        <v>856</v>
      </c>
      <c r="Y59" t="s">
        <v>32</v>
      </c>
      <c r="Z59" t="s">
        <v>32</v>
      </c>
      <c r="AA59" t="s">
        <v>32</v>
      </c>
      <c r="AB59" t="s">
        <v>32</v>
      </c>
      <c r="AC59" t="s">
        <v>32</v>
      </c>
      <c r="AD59" t="s">
        <v>32</v>
      </c>
      <c r="AE59" t="s">
        <v>190</v>
      </c>
      <c r="AF59">
        <v>217</v>
      </c>
      <c r="AG59" t="s">
        <v>191</v>
      </c>
      <c r="AH59" t="s">
        <v>192</v>
      </c>
      <c r="AI59">
        <v>4</v>
      </c>
      <c r="AJ59">
        <v>4</v>
      </c>
      <c r="AK59" t="s">
        <v>193</v>
      </c>
      <c r="AL59" t="s">
        <v>193</v>
      </c>
      <c r="AM59" t="s">
        <v>193</v>
      </c>
      <c r="AN59">
        <v>12</v>
      </c>
      <c r="AO59" t="s">
        <v>194</v>
      </c>
      <c r="AP59" t="s">
        <v>826</v>
      </c>
      <c r="AQ59" s="283">
        <v>6.609</v>
      </c>
      <c r="AR59">
        <v>1.087</v>
      </c>
      <c r="AS59" s="283">
        <v>7.1839829999999996</v>
      </c>
      <c r="AT59">
        <v>120</v>
      </c>
      <c r="AU59" t="s">
        <v>261</v>
      </c>
      <c r="AV59" t="s">
        <v>32</v>
      </c>
      <c r="AW59" t="s">
        <v>32</v>
      </c>
      <c r="AX59">
        <v>5</v>
      </c>
      <c r="AY59" t="s">
        <v>195</v>
      </c>
      <c r="AZ59">
        <v>10333</v>
      </c>
      <c r="BA59" t="s">
        <v>894</v>
      </c>
      <c r="BB59">
        <v>8525</v>
      </c>
      <c r="BC59" t="s">
        <v>895</v>
      </c>
      <c r="BD59">
        <v>7143249</v>
      </c>
      <c r="BE59" t="s">
        <v>829</v>
      </c>
      <c r="BF59" t="s">
        <v>340</v>
      </c>
      <c r="BG59">
        <v>17165472</v>
      </c>
      <c r="BH59" t="s">
        <v>198</v>
      </c>
      <c r="BI59" t="s">
        <v>32</v>
      </c>
      <c r="BJ59">
        <v>489175</v>
      </c>
      <c r="BK59" t="s">
        <v>831</v>
      </c>
      <c r="BL59" t="s">
        <v>305</v>
      </c>
      <c r="BM59" t="s">
        <v>841</v>
      </c>
      <c r="BN59" t="s">
        <v>834</v>
      </c>
      <c r="BO59" t="s">
        <v>32</v>
      </c>
      <c r="BP59" t="s">
        <v>32</v>
      </c>
    </row>
    <row r="60" spans="1:68">
      <c r="A60" s="109">
        <v>2026</v>
      </c>
      <c r="B60" t="s">
        <v>656</v>
      </c>
      <c r="C60" s="109">
        <v>19</v>
      </c>
      <c r="D60" t="s">
        <v>984</v>
      </c>
      <c r="E60">
        <v>1</v>
      </c>
      <c r="F60" t="s">
        <v>32</v>
      </c>
      <c r="G60" t="s">
        <v>32</v>
      </c>
      <c r="H60">
        <v>965292</v>
      </c>
      <c r="I60" t="s">
        <v>985</v>
      </c>
      <c r="J60" t="s">
        <v>822</v>
      </c>
      <c r="K60" t="s">
        <v>945</v>
      </c>
      <c r="L60" t="s">
        <v>986</v>
      </c>
      <c r="M60">
        <v>14.77</v>
      </c>
      <c r="N60">
        <v>20.2</v>
      </c>
      <c r="O60">
        <v>12.9</v>
      </c>
      <c r="P60" s="110">
        <v>46147</v>
      </c>
      <c r="Q60" s="110">
        <v>46161</v>
      </c>
      <c r="R60" s="110">
        <v>46161.734347951387</v>
      </c>
      <c r="S60" t="s">
        <v>187</v>
      </c>
      <c r="T60" t="s">
        <v>32</v>
      </c>
      <c r="U60" t="s">
        <v>32</v>
      </c>
      <c r="V60" t="s">
        <v>665</v>
      </c>
      <c r="W60" t="s">
        <v>665</v>
      </c>
      <c r="X60" t="s">
        <v>947</v>
      </c>
      <c r="Y60" t="s">
        <v>32</v>
      </c>
      <c r="Z60" t="s">
        <v>32</v>
      </c>
      <c r="AA60" t="s">
        <v>32</v>
      </c>
      <c r="AB60" t="s">
        <v>32</v>
      </c>
      <c r="AC60" t="s">
        <v>32</v>
      </c>
      <c r="AD60" t="s">
        <v>32</v>
      </c>
      <c r="AE60" t="s">
        <v>190</v>
      </c>
      <c r="AF60">
        <v>217</v>
      </c>
      <c r="AG60" t="s">
        <v>191</v>
      </c>
      <c r="AH60" t="s">
        <v>192</v>
      </c>
      <c r="AI60">
        <v>4</v>
      </c>
      <c r="AJ60">
        <v>4</v>
      </c>
      <c r="AK60" t="s">
        <v>193</v>
      </c>
      <c r="AL60" t="s">
        <v>193</v>
      </c>
      <c r="AM60" t="s">
        <v>193</v>
      </c>
      <c r="AN60">
        <v>15</v>
      </c>
      <c r="AO60" t="s">
        <v>194</v>
      </c>
      <c r="AP60" t="s">
        <v>826</v>
      </c>
      <c r="AQ60" s="283">
        <v>2.0019999999999998</v>
      </c>
      <c r="AR60">
        <v>1.0840000000000001</v>
      </c>
      <c r="AS60" s="283">
        <v>2.1701679999999999</v>
      </c>
      <c r="AT60">
        <v>140</v>
      </c>
      <c r="AU60" t="s">
        <v>665</v>
      </c>
      <c r="AV60" t="s">
        <v>32</v>
      </c>
      <c r="AW60" t="s">
        <v>32</v>
      </c>
      <c r="AX60">
        <v>15</v>
      </c>
      <c r="AY60" t="s">
        <v>422</v>
      </c>
      <c r="AZ60">
        <v>1141</v>
      </c>
      <c r="BA60" t="s">
        <v>948</v>
      </c>
      <c r="BB60">
        <v>923262</v>
      </c>
      <c r="BC60" t="s">
        <v>987</v>
      </c>
      <c r="BD60">
        <v>7079915</v>
      </c>
      <c r="BE60" t="s">
        <v>829</v>
      </c>
      <c r="BF60" t="s">
        <v>665</v>
      </c>
      <c r="BG60" t="s">
        <v>32</v>
      </c>
      <c r="BH60" t="s">
        <v>198</v>
      </c>
      <c r="BI60" t="s">
        <v>32</v>
      </c>
      <c r="BJ60">
        <v>489081</v>
      </c>
      <c r="BK60" t="s">
        <v>831</v>
      </c>
      <c r="BL60" t="s">
        <v>669</v>
      </c>
      <c r="BM60" t="s">
        <v>841</v>
      </c>
      <c r="BN60" t="s">
        <v>834</v>
      </c>
      <c r="BO60" t="s">
        <v>32</v>
      </c>
      <c r="BP60" t="s">
        <v>32</v>
      </c>
    </row>
    <row r="61" spans="1:68">
      <c r="A61" s="109">
        <v>2026</v>
      </c>
      <c r="B61" t="s">
        <v>656</v>
      </c>
      <c r="C61" s="109">
        <v>19</v>
      </c>
      <c r="D61" t="s">
        <v>988</v>
      </c>
      <c r="E61">
        <v>1</v>
      </c>
      <c r="F61" t="s">
        <v>32</v>
      </c>
      <c r="G61" t="s">
        <v>32</v>
      </c>
      <c r="H61">
        <v>702944</v>
      </c>
      <c r="I61" t="s">
        <v>897</v>
      </c>
      <c r="J61" t="s">
        <v>822</v>
      </c>
      <c r="K61" t="s">
        <v>875</v>
      </c>
      <c r="L61" t="s">
        <v>898</v>
      </c>
      <c r="M61">
        <v>17.98</v>
      </c>
      <c r="N61">
        <v>96.3</v>
      </c>
      <c r="O61">
        <v>68.900000000000006</v>
      </c>
      <c r="P61" s="110">
        <v>46135</v>
      </c>
      <c r="Q61" s="110">
        <v>46161</v>
      </c>
      <c r="R61" s="110">
        <v>46161.577210266201</v>
      </c>
      <c r="S61" t="s">
        <v>187</v>
      </c>
      <c r="T61" t="s">
        <v>32</v>
      </c>
      <c r="U61" t="s">
        <v>32</v>
      </c>
      <c r="V61" t="s">
        <v>250</v>
      </c>
      <c r="W61" t="s">
        <v>251</v>
      </c>
      <c r="X61" t="s">
        <v>843</v>
      </c>
      <c r="Y61" t="s">
        <v>32</v>
      </c>
      <c r="Z61" t="s">
        <v>32</v>
      </c>
      <c r="AA61" t="s">
        <v>32</v>
      </c>
      <c r="AB61" t="s">
        <v>32</v>
      </c>
      <c r="AC61" t="s">
        <v>32</v>
      </c>
      <c r="AD61" t="s">
        <v>32</v>
      </c>
      <c r="AE61" t="s">
        <v>190</v>
      </c>
      <c r="AF61">
        <v>217</v>
      </c>
      <c r="AG61" t="s">
        <v>191</v>
      </c>
      <c r="AH61" t="s">
        <v>192</v>
      </c>
      <c r="AI61">
        <v>4</v>
      </c>
      <c r="AJ61">
        <v>4</v>
      </c>
      <c r="AK61" t="s">
        <v>193</v>
      </c>
      <c r="AL61" t="s">
        <v>193</v>
      </c>
      <c r="AM61" t="s">
        <v>193</v>
      </c>
      <c r="AN61">
        <v>12</v>
      </c>
      <c r="AO61" t="s">
        <v>194</v>
      </c>
      <c r="AP61" t="s">
        <v>826</v>
      </c>
      <c r="AQ61" s="283">
        <v>10.071999999999999</v>
      </c>
      <c r="AR61">
        <v>1.087</v>
      </c>
      <c r="AS61" s="283">
        <v>10.948264</v>
      </c>
      <c r="AT61">
        <v>120</v>
      </c>
      <c r="AU61" t="s">
        <v>253</v>
      </c>
      <c r="AV61" t="s">
        <v>32</v>
      </c>
      <c r="AW61" t="s">
        <v>32</v>
      </c>
      <c r="AX61">
        <v>8</v>
      </c>
      <c r="AY61" t="s">
        <v>195</v>
      </c>
      <c r="AZ61">
        <v>5536</v>
      </c>
      <c r="BA61" t="s">
        <v>880</v>
      </c>
      <c r="BB61">
        <v>18039</v>
      </c>
      <c r="BC61" t="s">
        <v>899</v>
      </c>
      <c r="BD61">
        <v>5960148</v>
      </c>
      <c r="BE61" t="s">
        <v>829</v>
      </c>
      <c r="BF61" t="s">
        <v>351</v>
      </c>
      <c r="BG61" t="s">
        <v>32</v>
      </c>
      <c r="BH61" t="s">
        <v>198</v>
      </c>
      <c r="BI61" t="s">
        <v>900</v>
      </c>
      <c r="BJ61">
        <v>489078</v>
      </c>
      <c r="BK61" t="s">
        <v>831</v>
      </c>
      <c r="BL61" t="s">
        <v>256</v>
      </c>
      <c r="BM61" t="s">
        <v>841</v>
      </c>
      <c r="BN61" t="s">
        <v>834</v>
      </c>
      <c r="BO61" t="s">
        <v>32</v>
      </c>
      <c r="BP61" t="s">
        <v>32</v>
      </c>
    </row>
    <row r="62" spans="1:68">
      <c r="A62" s="109">
        <v>2026</v>
      </c>
      <c r="B62" t="s">
        <v>656</v>
      </c>
      <c r="C62" s="109">
        <v>18</v>
      </c>
      <c r="D62" t="s">
        <v>989</v>
      </c>
      <c r="E62">
        <v>1</v>
      </c>
      <c r="F62" t="s">
        <v>32</v>
      </c>
      <c r="G62" t="s">
        <v>32</v>
      </c>
      <c r="H62">
        <v>35799</v>
      </c>
      <c r="I62" t="s">
        <v>381</v>
      </c>
      <c r="J62" t="s">
        <v>822</v>
      </c>
      <c r="K62" t="s">
        <v>956</v>
      </c>
      <c r="L62" t="s">
        <v>957</v>
      </c>
      <c r="M62">
        <v>14.9</v>
      </c>
      <c r="N62">
        <v>30</v>
      </c>
      <c r="O62">
        <v>20</v>
      </c>
      <c r="P62" s="110">
        <v>46139</v>
      </c>
      <c r="Q62" s="110">
        <v>46160</v>
      </c>
      <c r="R62" s="110">
        <v>46160.50702881944</v>
      </c>
      <c r="S62" t="s">
        <v>187</v>
      </c>
      <c r="T62" t="s">
        <v>32</v>
      </c>
      <c r="U62" t="s">
        <v>32</v>
      </c>
      <c r="V62" t="s">
        <v>318</v>
      </c>
      <c r="W62" t="s">
        <v>318</v>
      </c>
      <c r="X62" t="s">
        <v>954</v>
      </c>
      <c r="Y62" t="s">
        <v>32</v>
      </c>
      <c r="Z62" t="s">
        <v>32</v>
      </c>
      <c r="AA62" t="s">
        <v>32</v>
      </c>
      <c r="AB62" t="s">
        <v>32</v>
      </c>
      <c r="AC62" t="s">
        <v>32</v>
      </c>
      <c r="AD62" t="s">
        <v>32</v>
      </c>
      <c r="AE62" t="s">
        <v>190</v>
      </c>
      <c r="AF62">
        <v>217</v>
      </c>
      <c r="AG62" t="s">
        <v>191</v>
      </c>
      <c r="AH62" t="s">
        <v>192</v>
      </c>
      <c r="AI62">
        <v>4</v>
      </c>
      <c r="AJ62">
        <v>4</v>
      </c>
      <c r="AK62" t="s">
        <v>193</v>
      </c>
      <c r="AL62" t="s">
        <v>193</v>
      </c>
      <c r="AM62" t="s">
        <v>193</v>
      </c>
      <c r="AN62">
        <v>3</v>
      </c>
      <c r="AO62" t="s">
        <v>194</v>
      </c>
      <c r="AP62" t="s">
        <v>826</v>
      </c>
      <c r="AQ62" s="283">
        <v>2.3069999999999999</v>
      </c>
      <c r="AR62">
        <v>1.0840000000000001</v>
      </c>
      <c r="AS62" s="283">
        <v>2.500788</v>
      </c>
      <c r="AT62">
        <v>108</v>
      </c>
      <c r="AU62" t="s">
        <v>320</v>
      </c>
      <c r="AV62" t="s">
        <v>32</v>
      </c>
      <c r="AW62" t="s">
        <v>32</v>
      </c>
      <c r="AX62">
        <v>3</v>
      </c>
      <c r="AY62" t="s">
        <v>195</v>
      </c>
      <c r="AZ62">
        <v>5811</v>
      </c>
      <c r="BA62" t="s">
        <v>397</v>
      </c>
      <c r="BB62">
        <v>78434</v>
      </c>
      <c r="BC62" t="s">
        <v>382</v>
      </c>
      <c r="BD62">
        <v>12818264</v>
      </c>
      <c r="BE62" t="s">
        <v>829</v>
      </c>
      <c r="BF62" t="s">
        <v>318</v>
      </c>
      <c r="BG62" t="s">
        <v>32</v>
      </c>
      <c r="BH62" t="s">
        <v>198</v>
      </c>
      <c r="BI62" t="s">
        <v>990</v>
      </c>
      <c r="BJ62">
        <v>488821</v>
      </c>
      <c r="BK62" t="s">
        <v>831</v>
      </c>
      <c r="BL62" t="s">
        <v>323</v>
      </c>
      <c r="BM62" t="s">
        <v>833</v>
      </c>
      <c r="BN62" t="s">
        <v>834</v>
      </c>
      <c r="BO62" t="s">
        <v>32</v>
      </c>
      <c r="BP62" t="s">
        <v>32</v>
      </c>
    </row>
    <row r="63" spans="1:68">
      <c r="A63" s="109">
        <v>2026</v>
      </c>
      <c r="B63" t="s">
        <v>656</v>
      </c>
      <c r="C63" s="109">
        <v>18</v>
      </c>
      <c r="D63" t="s">
        <v>991</v>
      </c>
      <c r="E63">
        <v>1</v>
      </c>
      <c r="F63" t="s">
        <v>32</v>
      </c>
      <c r="G63" t="s">
        <v>32</v>
      </c>
      <c r="H63">
        <v>705507</v>
      </c>
      <c r="I63" t="s">
        <v>961</v>
      </c>
      <c r="J63" t="s">
        <v>822</v>
      </c>
      <c r="K63" t="s">
        <v>952</v>
      </c>
      <c r="L63" t="s">
        <v>962</v>
      </c>
      <c r="M63">
        <v>14.1</v>
      </c>
      <c r="N63">
        <v>19.5</v>
      </c>
      <c r="O63">
        <v>25.7</v>
      </c>
      <c r="P63" s="110">
        <v>46131</v>
      </c>
      <c r="Q63" s="110">
        <v>46160</v>
      </c>
      <c r="R63" s="110">
        <v>46160.501720138891</v>
      </c>
      <c r="S63" t="s">
        <v>187</v>
      </c>
      <c r="T63" t="s">
        <v>32</v>
      </c>
      <c r="U63" t="s">
        <v>32</v>
      </c>
      <c r="V63" t="s">
        <v>318</v>
      </c>
      <c r="W63" t="s">
        <v>318</v>
      </c>
      <c r="X63" t="s">
        <v>954</v>
      </c>
      <c r="Y63" t="s">
        <v>32</v>
      </c>
      <c r="Z63" t="s">
        <v>32</v>
      </c>
      <c r="AA63" t="s">
        <v>32</v>
      </c>
      <c r="AB63" t="s">
        <v>32</v>
      </c>
      <c r="AC63" t="s">
        <v>32</v>
      </c>
      <c r="AD63" t="s">
        <v>32</v>
      </c>
      <c r="AE63" t="s">
        <v>190</v>
      </c>
      <c r="AF63">
        <v>217</v>
      </c>
      <c r="AG63" t="s">
        <v>191</v>
      </c>
      <c r="AH63" t="s">
        <v>192</v>
      </c>
      <c r="AI63">
        <v>4</v>
      </c>
      <c r="AJ63">
        <v>4</v>
      </c>
      <c r="AK63" t="s">
        <v>193</v>
      </c>
      <c r="AL63" t="s">
        <v>193</v>
      </c>
      <c r="AM63" t="s">
        <v>193</v>
      </c>
      <c r="AN63">
        <v>3</v>
      </c>
      <c r="AO63" t="s">
        <v>194</v>
      </c>
      <c r="AP63" t="s">
        <v>826</v>
      </c>
      <c r="AQ63" s="283">
        <v>1.0149999999999999</v>
      </c>
      <c r="AR63">
        <v>1.0840000000000001</v>
      </c>
      <c r="AS63" s="283">
        <v>1.10026</v>
      </c>
      <c r="AT63">
        <v>107</v>
      </c>
      <c r="AU63" t="s">
        <v>320</v>
      </c>
      <c r="AV63" t="s">
        <v>32</v>
      </c>
      <c r="AW63" t="s">
        <v>32</v>
      </c>
      <c r="AX63">
        <v>3</v>
      </c>
      <c r="AY63" t="s">
        <v>195</v>
      </c>
      <c r="AZ63">
        <v>5811</v>
      </c>
      <c r="BA63" t="s">
        <v>397</v>
      </c>
      <c r="BB63">
        <v>90701</v>
      </c>
      <c r="BC63" t="s">
        <v>649</v>
      </c>
      <c r="BD63">
        <v>12029896</v>
      </c>
      <c r="BE63" t="s">
        <v>829</v>
      </c>
      <c r="BF63" t="s">
        <v>318</v>
      </c>
      <c r="BG63" t="s">
        <v>32</v>
      </c>
      <c r="BH63" t="s">
        <v>198</v>
      </c>
      <c r="BI63" t="s">
        <v>32</v>
      </c>
      <c r="BJ63">
        <v>488820</v>
      </c>
      <c r="BK63" t="s">
        <v>831</v>
      </c>
      <c r="BL63" t="s">
        <v>323</v>
      </c>
      <c r="BM63" t="s">
        <v>833</v>
      </c>
      <c r="BN63" t="s">
        <v>834</v>
      </c>
      <c r="BO63" t="s">
        <v>32</v>
      </c>
      <c r="BP63" t="s">
        <v>32</v>
      </c>
    </row>
    <row r="64" spans="1:68">
      <c r="A64" s="109">
        <v>2026</v>
      </c>
      <c r="B64" t="s">
        <v>656</v>
      </c>
      <c r="C64" s="109">
        <v>18</v>
      </c>
      <c r="D64" t="s">
        <v>992</v>
      </c>
      <c r="E64">
        <v>1</v>
      </c>
      <c r="F64" t="s">
        <v>32</v>
      </c>
      <c r="G64" t="s">
        <v>32</v>
      </c>
      <c r="H64">
        <v>25103</v>
      </c>
      <c r="I64" t="s">
        <v>300</v>
      </c>
      <c r="J64" t="s">
        <v>822</v>
      </c>
      <c r="K64" t="s">
        <v>870</v>
      </c>
      <c r="L64" t="s">
        <v>887</v>
      </c>
      <c r="M64">
        <v>17.2</v>
      </c>
      <c r="N64">
        <v>47</v>
      </c>
      <c r="O64">
        <v>67</v>
      </c>
      <c r="P64" s="110">
        <v>46131</v>
      </c>
      <c r="Q64" s="110">
        <v>46160</v>
      </c>
      <c r="R64" s="110">
        <v>46160.548034837957</v>
      </c>
      <c r="S64" t="s">
        <v>187</v>
      </c>
      <c r="T64" t="s">
        <v>32</v>
      </c>
      <c r="U64" t="s">
        <v>32</v>
      </c>
      <c r="V64" t="s">
        <v>301</v>
      </c>
      <c r="W64" t="s">
        <v>302</v>
      </c>
      <c r="X64" t="s">
        <v>856</v>
      </c>
      <c r="Y64" t="s">
        <v>32</v>
      </c>
      <c r="Z64" t="s">
        <v>32</v>
      </c>
      <c r="AA64" t="s">
        <v>32</v>
      </c>
      <c r="AB64" t="s">
        <v>32</v>
      </c>
      <c r="AC64" t="s">
        <v>32</v>
      </c>
      <c r="AD64" t="s">
        <v>32</v>
      </c>
      <c r="AE64" t="s">
        <v>190</v>
      </c>
      <c r="AF64">
        <v>217</v>
      </c>
      <c r="AG64" t="s">
        <v>191</v>
      </c>
      <c r="AH64" t="s">
        <v>192</v>
      </c>
      <c r="AI64">
        <v>4</v>
      </c>
      <c r="AJ64">
        <v>4</v>
      </c>
      <c r="AK64" t="s">
        <v>193</v>
      </c>
      <c r="AL64" t="s">
        <v>193</v>
      </c>
      <c r="AM64" t="s">
        <v>193</v>
      </c>
      <c r="AN64">
        <v>11</v>
      </c>
      <c r="AO64" t="s">
        <v>194</v>
      </c>
      <c r="AP64" t="s">
        <v>826</v>
      </c>
      <c r="AQ64" s="283">
        <v>1.7290000000000001</v>
      </c>
      <c r="AR64">
        <v>1.087</v>
      </c>
      <c r="AS64" s="283">
        <v>1.8794230000000001</v>
      </c>
      <c r="AT64">
        <v>119</v>
      </c>
      <c r="AU64" t="s">
        <v>261</v>
      </c>
      <c r="AV64" t="s">
        <v>32</v>
      </c>
      <c r="AW64" t="s">
        <v>32</v>
      </c>
      <c r="AX64">
        <v>10</v>
      </c>
      <c r="AY64" t="s">
        <v>195</v>
      </c>
      <c r="AZ64">
        <v>7650</v>
      </c>
      <c r="BA64" t="s">
        <v>303</v>
      </c>
      <c r="BB64">
        <v>87619</v>
      </c>
      <c r="BC64" t="s">
        <v>304</v>
      </c>
      <c r="BD64">
        <v>10404754</v>
      </c>
      <c r="BE64" t="s">
        <v>829</v>
      </c>
      <c r="BF64" t="s">
        <v>301</v>
      </c>
      <c r="BG64" t="s">
        <v>32</v>
      </c>
      <c r="BH64" t="s">
        <v>198</v>
      </c>
      <c r="BI64" t="s">
        <v>32</v>
      </c>
      <c r="BJ64">
        <v>488797</v>
      </c>
      <c r="BK64" t="s">
        <v>831</v>
      </c>
      <c r="BL64" t="s">
        <v>305</v>
      </c>
      <c r="BM64" t="s">
        <v>841</v>
      </c>
      <c r="BN64" t="s">
        <v>834</v>
      </c>
      <c r="BO64" t="s">
        <v>32</v>
      </c>
      <c r="BP64" t="s">
        <v>32</v>
      </c>
    </row>
    <row r="65" spans="1:68">
      <c r="A65" s="109">
        <v>2026</v>
      </c>
      <c r="B65" t="s">
        <v>656</v>
      </c>
      <c r="C65" s="109">
        <v>18</v>
      </c>
      <c r="D65" t="s">
        <v>992</v>
      </c>
      <c r="E65">
        <v>2</v>
      </c>
      <c r="F65" t="s">
        <v>32</v>
      </c>
      <c r="G65" t="s">
        <v>32</v>
      </c>
      <c r="H65">
        <v>25103</v>
      </c>
      <c r="I65" t="s">
        <v>300</v>
      </c>
      <c r="J65" t="s">
        <v>822</v>
      </c>
      <c r="K65" t="s">
        <v>870</v>
      </c>
      <c r="L65" t="s">
        <v>887</v>
      </c>
      <c r="M65">
        <v>17.2</v>
      </c>
      <c r="N65">
        <v>47</v>
      </c>
      <c r="O65">
        <v>67</v>
      </c>
      <c r="P65" s="110">
        <v>46131</v>
      </c>
      <c r="Q65" s="110">
        <v>46160</v>
      </c>
      <c r="R65" s="110">
        <v>46160.548034837957</v>
      </c>
      <c r="S65" t="s">
        <v>187</v>
      </c>
      <c r="T65" t="s">
        <v>32</v>
      </c>
      <c r="U65" t="s">
        <v>32</v>
      </c>
      <c r="V65" t="s">
        <v>301</v>
      </c>
      <c r="W65" t="s">
        <v>302</v>
      </c>
      <c r="X65" t="s">
        <v>856</v>
      </c>
      <c r="Y65" t="s">
        <v>32</v>
      </c>
      <c r="Z65" t="s">
        <v>32</v>
      </c>
      <c r="AA65" t="s">
        <v>32</v>
      </c>
      <c r="AB65" t="s">
        <v>32</v>
      </c>
      <c r="AC65" t="s">
        <v>32</v>
      </c>
      <c r="AD65" t="s">
        <v>32</v>
      </c>
      <c r="AE65" t="s">
        <v>190</v>
      </c>
      <c r="AF65">
        <v>217</v>
      </c>
      <c r="AG65" t="s">
        <v>191</v>
      </c>
      <c r="AH65" t="s">
        <v>192</v>
      </c>
      <c r="AI65">
        <v>4</v>
      </c>
      <c r="AJ65">
        <v>4</v>
      </c>
      <c r="AK65" t="s">
        <v>193</v>
      </c>
      <c r="AL65" t="s">
        <v>193</v>
      </c>
      <c r="AM65" t="s">
        <v>193</v>
      </c>
      <c r="AN65">
        <v>12</v>
      </c>
      <c r="AO65" t="s">
        <v>194</v>
      </c>
      <c r="AP65" t="s">
        <v>826</v>
      </c>
      <c r="AQ65" s="283">
        <v>6</v>
      </c>
      <c r="AR65">
        <v>1.087</v>
      </c>
      <c r="AS65" s="283">
        <v>6.5220000000000002</v>
      </c>
      <c r="AT65">
        <v>120</v>
      </c>
      <c r="AU65" t="s">
        <v>261</v>
      </c>
      <c r="AV65" t="s">
        <v>32</v>
      </c>
      <c r="AW65" t="s">
        <v>32</v>
      </c>
      <c r="AX65">
        <v>10</v>
      </c>
      <c r="AY65" t="s">
        <v>195</v>
      </c>
      <c r="AZ65">
        <v>7650</v>
      </c>
      <c r="BA65" t="s">
        <v>303</v>
      </c>
      <c r="BB65">
        <v>87619</v>
      </c>
      <c r="BC65" t="s">
        <v>304</v>
      </c>
      <c r="BD65">
        <v>10404754</v>
      </c>
      <c r="BE65" t="s">
        <v>829</v>
      </c>
      <c r="BF65" t="s">
        <v>301</v>
      </c>
      <c r="BG65" t="s">
        <v>32</v>
      </c>
      <c r="BH65" t="s">
        <v>198</v>
      </c>
      <c r="BI65" t="s">
        <v>32</v>
      </c>
      <c r="BJ65">
        <v>488797</v>
      </c>
      <c r="BK65" t="s">
        <v>831</v>
      </c>
      <c r="BL65" t="s">
        <v>305</v>
      </c>
      <c r="BM65" t="s">
        <v>841</v>
      </c>
      <c r="BN65" t="s">
        <v>834</v>
      </c>
      <c r="BO65" t="s">
        <v>32</v>
      </c>
      <c r="BP65" t="s">
        <v>32</v>
      </c>
    </row>
    <row r="66" spans="1:68">
      <c r="A66" s="109">
        <v>2026</v>
      </c>
      <c r="B66" t="s">
        <v>656</v>
      </c>
      <c r="C66" s="109">
        <v>17</v>
      </c>
      <c r="D66" t="s">
        <v>993</v>
      </c>
      <c r="E66">
        <v>1</v>
      </c>
      <c r="F66" t="s">
        <v>32</v>
      </c>
      <c r="G66" t="s">
        <v>32</v>
      </c>
      <c r="H66">
        <v>701601</v>
      </c>
      <c r="I66" t="s">
        <v>766</v>
      </c>
      <c r="J66" t="s">
        <v>822</v>
      </c>
      <c r="K66" t="s">
        <v>914</v>
      </c>
      <c r="L66" t="s">
        <v>994</v>
      </c>
      <c r="M66">
        <v>14.7</v>
      </c>
      <c r="N66">
        <v>47</v>
      </c>
      <c r="O66">
        <v>41.8</v>
      </c>
      <c r="P66" s="110">
        <v>46128</v>
      </c>
      <c r="Q66" s="110">
        <v>46159</v>
      </c>
      <c r="R66" s="110">
        <v>46159.659831053243</v>
      </c>
      <c r="S66" t="s">
        <v>187</v>
      </c>
      <c r="T66" t="s">
        <v>32</v>
      </c>
      <c r="U66" t="s">
        <v>32</v>
      </c>
      <c r="V66" t="s">
        <v>301</v>
      </c>
      <c r="W66" t="s">
        <v>302</v>
      </c>
      <c r="X66" t="s">
        <v>856</v>
      </c>
      <c r="Y66" t="s">
        <v>32</v>
      </c>
      <c r="Z66" t="s">
        <v>32</v>
      </c>
      <c r="AA66" t="s">
        <v>32</v>
      </c>
      <c r="AB66" t="s">
        <v>32</v>
      </c>
      <c r="AC66" t="s">
        <v>32</v>
      </c>
      <c r="AD66" t="s">
        <v>32</v>
      </c>
      <c r="AE66" t="s">
        <v>190</v>
      </c>
      <c r="AF66">
        <v>217</v>
      </c>
      <c r="AG66" t="s">
        <v>191</v>
      </c>
      <c r="AH66" t="s">
        <v>192</v>
      </c>
      <c r="AI66">
        <v>4</v>
      </c>
      <c r="AJ66">
        <v>4</v>
      </c>
      <c r="AK66" t="s">
        <v>193</v>
      </c>
      <c r="AL66" t="s">
        <v>193</v>
      </c>
      <c r="AM66" t="s">
        <v>193</v>
      </c>
      <c r="AN66">
        <v>11</v>
      </c>
      <c r="AO66" t="s">
        <v>194</v>
      </c>
      <c r="AP66" t="s">
        <v>826</v>
      </c>
      <c r="AQ66" s="283">
        <v>0.5</v>
      </c>
      <c r="AR66">
        <v>1.087</v>
      </c>
      <c r="AS66" s="283">
        <v>0.54349999999999998</v>
      </c>
      <c r="AT66">
        <v>119</v>
      </c>
      <c r="AU66" t="s">
        <v>261</v>
      </c>
      <c r="AV66" t="s">
        <v>32</v>
      </c>
      <c r="AW66" t="s">
        <v>32</v>
      </c>
      <c r="AX66">
        <v>8</v>
      </c>
      <c r="AY66" t="s">
        <v>195</v>
      </c>
      <c r="AZ66">
        <v>5769</v>
      </c>
      <c r="BA66" t="s">
        <v>995</v>
      </c>
      <c r="BB66">
        <v>962080</v>
      </c>
      <c r="BC66" t="s">
        <v>996</v>
      </c>
      <c r="BD66">
        <v>17607986</v>
      </c>
      <c r="BE66" t="s">
        <v>829</v>
      </c>
      <c r="BF66" t="s">
        <v>203</v>
      </c>
      <c r="BG66">
        <v>13147553</v>
      </c>
      <c r="BH66" t="s">
        <v>198</v>
      </c>
      <c r="BI66" t="s">
        <v>997</v>
      </c>
      <c r="BJ66">
        <v>488789</v>
      </c>
      <c r="BK66" t="s">
        <v>831</v>
      </c>
      <c r="BL66" t="s">
        <v>305</v>
      </c>
      <c r="BM66" t="s">
        <v>833</v>
      </c>
      <c r="BN66" t="s">
        <v>834</v>
      </c>
      <c r="BO66" t="s">
        <v>32</v>
      </c>
      <c r="BP66" t="s">
        <v>32</v>
      </c>
    </row>
    <row r="67" spans="1:68">
      <c r="A67" s="109">
        <v>2026</v>
      </c>
      <c r="B67" t="s">
        <v>656</v>
      </c>
      <c r="C67" s="109">
        <v>17</v>
      </c>
      <c r="D67" t="s">
        <v>993</v>
      </c>
      <c r="E67">
        <v>2</v>
      </c>
      <c r="F67" t="s">
        <v>32</v>
      </c>
      <c r="G67" t="s">
        <v>32</v>
      </c>
      <c r="H67">
        <v>701601</v>
      </c>
      <c r="I67" t="s">
        <v>766</v>
      </c>
      <c r="J67" t="s">
        <v>822</v>
      </c>
      <c r="K67" t="s">
        <v>914</v>
      </c>
      <c r="L67" t="s">
        <v>994</v>
      </c>
      <c r="M67">
        <v>14.7</v>
      </c>
      <c r="N67">
        <v>47</v>
      </c>
      <c r="O67">
        <v>41.8</v>
      </c>
      <c r="P67" s="110">
        <v>46128</v>
      </c>
      <c r="Q67" s="110">
        <v>46159</v>
      </c>
      <c r="R67" s="110">
        <v>46159.659831053243</v>
      </c>
      <c r="S67" t="s">
        <v>187</v>
      </c>
      <c r="T67" t="s">
        <v>32</v>
      </c>
      <c r="U67" t="s">
        <v>32</v>
      </c>
      <c r="V67" t="s">
        <v>301</v>
      </c>
      <c r="W67" t="s">
        <v>302</v>
      </c>
      <c r="X67" t="s">
        <v>856</v>
      </c>
      <c r="Y67" t="s">
        <v>32</v>
      </c>
      <c r="Z67" t="s">
        <v>32</v>
      </c>
      <c r="AA67" t="s">
        <v>32</v>
      </c>
      <c r="AB67" t="s">
        <v>32</v>
      </c>
      <c r="AC67" t="s">
        <v>32</v>
      </c>
      <c r="AD67" t="s">
        <v>32</v>
      </c>
      <c r="AE67" t="s">
        <v>190</v>
      </c>
      <c r="AF67">
        <v>217</v>
      </c>
      <c r="AG67" t="s">
        <v>191</v>
      </c>
      <c r="AH67" t="s">
        <v>192</v>
      </c>
      <c r="AI67">
        <v>4</v>
      </c>
      <c r="AJ67">
        <v>4</v>
      </c>
      <c r="AK67" t="s">
        <v>193</v>
      </c>
      <c r="AL67" t="s">
        <v>193</v>
      </c>
      <c r="AM67" t="s">
        <v>193</v>
      </c>
      <c r="AN67">
        <v>12</v>
      </c>
      <c r="AO67" t="s">
        <v>194</v>
      </c>
      <c r="AP67" t="s">
        <v>826</v>
      </c>
      <c r="AQ67" s="283">
        <v>3.4910000000000001</v>
      </c>
      <c r="AR67">
        <v>1.087</v>
      </c>
      <c r="AS67" s="283">
        <v>3.7947169999999999</v>
      </c>
      <c r="AT67">
        <v>120</v>
      </c>
      <c r="AU67" t="s">
        <v>261</v>
      </c>
      <c r="AV67" t="s">
        <v>32</v>
      </c>
      <c r="AW67" t="s">
        <v>32</v>
      </c>
      <c r="AX67">
        <v>8</v>
      </c>
      <c r="AY67" t="s">
        <v>195</v>
      </c>
      <c r="AZ67">
        <v>5769</v>
      </c>
      <c r="BA67" t="s">
        <v>995</v>
      </c>
      <c r="BB67">
        <v>962080</v>
      </c>
      <c r="BC67" t="s">
        <v>996</v>
      </c>
      <c r="BD67">
        <v>17607986</v>
      </c>
      <c r="BE67" t="s">
        <v>829</v>
      </c>
      <c r="BF67" t="s">
        <v>203</v>
      </c>
      <c r="BG67">
        <v>13147553</v>
      </c>
      <c r="BH67" t="s">
        <v>198</v>
      </c>
      <c r="BI67" t="s">
        <v>997</v>
      </c>
      <c r="BJ67">
        <v>488789</v>
      </c>
      <c r="BK67" t="s">
        <v>831</v>
      </c>
      <c r="BL67" t="s">
        <v>305</v>
      </c>
      <c r="BM67" t="s">
        <v>833</v>
      </c>
      <c r="BN67" t="s">
        <v>834</v>
      </c>
      <c r="BO67" t="s">
        <v>32</v>
      </c>
      <c r="BP67" t="s">
        <v>32</v>
      </c>
    </row>
    <row r="68" spans="1:68">
      <c r="A68" s="109">
        <v>2026</v>
      </c>
      <c r="B68" t="s">
        <v>656</v>
      </c>
      <c r="C68" s="109">
        <v>17</v>
      </c>
      <c r="D68" t="s">
        <v>998</v>
      </c>
      <c r="E68">
        <v>1</v>
      </c>
      <c r="F68" t="s">
        <v>32</v>
      </c>
      <c r="G68" t="s">
        <v>32</v>
      </c>
      <c r="H68">
        <v>703862</v>
      </c>
      <c r="I68" t="s">
        <v>909</v>
      </c>
      <c r="J68" t="s">
        <v>822</v>
      </c>
      <c r="K68" t="s">
        <v>910</v>
      </c>
      <c r="L68" t="s">
        <v>911</v>
      </c>
      <c r="M68">
        <v>17.98</v>
      </c>
      <c r="N68">
        <v>80.7</v>
      </c>
      <c r="O68">
        <v>46.4</v>
      </c>
      <c r="P68" s="110">
        <v>46136</v>
      </c>
      <c r="Q68" s="110">
        <v>46159</v>
      </c>
      <c r="R68" s="110">
        <v>46159.551262303241</v>
      </c>
      <c r="S68" t="s">
        <v>187</v>
      </c>
      <c r="T68" t="s">
        <v>32</v>
      </c>
      <c r="U68" t="s">
        <v>32</v>
      </c>
      <c r="V68" t="s">
        <v>301</v>
      </c>
      <c r="W68" t="s">
        <v>302</v>
      </c>
      <c r="X68" t="s">
        <v>856</v>
      </c>
      <c r="Y68" t="s">
        <v>32</v>
      </c>
      <c r="Z68" t="s">
        <v>32</v>
      </c>
      <c r="AA68" t="s">
        <v>32</v>
      </c>
      <c r="AB68" t="s">
        <v>32</v>
      </c>
      <c r="AC68" t="s">
        <v>32</v>
      </c>
      <c r="AD68" t="s">
        <v>32</v>
      </c>
      <c r="AE68" t="s">
        <v>190</v>
      </c>
      <c r="AF68">
        <v>217</v>
      </c>
      <c r="AG68" t="s">
        <v>191</v>
      </c>
      <c r="AH68" t="s">
        <v>192</v>
      </c>
      <c r="AI68">
        <v>4</v>
      </c>
      <c r="AJ68">
        <v>4</v>
      </c>
      <c r="AK68" t="s">
        <v>193</v>
      </c>
      <c r="AL68" t="s">
        <v>193</v>
      </c>
      <c r="AM68" t="s">
        <v>193</v>
      </c>
      <c r="AN68">
        <v>12</v>
      </c>
      <c r="AO68" t="s">
        <v>194</v>
      </c>
      <c r="AP68" t="s">
        <v>826</v>
      </c>
      <c r="AQ68" s="283">
        <v>4.3890000000000002</v>
      </c>
      <c r="AR68">
        <v>1.087</v>
      </c>
      <c r="AS68" s="283">
        <v>4.7708430000000002</v>
      </c>
      <c r="AT68">
        <v>120</v>
      </c>
      <c r="AU68" t="s">
        <v>261</v>
      </c>
      <c r="AV68" t="s">
        <v>32</v>
      </c>
      <c r="AW68" t="s">
        <v>32</v>
      </c>
      <c r="AX68">
        <v>8</v>
      </c>
      <c r="AY68" t="s">
        <v>195</v>
      </c>
      <c r="AZ68">
        <v>7650</v>
      </c>
      <c r="BA68" t="s">
        <v>303</v>
      </c>
      <c r="BB68">
        <v>18055</v>
      </c>
      <c r="BC68" t="s">
        <v>401</v>
      </c>
      <c r="BD68">
        <v>5355809</v>
      </c>
      <c r="BE68" t="s">
        <v>829</v>
      </c>
      <c r="BF68" t="s">
        <v>351</v>
      </c>
      <c r="BG68">
        <v>10404754</v>
      </c>
      <c r="BH68" t="s">
        <v>198</v>
      </c>
      <c r="BI68" t="s">
        <v>32</v>
      </c>
      <c r="BJ68">
        <v>488762</v>
      </c>
      <c r="BK68" t="s">
        <v>831</v>
      </c>
      <c r="BL68" t="s">
        <v>305</v>
      </c>
      <c r="BM68" t="s">
        <v>833</v>
      </c>
      <c r="BN68" t="s">
        <v>834</v>
      </c>
      <c r="BO68" t="s">
        <v>32</v>
      </c>
      <c r="BP68" t="s">
        <v>32</v>
      </c>
    </row>
    <row r="69" spans="1:68">
      <c r="A69" s="109">
        <v>2026</v>
      </c>
      <c r="B69" t="s">
        <v>656</v>
      </c>
      <c r="C69" s="109">
        <v>16</v>
      </c>
      <c r="D69" t="s">
        <v>999</v>
      </c>
      <c r="E69">
        <v>1</v>
      </c>
      <c r="F69" t="s">
        <v>32</v>
      </c>
      <c r="G69" t="s">
        <v>32</v>
      </c>
      <c r="H69">
        <v>960532</v>
      </c>
      <c r="I69" t="s">
        <v>913</v>
      </c>
      <c r="J69" t="s">
        <v>822</v>
      </c>
      <c r="K69" t="s">
        <v>914</v>
      </c>
      <c r="L69" t="s">
        <v>915</v>
      </c>
      <c r="M69">
        <v>17.5</v>
      </c>
      <c r="N69">
        <v>50</v>
      </c>
      <c r="O69">
        <v>44.9</v>
      </c>
      <c r="P69" s="110">
        <v>46135</v>
      </c>
      <c r="Q69" s="110">
        <v>46158</v>
      </c>
      <c r="R69" s="110">
        <v>46158.733701585646</v>
      </c>
      <c r="S69" t="s">
        <v>187</v>
      </c>
      <c r="T69" t="s">
        <v>32</v>
      </c>
      <c r="U69" t="s">
        <v>32</v>
      </c>
      <c r="V69" t="s">
        <v>301</v>
      </c>
      <c r="W69" t="s">
        <v>302</v>
      </c>
      <c r="X69" t="s">
        <v>856</v>
      </c>
      <c r="Y69" t="s">
        <v>32</v>
      </c>
      <c r="Z69" t="s">
        <v>32</v>
      </c>
      <c r="AA69" t="s">
        <v>32</v>
      </c>
      <c r="AB69" t="s">
        <v>32</v>
      </c>
      <c r="AC69" t="s">
        <v>32</v>
      </c>
      <c r="AD69" t="s">
        <v>32</v>
      </c>
      <c r="AE69" t="s">
        <v>190</v>
      </c>
      <c r="AF69">
        <v>217</v>
      </c>
      <c r="AG69" t="s">
        <v>191</v>
      </c>
      <c r="AH69" t="s">
        <v>192</v>
      </c>
      <c r="AI69">
        <v>4</v>
      </c>
      <c r="AJ69">
        <v>4</v>
      </c>
      <c r="AK69" t="s">
        <v>193</v>
      </c>
      <c r="AL69" t="s">
        <v>193</v>
      </c>
      <c r="AM69" t="s">
        <v>193</v>
      </c>
      <c r="AN69">
        <v>12</v>
      </c>
      <c r="AO69" t="s">
        <v>194</v>
      </c>
      <c r="AP69" t="s">
        <v>826</v>
      </c>
      <c r="AQ69" s="283">
        <v>4.7290000000000001</v>
      </c>
      <c r="AR69">
        <v>1.087</v>
      </c>
      <c r="AS69" s="283">
        <v>5.1404230000000002</v>
      </c>
      <c r="AT69">
        <v>120</v>
      </c>
      <c r="AU69" t="s">
        <v>261</v>
      </c>
      <c r="AV69" t="s">
        <v>32</v>
      </c>
      <c r="AW69" t="s">
        <v>32</v>
      </c>
      <c r="AX69">
        <v>5</v>
      </c>
      <c r="AY69" t="s">
        <v>195</v>
      </c>
      <c r="AZ69">
        <v>10744</v>
      </c>
      <c r="BA69" t="s">
        <v>916</v>
      </c>
      <c r="BB69">
        <v>8011</v>
      </c>
      <c r="BC69" t="s">
        <v>917</v>
      </c>
      <c r="BD69">
        <v>6527802</v>
      </c>
      <c r="BE69" t="s">
        <v>829</v>
      </c>
      <c r="BF69" t="s">
        <v>340</v>
      </c>
      <c r="BG69" t="s">
        <v>32</v>
      </c>
      <c r="BH69" t="s">
        <v>198</v>
      </c>
      <c r="BI69" t="s">
        <v>32</v>
      </c>
      <c r="BJ69">
        <v>488735</v>
      </c>
      <c r="BK69" t="s">
        <v>831</v>
      </c>
      <c r="BL69" t="s">
        <v>305</v>
      </c>
      <c r="BM69" t="s">
        <v>833</v>
      </c>
      <c r="BN69" t="s">
        <v>834</v>
      </c>
      <c r="BO69" t="s">
        <v>32</v>
      </c>
      <c r="BP69" t="s">
        <v>32</v>
      </c>
    </row>
    <row r="70" spans="1:68">
      <c r="A70" s="109">
        <v>2026</v>
      </c>
      <c r="B70" t="s">
        <v>656</v>
      </c>
      <c r="C70" s="109">
        <v>15</v>
      </c>
      <c r="D70" t="s">
        <v>1000</v>
      </c>
      <c r="E70">
        <v>1</v>
      </c>
      <c r="F70" t="s">
        <v>32</v>
      </c>
      <c r="G70" t="s">
        <v>32</v>
      </c>
      <c r="H70">
        <v>704715</v>
      </c>
      <c r="I70" t="s">
        <v>965</v>
      </c>
      <c r="J70" t="s">
        <v>822</v>
      </c>
      <c r="K70" t="s">
        <v>952</v>
      </c>
      <c r="L70" t="s">
        <v>966</v>
      </c>
      <c r="M70">
        <v>14.89</v>
      </c>
      <c r="N70">
        <v>43.1</v>
      </c>
      <c r="O70">
        <v>30</v>
      </c>
      <c r="P70" s="110">
        <v>46140</v>
      </c>
      <c r="Q70" s="110">
        <v>46157</v>
      </c>
      <c r="R70" s="110">
        <v>46157.793528321759</v>
      </c>
      <c r="S70" t="s">
        <v>187</v>
      </c>
      <c r="T70" t="s">
        <v>32</v>
      </c>
      <c r="U70" t="s">
        <v>32</v>
      </c>
      <c r="V70" t="s">
        <v>65</v>
      </c>
      <c r="W70" t="s">
        <v>65</v>
      </c>
      <c r="X70" t="s">
        <v>1001</v>
      </c>
      <c r="Y70" t="s">
        <v>32</v>
      </c>
      <c r="Z70" t="s">
        <v>32</v>
      </c>
      <c r="AA70" t="s">
        <v>32</v>
      </c>
      <c r="AB70" t="s">
        <v>32</v>
      </c>
      <c r="AC70" t="s">
        <v>32</v>
      </c>
      <c r="AD70" t="s">
        <v>32</v>
      </c>
      <c r="AE70" t="s">
        <v>190</v>
      </c>
      <c r="AF70">
        <v>217</v>
      </c>
      <c r="AG70" t="s">
        <v>191</v>
      </c>
      <c r="AH70" t="s">
        <v>192</v>
      </c>
      <c r="AI70">
        <v>4</v>
      </c>
      <c r="AJ70">
        <v>4</v>
      </c>
      <c r="AK70" t="s">
        <v>193</v>
      </c>
      <c r="AL70" t="s">
        <v>193</v>
      </c>
      <c r="AM70" t="s">
        <v>193</v>
      </c>
      <c r="AN70">
        <v>4</v>
      </c>
      <c r="AO70" t="s">
        <v>194</v>
      </c>
      <c r="AP70" t="s">
        <v>826</v>
      </c>
      <c r="AQ70" s="283">
        <v>1.3</v>
      </c>
      <c r="AR70">
        <v>1.0840000000000001</v>
      </c>
      <c r="AS70" s="283">
        <v>1.4092</v>
      </c>
      <c r="AT70">
        <v>109</v>
      </c>
      <c r="AU70" t="s">
        <v>387</v>
      </c>
      <c r="AV70" t="s">
        <v>32</v>
      </c>
      <c r="AW70" t="s">
        <v>32</v>
      </c>
      <c r="AX70">
        <v>3</v>
      </c>
      <c r="AY70" t="s">
        <v>195</v>
      </c>
      <c r="AZ70">
        <v>5811</v>
      </c>
      <c r="BA70" t="s">
        <v>397</v>
      </c>
      <c r="BB70">
        <v>233816</v>
      </c>
      <c r="BC70" t="s">
        <v>967</v>
      </c>
      <c r="BD70">
        <v>16821805</v>
      </c>
      <c r="BE70" t="s">
        <v>829</v>
      </c>
      <c r="BF70" t="s">
        <v>318</v>
      </c>
      <c r="BG70" t="s">
        <v>32</v>
      </c>
      <c r="BH70" t="s">
        <v>198</v>
      </c>
      <c r="BI70" t="s">
        <v>32</v>
      </c>
      <c r="BJ70">
        <v>488677</v>
      </c>
      <c r="BK70" t="s">
        <v>831</v>
      </c>
      <c r="BL70" t="s">
        <v>390</v>
      </c>
      <c r="BM70" t="s">
        <v>841</v>
      </c>
      <c r="BN70" t="s">
        <v>834</v>
      </c>
      <c r="BO70" t="s">
        <v>32</v>
      </c>
      <c r="BP70" t="s">
        <v>32</v>
      </c>
    </row>
    <row r="71" spans="1:68">
      <c r="A71" s="109">
        <v>2026</v>
      </c>
      <c r="B71" t="s">
        <v>656</v>
      </c>
      <c r="C71" s="109">
        <v>15</v>
      </c>
      <c r="D71" t="s">
        <v>1000</v>
      </c>
      <c r="E71">
        <v>2</v>
      </c>
      <c r="F71" t="s">
        <v>32</v>
      </c>
      <c r="G71" t="s">
        <v>32</v>
      </c>
      <c r="H71">
        <v>704715</v>
      </c>
      <c r="I71" t="s">
        <v>965</v>
      </c>
      <c r="J71" t="s">
        <v>822</v>
      </c>
      <c r="K71" t="s">
        <v>952</v>
      </c>
      <c r="L71" t="s">
        <v>966</v>
      </c>
      <c r="M71">
        <v>14.89</v>
      </c>
      <c r="N71">
        <v>43.1</v>
      </c>
      <c r="O71">
        <v>30</v>
      </c>
      <c r="P71" s="110">
        <v>46140</v>
      </c>
      <c r="Q71" s="110">
        <v>46157</v>
      </c>
      <c r="R71" s="110">
        <v>46157.793528321759</v>
      </c>
      <c r="S71" t="s">
        <v>187</v>
      </c>
      <c r="T71" t="s">
        <v>32</v>
      </c>
      <c r="U71" t="s">
        <v>32</v>
      </c>
      <c r="V71" t="s">
        <v>65</v>
      </c>
      <c r="W71" t="s">
        <v>65</v>
      </c>
      <c r="X71" t="s">
        <v>1001</v>
      </c>
      <c r="Y71" t="s">
        <v>32</v>
      </c>
      <c r="Z71" t="s">
        <v>32</v>
      </c>
      <c r="AA71" t="s">
        <v>32</v>
      </c>
      <c r="AB71" t="s">
        <v>32</v>
      </c>
      <c r="AC71" t="s">
        <v>32</v>
      </c>
      <c r="AD71" t="s">
        <v>32</v>
      </c>
      <c r="AE71" t="s">
        <v>190</v>
      </c>
      <c r="AF71">
        <v>217</v>
      </c>
      <c r="AG71" t="s">
        <v>191</v>
      </c>
      <c r="AH71" t="s">
        <v>192</v>
      </c>
      <c r="AI71">
        <v>4</v>
      </c>
      <c r="AJ71">
        <v>4</v>
      </c>
      <c r="AK71" t="s">
        <v>193</v>
      </c>
      <c r="AL71" t="s">
        <v>193</v>
      </c>
      <c r="AM71" t="s">
        <v>193</v>
      </c>
      <c r="AN71">
        <v>4</v>
      </c>
      <c r="AO71" t="s">
        <v>194</v>
      </c>
      <c r="AP71" t="s">
        <v>826</v>
      </c>
      <c r="AQ71" s="283">
        <v>1.002</v>
      </c>
      <c r="AR71">
        <v>1.0840000000000001</v>
      </c>
      <c r="AS71" s="283">
        <v>1.086168</v>
      </c>
      <c r="AT71">
        <v>110</v>
      </c>
      <c r="AU71" t="s">
        <v>387</v>
      </c>
      <c r="AV71" t="s">
        <v>32</v>
      </c>
      <c r="AW71" t="s">
        <v>32</v>
      </c>
      <c r="AX71">
        <v>3</v>
      </c>
      <c r="AY71" t="s">
        <v>195</v>
      </c>
      <c r="AZ71">
        <v>5811</v>
      </c>
      <c r="BA71" t="s">
        <v>397</v>
      </c>
      <c r="BB71">
        <v>233816</v>
      </c>
      <c r="BC71" t="s">
        <v>967</v>
      </c>
      <c r="BD71">
        <v>16821805</v>
      </c>
      <c r="BE71" t="s">
        <v>829</v>
      </c>
      <c r="BF71" t="s">
        <v>318</v>
      </c>
      <c r="BG71" t="s">
        <v>32</v>
      </c>
      <c r="BH71" t="s">
        <v>198</v>
      </c>
      <c r="BI71" t="s">
        <v>32</v>
      </c>
      <c r="BJ71">
        <v>488677</v>
      </c>
      <c r="BK71" t="s">
        <v>831</v>
      </c>
      <c r="BL71" t="s">
        <v>390</v>
      </c>
      <c r="BM71" t="s">
        <v>841</v>
      </c>
      <c r="BN71" t="s">
        <v>834</v>
      </c>
      <c r="BO71" t="s">
        <v>32</v>
      </c>
      <c r="BP71" t="s">
        <v>32</v>
      </c>
    </row>
    <row r="72" spans="1:68">
      <c r="A72" s="109">
        <v>2026</v>
      </c>
      <c r="B72" t="s">
        <v>656</v>
      </c>
      <c r="C72" s="109">
        <v>15</v>
      </c>
      <c r="D72" t="s">
        <v>1002</v>
      </c>
      <c r="E72">
        <v>1</v>
      </c>
      <c r="F72" t="s">
        <v>32</v>
      </c>
      <c r="H72">
        <v>702379</v>
      </c>
      <c r="I72" t="s">
        <v>951</v>
      </c>
      <c r="J72" t="s">
        <v>822</v>
      </c>
      <c r="K72" t="s">
        <v>952</v>
      </c>
      <c r="L72" t="s">
        <v>953</v>
      </c>
      <c r="M72">
        <v>14.18</v>
      </c>
      <c r="N72">
        <v>23.3</v>
      </c>
      <c r="O72">
        <v>20.399999999999999</v>
      </c>
      <c r="P72" s="110">
        <v>46133</v>
      </c>
      <c r="Q72" s="110">
        <v>46157</v>
      </c>
      <c r="R72" s="110">
        <v>46157.71875</v>
      </c>
      <c r="S72" t="s">
        <v>187</v>
      </c>
      <c r="T72" t="s">
        <v>32</v>
      </c>
      <c r="U72" t="s">
        <v>32</v>
      </c>
      <c r="V72" t="s">
        <v>65</v>
      </c>
      <c r="W72" t="s">
        <v>65</v>
      </c>
      <c r="X72" t="s">
        <v>1001</v>
      </c>
      <c r="Y72" t="s">
        <v>32</v>
      </c>
      <c r="Z72" t="s">
        <v>32</v>
      </c>
      <c r="AA72" t="s">
        <v>32</v>
      </c>
      <c r="AB72" t="s">
        <v>32</v>
      </c>
      <c r="AC72" t="s">
        <v>32</v>
      </c>
      <c r="AD72" t="s">
        <v>32</v>
      </c>
      <c r="AE72" t="s">
        <v>190</v>
      </c>
      <c r="AF72">
        <v>217</v>
      </c>
      <c r="AG72" t="s">
        <v>191</v>
      </c>
      <c r="AH72" t="s">
        <v>192</v>
      </c>
      <c r="AI72">
        <v>4</v>
      </c>
      <c r="AJ72">
        <v>4</v>
      </c>
      <c r="AK72" t="s">
        <v>193</v>
      </c>
      <c r="AL72" t="s">
        <v>193</v>
      </c>
      <c r="AM72" t="s">
        <v>193</v>
      </c>
      <c r="AN72">
        <v>4</v>
      </c>
      <c r="AO72" t="s">
        <v>194</v>
      </c>
      <c r="AP72" t="s">
        <v>826</v>
      </c>
      <c r="AQ72" s="283">
        <v>0.55000000000000004</v>
      </c>
      <c r="AR72">
        <v>1.0840000000000001</v>
      </c>
      <c r="AS72" s="283">
        <v>0.59619999999999995</v>
      </c>
      <c r="AT72">
        <v>110</v>
      </c>
      <c r="AU72" t="s">
        <v>387</v>
      </c>
      <c r="AV72" t="s">
        <v>32</v>
      </c>
      <c r="AW72" t="s">
        <v>32</v>
      </c>
      <c r="AX72">
        <v>3</v>
      </c>
      <c r="AY72" t="s">
        <v>195</v>
      </c>
      <c r="AZ72">
        <v>5811</v>
      </c>
      <c r="BA72" t="s">
        <v>397</v>
      </c>
      <c r="BB72">
        <v>96624</v>
      </c>
      <c r="BC72" t="s">
        <v>358</v>
      </c>
      <c r="BD72">
        <v>9442664</v>
      </c>
      <c r="BE72" t="s">
        <v>829</v>
      </c>
      <c r="BF72" t="s">
        <v>318</v>
      </c>
      <c r="BG72" t="s">
        <v>32</v>
      </c>
      <c r="BH72" t="s">
        <v>198</v>
      </c>
      <c r="BI72" t="s">
        <v>1003</v>
      </c>
      <c r="BJ72">
        <v>488656</v>
      </c>
      <c r="BK72" t="s">
        <v>831</v>
      </c>
      <c r="BL72" t="s">
        <v>1004</v>
      </c>
      <c r="BM72" t="s">
        <v>841</v>
      </c>
      <c r="BN72" t="s">
        <v>834</v>
      </c>
      <c r="BO72" t="s">
        <v>32</v>
      </c>
      <c r="BP72" t="s">
        <v>32</v>
      </c>
    </row>
    <row r="73" spans="1:68">
      <c r="A73" s="109">
        <v>2026</v>
      </c>
      <c r="B73" t="s">
        <v>656</v>
      </c>
      <c r="C73" s="109">
        <v>15</v>
      </c>
      <c r="D73" t="s">
        <v>1002</v>
      </c>
      <c r="E73">
        <v>2</v>
      </c>
      <c r="F73" t="s">
        <v>32</v>
      </c>
      <c r="H73">
        <v>702379</v>
      </c>
      <c r="I73" t="s">
        <v>951</v>
      </c>
      <c r="J73" t="s">
        <v>822</v>
      </c>
      <c r="K73" t="s">
        <v>952</v>
      </c>
      <c r="L73" t="s">
        <v>953</v>
      </c>
      <c r="M73">
        <v>14.18</v>
      </c>
      <c r="N73">
        <v>23.3</v>
      </c>
      <c r="O73">
        <v>20.399999999999999</v>
      </c>
      <c r="P73" s="110">
        <v>46133</v>
      </c>
      <c r="Q73" s="110">
        <v>46157</v>
      </c>
      <c r="R73" s="110">
        <v>46157.71875</v>
      </c>
      <c r="S73" t="s">
        <v>187</v>
      </c>
      <c r="T73" t="s">
        <v>32</v>
      </c>
      <c r="U73" t="s">
        <v>32</v>
      </c>
      <c r="V73" t="s">
        <v>65</v>
      </c>
      <c r="W73" t="s">
        <v>65</v>
      </c>
      <c r="X73" t="s">
        <v>1001</v>
      </c>
      <c r="Y73" t="s">
        <v>32</v>
      </c>
      <c r="Z73" t="s">
        <v>32</v>
      </c>
      <c r="AA73" t="s">
        <v>32</v>
      </c>
      <c r="AB73" t="s">
        <v>32</v>
      </c>
      <c r="AC73" t="s">
        <v>32</v>
      </c>
      <c r="AD73" t="s">
        <v>32</v>
      </c>
      <c r="AE73" t="s">
        <v>190</v>
      </c>
      <c r="AF73">
        <v>217</v>
      </c>
      <c r="AG73" t="s">
        <v>191</v>
      </c>
      <c r="AH73" t="s">
        <v>192</v>
      </c>
      <c r="AI73">
        <v>4</v>
      </c>
      <c r="AJ73">
        <v>4</v>
      </c>
      <c r="AK73" t="s">
        <v>193</v>
      </c>
      <c r="AL73" t="s">
        <v>193</v>
      </c>
      <c r="AM73" t="s">
        <v>193</v>
      </c>
      <c r="AN73">
        <v>4</v>
      </c>
      <c r="AO73" t="s">
        <v>194</v>
      </c>
      <c r="AP73" t="s">
        <v>826</v>
      </c>
      <c r="AQ73" s="283">
        <v>1</v>
      </c>
      <c r="AR73">
        <v>1.0840000000000001</v>
      </c>
      <c r="AS73" s="283">
        <v>1.0840000000000001</v>
      </c>
      <c r="AT73">
        <v>109</v>
      </c>
      <c r="AU73" t="s">
        <v>387</v>
      </c>
      <c r="AV73" t="s">
        <v>32</v>
      </c>
      <c r="AW73" t="s">
        <v>32</v>
      </c>
      <c r="AX73">
        <v>3</v>
      </c>
      <c r="AY73" t="s">
        <v>195</v>
      </c>
      <c r="AZ73">
        <v>5811</v>
      </c>
      <c r="BA73" t="s">
        <v>397</v>
      </c>
      <c r="BB73">
        <v>96624</v>
      </c>
      <c r="BC73" t="s">
        <v>358</v>
      </c>
      <c r="BD73">
        <v>9442664</v>
      </c>
      <c r="BE73" t="s">
        <v>829</v>
      </c>
      <c r="BF73" t="s">
        <v>318</v>
      </c>
      <c r="BG73" t="s">
        <v>32</v>
      </c>
      <c r="BH73" t="s">
        <v>198</v>
      </c>
      <c r="BI73" t="s">
        <v>1003</v>
      </c>
      <c r="BJ73">
        <v>488656</v>
      </c>
      <c r="BK73" t="s">
        <v>831</v>
      </c>
      <c r="BL73" t="s">
        <v>1004</v>
      </c>
      <c r="BM73" t="s">
        <v>841</v>
      </c>
      <c r="BN73" t="s">
        <v>834</v>
      </c>
      <c r="BO73" t="s">
        <v>32</v>
      </c>
      <c r="BP73" t="s">
        <v>32</v>
      </c>
    </row>
    <row r="74" spans="1:68">
      <c r="A74" s="109">
        <v>2026</v>
      </c>
      <c r="B74" t="s">
        <v>656</v>
      </c>
      <c r="C74" s="109">
        <v>15</v>
      </c>
      <c r="D74" t="s">
        <v>1005</v>
      </c>
      <c r="E74">
        <v>1</v>
      </c>
      <c r="F74" t="s">
        <v>32</v>
      </c>
      <c r="G74" t="s">
        <v>32</v>
      </c>
      <c r="H74">
        <v>701926</v>
      </c>
      <c r="I74" t="s">
        <v>664</v>
      </c>
      <c r="J74" t="s">
        <v>822</v>
      </c>
      <c r="K74" t="s">
        <v>945</v>
      </c>
      <c r="L74" t="s">
        <v>946</v>
      </c>
      <c r="M74">
        <v>12.3</v>
      </c>
      <c r="N74">
        <v>15</v>
      </c>
      <c r="O74">
        <v>7.6</v>
      </c>
      <c r="P74" s="110">
        <v>46143</v>
      </c>
      <c r="Q74" s="110">
        <v>46157</v>
      </c>
      <c r="R74" s="110">
        <v>46157.654061493064</v>
      </c>
      <c r="S74" t="s">
        <v>187</v>
      </c>
      <c r="T74" t="s">
        <v>32</v>
      </c>
      <c r="U74" t="s">
        <v>32</v>
      </c>
      <c r="V74" t="s">
        <v>665</v>
      </c>
      <c r="W74" t="s">
        <v>665</v>
      </c>
      <c r="X74" t="s">
        <v>947</v>
      </c>
      <c r="Y74" t="s">
        <v>32</v>
      </c>
      <c r="Z74" t="s">
        <v>32</v>
      </c>
      <c r="AA74" t="s">
        <v>32</v>
      </c>
      <c r="AB74" t="s">
        <v>32</v>
      </c>
      <c r="AC74" t="s">
        <v>32</v>
      </c>
      <c r="AD74" t="s">
        <v>32</v>
      </c>
      <c r="AE74" t="s">
        <v>190</v>
      </c>
      <c r="AF74">
        <v>217</v>
      </c>
      <c r="AG74" t="s">
        <v>191</v>
      </c>
      <c r="AH74" t="s">
        <v>192</v>
      </c>
      <c r="AI74">
        <v>4</v>
      </c>
      <c r="AJ74">
        <v>4</v>
      </c>
      <c r="AK74" t="s">
        <v>193</v>
      </c>
      <c r="AL74" t="s">
        <v>193</v>
      </c>
      <c r="AM74" t="s">
        <v>193</v>
      </c>
      <c r="AN74">
        <v>15</v>
      </c>
      <c r="AO74" t="s">
        <v>194</v>
      </c>
      <c r="AP74" t="s">
        <v>826</v>
      </c>
      <c r="AQ74" s="283">
        <v>1</v>
      </c>
      <c r="AR74">
        <v>1.0840000000000001</v>
      </c>
      <c r="AS74" s="283">
        <v>1.0840000000000001</v>
      </c>
      <c r="AT74">
        <v>101</v>
      </c>
      <c r="AU74" t="s">
        <v>665</v>
      </c>
      <c r="AV74" t="s">
        <v>32</v>
      </c>
      <c r="AW74" t="s">
        <v>32</v>
      </c>
      <c r="AX74">
        <v>15</v>
      </c>
      <c r="AY74" t="s">
        <v>422</v>
      </c>
      <c r="AZ74">
        <v>1141</v>
      </c>
      <c r="BA74" t="s">
        <v>948</v>
      </c>
      <c r="BB74">
        <v>220662</v>
      </c>
      <c r="BC74" t="s">
        <v>949</v>
      </c>
      <c r="BD74">
        <v>19146853</v>
      </c>
      <c r="BE74" t="s">
        <v>859</v>
      </c>
      <c r="BF74" t="s">
        <v>665</v>
      </c>
      <c r="BG74" t="s">
        <v>32</v>
      </c>
      <c r="BH74" t="s">
        <v>198</v>
      </c>
      <c r="BI74" t="s">
        <v>32</v>
      </c>
      <c r="BJ74">
        <v>488631</v>
      </c>
      <c r="BK74" t="s">
        <v>831</v>
      </c>
      <c r="BL74" t="s">
        <v>669</v>
      </c>
      <c r="BM74" t="s">
        <v>841</v>
      </c>
      <c r="BN74" t="s">
        <v>834</v>
      </c>
      <c r="BO74" t="s">
        <v>32</v>
      </c>
      <c r="BP74" t="s">
        <v>32</v>
      </c>
    </row>
    <row r="75" spans="1:68">
      <c r="A75" s="109">
        <v>2026</v>
      </c>
      <c r="B75" t="s">
        <v>656</v>
      </c>
      <c r="C75" s="109">
        <v>15</v>
      </c>
      <c r="D75" t="s">
        <v>1005</v>
      </c>
      <c r="E75">
        <v>2</v>
      </c>
      <c r="F75" t="s">
        <v>32</v>
      </c>
      <c r="G75" t="s">
        <v>32</v>
      </c>
      <c r="H75">
        <v>701926</v>
      </c>
      <c r="I75" t="s">
        <v>664</v>
      </c>
      <c r="J75" t="s">
        <v>822</v>
      </c>
      <c r="K75" t="s">
        <v>945</v>
      </c>
      <c r="L75" t="s">
        <v>946</v>
      </c>
      <c r="M75">
        <v>12.3</v>
      </c>
      <c r="N75">
        <v>15</v>
      </c>
      <c r="O75">
        <v>7.6</v>
      </c>
      <c r="P75" s="110">
        <v>46143</v>
      </c>
      <c r="Q75" s="110">
        <v>46157</v>
      </c>
      <c r="R75" s="110">
        <v>46157.654061493064</v>
      </c>
      <c r="S75" t="s">
        <v>187</v>
      </c>
      <c r="T75" t="s">
        <v>32</v>
      </c>
      <c r="U75" t="s">
        <v>32</v>
      </c>
      <c r="V75" t="s">
        <v>665</v>
      </c>
      <c r="W75" t="s">
        <v>665</v>
      </c>
      <c r="X75" t="s">
        <v>947</v>
      </c>
      <c r="Y75" t="s">
        <v>32</v>
      </c>
      <c r="Z75" t="s">
        <v>32</v>
      </c>
      <c r="AA75" t="s">
        <v>32</v>
      </c>
      <c r="AB75" t="s">
        <v>32</v>
      </c>
      <c r="AC75" t="s">
        <v>32</v>
      </c>
      <c r="AD75" t="s">
        <v>32</v>
      </c>
      <c r="AE75" t="s">
        <v>190</v>
      </c>
      <c r="AF75">
        <v>217</v>
      </c>
      <c r="AG75" t="s">
        <v>191</v>
      </c>
      <c r="AH75" t="s">
        <v>192</v>
      </c>
      <c r="AI75">
        <v>4</v>
      </c>
      <c r="AJ75">
        <v>4</v>
      </c>
      <c r="AK75" t="s">
        <v>193</v>
      </c>
      <c r="AL75" t="s">
        <v>193</v>
      </c>
      <c r="AM75" t="s">
        <v>193</v>
      </c>
      <c r="AN75">
        <v>15</v>
      </c>
      <c r="AO75" t="s">
        <v>194</v>
      </c>
      <c r="AP75" t="s">
        <v>826</v>
      </c>
      <c r="AQ75" s="283">
        <v>0.96299999999999997</v>
      </c>
      <c r="AR75">
        <v>1.0840000000000001</v>
      </c>
      <c r="AS75" s="283">
        <v>1.043892</v>
      </c>
      <c r="AT75">
        <v>140</v>
      </c>
      <c r="AU75" t="s">
        <v>665</v>
      </c>
      <c r="AV75" t="s">
        <v>32</v>
      </c>
      <c r="AW75" t="s">
        <v>32</v>
      </c>
      <c r="AX75">
        <v>15</v>
      </c>
      <c r="AY75" t="s">
        <v>422</v>
      </c>
      <c r="AZ75">
        <v>1141</v>
      </c>
      <c r="BA75" t="s">
        <v>948</v>
      </c>
      <c r="BB75">
        <v>220662</v>
      </c>
      <c r="BC75" t="s">
        <v>949</v>
      </c>
      <c r="BD75">
        <v>19146853</v>
      </c>
      <c r="BE75" t="s">
        <v>859</v>
      </c>
      <c r="BF75" t="s">
        <v>665</v>
      </c>
      <c r="BG75" t="s">
        <v>32</v>
      </c>
      <c r="BH75" t="s">
        <v>198</v>
      </c>
      <c r="BI75" t="s">
        <v>32</v>
      </c>
      <c r="BJ75">
        <v>488631</v>
      </c>
      <c r="BK75" t="s">
        <v>831</v>
      </c>
      <c r="BL75" t="s">
        <v>669</v>
      </c>
      <c r="BM75" t="s">
        <v>841</v>
      </c>
      <c r="BN75" t="s">
        <v>834</v>
      </c>
      <c r="BO75" t="s">
        <v>32</v>
      </c>
      <c r="BP75" t="s">
        <v>32</v>
      </c>
    </row>
    <row r="76" spans="1:68">
      <c r="A76" s="109">
        <v>2026</v>
      </c>
      <c r="B76" t="s">
        <v>656</v>
      </c>
      <c r="C76" s="109">
        <v>13</v>
      </c>
      <c r="D76" t="s">
        <v>1006</v>
      </c>
      <c r="E76">
        <v>1</v>
      </c>
      <c r="F76" t="s">
        <v>32</v>
      </c>
      <c r="H76">
        <v>969716</v>
      </c>
      <c r="I76" t="s">
        <v>904</v>
      </c>
      <c r="J76" t="s">
        <v>822</v>
      </c>
      <c r="K76" t="s">
        <v>854</v>
      </c>
      <c r="L76" t="s">
        <v>905</v>
      </c>
      <c r="M76">
        <v>14.9</v>
      </c>
      <c r="N76">
        <v>30.4</v>
      </c>
      <c r="O76">
        <v>40.200000000000003</v>
      </c>
      <c r="P76" s="110">
        <v>46142</v>
      </c>
      <c r="Q76" s="110">
        <v>46155</v>
      </c>
      <c r="R76" s="110">
        <v>46155.529861111107</v>
      </c>
      <c r="S76" t="s">
        <v>187</v>
      </c>
      <c r="T76" t="s">
        <v>32</v>
      </c>
      <c r="U76" t="s">
        <v>32</v>
      </c>
      <c r="V76" t="s">
        <v>267</v>
      </c>
      <c r="W76" t="s">
        <v>268</v>
      </c>
      <c r="X76" t="s">
        <v>856</v>
      </c>
      <c r="Y76" t="s">
        <v>32</v>
      </c>
      <c r="Z76" t="s">
        <v>32</v>
      </c>
      <c r="AA76" t="s">
        <v>32</v>
      </c>
      <c r="AB76" t="s">
        <v>32</v>
      </c>
      <c r="AC76" t="s">
        <v>32</v>
      </c>
      <c r="AD76" t="s">
        <v>32</v>
      </c>
      <c r="AE76" t="s">
        <v>190</v>
      </c>
      <c r="AF76">
        <v>217</v>
      </c>
      <c r="AG76" t="s">
        <v>191</v>
      </c>
      <c r="AH76" t="s">
        <v>192</v>
      </c>
      <c r="AI76">
        <v>4</v>
      </c>
      <c r="AJ76">
        <v>4</v>
      </c>
      <c r="AK76" t="s">
        <v>193</v>
      </c>
      <c r="AL76" t="s">
        <v>193</v>
      </c>
      <c r="AM76" t="s">
        <v>193</v>
      </c>
      <c r="AN76">
        <v>14</v>
      </c>
      <c r="AO76" t="s">
        <v>194</v>
      </c>
      <c r="AP76" t="s">
        <v>826</v>
      </c>
      <c r="AQ76" s="283">
        <v>3</v>
      </c>
      <c r="AR76">
        <v>1.0840000000000001</v>
      </c>
      <c r="AS76" s="283">
        <v>3.2519999999999998</v>
      </c>
      <c r="AT76">
        <v>161</v>
      </c>
      <c r="AU76" t="s">
        <v>269</v>
      </c>
      <c r="AV76" t="s">
        <v>32</v>
      </c>
      <c r="AW76" t="s">
        <v>32</v>
      </c>
      <c r="AX76">
        <v>14</v>
      </c>
      <c r="AY76" t="s">
        <v>195</v>
      </c>
      <c r="AZ76">
        <v>10444</v>
      </c>
      <c r="BA76" t="s">
        <v>906</v>
      </c>
      <c r="BB76">
        <v>81755</v>
      </c>
      <c r="BC76" t="s">
        <v>590</v>
      </c>
      <c r="BD76">
        <v>14061078</v>
      </c>
      <c r="BE76" t="s">
        <v>859</v>
      </c>
      <c r="BF76" t="s">
        <v>188</v>
      </c>
      <c r="BG76" t="s">
        <v>32</v>
      </c>
      <c r="BH76" t="s">
        <v>198</v>
      </c>
      <c r="BI76" t="s">
        <v>1007</v>
      </c>
      <c r="BJ76">
        <v>488323</v>
      </c>
      <c r="BK76" t="s">
        <v>831</v>
      </c>
      <c r="BL76" t="s">
        <v>272</v>
      </c>
      <c r="BM76" t="s">
        <v>841</v>
      </c>
      <c r="BN76" t="s">
        <v>834</v>
      </c>
      <c r="BO76" t="s">
        <v>32</v>
      </c>
      <c r="BP76" t="s">
        <v>32</v>
      </c>
    </row>
    <row r="77" spans="1:68">
      <c r="A77" s="109">
        <v>2026</v>
      </c>
      <c r="B77" t="s">
        <v>656</v>
      </c>
      <c r="C77" s="109">
        <v>13</v>
      </c>
      <c r="D77" t="s">
        <v>1006</v>
      </c>
      <c r="E77">
        <v>2</v>
      </c>
      <c r="F77" t="s">
        <v>32</v>
      </c>
      <c r="H77">
        <v>969716</v>
      </c>
      <c r="I77" t="s">
        <v>904</v>
      </c>
      <c r="J77" t="s">
        <v>822</v>
      </c>
      <c r="K77" t="s">
        <v>854</v>
      </c>
      <c r="L77" t="s">
        <v>905</v>
      </c>
      <c r="M77">
        <v>14.9</v>
      </c>
      <c r="N77">
        <v>30.4</v>
      </c>
      <c r="O77">
        <v>40.200000000000003</v>
      </c>
      <c r="P77" s="110">
        <v>46142</v>
      </c>
      <c r="Q77" s="110">
        <v>46155</v>
      </c>
      <c r="R77" s="110">
        <v>46155.529861111107</v>
      </c>
      <c r="S77" t="s">
        <v>187</v>
      </c>
      <c r="T77" t="s">
        <v>32</v>
      </c>
      <c r="U77" t="s">
        <v>32</v>
      </c>
      <c r="V77" t="s">
        <v>267</v>
      </c>
      <c r="W77" t="s">
        <v>268</v>
      </c>
      <c r="X77" t="s">
        <v>856</v>
      </c>
      <c r="Y77" t="s">
        <v>32</v>
      </c>
      <c r="Z77" t="s">
        <v>32</v>
      </c>
      <c r="AA77" t="s">
        <v>32</v>
      </c>
      <c r="AB77" t="s">
        <v>32</v>
      </c>
      <c r="AC77" t="s">
        <v>32</v>
      </c>
      <c r="AD77" t="s">
        <v>32</v>
      </c>
      <c r="AE77" t="s">
        <v>190</v>
      </c>
      <c r="AF77">
        <v>217</v>
      </c>
      <c r="AG77" t="s">
        <v>191</v>
      </c>
      <c r="AH77" t="s">
        <v>192</v>
      </c>
      <c r="AI77">
        <v>4</v>
      </c>
      <c r="AJ77">
        <v>4</v>
      </c>
      <c r="AK77" t="s">
        <v>193</v>
      </c>
      <c r="AL77" t="s">
        <v>193</v>
      </c>
      <c r="AM77" t="s">
        <v>193</v>
      </c>
      <c r="AN77">
        <v>9</v>
      </c>
      <c r="AO77" t="s">
        <v>194</v>
      </c>
      <c r="AP77" t="s">
        <v>826</v>
      </c>
      <c r="AQ77" s="283">
        <v>0.38400000000000001</v>
      </c>
      <c r="AR77">
        <v>1.0840000000000001</v>
      </c>
      <c r="AS77" s="283">
        <v>0.41625600000000001</v>
      </c>
      <c r="AT77">
        <v>115</v>
      </c>
      <c r="AU77" t="s">
        <v>269</v>
      </c>
      <c r="AV77" t="s">
        <v>32</v>
      </c>
      <c r="AW77" t="s">
        <v>32</v>
      </c>
      <c r="AX77">
        <v>14</v>
      </c>
      <c r="AY77" t="s">
        <v>195</v>
      </c>
      <c r="AZ77">
        <v>10444</v>
      </c>
      <c r="BA77" t="s">
        <v>906</v>
      </c>
      <c r="BB77">
        <v>81755</v>
      </c>
      <c r="BC77" t="s">
        <v>590</v>
      </c>
      <c r="BD77">
        <v>14061078</v>
      </c>
      <c r="BE77" t="s">
        <v>859</v>
      </c>
      <c r="BF77" t="s">
        <v>188</v>
      </c>
      <c r="BG77" t="s">
        <v>32</v>
      </c>
      <c r="BH77" t="s">
        <v>198</v>
      </c>
      <c r="BI77" t="s">
        <v>1007</v>
      </c>
      <c r="BJ77">
        <v>488323</v>
      </c>
      <c r="BK77" t="s">
        <v>831</v>
      </c>
      <c r="BL77" t="s">
        <v>272</v>
      </c>
      <c r="BM77" t="s">
        <v>841</v>
      </c>
      <c r="BN77" t="s">
        <v>834</v>
      </c>
      <c r="BO77" t="s">
        <v>32</v>
      </c>
      <c r="BP77" t="s">
        <v>32</v>
      </c>
    </row>
    <row r="78" spans="1:68">
      <c r="A78" s="109">
        <v>2026</v>
      </c>
      <c r="B78" t="s">
        <v>656</v>
      </c>
      <c r="C78" s="109">
        <v>12</v>
      </c>
      <c r="D78" t="s">
        <v>1008</v>
      </c>
      <c r="E78">
        <v>1</v>
      </c>
      <c r="F78" t="s">
        <v>32</v>
      </c>
      <c r="G78" t="s">
        <v>32</v>
      </c>
      <c r="H78">
        <v>969531</v>
      </c>
      <c r="I78" t="s">
        <v>372</v>
      </c>
      <c r="J78" t="s">
        <v>822</v>
      </c>
      <c r="K78" t="s">
        <v>941</v>
      </c>
      <c r="L78" t="s">
        <v>942</v>
      </c>
      <c r="M78">
        <v>13.85</v>
      </c>
      <c r="N78">
        <v>18.2</v>
      </c>
      <c r="O78">
        <v>19.7</v>
      </c>
      <c r="P78" s="110">
        <v>46143</v>
      </c>
      <c r="Q78" s="110">
        <v>46154</v>
      </c>
      <c r="R78" s="110">
        <v>46154.578114895827</v>
      </c>
      <c r="S78" t="s">
        <v>187</v>
      </c>
      <c r="T78" t="s">
        <v>32</v>
      </c>
      <c r="U78" t="s">
        <v>32</v>
      </c>
      <c r="V78" t="s">
        <v>215</v>
      </c>
      <c r="W78" t="s">
        <v>216</v>
      </c>
      <c r="X78" t="s">
        <v>943</v>
      </c>
      <c r="Y78" t="s">
        <v>32</v>
      </c>
      <c r="Z78" t="s">
        <v>32</v>
      </c>
      <c r="AA78" t="s">
        <v>32</v>
      </c>
      <c r="AB78" t="s">
        <v>32</v>
      </c>
      <c r="AC78" t="s">
        <v>32</v>
      </c>
      <c r="AD78" t="s">
        <v>32</v>
      </c>
      <c r="AE78" t="s">
        <v>190</v>
      </c>
      <c r="AF78">
        <v>217</v>
      </c>
      <c r="AG78" t="s">
        <v>191</v>
      </c>
      <c r="AH78" t="s">
        <v>192</v>
      </c>
      <c r="AI78">
        <v>4</v>
      </c>
      <c r="AJ78">
        <v>4</v>
      </c>
      <c r="AK78" t="s">
        <v>193</v>
      </c>
      <c r="AL78" t="s">
        <v>193</v>
      </c>
      <c r="AM78" t="s">
        <v>193</v>
      </c>
      <c r="AN78">
        <v>1</v>
      </c>
      <c r="AO78" t="s">
        <v>194</v>
      </c>
      <c r="AP78" t="s">
        <v>826</v>
      </c>
      <c r="AQ78" s="283">
        <v>2.048</v>
      </c>
      <c r="AR78">
        <v>1.0840000000000001</v>
      </c>
      <c r="AS78" s="283">
        <v>2.2200319999999998</v>
      </c>
      <c r="AT78">
        <v>103</v>
      </c>
      <c r="AU78" t="s">
        <v>216</v>
      </c>
      <c r="AV78" t="s">
        <v>32</v>
      </c>
      <c r="AW78" t="s">
        <v>32</v>
      </c>
      <c r="AX78">
        <v>1</v>
      </c>
      <c r="AY78" t="s">
        <v>195</v>
      </c>
      <c r="AZ78">
        <v>8668</v>
      </c>
      <c r="BA78" t="s">
        <v>374</v>
      </c>
      <c r="BB78">
        <v>224374</v>
      </c>
      <c r="BC78" t="s">
        <v>373</v>
      </c>
      <c r="BD78">
        <v>11613362</v>
      </c>
      <c r="BE78" t="s">
        <v>859</v>
      </c>
      <c r="BF78" t="s">
        <v>216</v>
      </c>
      <c r="BG78" t="s">
        <v>32</v>
      </c>
      <c r="BH78" t="s">
        <v>198</v>
      </c>
      <c r="BI78" t="s">
        <v>32</v>
      </c>
      <c r="BJ78">
        <v>488109</v>
      </c>
      <c r="BK78" t="s">
        <v>831</v>
      </c>
      <c r="BL78" t="s">
        <v>220</v>
      </c>
      <c r="BM78" t="s">
        <v>841</v>
      </c>
      <c r="BN78" t="s">
        <v>834</v>
      </c>
      <c r="BO78" t="s">
        <v>32</v>
      </c>
      <c r="BP78" t="s">
        <v>32</v>
      </c>
    </row>
    <row r="79" spans="1:68">
      <c r="A79" s="109">
        <v>2026</v>
      </c>
      <c r="B79" t="s">
        <v>656</v>
      </c>
      <c r="C79" s="109">
        <v>12</v>
      </c>
      <c r="D79" t="s">
        <v>1008</v>
      </c>
      <c r="E79">
        <v>2</v>
      </c>
      <c r="F79" t="s">
        <v>32</v>
      </c>
      <c r="G79" t="s">
        <v>32</v>
      </c>
      <c r="H79">
        <v>969531</v>
      </c>
      <c r="I79" t="s">
        <v>372</v>
      </c>
      <c r="J79" t="s">
        <v>822</v>
      </c>
      <c r="K79" t="s">
        <v>941</v>
      </c>
      <c r="L79" t="s">
        <v>942</v>
      </c>
      <c r="M79">
        <v>13.85</v>
      </c>
      <c r="N79">
        <v>18.2</v>
      </c>
      <c r="O79">
        <v>19.7</v>
      </c>
      <c r="P79" s="110">
        <v>46143</v>
      </c>
      <c r="Q79" s="110">
        <v>46154</v>
      </c>
      <c r="R79" s="110">
        <v>46154.578114895827</v>
      </c>
      <c r="S79" t="s">
        <v>187</v>
      </c>
      <c r="T79" t="s">
        <v>32</v>
      </c>
      <c r="U79" t="s">
        <v>32</v>
      </c>
      <c r="V79" t="s">
        <v>215</v>
      </c>
      <c r="W79" t="s">
        <v>216</v>
      </c>
      <c r="X79" t="s">
        <v>943</v>
      </c>
      <c r="Y79" t="s">
        <v>32</v>
      </c>
      <c r="Z79" t="s">
        <v>32</v>
      </c>
      <c r="AA79" t="s">
        <v>32</v>
      </c>
      <c r="AB79" t="s">
        <v>32</v>
      </c>
      <c r="AC79" t="s">
        <v>32</v>
      </c>
      <c r="AD79" t="s">
        <v>32</v>
      </c>
      <c r="AE79" t="s">
        <v>190</v>
      </c>
      <c r="AF79">
        <v>217</v>
      </c>
      <c r="AG79" t="s">
        <v>191</v>
      </c>
      <c r="AH79" t="s">
        <v>192</v>
      </c>
      <c r="AI79">
        <v>4</v>
      </c>
      <c r="AJ79">
        <v>4</v>
      </c>
      <c r="AK79" t="s">
        <v>193</v>
      </c>
      <c r="AL79" t="s">
        <v>193</v>
      </c>
      <c r="AM79" t="s">
        <v>193</v>
      </c>
      <c r="AN79">
        <v>1</v>
      </c>
      <c r="AO79" t="s">
        <v>194</v>
      </c>
      <c r="AP79" t="s">
        <v>826</v>
      </c>
      <c r="AQ79" s="283">
        <v>4.2000000000000003E-2</v>
      </c>
      <c r="AR79">
        <v>1.0840000000000001</v>
      </c>
      <c r="AS79" s="283">
        <v>4.5528000000000013E-2</v>
      </c>
      <c r="AT79">
        <v>103</v>
      </c>
      <c r="AU79" t="s">
        <v>216</v>
      </c>
      <c r="AV79" t="s">
        <v>32</v>
      </c>
      <c r="AW79" t="s">
        <v>32</v>
      </c>
      <c r="AX79">
        <v>1</v>
      </c>
      <c r="AY79" t="s">
        <v>195</v>
      </c>
      <c r="AZ79">
        <v>1981</v>
      </c>
      <c r="BA79" t="s">
        <v>218</v>
      </c>
      <c r="BB79">
        <v>224374</v>
      </c>
      <c r="BC79" t="s">
        <v>373</v>
      </c>
      <c r="BD79">
        <v>11613362</v>
      </c>
      <c r="BE79" t="s">
        <v>859</v>
      </c>
      <c r="BF79" t="s">
        <v>216</v>
      </c>
      <c r="BG79" t="s">
        <v>32</v>
      </c>
      <c r="BH79" t="s">
        <v>198</v>
      </c>
      <c r="BI79" t="s">
        <v>32</v>
      </c>
      <c r="BJ79">
        <v>488109</v>
      </c>
      <c r="BK79" t="s">
        <v>831</v>
      </c>
      <c r="BL79" t="s">
        <v>220</v>
      </c>
      <c r="BM79" t="s">
        <v>841</v>
      </c>
      <c r="BN79" t="s">
        <v>834</v>
      </c>
      <c r="BO79" t="s">
        <v>32</v>
      </c>
      <c r="BP79" t="s">
        <v>32</v>
      </c>
    </row>
    <row r="80" spans="1:68">
      <c r="A80" s="109">
        <v>2026</v>
      </c>
      <c r="B80" t="s">
        <v>656</v>
      </c>
      <c r="C80" s="109">
        <v>12</v>
      </c>
      <c r="D80" t="s">
        <v>1009</v>
      </c>
      <c r="E80">
        <v>1</v>
      </c>
      <c r="F80" t="s">
        <v>32</v>
      </c>
      <c r="G80" t="s">
        <v>32</v>
      </c>
      <c r="H80">
        <v>703490</v>
      </c>
      <c r="I80" t="s">
        <v>1010</v>
      </c>
      <c r="J80" t="s">
        <v>822</v>
      </c>
      <c r="K80" t="s">
        <v>854</v>
      </c>
      <c r="L80" t="s">
        <v>1011</v>
      </c>
      <c r="M80">
        <v>16.399999999999999</v>
      </c>
      <c r="N80">
        <v>37.200000000000003</v>
      </c>
      <c r="O80">
        <v>71.2</v>
      </c>
      <c r="P80" s="110">
        <v>46138</v>
      </c>
      <c r="Q80" s="110">
        <v>46154</v>
      </c>
      <c r="R80" s="110">
        <v>46154.456503969908</v>
      </c>
      <c r="S80" t="s">
        <v>187</v>
      </c>
      <c r="T80" t="s">
        <v>32</v>
      </c>
      <c r="U80" t="s">
        <v>32</v>
      </c>
      <c r="V80" t="s">
        <v>301</v>
      </c>
      <c r="W80" t="s">
        <v>302</v>
      </c>
      <c r="X80" t="s">
        <v>856</v>
      </c>
      <c r="Y80" t="s">
        <v>32</v>
      </c>
      <c r="Z80" t="s">
        <v>32</v>
      </c>
      <c r="AA80" t="s">
        <v>32</v>
      </c>
      <c r="AB80" t="s">
        <v>32</v>
      </c>
      <c r="AC80" t="s">
        <v>32</v>
      </c>
      <c r="AD80" t="s">
        <v>32</v>
      </c>
      <c r="AE80" t="s">
        <v>190</v>
      </c>
      <c r="AF80">
        <v>217</v>
      </c>
      <c r="AG80" t="s">
        <v>191</v>
      </c>
      <c r="AH80" t="s">
        <v>192</v>
      </c>
      <c r="AI80">
        <v>4</v>
      </c>
      <c r="AJ80">
        <v>4</v>
      </c>
      <c r="AK80" t="s">
        <v>193</v>
      </c>
      <c r="AL80" t="s">
        <v>193</v>
      </c>
      <c r="AM80" t="s">
        <v>193</v>
      </c>
      <c r="AN80">
        <v>11</v>
      </c>
      <c r="AO80" t="s">
        <v>194</v>
      </c>
      <c r="AP80" t="s">
        <v>826</v>
      </c>
      <c r="AQ80" s="283">
        <v>2.7109999999999999</v>
      </c>
      <c r="AR80">
        <v>1.0840000000000001</v>
      </c>
      <c r="AS80" s="283">
        <v>2.9387240000000001</v>
      </c>
      <c r="AT80">
        <v>118</v>
      </c>
      <c r="AU80" t="s">
        <v>261</v>
      </c>
      <c r="AV80" t="s">
        <v>32</v>
      </c>
      <c r="AW80" t="s">
        <v>32</v>
      </c>
      <c r="AX80">
        <v>14</v>
      </c>
      <c r="AY80" t="s">
        <v>195</v>
      </c>
      <c r="AZ80">
        <v>7861</v>
      </c>
      <c r="BA80" t="s">
        <v>314</v>
      </c>
      <c r="BB80">
        <v>37371</v>
      </c>
      <c r="BC80" t="s">
        <v>315</v>
      </c>
      <c r="BD80">
        <v>9375470</v>
      </c>
      <c r="BE80" t="s">
        <v>829</v>
      </c>
      <c r="BF80" t="s">
        <v>188</v>
      </c>
      <c r="BG80" t="s">
        <v>32</v>
      </c>
      <c r="BH80" t="s">
        <v>198</v>
      </c>
      <c r="BI80" t="s">
        <v>32</v>
      </c>
      <c r="BJ80">
        <v>488050</v>
      </c>
      <c r="BK80" t="s">
        <v>831</v>
      </c>
      <c r="BL80" t="s">
        <v>305</v>
      </c>
      <c r="BM80" t="s">
        <v>841</v>
      </c>
      <c r="BN80" t="s">
        <v>834</v>
      </c>
      <c r="BO80" t="s">
        <v>32</v>
      </c>
      <c r="BP80" t="s">
        <v>32</v>
      </c>
    </row>
    <row r="81" spans="1:68">
      <c r="A81" s="109">
        <v>2026</v>
      </c>
      <c r="B81" t="s">
        <v>656</v>
      </c>
      <c r="C81" s="109">
        <v>11</v>
      </c>
      <c r="D81" t="s">
        <v>1012</v>
      </c>
      <c r="E81">
        <v>1</v>
      </c>
      <c r="F81" t="s">
        <v>32</v>
      </c>
      <c r="G81" t="s">
        <v>32</v>
      </c>
      <c r="H81">
        <v>40073</v>
      </c>
      <c r="I81" t="s">
        <v>588</v>
      </c>
      <c r="J81" t="s">
        <v>822</v>
      </c>
      <c r="K81" t="s">
        <v>870</v>
      </c>
      <c r="L81" t="s">
        <v>871</v>
      </c>
      <c r="M81">
        <v>14.6</v>
      </c>
      <c r="N81">
        <v>38</v>
      </c>
      <c r="O81">
        <v>50.7</v>
      </c>
      <c r="P81" s="110">
        <v>46123</v>
      </c>
      <c r="Q81" s="110">
        <v>46153</v>
      </c>
      <c r="R81" s="110">
        <v>46153.756797372676</v>
      </c>
      <c r="S81" t="s">
        <v>187</v>
      </c>
      <c r="T81" t="s">
        <v>32</v>
      </c>
      <c r="U81" t="s">
        <v>32</v>
      </c>
      <c r="V81" t="s">
        <v>267</v>
      </c>
      <c r="W81" t="s">
        <v>268</v>
      </c>
      <c r="X81" t="s">
        <v>856</v>
      </c>
      <c r="Y81" t="s">
        <v>32</v>
      </c>
      <c r="Z81" t="s">
        <v>32</v>
      </c>
      <c r="AA81" t="s">
        <v>32</v>
      </c>
      <c r="AB81" t="s">
        <v>32</v>
      </c>
      <c r="AC81" t="s">
        <v>32</v>
      </c>
      <c r="AD81" t="s">
        <v>32</v>
      </c>
      <c r="AE81" t="s">
        <v>190</v>
      </c>
      <c r="AF81">
        <v>217</v>
      </c>
      <c r="AG81" t="s">
        <v>191</v>
      </c>
      <c r="AH81" t="s">
        <v>192</v>
      </c>
      <c r="AI81">
        <v>4</v>
      </c>
      <c r="AJ81">
        <v>4</v>
      </c>
      <c r="AK81" t="s">
        <v>193</v>
      </c>
      <c r="AL81" t="s">
        <v>193</v>
      </c>
      <c r="AM81" t="s">
        <v>193</v>
      </c>
      <c r="AN81">
        <v>12</v>
      </c>
      <c r="AO81" t="s">
        <v>194</v>
      </c>
      <c r="AP81" t="s">
        <v>826</v>
      </c>
      <c r="AQ81" s="283">
        <v>6.7359999999999998</v>
      </c>
      <c r="AR81">
        <v>1.087</v>
      </c>
      <c r="AS81" s="283">
        <v>7.3220319999999983</v>
      </c>
      <c r="AT81">
        <v>120</v>
      </c>
      <c r="AU81" t="s">
        <v>269</v>
      </c>
      <c r="AV81" t="s">
        <v>32</v>
      </c>
      <c r="AW81" t="s">
        <v>32</v>
      </c>
      <c r="AX81">
        <v>14</v>
      </c>
      <c r="AY81" t="s">
        <v>195</v>
      </c>
      <c r="AZ81">
        <v>10033</v>
      </c>
      <c r="BA81" t="s">
        <v>872</v>
      </c>
      <c r="BB81">
        <v>81755</v>
      </c>
      <c r="BC81" t="s">
        <v>590</v>
      </c>
      <c r="BD81">
        <v>14061078</v>
      </c>
      <c r="BE81" t="s">
        <v>859</v>
      </c>
      <c r="BF81" t="s">
        <v>188</v>
      </c>
      <c r="BG81" t="s">
        <v>32</v>
      </c>
      <c r="BH81" t="s">
        <v>198</v>
      </c>
      <c r="BI81" t="s">
        <v>32</v>
      </c>
      <c r="BJ81">
        <v>487904</v>
      </c>
      <c r="BK81" t="s">
        <v>831</v>
      </c>
      <c r="BL81" t="s">
        <v>272</v>
      </c>
      <c r="BM81" t="s">
        <v>841</v>
      </c>
      <c r="BN81" t="s">
        <v>834</v>
      </c>
      <c r="BO81" t="s">
        <v>32</v>
      </c>
      <c r="BP81" t="s">
        <v>32</v>
      </c>
    </row>
    <row r="82" spans="1:68">
      <c r="A82" s="109">
        <v>2026</v>
      </c>
      <c r="B82" t="s">
        <v>656</v>
      </c>
      <c r="C82" s="109">
        <v>11</v>
      </c>
      <c r="D82" t="s">
        <v>1012</v>
      </c>
      <c r="E82">
        <v>2</v>
      </c>
      <c r="F82" t="s">
        <v>32</v>
      </c>
      <c r="G82" t="s">
        <v>32</v>
      </c>
      <c r="H82">
        <v>40073</v>
      </c>
      <c r="I82" t="s">
        <v>588</v>
      </c>
      <c r="J82" t="s">
        <v>822</v>
      </c>
      <c r="K82" t="s">
        <v>870</v>
      </c>
      <c r="L82" t="s">
        <v>871</v>
      </c>
      <c r="M82">
        <v>14.6</v>
      </c>
      <c r="N82">
        <v>38</v>
      </c>
      <c r="O82">
        <v>50.7</v>
      </c>
      <c r="P82" s="110">
        <v>46123</v>
      </c>
      <c r="Q82" s="110">
        <v>46153</v>
      </c>
      <c r="R82" s="110">
        <v>46153.756797372676</v>
      </c>
      <c r="S82" t="s">
        <v>187</v>
      </c>
      <c r="T82" t="s">
        <v>32</v>
      </c>
      <c r="U82" t="s">
        <v>32</v>
      </c>
      <c r="V82" t="s">
        <v>267</v>
      </c>
      <c r="W82" t="s">
        <v>268</v>
      </c>
      <c r="X82" t="s">
        <v>856</v>
      </c>
      <c r="Y82" t="s">
        <v>32</v>
      </c>
      <c r="Z82" t="s">
        <v>32</v>
      </c>
      <c r="AA82" t="s">
        <v>32</v>
      </c>
      <c r="AB82" t="s">
        <v>32</v>
      </c>
      <c r="AC82" t="s">
        <v>32</v>
      </c>
      <c r="AD82" t="s">
        <v>32</v>
      </c>
      <c r="AE82" t="s">
        <v>190</v>
      </c>
      <c r="AF82">
        <v>217</v>
      </c>
      <c r="AG82" t="s">
        <v>191</v>
      </c>
      <c r="AH82" t="s">
        <v>192</v>
      </c>
      <c r="AI82">
        <v>4</v>
      </c>
      <c r="AJ82">
        <v>4</v>
      </c>
      <c r="AK82" t="s">
        <v>193</v>
      </c>
      <c r="AL82" t="s">
        <v>193</v>
      </c>
      <c r="AM82" t="s">
        <v>193</v>
      </c>
      <c r="AN82">
        <v>11</v>
      </c>
      <c r="AO82" t="s">
        <v>194</v>
      </c>
      <c r="AP82" t="s">
        <v>826</v>
      </c>
      <c r="AQ82" s="283">
        <v>0.751</v>
      </c>
      <c r="AR82">
        <v>1.087</v>
      </c>
      <c r="AS82" s="283">
        <v>0.81633699999999998</v>
      </c>
      <c r="AT82">
        <v>119</v>
      </c>
      <c r="AU82" t="s">
        <v>269</v>
      </c>
      <c r="AV82" t="s">
        <v>32</v>
      </c>
      <c r="AW82" t="s">
        <v>32</v>
      </c>
      <c r="AX82">
        <v>14</v>
      </c>
      <c r="AY82" t="s">
        <v>195</v>
      </c>
      <c r="AZ82">
        <v>10033</v>
      </c>
      <c r="BA82" t="s">
        <v>872</v>
      </c>
      <c r="BB82">
        <v>81755</v>
      </c>
      <c r="BC82" t="s">
        <v>590</v>
      </c>
      <c r="BD82">
        <v>14061078</v>
      </c>
      <c r="BE82" t="s">
        <v>859</v>
      </c>
      <c r="BF82" t="s">
        <v>188</v>
      </c>
      <c r="BG82" t="s">
        <v>32</v>
      </c>
      <c r="BH82" t="s">
        <v>198</v>
      </c>
      <c r="BI82" t="s">
        <v>32</v>
      </c>
      <c r="BJ82">
        <v>487904</v>
      </c>
      <c r="BK82" t="s">
        <v>831</v>
      </c>
      <c r="BL82" t="s">
        <v>272</v>
      </c>
      <c r="BM82" t="s">
        <v>841</v>
      </c>
      <c r="BN82" t="s">
        <v>834</v>
      </c>
      <c r="BO82" t="s">
        <v>32</v>
      </c>
      <c r="BP82" t="s">
        <v>32</v>
      </c>
    </row>
    <row r="83" spans="1:68">
      <c r="A83" s="109">
        <v>2026</v>
      </c>
      <c r="B83" t="s">
        <v>656</v>
      </c>
      <c r="C83" s="109">
        <v>11</v>
      </c>
      <c r="D83" t="s">
        <v>1013</v>
      </c>
      <c r="E83">
        <v>1</v>
      </c>
      <c r="F83" t="s">
        <v>32</v>
      </c>
      <c r="G83" t="s">
        <v>32</v>
      </c>
      <c r="H83">
        <v>702006</v>
      </c>
      <c r="I83" t="s">
        <v>1014</v>
      </c>
      <c r="J83" t="s">
        <v>822</v>
      </c>
      <c r="K83" t="s">
        <v>823</v>
      </c>
      <c r="L83" t="s">
        <v>1015</v>
      </c>
      <c r="M83">
        <v>17</v>
      </c>
      <c r="N83">
        <v>47.9</v>
      </c>
      <c r="O83">
        <v>43.2</v>
      </c>
      <c r="P83" s="110">
        <v>46134</v>
      </c>
      <c r="Q83" s="110">
        <v>46153</v>
      </c>
      <c r="R83" s="110">
        <v>46153.652580555558</v>
      </c>
      <c r="S83" t="s">
        <v>187</v>
      </c>
      <c r="T83" t="s">
        <v>32</v>
      </c>
      <c r="U83" t="s">
        <v>32</v>
      </c>
      <c r="V83" t="s">
        <v>188</v>
      </c>
      <c r="W83" t="s">
        <v>188</v>
      </c>
      <c r="X83" t="s">
        <v>825</v>
      </c>
      <c r="Y83" t="s">
        <v>32</v>
      </c>
      <c r="Z83" t="s">
        <v>32</v>
      </c>
      <c r="AA83" t="s">
        <v>32</v>
      </c>
      <c r="AB83" t="s">
        <v>32</v>
      </c>
      <c r="AC83" t="s">
        <v>32</v>
      </c>
      <c r="AD83" t="s">
        <v>32</v>
      </c>
      <c r="AE83" t="s">
        <v>190</v>
      </c>
      <c r="AF83">
        <v>217</v>
      </c>
      <c r="AG83" t="s">
        <v>191</v>
      </c>
      <c r="AH83" t="s">
        <v>192</v>
      </c>
      <c r="AI83">
        <v>4</v>
      </c>
      <c r="AJ83">
        <v>4</v>
      </c>
      <c r="AK83" t="s">
        <v>193</v>
      </c>
      <c r="AL83" t="s">
        <v>193</v>
      </c>
      <c r="AM83" t="s">
        <v>193</v>
      </c>
      <c r="AN83">
        <v>10</v>
      </c>
      <c r="AO83" t="s">
        <v>194</v>
      </c>
      <c r="AP83" t="s">
        <v>826</v>
      </c>
      <c r="AQ83" s="283">
        <v>1.1160000000000001</v>
      </c>
      <c r="AR83">
        <v>1.0840000000000001</v>
      </c>
      <c r="AS83" s="283">
        <v>1.2097439999999999</v>
      </c>
      <c r="AT83">
        <v>162</v>
      </c>
      <c r="AU83" t="s">
        <v>188</v>
      </c>
      <c r="AV83" t="s">
        <v>32</v>
      </c>
      <c r="AW83" t="s">
        <v>32</v>
      </c>
      <c r="AX83">
        <v>14</v>
      </c>
      <c r="AY83" t="s">
        <v>195</v>
      </c>
      <c r="AZ83">
        <v>10257</v>
      </c>
      <c r="BA83" t="s">
        <v>1016</v>
      </c>
      <c r="BB83">
        <v>39665</v>
      </c>
      <c r="BC83" t="s">
        <v>1017</v>
      </c>
      <c r="BD83">
        <v>10324383</v>
      </c>
      <c r="BE83" t="s">
        <v>829</v>
      </c>
      <c r="BF83" t="s">
        <v>188</v>
      </c>
      <c r="BG83" t="s">
        <v>32</v>
      </c>
      <c r="BH83" t="s">
        <v>198</v>
      </c>
      <c r="BI83" t="s">
        <v>32</v>
      </c>
      <c r="BJ83">
        <v>487895</v>
      </c>
      <c r="BK83" t="s">
        <v>831</v>
      </c>
      <c r="BL83" t="s">
        <v>1018</v>
      </c>
      <c r="BM83" t="s">
        <v>833</v>
      </c>
      <c r="BN83" t="s">
        <v>834</v>
      </c>
      <c r="BO83" t="s">
        <v>32</v>
      </c>
      <c r="BP83" t="s">
        <v>32</v>
      </c>
    </row>
    <row r="84" spans="1:68">
      <c r="A84" s="109">
        <v>2026</v>
      </c>
      <c r="B84" t="s">
        <v>656</v>
      </c>
      <c r="C84" s="109">
        <v>11</v>
      </c>
      <c r="D84" t="s">
        <v>1019</v>
      </c>
      <c r="E84">
        <v>1</v>
      </c>
      <c r="F84" t="s">
        <v>32</v>
      </c>
      <c r="G84" t="s">
        <v>32</v>
      </c>
      <c r="H84">
        <v>704041</v>
      </c>
      <c r="I84" t="s">
        <v>399</v>
      </c>
      <c r="J84" t="s">
        <v>822</v>
      </c>
      <c r="K84" t="s">
        <v>870</v>
      </c>
      <c r="L84" t="s">
        <v>884</v>
      </c>
      <c r="M84">
        <v>17.72</v>
      </c>
      <c r="N84">
        <v>49.8</v>
      </c>
      <c r="O84">
        <v>75</v>
      </c>
      <c r="P84" s="110">
        <v>46130</v>
      </c>
      <c r="Q84" s="110">
        <v>46153</v>
      </c>
      <c r="R84" s="110">
        <v>46153.752423032412</v>
      </c>
      <c r="S84" t="s">
        <v>187</v>
      </c>
      <c r="T84" t="s">
        <v>32</v>
      </c>
      <c r="U84" t="s">
        <v>32</v>
      </c>
      <c r="V84" t="s">
        <v>301</v>
      </c>
      <c r="W84" t="s">
        <v>302</v>
      </c>
      <c r="X84" t="s">
        <v>856</v>
      </c>
      <c r="Y84" t="s">
        <v>32</v>
      </c>
      <c r="Z84" t="s">
        <v>32</v>
      </c>
      <c r="AA84" t="s">
        <v>32</v>
      </c>
      <c r="AB84" t="s">
        <v>32</v>
      </c>
      <c r="AC84" t="s">
        <v>32</v>
      </c>
      <c r="AD84" t="s">
        <v>32</v>
      </c>
      <c r="AE84" t="s">
        <v>190</v>
      </c>
      <c r="AF84">
        <v>217</v>
      </c>
      <c r="AG84" t="s">
        <v>191</v>
      </c>
      <c r="AH84" t="s">
        <v>192</v>
      </c>
      <c r="AI84">
        <v>4</v>
      </c>
      <c r="AJ84">
        <v>4</v>
      </c>
      <c r="AK84" t="s">
        <v>193</v>
      </c>
      <c r="AL84" t="s">
        <v>193</v>
      </c>
      <c r="AM84" t="s">
        <v>193</v>
      </c>
      <c r="AN84">
        <v>11</v>
      </c>
      <c r="AO84" t="s">
        <v>194</v>
      </c>
      <c r="AP84" t="s">
        <v>826</v>
      </c>
      <c r="AQ84" s="283">
        <v>3.8340000000000001</v>
      </c>
      <c r="AR84">
        <v>1.0840000000000001</v>
      </c>
      <c r="AS84" s="283">
        <v>4.1560560000000004</v>
      </c>
      <c r="AT84">
        <v>118</v>
      </c>
      <c r="AU84" t="s">
        <v>261</v>
      </c>
      <c r="AV84" t="s">
        <v>32</v>
      </c>
      <c r="AW84" t="s">
        <v>32</v>
      </c>
      <c r="AX84">
        <v>14</v>
      </c>
      <c r="AY84" t="s">
        <v>195</v>
      </c>
      <c r="AZ84">
        <v>7651</v>
      </c>
      <c r="BA84" t="s">
        <v>1020</v>
      </c>
      <c r="BB84">
        <v>81773</v>
      </c>
      <c r="BC84" t="s">
        <v>885</v>
      </c>
      <c r="BD84">
        <v>12075898</v>
      </c>
      <c r="BE84" t="s">
        <v>859</v>
      </c>
      <c r="BF84" t="s">
        <v>188</v>
      </c>
      <c r="BG84" t="s">
        <v>32</v>
      </c>
      <c r="BH84" t="s">
        <v>198</v>
      </c>
      <c r="BI84" t="s">
        <v>32</v>
      </c>
      <c r="BJ84">
        <v>487876</v>
      </c>
      <c r="BK84" t="s">
        <v>831</v>
      </c>
      <c r="BL84" t="s">
        <v>305</v>
      </c>
      <c r="BM84" t="s">
        <v>841</v>
      </c>
      <c r="BN84" t="s">
        <v>834</v>
      </c>
      <c r="BO84" t="s">
        <v>32</v>
      </c>
      <c r="BP84" t="s">
        <v>32</v>
      </c>
    </row>
    <row r="85" spans="1:68">
      <c r="A85" s="109">
        <v>2026</v>
      </c>
      <c r="B85" t="s">
        <v>656</v>
      </c>
      <c r="C85" s="109">
        <v>11</v>
      </c>
      <c r="D85" t="s">
        <v>1021</v>
      </c>
      <c r="E85">
        <v>1</v>
      </c>
      <c r="F85" t="s">
        <v>32</v>
      </c>
      <c r="G85" t="s">
        <v>32</v>
      </c>
      <c r="H85">
        <v>966508</v>
      </c>
      <c r="I85" t="s">
        <v>186</v>
      </c>
      <c r="J85" t="s">
        <v>822</v>
      </c>
      <c r="K85" t="s">
        <v>914</v>
      </c>
      <c r="L85" t="s">
        <v>1022</v>
      </c>
      <c r="M85">
        <v>17.22</v>
      </c>
      <c r="N85">
        <v>31.9</v>
      </c>
      <c r="O85">
        <v>30</v>
      </c>
      <c r="P85" s="110">
        <v>46146</v>
      </c>
      <c r="Q85" s="110">
        <v>46153</v>
      </c>
      <c r="R85" s="110">
        <v>46153.684732372683</v>
      </c>
      <c r="S85" t="s">
        <v>187</v>
      </c>
      <c r="T85" t="s">
        <v>32</v>
      </c>
      <c r="U85" t="s">
        <v>32</v>
      </c>
      <c r="V85" t="s">
        <v>188</v>
      </c>
      <c r="W85" t="s">
        <v>188</v>
      </c>
      <c r="X85" t="s">
        <v>825</v>
      </c>
      <c r="Y85" t="s">
        <v>32</v>
      </c>
      <c r="Z85" t="s">
        <v>32</v>
      </c>
      <c r="AA85" t="s">
        <v>32</v>
      </c>
      <c r="AB85" t="s">
        <v>32</v>
      </c>
      <c r="AC85" t="s">
        <v>32</v>
      </c>
      <c r="AD85" t="s">
        <v>32</v>
      </c>
      <c r="AE85" t="s">
        <v>190</v>
      </c>
      <c r="AF85">
        <v>217</v>
      </c>
      <c r="AG85" t="s">
        <v>191</v>
      </c>
      <c r="AH85" t="s">
        <v>192</v>
      </c>
      <c r="AI85">
        <v>4</v>
      </c>
      <c r="AJ85">
        <v>4</v>
      </c>
      <c r="AK85" t="s">
        <v>193</v>
      </c>
      <c r="AL85" t="s">
        <v>193</v>
      </c>
      <c r="AM85" t="s">
        <v>193</v>
      </c>
      <c r="AN85">
        <v>14</v>
      </c>
      <c r="AO85" t="s">
        <v>194</v>
      </c>
      <c r="AP85" t="s">
        <v>826</v>
      </c>
      <c r="AQ85" s="283">
        <v>0.6</v>
      </c>
      <c r="AR85">
        <v>1.0840000000000001</v>
      </c>
      <c r="AS85" s="283">
        <v>0.65039999999999998</v>
      </c>
      <c r="AT85">
        <v>161</v>
      </c>
      <c r="AU85" t="s">
        <v>188</v>
      </c>
      <c r="AV85" t="s">
        <v>32</v>
      </c>
      <c r="AW85" t="s">
        <v>32</v>
      </c>
      <c r="AX85">
        <v>14</v>
      </c>
      <c r="AY85" t="s">
        <v>195</v>
      </c>
      <c r="AZ85">
        <v>10825</v>
      </c>
      <c r="BA85" t="s">
        <v>1023</v>
      </c>
      <c r="BB85">
        <v>81642</v>
      </c>
      <c r="BC85" t="s">
        <v>197</v>
      </c>
      <c r="BD85">
        <v>7533433</v>
      </c>
      <c r="BE85" t="s">
        <v>859</v>
      </c>
      <c r="BF85" t="s">
        <v>188</v>
      </c>
      <c r="BG85" t="s">
        <v>32</v>
      </c>
      <c r="BH85" t="s">
        <v>198</v>
      </c>
      <c r="BI85" t="s">
        <v>32</v>
      </c>
      <c r="BJ85">
        <v>487867</v>
      </c>
      <c r="BK85" t="s">
        <v>831</v>
      </c>
      <c r="BL85" t="s">
        <v>200</v>
      </c>
      <c r="BM85" t="s">
        <v>841</v>
      </c>
      <c r="BN85" t="s">
        <v>834</v>
      </c>
      <c r="BO85" t="s">
        <v>32</v>
      </c>
      <c r="BP85" t="s">
        <v>32</v>
      </c>
    </row>
    <row r="86" spans="1:68">
      <c r="A86" s="109">
        <v>2026</v>
      </c>
      <c r="B86" t="s">
        <v>656</v>
      </c>
      <c r="C86" s="109">
        <v>11</v>
      </c>
      <c r="D86" t="s">
        <v>1021</v>
      </c>
      <c r="E86">
        <v>2</v>
      </c>
      <c r="F86" t="s">
        <v>32</v>
      </c>
      <c r="G86" t="s">
        <v>32</v>
      </c>
      <c r="H86">
        <v>966508</v>
      </c>
      <c r="I86" t="s">
        <v>186</v>
      </c>
      <c r="J86" t="s">
        <v>822</v>
      </c>
      <c r="K86" t="s">
        <v>914</v>
      </c>
      <c r="L86" t="s">
        <v>1022</v>
      </c>
      <c r="M86">
        <v>17.22</v>
      </c>
      <c r="N86">
        <v>31.9</v>
      </c>
      <c r="O86">
        <v>30</v>
      </c>
      <c r="P86" s="110">
        <v>46146</v>
      </c>
      <c r="Q86" s="110">
        <v>46153</v>
      </c>
      <c r="R86" s="110">
        <v>46153.684732372683</v>
      </c>
      <c r="S86" t="s">
        <v>187</v>
      </c>
      <c r="T86" t="s">
        <v>32</v>
      </c>
      <c r="U86" t="s">
        <v>32</v>
      </c>
      <c r="V86" t="s">
        <v>188</v>
      </c>
      <c r="W86" t="s">
        <v>188</v>
      </c>
      <c r="X86" t="s">
        <v>825</v>
      </c>
      <c r="Y86" t="s">
        <v>32</v>
      </c>
      <c r="Z86" t="s">
        <v>32</v>
      </c>
      <c r="AA86" t="s">
        <v>32</v>
      </c>
      <c r="AB86" t="s">
        <v>32</v>
      </c>
      <c r="AC86" t="s">
        <v>32</v>
      </c>
      <c r="AD86" t="s">
        <v>32</v>
      </c>
      <c r="AE86" t="s">
        <v>190</v>
      </c>
      <c r="AF86">
        <v>217</v>
      </c>
      <c r="AG86" t="s">
        <v>191</v>
      </c>
      <c r="AH86" t="s">
        <v>192</v>
      </c>
      <c r="AI86">
        <v>4</v>
      </c>
      <c r="AJ86">
        <v>4</v>
      </c>
      <c r="AK86" t="s">
        <v>193</v>
      </c>
      <c r="AL86" t="s">
        <v>193</v>
      </c>
      <c r="AM86" t="s">
        <v>193</v>
      </c>
      <c r="AN86">
        <v>10</v>
      </c>
      <c r="AO86" t="s">
        <v>194</v>
      </c>
      <c r="AP86" t="s">
        <v>826</v>
      </c>
      <c r="AQ86" s="283">
        <v>7.6999999999999999E-2</v>
      </c>
      <c r="AR86">
        <v>1.0840000000000001</v>
      </c>
      <c r="AS86" s="283">
        <v>8.3468000000000001E-2</v>
      </c>
      <c r="AT86">
        <v>162</v>
      </c>
      <c r="AU86" t="s">
        <v>188</v>
      </c>
      <c r="AV86" t="s">
        <v>32</v>
      </c>
      <c r="AW86" t="s">
        <v>32</v>
      </c>
      <c r="AX86">
        <v>14</v>
      </c>
      <c r="AY86" t="s">
        <v>195</v>
      </c>
      <c r="AZ86">
        <v>10825</v>
      </c>
      <c r="BA86" t="s">
        <v>1023</v>
      </c>
      <c r="BB86">
        <v>81642</v>
      </c>
      <c r="BC86" t="s">
        <v>197</v>
      </c>
      <c r="BD86">
        <v>7533433</v>
      </c>
      <c r="BE86" t="s">
        <v>859</v>
      </c>
      <c r="BF86" t="s">
        <v>188</v>
      </c>
      <c r="BG86" t="s">
        <v>32</v>
      </c>
      <c r="BH86" t="s">
        <v>198</v>
      </c>
      <c r="BI86" t="s">
        <v>32</v>
      </c>
      <c r="BJ86">
        <v>487867</v>
      </c>
      <c r="BK86" t="s">
        <v>831</v>
      </c>
      <c r="BL86" t="s">
        <v>200</v>
      </c>
      <c r="BM86" t="s">
        <v>841</v>
      </c>
      <c r="BN86" t="s">
        <v>834</v>
      </c>
      <c r="BO86" t="s">
        <v>32</v>
      </c>
      <c r="BP86" t="s">
        <v>32</v>
      </c>
    </row>
    <row r="87" spans="1:68">
      <c r="A87" s="109">
        <v>2026</v>
      </c>
      <c r="B87" t="s">
        <v>656</v>
      </c>
      <c r="C87" s="109">
        <v>11</v>
      </c>
      <c r="D87" t="s">
        <v>1024</v>
      </c>
      <c r="E87">
        <v>1</v>
      </c>
      <c r="F87" t="s">
        <v>32</v>
      </c>
      <c r="G87" t="s">
        <v>32</v>
      </c>
      <c r="H87">
        <v>965674</v>
      </c>
      <c r="I87" t="s">
        <v>460</v>
      </c>
      <c r="J87" t="s">
        <v>822</v>
      </c>
      <c r="K87" t="s">
        <v>823</v>
      </c>
      <c r="L87" t="s">
        <v>1025</v>
      </c>
      <c r="M87">
        <v>14.66</v>
      </c>
      <c r="N87">
        <v>36</v>
      </c>
      <c r="O87">
        <v>40.4</v>
      </c>
      <c r="P87" s="110">
        <v>46142</v>
      </c>
      <c r="Q87" s="110">
        <v>46153</v>
      </c>
      <c r="R87" s="110">
        <v>46153.635939930551</v>
      </c>
      <c r="S87" t="s">
        <v>187</v>
      </c>
      <c r="T87" t="s">
        <v>32</v>
      </c>
      <c r="U87" t="s">
        <v>32</v>
      </c>
      <c r="V87" t="s">
        <v>188</v>
      </c>
      <c r="W87" t="s">
        <v>188</v>
      </c>
      <c r="X87" t="s">
        <v>825</v>
      </c>
      <c r="Y87" t="s">
        <v>32</v>
      </c>
      <c r="Z87" t="s">
        <v>32</v>
      </c>
      <c r="AA87" t="s">
        <v>32</v>
      </c>
      <c r="AB87" t="s">
        <v>32</v>
      </c>
      <c r="AC87" t="s">
        <v>32</v>
      </c>
      <c r="AD87" t="s">
        <v>32</v>
      </c>
      <c r="AE87" t="s">
        <v>190</v>
      </c>
      <c r="AF87">
        <v>217</v>
      </c>
      <c r="AG87" t="s">
        <v>191</v>
      </c>
      <c r="AH87" t="s">
        <v>192</v>
      </c>
      <c r="AI87">
        <v>4</v>
      </c>
      <c r="AJ87">
        <v>4</v>
      </c>
      <c r="AK87" t="s">
        <v>193</v>
      </c>
      <c r="AL87" t="s">
        <v>193</v>
      </c>
      <c r="AM87" t="s">
        <v>193</v>
      </c>
      <c r="AN87">
        <v>10</v>
      </c>
      <c r="AO87" t="s">
        <v>194</v>
      </c>
      <c r="AP87" t="s">
        <v>826</v>
      </c>
      <c r="AQ87" s="283">
        <v>2.8250000000000002</v>
      </c>
      <c r="AR87">
        <v>1.0840000000000001</v>
      </c>
      <c r="AS87" s="283">
        <v>3.0623</v>
      </c>
      <c r="AT87">
        <v>162</v>
      </c>
      <c r="AU87" t="s">
        <v>188</v>
      </c>
      <c r="AV87" t="s">
        <v>32</v>
      </c>
      <c r="AW87" t="s">
        <v>32</v>
      </c>
      <c r="AX87">
        <v>14</v>
      </c>
      <c r="AY87" t="s">
        <v>195</v>
      </c>
      <c r="AZ87">
        <v>8747</v>
      </c>
      <c r="BA87" t="s">
        <v>1026</v>
      </c>
      <c r="BB87">
        <v>81539</v>
      </c>
      <c r="BC87" t="s">
        <v>461</v>
      </c>
      <c r="BD87">
        <v>6125470</v>
      </c>
      <c r="BE87" t="s">
        <v>829</v>
      </c>
      <c r="BF87" t="s">
        <v>188</v>
      </c>
      <c r="BG87" t="s">
        <v>32</v>
      </c>
      <c r="BH87" t="s">
        <v>198</v>
      </c>
      <c r="BI87" t="s">
        <v>32</v>
      </c>
      <c r="BJ87">
        <v>487866</v>
      </c>
      <c r="BK87" t="s">
        <v>831</v>
      </c>
      <c r="BL87" t="s">
        <v>200</v>
      </c>
      <c r="BM87" t="s">
        <v>841</v>
      </c>
      <c r="BN87" t="s">
        <v>834</v>
      </c>
      <c r="BO87" t="s">
        <v>32</v>
      </c>
      <c r="BP87" t="s">
        <v>32</v>
      </c>
    </row>
    <row r="88" spans="1:68">
      <c r="A88" s="109">
        <v>2026</v>
      </c>
      <c r="B88" t="s">
        <v>656</v>
      </c>
      <c r="C88" s="109">
        <v>11</v>
      </c>
      <c r="D88" t="s">
        <v>1027</v>
      </c>
      <c r="E88">
        <v>1</v>
      </c>
      <c r="F88" t="s">
        <v>32</v>
      </c>
      <c r="G88" t="s">
        <v>32</v>
      </c>
      <c r="H88">
        <v>969035</v>
      </c>
      <c r="I88" t="s">
        <v>853</v>
      </c>
      <c r="J88" t="s">
        <v>822</v>
      </c>
      <c r="K88" t="s">
        <v>854</v>
      </c>
      <c r="L88" t="s">
        <v>855</v>
      </c>
      <c r="M88">
        <v>14.99</v>
      </c>
      <c r="N88">
        <v>44.8</v>
      </c>
      <c r="O88">
        <v>49.9</v>
      </c>
      <c r="P88" s="110">
        <v>46125</v>
      </c>
      <c r="Q88" s="110">
        <v>46153</v>
      </c>
      <c r="R88" s="110">
        <v>46153.504727349537</v>
      </c>
      <c r="S88" t="s">
        <v>187</v>
      </c>
      <c r="T88" t="s">
        <v>32</v>
      </c>
      <c r="U88" t="s">
        <v>32</v>
      </c>
      <c r="V88" t="s">
        <v>301</v>
      </c>
      <c r="W88" t="s">
        <v>302</v>
      </c>
      <c r="X88" t="s">
        <v>856</v>
      </c>
      <c r="Y88" t="s">
        <v>32</v>
      </c>
      <c r="Z88" t="s">
        <v>32</v>
      </c>
      <c r="AA88" t="s">
        <v>32</v>
      </c>
      <c r="AB88" t="s">
        <v>32</v>
      </c>
      <c r="AC88" t="s">
        <v>32</v>
      </c>
      <c r="AD88" t="s">
        <v>32</v>
      </c>
      <c r="AE88" t="s">
        <v>190</v>
      </c>
      <c r="AF88">
        <v>217</v>
      </c>
      <c r="AG88" t="s">
        <v>191</v>
      </c>
      <c r="AH88" t="s">
        <v>192</v>
      </c>
      <c r="AI88">
        <v>4</v>
      </c>
      <c r="AJ88">
        <v>4</v>
      </c>
      <c r="AK88" t="s">
        <v>193</v>
      </c>
      <c r="AL88" t="s">
        <v>193</v>
      </c>
      <c r="AM88" t="s">
        <v>193</v>
      </c>
      <c r="AN88">
        <v>10</v>
      </c>
      <c r="AO88" t="s">
        <v>194</v>
      </c>
      <c r="AP88" t="s">
        <v>826</v>
      </c>
      <c r="AQ88" s="283">
        <v>4.3899999999999997</v>
      </c>
      <c r="AR88">
        <v>1.0840000000000001</v>
      </c>
      <c r="AS88" s="283">
        <v>4.7587599999999997</v>
      </c>
      <c r="AT88">
        <v>162</v>
      </c>
      <c r="AU88" t="s">
        <v>261</v>
      </c>
      <c r="AV88" t="s">
        <v>32</v>
      </c>
      <c r="AW88" t="s">
        <v>32</v>
      </c>
      <c r="AX88">
        <v>14</v>
      </c>
      <c r="AY88" t="s">
        <v>195</v>
      </c>
      <c r="AZ88">
        <v>7104</v>
      </c>
      <c r="BA88" t="s">
        <v>857</v>
      </c>
      <c r="BB88">
        <v>911078</v>
      </c>
      <c r="BC88" t="s">
        <v>858</v>
      </c>
      <c r="BD88">
        <v>11440416</v>
      </c>
      <c r="BE88" t="s">
        <v>859</v>
      </c>
      <c r="BF88" t="s">
        <v>188</v>
      </c>
      <c r="BG88" t="s">
        <v>32</v>
      </c>
      <c r="BH88" t="s">
        <v>198</v>
      </c>
      <c r="BI88" t="s">
        <v>32</v>
      </c>
      <c r="BJ88">
        <v>487855</v>
      </c>
      <c r="BK88" t="s">
        <v>831</v>
      </c>
      <c r="BL88" t="s">
        <v>305</v>
      </c>
      <c r="BM88" t="s">
        <v>841</v>
      </c>
      <c r="BN88" t="s">
        <v>834</v>
      </c>
      <c r="BO88" t="s">
        <v>32</v>
      </c>
      <c r="BP88" t="s">
        <v>32</v>
      </c>
    </row>
    <row r="89" spans="1:68">
      <c r="A89" s="109">
        <v>2026</v>
      </c>
      <c r="B89" t="s">
        <v>656</v>
      </c>
      <c r="C89" s="109">
        <v>11</v>
      </c>
      <c r="D89" t="s">
        <v>1028</v>
      </c>
      <c r="E89">
        <v>1</v>
      </c>
      <c r="F89" t="s">
        <v>32</v>
      </c>
      <c r="G89" t="s">
        <v>32</v>
      </c>
      <c r="H89">
        <v>925411</v>
      </c>
      <c r="I89" t="s">
        <v>333</v>
      </c>
      <c r="J89" t="s">
        <v>822</v>
      </c>
      <c r="K89" t="s">
        <v>823</v>
      </c>
      <c r="L89" t="s">
        <v>1029</v>
      </c>
      <c r="M89">
        <v>14.89</v>
      </c>
      <c r="N89">
        <v>31</v>
      </c>
      <c r="O89">
        <v>38.799999999999997</v>
      </c>
      <c r="P89" s="110">
        <v>46139</v>
      </c>
      <c r="Q89" s="110">
        <v>46153</v>
      </c>
      <c r="R89" s="110">
        <v>46153.600526122682</v>
      </c>
      <c r="S89" t="s">
        <v>187</v>
      </c>
      <c r="T89" t="s">
        <v>32</v>
      </c>
      <c r="U89" t="s">
        <v>32</v>
      </c>
      <c r="V89" t="s">
        <v>188</v>
      </c>
      <c r="W89" t="s">
        <v>188</v>
      </c>
      <c r="X89" t="s">
        <v>825</v>
      </c>
      <c r="Y89" t="s">
        <v>32</v>
      </c>
      <c r="Z89" t="s">
        <v>32</v>
      </c>
      <c r="AA89" t="s">
        <v>32</v>
      </c>
      <c r="AB89" t="s">
        <v>32</v>
      </c>
      <c r="AC89" t="s">
        <v>32</v>
      </c>
      <c r="AD89" t="s">
        <v>32</v>
      </c>
      <c r="AE89" t="s">
        <v>190</v>
      </c>
      <c r="AF89">
        <v>217</v>
      </c>
      <c r="AG89" t="s">
        <v>191</v>
      </c>
      <c r="AH89" t="s">
        <v>192</v>
      </c>
      <c r="AI89">
        <v>4</v>
      </c>
      <c r="AJ89">
        <v>4</v>
      </c>
      <c r="AK89" t="s">
        <v>193</v>
      </c>
      <c r="AL89" t="s">
        <v>193</v>
      </c>
      <c r="AM89" t="s">
        <v>193</v>
      </c>
      <c r="AN89">
        <v>14</v>
      </c>
      <c r="AO89" t="s">
        <v>194</v>
      </c>
      <c r="AP89" t="s">
        <v>826</v>
      </c>
      <c r="AQ89" s="283">
        <v>0.75</v>
      </c>
      <c r="AR89">
        <v>1.0840000000000001</v>
      </c>
      <c r="AS89" s="283">
        <v>0.81299999999999994</v>
      </c>
      <c r="AT89">
        <v>161</v>
      </c>
      <c r="AU89" t="s">
        <v>188</v>
      </c>
      <c r="AV89" t="s">
        <v>32</v>
      </c>
      <c r="AW89" t="s">
        <v>32</v>
      </c>
      <c r="AX89">
        <v>14</v>
      </c>
      <c r="AY89" t="s">
        <v>195</v>
      </c>
      <c r="AZ89">
        <v>8486</v>
      </c>
      <c r="BA89" t="s">
        <v>330</v>
      </c>
      <c r="BB89">
        <v>88158</v>
      </c>
      <c r="BC89" t="s">
        <v>335</v>
      </c>
      <c r="BD89">
        <v>7468555</v>
      </c>
      <c r="BE89" t="s">
        <v>829</v>
      </c>
      <c r="BF89" t="s">
        <v>188</v>
      </c>
      <c r="BG89" t="s">
        <v>32</v>
      </c>
      <c r="BH89" t="s">
        <v>198</v>
      </c>
      <c r="BI89" t="s">
        <v>32</v>
      </c>
      <c r="BJ89">
        <v>487817</v>
      </c>
      <c r="BK89" t="s">
        <v>831</v>
      </c>
      <c r="BL89" t="s">
        <v>1030</v>
      </c>
      <c r="BM89" t="s">
        <v>841</v>
      </c>
      <c r="BN89" t="s">
        <v>834</v>
      </c>
      <c r="BO89" t="s">
        <v>32</v>
      </c>
      <c r="BP89" t="s">
        <v>32</v>
      </c>
    </row>
    <row r="90" spans="1:68">
      <c r="A90" s="109">
        <v>2026</v>
      </c>
      <c r="B90" t="s">
        <v>656</v>
      </c>
      <c r="C90" s="109">
        <v>11</v>
      </c>
      <c r="D90" t="s">
        <v>1028</v>
      </c>
      <c r="E90">
        <v>2</v>
      </c>
      <c r="F90" t="s">
        <v>32</v>
      </c>
      <c r="G90" t="s">
        <v>32</v>
      </c>
      <c r="H90">
        <v>925411</v>
      </c>
      <c r="I90" t="s">
        <v>333</v>
      </c>
      <c r="J90" t="s">
        <v>822</v>
      </c>
      <c r="K90" t="s">
        <v>823</v>
      </c>
      <c r="L90" t="s">
        <v>1029</v>
      </c>
      <c r="M90">
        <v>14.89</v>
      </c>
      <c r="N90">
        <v>31</v>
      </c>
      <c r="O90">
        <v>38.799999999999997</v>
      </c>
      <c r="P90" s="110">
        <v>46139</v>
      </c>
      <c r="Q90" s="110">
        <v>46153</v>
      </c>
      <c r="R90" s="110">
        <v>46153.600526122682</v>
      </c>
      <c r="S90" t="s">
        <v>187</v>
      </c>
      <c r="T90" t="s">
        <v>32</v>
      </c>
      <c r="U90" t="s">
        <v>32</v>
      </c>
      <c r="V90" t="s">
        <v>188</v>
      </c>
      <c r="W90" t="s">
        <v>188</v>
      </c>
      <c r="X90" t="s">
        <v>825</v>
      </c>
      <c r="Y90" t="s">
        <v>32</v>
      </c>
      <c r="Z90" t="s">
        <v>32</v>
      </c>
      <c r="AA90" t="s">
        <v>32</v>
      </c>
      <c r="AB90" t="s">
        <v>32</v>
      </c>
      <c r="AC90" t="s">
        <v>32</v>
      </c>
      <c r="AD90" t="s">
        <v>32</v>
      </c>
      <c r="AE90" t="s">
        <v>190</v>
      </c>
      <c r="AF90">
        <v>217</v>
      </c>
      <c r="AG90" t="s">
        <v>191</v>
      </c>
      <c r="AH90" t="s">
        <v>192</v>
      </c>
      <c r="AI90">
        <v>4</v>
      </c>
      <c r="AJ90">
        <v>4</v>
      </c>
      <c r="AK90" t="s">
        <v>193</v>
      </c>
      <c r="AL90" t="s">
        <v>193</v>
      </c>
      <c r="AM90" t="s">
        <v>193</v>
      </c>
      <c r="AN90">
        <v>10</v>
      </c>
      <c r="AO90" t="s">
        <v>194</v>
      </c>
      <c r="AP90" t="s">
        <v>826</v>
      </c>
      <c r="AQ90" s="283">
        <v>0.53100000000000003</v>
      </c>
      <c r="AR90">
        <v>1.0840000000000001</v>
      </c>
      <c r="AS90" s="283">
        <v>0.57560400000000012</v>
      </c>
      <c r="AT90">
        <v>162</v>
      </c>
      <c r="AU90" t="s">
        <v>188</v>
      </c>
      <c r="AV90" t="s">
        <v>32</v>
      </c>
      <c r="AW90" t="s">
        <v>32</v>
      </c>
      <c r="AX90">
        <v>14</v>
      </c>
      <c r="AY90" t="s">
        <v>195</v>
      </c>
      <c r="AZ90">
        <v>8486</v>
      </c>
      <c r="BA90" t="s">
        <v>330</v>
      </c>
      <c r="BB90">
        <v>88158</v>
      </c>
      <c r="BC90" t="s">
        <v>335</v>
      </c>
      <c r="BD90">
        <v>7468555</v>
      </c>
      <c r="BE90" t="s">
        <v>829</v>
      </c>
      <c r="BF90" t="s">
        <v>188</v>
      </c>
      <c r="BG90" t="s">
        <v>32</v>
      </c>
      <c r="BH90" t="s">
        <v>198</v>
      </c>
      <c r="BI90" t="s">
        <v>32</v>
      </c>
      <c r="BJ90">
        <v>487817</v>
      </c>
      <c r="BK90" t="s">
        <v>831</v>
      </c>
      <c r="BL90" t="s">
        <v>1030</v>
      </c>
      <c r="BM90" t="s">
        <v>841</v>
      </c>
      <c r="BN90" t="s">
        <v>834</v>
      </c>
      <c r="BO90" t="s">
        <v>32</v>
      </c>
      <c r="BP90" t="s">
        <v>32</v>
      </c>
    </row>
    <row r="91" spans="1:68">
      <c r="A91" s="109">
        <v>2026</v>
      </c>
      <c r="B91" t="s">
        <v>656</v>
      </c>
      <c r="C91" s="109">
        <v>11</v>
      </c>
      <c r="D91" t="s">
        <v>1031</v>
      </c>
      <c r="E91">
        <v>1</v>
      </c>
      <c r="F91" t="s">
        <v>32</v>
      </c>
      <c r="H91">
        <v>704154</v>
      </c>
      <c r="I91" t="s">
        <v>874</v>
      </c>
      <c r="J91" t="s">
        <v>822</v>
      </c>
      <c r="K91" t="s">
        <v>875</v>
      </c>
      <c r="L91" t="s">
        <v>876</v>
      </c>
      <c r="M91">
        <v>14.99</v>
      </c>
      <c r="N91">
        <v>52.4</v>
      </c>
      <c r="O91">
        <v>49.2</v>
      </c>
      <c r="P91" s="110">
        <v>46149</v>
      </c>
      <c r="Q91" s="110">
        <v>46153</v>
      </c>
      <c r="R91" s="110">
        <v>46153.594444444447</v>
      </c>
      <c r="S91" t="s">
        <v>187</v>
      </c>
      <c r="T91" t="s">
        <v>32</v>
      </c>
      <c r="U91" t="s">
        <v>32</v>
      </c>
      <c r="V91" t="s">
        <v>188</v>
      </c>
      <c r="W91" t="s">
        <v>188</v>
      </c>
      <c r="X91" t="s">
        <v>825</v>
      </c>
      <c r="Y91" t="s">
        <v>32</v>
      </c>
      <c r="Z91" t="s">
        <v>32</v>
      </c>
      <c r="AA91" t="s">
        <v>32</v>
      </c>
      <c r="AB91" t="s">
        <v>32</v>
      </c>
      <c r="AC91" t="s">
        <v>32</v>
      </c>
      <c r="AD91" t="s">
        <v>32</v>
      </c>
      <c r="AE91" t="s">
        <v>190</v>
      </c>
      <c r="AF91">
        <v>217</v>
      </c>
      <c r="AG91" t="s">
        <v>191</v>
      </c>
      <c r="AH91" t="s">
        <v>192</v>
      </c>
      <c r="AI91">
        <v>4</v>
      </c>
      <c r="AJ91">
        <v>4</v>
      </c>
      <c r="AK91" t="s">
        <v>193</v>
      </c>
      <c r="AL91" t="s">
        <v>193</v>
      </c>
      <c r="AM91" t="s">
        <v>193</v>
      </c>
      <c r="AN91">
        <v>9</v>
      </c>
      <c r="AO91" t="s">
        <v>194</v>
      </c>
      <c r="AP91" t="s">
        <v>826</v>
      </c>
      <c r="AQ91" s="283">
        <v>0.78</v>
      </c>
      <c r="AR91">
        <v>1.0840000000000001</v>
      </c>
      <c r="AS91" s="283">
        <v>0.84552000000000005</v>
      </c>
      <c r="AT91">
        <v>115</v>
      </c>
      <c r="AU91" t="s">
        <v>188</v>
      </c>
      <c r="AV91" t="s">
        <v>32</v>
      </c>
      <c r="AW91" t="s">
        <v>32</v>
      </c>
      <c r="AX91">
        <v>14</v>
      </c>
      <c r="AY91" t="s">
        <v>195</v>
      </c>
      <c r="AZ91">
        <v>8486</v>
      </c>
      <c r="BA91" t="s">
        <v>330</v>
      </c>
      <c r="BB91">
        <v>942458</v>
      </c>
      <c r="BC91" t="s">
        <v>867</v>
      </c>
      <c r="BD91">
        <v>15928261</v>
      </c>
      <c r="BE91" t="s">
        <v>829</v>
      </c>
      <c r="BF91" t="s">
        <v>188</v>
      </c>
      <c r="BG91" t="s">
        <v>32</v>
      </c>
      <c r="BH91" t="s">
        <v>198</v>
      </c>
      <c r="BI91" t="s">
        <v>1032</v>
      </c>
      <c r="BJ91">
        <v>487816</v>
      </c>
      <c r="BK91" t="s">
        <v>831</v>
      </c>
      <c r="BL91" t="s">
        <v>1030</v>
      </c>
      <c r="BM91" t="s">
        <v>841</v>
      </c>
      <c r="BN91" t="s">
        <v>834</v>
      </c>
      <c r="BO91" t="s">
        <v>32</v>
      </c>
      <c r="BP91" t="s">
        <v>32</v>
      </c>
    </row>
    <row r="92" spans="1:68">
      <c r="A92" s="109">
        <v>2026</v>
      </c>
      <c r="B92" t="s">
        <v>656</v>
      </c>
      <c r="C92" s="109">
        <v>11</v>
      </c>
      <c r="D92" t="s">
        <v>1031</v>
      </c>
      <c r="E92">
        <v>2</v>
      </c>
      <c r="F92" t="s">
        <v>32</v>
      </c>
      <c r="H92">
        <v>704154</v>
      </c>
      <c r="I92" t="s">
        <v>874</v>
      </c>
      <c r="J92" t="s">
        <v>822</v>
      </c>
      <c r="K92" t="s">
        <v>875</v>
      </c>
      <c r="L92" t="s">
        <v>876</v>
      </c>
      <c r="M92">
        <v>14.99</v>
      </c>
      <c r="N92">
        <v>52.4</v>
      </c>
      <c r="O92">
        <v>49.2</v>
      </c>
      <c r="P92" s="110">
        <v>46149</v>
      </c>
      <c r="Q92" s="110">
        <v>46153</v>
      </c>
      <c r="R92" s="110">
        <v>46153.594444444447</v>
      </c>
      <c r="S92" t="s">
        <v>187</v>
      </c>
      <c r="T92" t="s">
        <v>32</v>
      </c>
      <c r="U92" t="s">
        <v>32</v>
      </c>
      <c r="V92" t="s">
        <v>188</v>
      </c>
      <c r="W92" t="s">
        <v>188</v>
      </c>
      <c r="X92" t="s">
        <v>825</v>
      </c>
      <c r="Y92" t="s">
        <v>32</v>
      </c>
      <c r="Z92" t="s">
        <v>32</v>
      </c>
      <c r="AA92" t="s">
        <v>32</v>
      </c>
      <c r="AB92" t="s">
        <v>32</v>
      </c>
      <c r="AC92" t="s">
        <v>32</v>
      </c>
      <c r="AD92" t="s">
        <v>32</v>
      </c>
      <c r="AE92" t="s">
        <v>190</v>
      </c>
      <c r="AF92">
        <v>217</v>
      </c>
      <c r="AG92" t="s">
        <v>191</v>
      </c>
      <c r="AH92" t="s">
        <v>192</v>
      </c>
      <c r="AI92">
        <v>4</v>
      </c>
      <c r="AJ92">
        <v>4</v>
      </c>
      <c r="AK92" t="s">
        <v>193</v>
      </c>
      <c r="AL92" t="s">
        <v>193</v>
      </c>
      <c r="AM92" t="s">
        <v>193</v>
      </c>
      <c r="AN92">
        <v>9</v>
      </c>
      <c r="AO92" t="s">
        <v>194</v>
      </c>
      <c r="AP92" t="s">
        <v>826</v>
      </c>
      <c r="AQ92" s="283">
        <v>0.96599999999999997</v>
      </c>
      <c r="AR92">
        <v>1.0840000000000001</v>
      </c>
      <c r="AS92" s="283">
        <v>1.0471440000000001</v>
      </c>
      <c r="AT92">
        <v>115</v>
      </c>
      <c r="AU92" t="s">
        <v>188</v>
      </c>
      <c r="AV92" t="s">
        <v>32</v>
      </c>
      <c r="AW92" t="s">
        <v>32</v>
      </c>
      <c r="AX92">
        <v>14</v>
      </c>
      <c r="AY92" t="s">
        <v>195</v>
      </c>
      <c r="AZ92">
        <v>8486</v>
      </c>
      <c r="BA92" t="s">
        <v>330</v>
      </c>
      <c r="BB92">
        <v>942458</v>
      </c>
      <c r="BC92" t="s">
        <v>867</v>
      </c>
      <c r="BD92">
        <v>15928261</v>
      </c>
      <c r="BE92" t="s">
        <v>829</v>
      </c>
      <c r="BF92" t="s">
        <v>188</v>
      </c>
      <c r="BG92" t="s">
        <v>32</v>
      </c>
      <c r="BH92" t="s">
        <v>198</v>
      </c>
      <c r="BI92" t="s">
        <v>1032</v>
      </c>
      <c r="BJ92">
        <v>487816</v>
      </c>
      <c r="BK92" t="s">
        <v>831</v>
      </c>
      <c r="BL92" t="s">
        <v>1030</v>
      </c>
      <c r="BM92" t="s">
        <v>841</v>
      </c>
      <c r="BN92" t="s">
        <v>834</v>
      </c>
      <c r="BO92" t="s">
        <v>32</v>
      </c>
      <c r="BP92" t="s">
        <v>32</v>
      </c>
    </row>
    <row r="93" spans="1:68">
      <c r="A93" s="109">
        <v>2026</v>
      </c>
      <c r="B93" t="s">
        <v>656</v>
      </c>
      <c r="C93" s="109">
        <v>11</v>
      </c>
      <c r="D93" t="s">
        <v>1031</v>
      </c>
      <c r="E93">
        <v>3</v>
      </c>
      <c r="F93" t="s">
        <v>32</v>
      </c>
      <c r="H93">
        <v>704154</v>
      </c>
      <c r="I93" t="s">
        <v>874</v>
      </c>
      <c r="J93" t="s">
        <v>822</v>
      </c>
      <c r="K93" t="s">
        <v>875</v>
      </c>
      <c r="L93" t="s">
        <v>876</v>
      </c>
      <c r="M93">
        <v>14.99</v>
      </c>
      <c r="N93">
        <v>52.4</v>
      </c>
      <c r="O93">
        <v>49.2</v>
      </c>
      <c r="P93" s="110">
        <v>46149</v>
      </c>
      <c r="Q93" s="110">
        <v>46153</v>
      </c>
      <c r="R93" s="110">
        <v>46153.594444444447</v>
      </c>
      <c r="S93" t="s">
        <v>187</v>
      </c>
      <c r="T93" t="s">
        <v>32</v>
      </c>
      <c r="U93" t="s">
        <v>32</v>
      </c>
      <c r="V93" t="s">
        <v>188</v>
      </c>
      <c r="W93" t="s">
        <v>188</v>
      </c>
      <c r="X93" t="s">
        <v>825</v>
      </c>
      <c r="Y93" t="s">
        <v>32</v>
      </c>
      <c r="Z93" t="s">
        <v>32</v>
      </c>
      <c r="AA93" t="s">
        <v>32</v>
      </c>
      <c r="AB93" t="s">
        <v>32</v>
      </c>
      <c r="AC93" t="s">
        <v>32</v>
      </c>
      <c r="AD93" t="s">
        <v>32</v>
      </c>
      <c r="AE93" t="s">
        <v>190</v>
      </c>
      <c r="AF93">
        <v>217</v>
      </c>
      <c r="AG93" t="s">
        <v>191</v>
      </c>
      <c r="AH93" t="s">
        <v>192</v>
      </c>
      <c r="AI93">
        <v>4</v>
      </c>
      <c r="AJ93">
        <v>4</v>
      </c>
      <c r="AK93" t="s">
        <v>193</v>
      </c>
      <c r="AL93" t="s">
        <v>193</v>
      </c>
      <c r="AM93" t="s">
        <v>193</v>
      </c>
      <c r="AN93">
        <v>9</v>
      </c>
      <c r="AO93" t="s">
        <v>194</v>
      </c>
      <c r="AP93" t="s">
        <v>826</v>
      </c>
      <c r="AQ93" s="283">
        <v>0.02</v>
      </c>
      <c r="AR93">
        <v>1.0840000000000001</v>
      </c>
      <c r="AS93" s="283">
        <v>2.1680000000000001E-2</v>
      </c>
      <c r="AT93">
        <v>115</v>
      </c>
      <c r="AU93" t="s">
        <v>188</v>
      </c>
      <c r="AV93" t="s">
        <v>32</v>
      </c>
      <c r="AW93" t="s">
        <v>32</v>
      </c>
      <c r="AX93">
        <v>14</v>
      </c>
      <c r="AY93" t="s">
        <v>239</v>
      </c>
      <c r="AZ93">
        <v>8888888</v>
      </c>
      <c r="BA93" t="s">
        <v>280</v>
      </c>
      <c r="BB93">
        <v>942458</v>
      </c>
      <c r="BC93" t="s">
        <v>867</v>
      </c>
      <c r="BD93">
        <v>15928261</v>
      </c>
      <c r="BE93" t="s">
        <v>829</v>
      </c>
      <c r="BF93" t="s">
        <v>188</v>
      </c>
      <c r="BG93" t="s">
        <v>32</v>
      </c>
      <c r="BH93" t="s">
        <v>198</v>
      </c>
      <c r="BI93" t="s">
        <v>1032</v>
      </c>
      <c r="BJ93">
        <v>487816</v>
      </c>
      <c r="BK93" t="s">
        <v>831</v>
      </c>
      <c r="BL93" t="s">
        <v>1030</v>
      </c>
      <c r="BM93" t="s">
        <v>841</v>
      </c>
      <c r="BN93" t="s">
        <v>834</v>
      </c>
      <c r="BO93" t="s">
        <v>32</v>
      </c>
      <c r="BP93" t="s">
        <v>32</v>
      </c>
    </row>
    <row r="94" spans="1:68">
      <c r="A94" s="109">
        <v>2026</v>
      </c>
      <c r="B94" t="s">
        <v>656</v>
      </c>
      <c r="C94" s="109">
        <v>10</v>
      </c>
      <c r="D94" t="s">
        <v>1033</v>
      </c>
      <c r="E94">
        <v>1</v>
      </c>
      <c r="F94" t="s">
        <v>32</v>
      </c>
      <c r="G94" t="s">
        <v>32</v>
      </c>
      <c r="H94">
        <v>698758</v>
      </c>
      <c r="I94" t="s">
        <v>862</v>
      </c>
      <c r="J94" t="s">
        <v>822</v>
      </c>
      <c r="K94" t="s">
        <v>823</v>
      </c>
      <c r="L94" t="s">
        <v>863</v>
      </c>
      <c r="M94">
        <v>17.899999999999999</v>
      </c>
      <c r="N94">
        <v>49.4</v>
      </c>
      <c r="O94">
        <v>80</v>
      </c>
      <c r="P94" s="110">
        <v>46148</v>
      </c>
      <c r="Q94" s="110">
        <v>46152</v>
      </c>
      <c r="R94" s="110">
        <v>46152.811893437502</v>
      </c>
      <c r="S94" t="s">
        <v>187</v>
      </c>
      <c r="T94" t="s">
        <v>32</v>
      </c>
      <c r="U94" t="s">
        <v>32</v>
      </c>
      <c r="V94" t="s">
        <v>188</v>
      </c>
      <c r="W94" t="s">
        <v>188</v>
      </c>
      <c r="X94" t="s">
        <v>825</v>
      </c>
      <c r="Y94" t="s">
        <v>32</v>
      </c>
      <c r="Z94" t="s">
        <v>32</v>
      </c>
      <c r="AA94" t="s">
        <v>32</v>
      </c>
      <c r="AB94" t="s">
        <v>32</v>
      </c>
      <c r="AC94" t="s">
        <v>32</v>
      </c>
      <c r="AD94" t="s">
        <v>32</v>
      </c>
      <c r="AE94" t="s">
        <v>190</v>
      </c>
      <c r="AF94">
        <v>217</v>
      </c>
      <c r="AG94" t="s">
        <v>191</v>
      </c>
      <c r="AH94" t="s">
        <v>192</v>
      </c>
      <c r="AI94">
        <v>4</v>
      </c>
      <c r="AJ94">
        <v>4</v>
      </c>
      <c r="AK94" t="s">
        <v>193</v>
      </c>
      <c r="AL94" t="s">
        <v>193</v>
      </c>
      <c r="AM94" t="s">
        <v>193</v>
      </c>
      <c r="AN94">
        <v>14</v>
      </c>
      <c r="AO94" t="s">
        <v>194</v>
      </c>
      <c r="AP94" t="s">
        <v>826</v>
      </c>
      <c r="AQ94" s="283">
        <v>1.1879999999999999</v>
      </c>
      <c r="AR94">
        <v>1.0840000000000001</v>
      </c>
      <c r="AS94" s="283">
        <v>1.287792</v>
      </c>
      <c r="AT94">
        <v>161</v>
      </c>
      <c r="AU94" t="s">
        <v>188</v>
      </c>
      <c r="AV94" t="s">
        <v>32</v>
      </c>
      <c r="AW94" t="s">
        <v>32</v>
      </c>
      <c r="AX94">
        <v>14</v>
      </c>
      <c r="AY94" t="s">
        <v>195</v>
      </c>
      <c r="AZ94">
        <v>8486</v>
      </c>
      <c r="BA94" t="s">
        <v>330</v>
      </c>
      <c r="BB94">
        <v>942458</v>
      </c>
      <c r="BC94" t="s">
        <v>867</v>
      </c>
      <c r="BD94">
        <v>15928261</v>
      </c>
      <c r="BE94" t="s">
        <v>829</v>
      </c>
      <c r="BF94" t="s">
        <v>188</v>
      </c>
      <c r="BG94" t="s">
        <v>32</v>
      </c>
      <c r="BH94" t="s">
        <v>198</v>
      </c>
      <c r="BI94" t="s">
        <v>32</v>
      </c>
      <c r="BJ94">
        <v>487756</v>
      </c>
      <c r="BK94" t="s">
        <v>831</v>
      </c>
      <c r="BL94" t="s">
        <v>1030</v>
      </c>
      <c r="BM94" t="s">
        <v>841</v>
      </c>
      <c r="BN94" t="s">
        <v>834</v>
      </c>
      <c r="BO94" t="s">
        <v>32</v>
      </c>
      <c r="BP94" t="s">
        <v>32</v>
      </c>
    </row>
    <row r="95" spans="1:68">
      <c r="A95" s="109">
        <v>2026</v>
      </c>
      <c r="B95" t="s">
        <v>656</v>
      </c>
      <c r="C95" s="109">
        <v>10</v>
      </c>
      <c r="D95" t="s">
        <v>1034</v>
      </c>
      <c r="E95">
        <v>1</v>
      </c>
      <c r="F95" t="s">
        <v>32</v>
      </c>
      <c r="G95" t="s">
        <v>32</v>
      </c>
      <c r="H95">
        <v>700379</v>
      </c>
      <c r="I95" t="s">
        <v>329</v>
      </c>
      <c r="J95" t="s">
        <v>822</v>
      </c>
      <c r="K95" t="s">
        <v>823</v>
      </c>
      <c r="L95" t="s">
        <v>1035</v>
      </c>
      <c r="M95">
        <v>15</v>
      </c>
      <c r="N95">
        <v>45</v>
      </c>
      <c r="O95">
        <v>44.1</v>
      </c>
      <c r="P95" s="110">
        <v>46132</v>
      </c>
      <c r="Q95" s="110">
        <v>46152</v>
      </c>
      <c r="R95" s="110">
        <v>46152.980536840267</v>
      </c>
      <c r="S95" t="s">
        <v>187</v>
      </c>
      <c r="T95" t="s">
        <v>32</v>
      </c>
      <c r="U95" t="s">
        <v>32</v>
      </c>
      <c r="V95" t="s">
        <v>188</v>
      </c>
      <c r="W95" t="s">
        <v>188</v>
      </c>
      <c r="X95" t="s">
        <v>825</v>
      </c>
      <c r="Y95" t="s">
        <v>32</v>
      </c>
      <c r="Z95" t="s">
        <v>32</v>
      </c>
      <c r="AA95" t="s">
        <v>32</v>
      </c>
      <c r="AB95" t="s">
        <v>32</v>
      </c>
      <c r="AC95" t="s">
        <v>32</v>
      </c>
      <c r="AD95" t="s">
        <v>32</v>
      </c>
      <c r="AE95" t="s">
        <v>190</v>
      </c>
      <c r="AF95">
        <v>217</v>
      </c>
      <c r="AG95" t="s">
        <v>191</v>
      </c>
      <c r="AH95" t="s">
        <v>192</v>
      </c>
      <c r="AI95">
        <v>4</v>
      </c>
      <c r="AJ95">
        <v>4</v>
      </c>
      <c r="AK95" t="s">
        <v>193</v>
      </c>
      <c r="AL95" t="s">
        <v>193</v>
      </c>
      <c r="AM95" t="s">
        <v>193</v>
      </c>
      <c r="AN95">
        <v>10</v>
      </c>
      <c r="AO95" t="s">
        <v>194</v>
      </c>
      <c r="AP95" t="s">
        <v>826</v>
      </c>
      <c r="AQ95" s="283">
        <v>4.5999999999999996</v>
      </c>
      <c r="AR95">
        <v>1.0840000000000001</v>
      </c>
      <c r="AS95" s="283">
        <v>4.9863999999999997</v>
      </c>
      <c r="AT95">
        <v>162</v>
      </c>
      <c r="AU95" t="s">
        <v>188</v>
      </c>
      <c r="AV95" t="s">
        <v>32</v>
      </c>
      <c r="AW95" t="s">
        <v>32</v>
      </c>
      <c r="AX95">
        <v>14</v>
      </c>
      <c r="AY95" t="s">
        <v>195</v>
      </c>
      <c r="AZ95">
        <v>8486</v>
      </c>
      <c r="BA95" t="s">
        <v>330</v>
      </c>
      <c r="BB95">
        <v>88158</v>
      </c>
      <c r="BC95" t="s">
        <v>335</v>
      </c>
      <c r="BD95">
        <v>7468555</v>
      </c>
      <c r="BE95" t="s">
        <v>829</v>
      </c>
      <c r="BF95" t="s">
        <v>188</v>
      </c>
      <c r="BG95" t="s">
        <v>32</v>
      </c>
      <c r="BH95" t="s">
        <v>198</v>
      </c>
      <c r="BI95" t="s">
        <v>32</v>
      </c>
      <c r="BJ95">
        <v>487755</v>
      </c>
      <c r="BK95" t="s">
        <v>831</v>
      </c>
      <c r="BL95" t="s">
        <v>1030</v>
      </c>
      <c r="BM95" t="s">
        <v>841</v>
      </c>
      <c r="BN95" t="s">
        <v>834</v>
      </c>
      <c r="BO95" t="s">
        <v>32</v>
      </c>
      <c r="BP95" t="s">
        <v>32</v>
      </c>
    </row>
    <row r="96" spans="1:68">
      <c r="A96" s="109">
        <v>2026</v>
      </c>
      <c r="B96" t="s">
        <v>656</v>
      </c>
      <c r="C96" s="109">
        <v>10</v>
      </c>
      <c r="D96" t="s">
        <v>1034</v>
      </c>
      <c r="E96">
        <v>2</v>
      </c>
      <c r="F96" t="s">
        <v>32</v>
      </c>
      <c r="G96" t="s">
        <v>32</v>
      </c>
      <c r="H96">
        <v>700379</v>
      </c>
      <c r="I96" t="s">
        <v>329</v>
      </c>
      <c r="J96" t="s">
        <v>822</v>
      </c>
      <c r="K96" t="s">
        <v>823</v>
      </c>
      <c r="L96" t="s">
        <v>1035</v>
      </c>
      <c r="M96">
        <v>15</v>
      </c>
      <c r="N96">
        <v>45</v>
      </c>
      <c r="O96">
        <v>44.1</v>
      </c>
      <c r="P96" s="110">
        <v>46132</v>
      </c>
      <c r="Q96" s="110">
        <v>46152</v>
      </c>
      <c r="R96" s="110">
        <v>46152.980536840267</v>
      </c>
      <c r="S96" t="s">
        <v>187</v>
      </c>
      <c r="T96" t="s">
        <v>32</v>
      </c>
      <c r="U96" t="s">
        <v>32</v>
      </c>
      <c r="V96" t="s">
        <v>188</v>
      </c>
      <c r="W96" t="s">
        <v>188</v>
      </c>
      <c r="X96" t="s">
        <v>825</v>
      </c>
      <c r="Y96" t="s">
        <v>32</v>
      </c>
      <c r="Z96" t="s">
        <v>32</v>
      </c>
      <c r="AA96" t="s">
        <v>32</v>
      </c>
      <c r="AB96" t="s">
        <v>32</v>
      </c>
      <c r="AC96" t="s">
        <v>32</v>
      </c>
      <c r="AD96" t="s">
        <v>32</v>
      </c>
      <c r="AE96" t="s">
        <v>190</v>
      </c>
      <c r="AF96">
        <v>217</v>
      </c>
      <c r="AG96" t="s">
        <v>191</v>
      </c>
      <c r="AH96" t="s">
        <v>192</v>
      </c>
      <c r="AI96">
        <v>4</v>
      </c>
      <c r="AJ96">
        <v>4</v>
      </c>
      <c r="AK96" t="s">
        <v>193</v>
      </c>
      <c r="AL96" t="s">
        <v>193</v>
      </c>
      <c r="AM96" t="s">
        <v>193</v>
      </c>
      <c r="AN96">
        <v>14</v>
      </c>
      <c r="AO96" t="s">
        <v>194</v>
      </c>
      <c r="AP96" t="s">
        <v>826</v>
      </c>
      <c r="AQ96" s="283">
        <v>1.2350000000000001</v>
      </c>
      <c r="AR96">
        <v>1.0840000000000001</v>
      </c>
      <c r="AS96" s="283">
        <v>1.33874</v>
      </c>
      <c r="AT96">
        <v>161</v>
      </c>
      <c r="AU96" t="s">
        <v>188</v>
      </c>
      <c r="AV96" t="s">
        <v>32</v>
      </c>
      <c r="AW96" t="s">
        <v>32</v>
      </c>
      <c r="AX96">
        <v>14</v>
      </c>
      <c r="AY96" t="s">
        <v>195</v>
      </c>
      <c r="AZ96">
        <v>8486</v>
      </c>
      <c r="BA96" t="s">
        <v>330</v>
      </c>
      <c r="BB96">
        <v>88158</v>
      </c>
      <c r="BC96" t="s">
        <v>335</v>
      </c>
      <c r="BD96">
        <v>7468555</v>
      </c>
      <c r="BE96" t="s">
        <v>829</v>
      </c>
      <c r="BF96" t="s">
        <v>188</v>
      </c>
      <c r="BG96" t="s">
        <v>32</v>
      </c>
      <c r="BH96" t="s">
        <v>198</v>
      </c>
      <c r="BI96" t="s">
        <v>32</v>
      </c>
      <c r="BJ96">
        <v>487755</v>
      </c>
      <c r="BK96" t="s">
        <v>831</v>
      </c>
      <c r="BL96" t="s">
        <v>1030</v>
      </c>
      <c r="BM96" t="s">
        <v>841</v>
      </c>
      <c r="BN96" t="s">
        <v>834</v>
      </c>
      <c r="BO96" t="s">
        <v>32</v>
      </c>
      <c r="BP96" t="s">
        <v>32</v>
      </c>
    </row>
    <row r="97" spans="1:68">
      <c r="A97" s="109">
        <v>2026</v>
      </c>
      <c r="B97" t="s">
        <v>656</v>
      </c>
      <c r="C97" s="109">
        <v>8</v>
      </c>
      <c r="D97" t="s">
        <v>1036</v>
      </c>
      <c r="E97">
        <v>1</v>
      </c>
      <c r="F97" t="s">
        <v>32</v>
      </c>
      <c r="G97" t="s">
        <v>32</v>
      </c>
      <c r="H97">
        <v>966024</v>
      </c>
      <c r="I97" t="s">
        <v>1037</v>
      </c>
      <c r="J97" t="s">
        <v>822</v>
      </c>
      <c r="K97" t="s">
        <v>854</v>
      </c>
      <c r="L97" t="s">
        <v>1038</v>
      </c>
      <c r="M97">
        <v>14.87</v>
      </c>
      <c r="N97">
        <v>20.6</v>
      </c>
      <c r="O97">
        <v>28.5</v>
      </c>
      <c r="P97" s="110">
        <v>46139</v>
      </c>
      <c r="Q97" s="110">
        <v>46150</v>
      </c>
      <c r="R97" s="110">
        <v>46150.662141168978</v>
      </c>
      <c r="S97" t="s">
        <v>187</v>
      </c>
      <c r="T97" t="s">
        <v>32</v>
      </c>
      <c r="U97" t="s">
        <v>32</v>
      </c>
      <c r="V97" t="s">
        <v>203</v>
      </c>
      <c r="W97" t="s">
        <v>203</v>
      </c>
      <c r="X97" t="s">
        <v>1039</v>
      </c>
      <c r="Y97" t="s">
        <v>32</v>
      </c>
      <c r="Z97" t="s">
        <v>32</v>
      </c>
      <c r="AA97" t="s">
        <v>32</v>
      </c>
      <c r="AB97" t="s">
        <v>32</v>
      </c>
      <c r="AC97" t="s">
        <v>32</v>
      </c>
      <c r="AD97" t="s">
        <v>32</v>
      </c>
      <c r="AE97" t="s">
        <v>190</v>
      </c>
      <c r="AF97">
        <v>217</v>
      </c>
      <c r="AG97" t="s">
        <v>191</v>
      </c>
      <c r="AH97" t="s">
        <v>192</v>
      </c>
      <c r="AI97">
        <v>4</v>
      </c>
      <c r="AJ97">
        <v>4</v>
      </c>
      <c r="AK97" t="s">
        <v>193</v>
      </c>
      <c r="AL97" t="s">
        <v>193</v>
      </c>
      <c r="AM97" t="s">
        <v>193</v>
      </c>
      <c r="AN97">
        <v>8</v>
      </c>
      <c r="AO97" t="s">
        <v>194</v>
      </c>
      <c r="AP97" t="s">
        <v>826</v>
      </c>
      <c r="AQ97" s="283">
        <v>3.0150000000000001</v>
      </c>
      <c r="AR97">
        <v>1.0840000000000001</v>
      </c>
      <c r="AS97" s="283">
        <v>3.2682600000000002</v>
      </c>
      <c r="AT97">
        <v>114</v>
      </c>
      <c r="AU97" t="s">
        <v>205</v>
      </c>
      <c r="AV97" t="s">
        <v>32</v>
      </c>
      <c r="AW97" t="s">
        <v>32</v>
      </c>
      <c r="AX97">
        <v>14</v>
      </c>
      <c r="AY97" t="s">
        <v>422</v>
      </c>
      <c r="AZ97">
        <v>5287</v>
      </c>
      <c r="BA97" t="s">
        <v>481</v>
      </c>
      <c r="BB97">
        <v>916989</v>
      </c>
      <c r="BC97" t="s">
        <v>1040</v>
      </c>
      <c r="BD97">
        <v>11527879</v>
      </c>
      <c r="BE97" t="s">
        <v>829</v>
      </c>
      <c r="BF97" t="s">
        <v>188</v>
      </c>
      <c r="BG97" t="s">
        <v>32</v>
      </c>
      <c r="BH97" t="s">
        <v>198</v>
      </c>
      <c r="BI97" t="s">
        <v>32</v>
      </c>
      <c r="BJ97">
        <v>487525</v>
      </c>
      <c r="BK97" t="s">
        <v>831</v>
      </c>
      <c r="BL97" t="s">
        <v>1041</v>
      </c>
      <c r="BM97" t="s">
        <v>841</v>
      </c>
      <c r="BN97" t="s">
        <v>834</v>
      </c>
      <c r="BO97" t="s">
        <v>32</v>
      </c>
      <c r="BP97" t="s">
        <v>32</v>
      </c>
    </row>
    <row r="98" spans="1:68">
      <c r="A98" s="109">
        <v>2026</v>
      </c>
      <c r="B98" t="s">
        <v>656</v>
      </c>
      <c r="C98" s="109">
        <v>6</v>
      </c>
      <c r="D98" t="s">
        <v>1042</v>
      </c>
      <c r="E98">
        <v>1</v>
      </c>
      <c r="F98" t="s">
        <v>32</v>
      </c>
      <c r="G98" t="s">
        <v>32</v>
      </c>
      <c r="H98">
        <v>703786</v>
      </c>
      <c r="I98" t="s">
        <v>921</v>
      </c>
      <c r="J98" t="s">
        <v>822</v>
      </c>
      <c r="K98" t="s">
        <v>854</v>
      </c>
      <c r="L98" t="s">
        <v>922</v>
      </c>
      <c r="M98">
        <v>14.98</v>
      </c>
      <c r="N98">
        <v>50.9</v>
      </c>
      <c r="O98">
        <v>39.1</v>
      </c>
      <c r="P98" s="110">
        <v>46139</v>
      </c>
      <c r="Q98" s="110">
        <v>46148</v>
      </c>
      <c r="R98" s="110">
        <v>46148.443291400457</v>
      </c>
      <c r="S98" t="s">
        <v>187</v>
      </c>
      <c r="T98" t="s">
        <v>32</v>
      </c>
      <c r="U98" t="s">
        <v>32</v>
      </c>
      <c r="V98" t="s">
        <v>350</v>
      </c>
      <c r="W98" t="s">
        <v>351</v>
      </c>
      <c r="X98" t="s">
        <v>1039</v>
      </c>
      <c r="Y98" t="s">
        <v>32</v>
      </c>
      <c r="Z98" t="s">
        <v>32</v>
      </c>
      <c r="AA98" t="s">
        <v>32</v>
      </c>
      <c r="AB98" t="s">
        <v>32</v>
      </c>
      <c r="AC98" t="s">
        <v>32</v>
      </c>
      <c r="AD98" t="s">
        <v>32</v>
      </c>
      <c r="AE98" t="s">
        <v>190</v>
      </c>
      <c r="AF98">
        <v>217</v>
      </c>
      <c r="AG98" t="s">
        <v>191</v>
      </c>
      <c r="AH98" t="s">
        <v>192</v>
      </c>
      <c r="AI98">
        <v>4</v>
      </c>
      <c r="AJ98">
        <v>4</v>
      </c>
      <c r="AK98" t="s">
        <v>193</v>
      </c>
      <c r="AL98" t="s">
        <v>193</v>
      </c>
      <c r="AM98" t="s">
        <v>193</v>
      </c>
      <c r="AN98">
        <v>8</v>
      </c>
      <c r="AO98" t="s">
        <v>194</v>
      </c>
      <c r="AP98" t="s">
        <v>826</v>
      </c>
      <c r="AQ98" s="283">
        <v>2.7919999999999998</v>
      </c>
      <c r="AR98">
        <v>1.0840000000000001</v>
      </c>
      <c r="AS98" s="283">
        <v>3.0265279999999999</v>
      </c>
      <c r="AT98">
        <v>114</v>
      </c>
      <c r="AU98" t="s">
        <v>352</v>
      </c>
      <c r="AV98" t="s">
        <v>32</v>
      </c>
      <c r="AW98" t="s">
        <v>32</v>
      </c>
      <c r="AX98">
        <v>14</v>
      </c>
      <c r="AY98" t="s">
        <v>195</v>
      </c>
      <c r="AZ98">
        <v>10444</v>
      </c>
      <c r="BA98" t="s">
        <v>906</v>
      </c>
      <c r="BB98">
        <v>37374</v>
      </c>
      <c r="BC98" t="s">
        <v>923</v>
      </c>
      <c r="BD98">
        <v>5435141</v>
      </c>
      <c r="BE98" t="s">
        <v>829</v>
      </c>
      <c r="BF98" t="s">
        <v>188</v>
      </c>
      <c r="BG98" t="s">
        <v>32</v>
      </c>
      <c r="BH98" t="s">
        <v>198</v>
      </c>
      <c r="BI98" t="s">
        <v>32</v>
      </c>
      <c r="BJ98">
        <v>487194</v>
      </c>
      <c r="BK98" t="s">
        <v>831</v>
      </c>
      <c r="BL98" t="s">
        <v>355</v>
      </c>
      <c r="BM98" t="s">
        <v>841</v>
      </c>
      <c r="BN98" t="s">
        <v>834</v>
      </c>
      <c r="BO98" t="s">
        <v>32</v>
      </c>
      <c r="BP98" t="s">
        <v>32</v>
      </c>
    </row>
    <row r="99" spans="1:68">
      <c r="A99" s="109">
        <v>2026</v>
      </c>
      <c r="B99" t="s">
        <v>656</v>
      </c>
      <c r="C99" s="109">
        <v>5</v>
      </c>
      <c r="D99" t="s">
        <v>1043</v>
      </c>
      <c r="E99">
        <v>1</v>
      </c>
      <c r="F99" t="s">
        <v>32</v>
      </c>
      <c r="G99" t="s">
        <v>32</v>
      </c>
      <c r="H99">
        <v>704154</v>
      </c>
      <c r="I99" t="s">
        <v>874</v>
      </c>
      <c r="J99" t="s">
        <v>822</v>
      </c>
      <c r="K99" t="s">
        <v>875</v>
      </c>
      <c r="L99" t="s">
        <v>876</v>
      </c>
      <c r="M99">
        <v>14.99</v>
      </c>
      <c r="N99">
        <v>52.4</v>
      </c>
      <c r="O99">
        <v>49.2</v>
      </c>
      <c r="P99" s="110">
        <v>46130</v>
      </c>
      <c r="Q99" s="110">
        <v>46147</v>
      </c>
      <c r="R99" s="110">
        <v>46147.843195636568</v>
      </c>
      <c r="S99" t="s">
        <v>187</v>
      </c>
      <c r="T99" t="s">
        <v>32</v>
      </c>
      <c r="U99" t="s">
        <v>32</v>
      </c>
      <c r="V99" t="s">
        <v>188</v>
      </c>
      <c r="W99" t="s">
        <v>188</v>
      </c>
      <c r="X99" t="s">
        <v>825</v>
      </c>
      <c r="Y99" t="s">
        <v>32</v>
      </c>
      <c r="Z99" t="s">
        <v>32</v>
      </c>
      <c r="AA99" t="s">
        <v>32</v>
      </c>
      <c r="AB99" t="s">
        <v>32</v>
      </c>
      <c r="AC99" t="s">
        <v>32</v>
      </c>
      <c r="AD99" t="s">
        <v>32</v>
      </c>
      <c r="AE99" t="s">
        <v>190</v>
      </c>
      <c r="AF99">
        <v>217</v>
      </c>
      <c r="AG99" t="s">
        <v>191</v>
      </c>
      <c r="AH99" t="s">
        <v>192</v>
      </c>
      <c r="AI99">
        <v>4</v>
      </c>
      <c r="AJ99">
        <v>4</v>
      </c>
      <c r="AK99" t="s">
        <v>193</v>
      </c>
      <c r="AL99" t="s">
        <v>193</v>
      </c>
      <c r="AM99" t="s">
        <v>193</v>
      </c>
      <c r="AN99">
        <v>14</v>
      </c>
      <c r="AO99" t="s">
        <v>194</v>
      </c>
      <c r="AP99" t="s">
        <v>826</v>
      </c>
      <c r="AQ99" s="283">
        <v>4.5</v>
      </c>
      <c r="AR99">
        <v>1.0840000000000001</v>
      </c>
      <c r="AS99" s="283">
        <v>4.8780000000000001</v>
      </c>
      <c r="AT99">
        <v>161</v>
      </c>
      <c r="AU99" t="s">
        <v>188</v>
      </c>
      <c r="AV99" t="s">
        <v>32</v>
      </c>
      <c r="AW99" t="s">
        <v>32</v>
      </c>
      <c r="AX99">
        <v>14</v>
      </c>
      <c r="AY99" t="s">
        <v>195</v>
      </c>
      <c r="AZ99">
        <v>8486</v>
      </c>
      <c r="BA99" t="s">
        <v>330</v>
      </c>
      <c r="BB99">
        <v>942458</v>
      </c>
      <c r="BC99" t="s">
        <v>867</v>
      </c>
      <c r="BD99">
        <v>15928261</v>
      </c>
      <c r="BE99" t="s">
        <v>829</v>
      </c>
      <c r="BF99" t="s">
        <v>188</v>
      </c>
      <c r="BG99" t="s">
        <v>32</v>
      </c>
      <c r="BH99" t="s">
        <v>198</v>
      </c>
      <c r="BI99" t="s">
        <v>32</v>
      </c>
      <c r="BJ99">
        <v>487159</v>
      </c>
      <c r="BK99" t="s">
        <v>831</v>
      </c>
      <c r="BL99" t="s">
        <v>1030</v>
      </c>
      <c r="BM99" t="s">
        <v>841</v>
      </c>
      <c r="BN99" t="s">
        <v>834</v>
      </c>
      <c r="BO99" t="s">
        <v>32</v>
      </c>
      <c r="BP99" t="s">
        <v>32</v>
      </c>
    </row>
    <row r="100" spans="1:68">
      <c r="A100" s="109">
        <v>2026</v>
      </c>
      <c r="B100" t="s">
        <v>656</v>
      </c>
      <c r="C100" s="109">
        <v>5</v>
      </c>
      <c r="D100" t="s">
        <v>1043</v>
      </c>
      <c r="E100">
        <v>2</v>
      </c>
      <c r="F100" t="s">
        <v>32</v>
      </c>
      <c r="G100" t="s">
        <v>32</v>
      </c>
      <c r="H100">
        <v>704154</v>
      </c>
      <c r="I100" t="s">
        <v>874</v>
      </c>
      <c r="J100" t="s">
        <v>822</v>
      </c>
      <c r="K100" t="s">
        <v>875</v>
      </c>
      <c r="L100" t="s">
        <v>876</v>
      </c>
      <c r="M100">
        <v>14.99</v>
      </c>
      <c r="N100">
        <v>52.4</v>
      </c>
      <c r="O100">
        <v>49.2</v>
      </c>
      <c r="P100" s="110">
        <v>46130</v>
      </c>
      <c r="Q100" s="110">
        <v>46147</v>
      </c>
      <c r="R100" s="110">
        <v>46147.843195636568</v>
      </c>
      <c r="S100" t="s">
        <v>187</v>
      </c>
      <c r="T100" t="s">
        <v>32</v>
      </c>
      <c r="U100" t="s">
        <v>32</v>
      </c>
      <c r="V100" t="s">
        <v>188</v>
      </c>
      <c r="W100" t="s">
        <v>188</v>
      </c>
      <c r="X100" t="s">
        <v>825</v>
      </c>
      <c r="Y100" t="s">
        <v>32</v>
      </c>
      <c r="Z100" t="s">
        <v>32</v>
      </c>
      <c r="AA100" t="s">
        <v>32</v>
      </c>
      <c r="AB100" t="s">
        <v>32</v>
      </c>
      <c r="AC100" t="s">
        <v>32</v>
      </c>
      <c r="AD100" t="s">
        <v>32</v>
      </c>
      <c r="AE100" t="s">
        <v>190</v>
      </c>
      <c r="AF100">
        <v>217</v>
      </c>
      <c r="AG100" t="s">
        <v>191</v>
      </c>
      <c r="AH100" t="s">
        <v>192</v>
      </c>
      <c r="AI100">
        <v>4</v>
      </c>
      <c r="AJ100">
        <v>4</v>
      </c>
      <c r="AK100" t="s">
        <v>193</v>
      </c>
      <c r="AL100" t="s">
        <v>193</v>
      </c>
      <c r="AM100" t="s">
        <v>193</v>
      </c>
      <c r="AN100">
        <v>9</v>
      </c>
      <c r="AO100" t="s">
        <v>194</v>
      </c>
      <c r="AP100" t="s">
        <v>826</v>
      </c>
      <c r="AQ100" s="283">
        <v>4.4989999999999997</v>
      </c>
      <c r="AR100">
        <v>1.0840000000000001</v>
      </c>
      <c r="AS100" s="283">
        <v>4.8769159999999996</v>
      </c>
      <c r="AT100">
        <v>115</v>
      </c>
      <c r="AU100" t="s">
        <v>188</v>
      </c>
      <c r="AV100" t="s">
        <v>32</v>
      </c>
      <c r="AW100" t="s">
        <v>32</v>
      </c>
      <c r="AX100">
        <v>14</v>
      </c>
      <c r="AY100" t="s">
        <v>195</v>
      </c>
      <c r="AZ100">
        <v>8486</v>
      </c>
      <c r="BA100" t="s">
        <v>330</v>
      </c>
      <c r="BB100">
        <v>942458</v>
      </c>
      <c r="BC100" t="s">
        <v>867</v>
      </c>
      <c r="BD100">
        <v>15928261</v>
      </c>
      <c r="BE100" t="s">
        <v>829</v>
      </c>
      <c r="BF100" t="s">
        <v>188</v>
      </c>
      <c r="BG100" t="s">
        <v>32</v>
      </c>
      <c r="BH100" t="s">
        <v>198</v>
      </c>
      <c r="BI100" t="s">
        <v>32</v>
      </c>
      <c r="BJ100">
        <v>487159</v>
      </c>
      <c r="BK100" t="s">
        <v>831</v>
      </c>
      <c r="BL100" t="s">
        <v>1030</v>
      </c>
      <c r="BM100" t="s">
        <v>841</v>
      </c>
      <c r="BN100" t="s">
        <v>834</v>
      </c>
      <c r="BO100" t="s">
        <v>32</v>
      </c>
      <c r="BP100" t="s">
        <v>32</v>
      </c>
    </row>
    <row r="101" spans="1:68">
      <c r="A101" s="109">
        <v>2026</v>
      </c>
      <c r="B101" t="s">
        <v>656</v>
      </c>
      <c r="C101" s="109">
        <v>5</v>
      </c>
      <c r="D101" t="s">
        <v>1043</v>
      </c>
      <c r="E101">
        <v>3</v>
      </c>
      <c r="F101" t="s">
        <v>32</v>
      </c>
      <c r="G101" t="s">
        <v>32</v>
      </c>
      <c r="H101">
        <v>704154</v>
      </c>
      <c r="I101" t="s">
        <v>874</v>
      </c>
      <c r="J101" t="s">
        <v>822</v>
      </c>
      <c r="K101" t="s">
        <v>875</v>
      </c>
      <c r="L101" t="s">
        <v>876</v>
      </c>
      <c r="M101">
        <v>14.99</v>
      </c>
      <c r="N101">
        <v>52.4</v>
      </c>
      <c r="O101">
        <v>49.2</v>
      </c>
      <c r="P101" s="110">
        <v>46130</v>
      </c>
      <c r="Q101" s="110">
        <v>46147</v>
      </c>
      <c r="R101" s="110">
        <v>46147.843195636568</v>
      </c>
      <c r="S101" t="s">
        <v>187</v>
      </c>
      <c r="T101" t="s">
        <v>32</v>
      </c>
      <c r="U101" t="s">
        <v>32</v>
      </c>
      <c r="V101" t="s">
        <v>188</v>
      </c>
      <c r="W101" t="s">
        <v>188</v>
      </c>
      <c r="X101" t="s">
        <v>825</v>
      </c>
      <c r="Y101" t="s">
        <v>32</v>
      </c>
      <c r="Z101" t="s">
        <v>32</v>
      </c>
      <c r="AA101" t="s">
        <v>32</v>
      </c>
      <c r="AB101" t="s">
        <v>32</v>
      </c>
      <c r="AC101" t="s">
        <v>32</v>
      </c>
      <c r="AD101" t="s">
        <v>32</v>
      </c>
      <c r="AE101" t="s">
        <v>190</v>
      </c>
      <c r="AF101">
        <v>217</v>
      </c>
      <c r="AG101" t="s">
        <v>191</v>
      </c>
      <c r="AH101" t="s">
        <v>192</v>
      </c>
      <c r="AI101">
        <v>4</v>
      </c>
      <c r="AJ101">
        <v>4</v>
      </c>
      <c r="AK101" t="s">
        <v>193</v>
      </c>
      <c r="AL101" t="s">
        <v>193</v>
      </c>
      <c r="AM101" t="s">
        <v>193</v>
      </c>
      <c r="AN101">
        <v>14</v>
      </c>
      <c r="AO101" t="s">
        <v>194</v>
      </c>
      <c r="AP101" t="s">
        <v>826</v>
      </c>
      <c r="AQ101" s="283">
        <v>3.4000000000000002E-2</v>
      </c>
      <c r="AR101">
        <v>1.0840000000000001</v>
      </c>
      <c r="AS101" s="283">
        <v>3.6856000000000007E-2</v>
      </c>
      <c r="AT101">
        <v>161</v>
      </c>
      <c r="AU101" t="s">
        <v>188</v>
      </c>
      <c r="AV101" t="s">
        <v>32</v>
      </c>
      <c r="AW101" t="s">
        <v>32</v>
      </c>
      <c r="AX101">
        <v>14</v>
      </c>
      <c r="AY101" t="s">
        <v>239</v>
      </c>
      <c r="AZ101">
        <v>8888888</v>
      </c>
      <c r="BA101" t="s">
        <v>280</v>
      </c>
      <c r="BB101">
        <v>942458</v>
      </c>
      <c r="BC101" t="s">
        <v>867</v>
      </c>
      <c r="BD101">
        <v>15928261</v>
      </c>
      <c r="BE101" t="s">
        <v>829</v>
      </c>
      <c r="BF101" t="s">
        <v>188</v>
      </c>
      <c r="BG101" t="s">
        <v>32</v>
      </c>
      <c r="BH101" t="s">
        <v>198</v>
      </c>
      <c r="BI101" t="s">
        <v>32</v>
      </c>
      <c r="BJ101">
        <v>487159</v>
      </c>
      <c r="BK101" t="s">
        <v>831</v>
      </c>
      <c r="BL101" t="s">
        <v>1030</v>
      </c>
      <c r="BM101" t="s">
        <v>841</v>
      </c>
      <c r="BN101" t="s">
        <v>834</v>
      </c>
      <c r="BO101" t="s">
        <v>32</v>
      </c>
      <c r="BP101" t="s">
        <v>32</v>
      </c>
    </row>
    <row r="102" spans="1:68">
      <c r="A102" s="109">
        <v>2026</v>
      </c>
      <c r="B102" t="s">
        <v>656</v>
      </c>
      <c r="C102" s="109">
        <v>5</v>
      </c>
      <c r="D102" t="s">
        <v>1044</v>
      </c>
      <c r="E102">
        <v>1</v>
      </c>
      <c r="F102" t="s">
        <v>32</v>
      </c>
      <c r="G102" t="s">
        <v>32</v>
      </c>
      <c r="H102">
        <v>698758</v>
      </c>
      <c r="I102" t="s">
        <v>862</v>
      </c>
      <c r="J102" t="s">
        <v>822</v>
      </c>
      <c r="K102" t="s">
        <v>823</v>
      </c>
      <c r="L102" t="s">
        <v>863</v>
      </c>
      <c r="M102">
        <v>17.899999999999999</v>
      </c>
      <c r="N102">
        <v>49.4</v>
      </c>
      <c r="O102">
        <v>80</v>
      </c>
      <c r="P102" s="110">
        <v>46136</v>
      </c>
      <c r="Q102" s="110">
        <v>46147</v>
      </c>
      <c r="R102" s="110">
        <v>46147.655094988433</v>
      </c>
      <c r="S102" t="s">
        <v>187</v>
      </c>
      <c r="T102" t="s">
        <v>32</v>
      </c>
      <c r="U102" t="s">
        <v>32</v>
      </c>
      <c r="V102" t="s">
        <v>188</v>
      </c>
      <c r="W102" t="s">
        <v>188</v>
      </c>
      <c r="X102" t="s">
        <v>825</v>
      </c>
      <c r="Y102" t="s">
        <v>32</v>
      </c>
      <c r="Z102" t="s">
        <v>32</v>
      </c>
      <c r="AA102" t="s">
        <v>32</v>
      </c>
      <c r="AB102" t="s">
        <v>32</v>
      </c>
      <c r="AC102" t="s">
        <v>32</v>
      </c>
      <c r="AD102" t="s">
        <v>32</v>
      </c>
      <c r="AE102" t="s">
        <v>190</v>
      </c>
      <c r="AF102">
        <v>217</v>
      </c>
      <c r="AG102" t="s">
        <v>191</v>
      </c>
      <c r="AH102" t="s">
        <v>192</v>
      </c>
      <c r="AI102">
        <v>4</v>
      </c>
      <c r="AJ102">
        <v>4</v>
      </c>
      <c r="AK102" t="s">
        <v>193</v>
      </c>
      <c r="AL102" t="s">
        <v>193</v>
      </c>
      <c r="AM102" t="s">
        <v>193</v>
      </c>
      <c r="AN102">
        <v>14</v>
      </c>
      <c r="AO102" t="s">
        <v>194</v>
      </c>
      <c r="AP102" t="s">
        <v>826</v>
      </c>
      <c r="AQ102" s="283">
        <v>6.6210000000000004</v>
      </c>
      <c r="AR102">
        <v>1.0840000000000001</v>
      </c>
      <c r="AS102" s="283">
        <v>7.1771640000000012</v>
      </c>
      <c r="AT102">
        <v>161</v>
      </c>
      <c r="AU102" t="s">
        <v>188</v>
      </c>
      <c r="AV102" t="s">
        <v>32</v>
      </c>
      <c r="AW102" t="s">
        <v>32</v>
      </c>
      <c r="AX102">
        <v>14</v>
      </c>
      <c r="AY102" t="s">
        <v>195</v>
      </c>
      <c r="AZ102">
        <v>8486</v>
      </c>
      <c r="BA102" t="s">
        <v>330</v>
      </c>
      <c r="BB102">
        <v>942458</v>
      </c>
      <c r="BC102" t="s">
        <v>867</v>
      </c>
      <c r="BD102">
        <v>15928261</v>
      </c>
      <c r="BE102" t="s">
        <v>829</v>
      </c>
      <c r="BF102" t="s">
        <v>188</v>
      </c>
      <c r="BG102" t="s">
        <v>32</v>
      </c>
      <c r="BH102" t="s">
        <v>198</v>
      </c>
      <c r="BI102" t="s">
        <v>32</v>
      </c>
      <c r="BJ102">
        <v>487031</v>
      </c>
      <c r="BK102" t="s">
        <v>831</v>
      </c>
      <c r="BL102" t="s">
        <v>1030</v>
      </c>
      <c r="BM102" t="s">
        <v>841</v>
      </c>
      <c r="BN102" t="s">
        <v>834</v>
      </c>
      <c r="BO102" t="s">
        <v>32</v>
      </c>
      <c r="BP102" t="s">
        <v>32</v>
      </c>
    </row>
    <row r="103" spans="1:68">
      <c r="A103" s="109">
        <v>2026</v>
      </c>
      <c r="B103" t="s">
        <v>656</v>
      </c>
      <c r="C103" s="109">
        <v>4</v>
      </c>
      <c r="D103" t="s">
        <v>1045</v>
      </c>
      <c r="E103">
        <v>1</v>
      </c>
      <c r="F103" t="s">
        <v>32</v>
      </c>
      <c r="G103" t="s">
        <v>32</v>
      </c>
      <c r="H103">
        <v>969817</v>
      </c>
      <c r="I103" t="s">
        <v>1046</v>
      </c>
      <c r="J103" t="s">
        <v>822</v>
      </c>
      <c r="K103" t="s">
        <v>341</v>
      </c>
      <c r="L103" t="s">
        <v>1047</v>
      </c>
      <c r="M103">
        <v>15</v>
      </c>
      <c r="N103">
        <v>24</v>
      </c>
      <c r="O103">
        <v>38.799999999999997</v>
      </c>
      <c r="P103" s="110">
        <v>46121</v>
      </c>
      <c r="Q103" s="110">
        <v>46146</v>
      </c>
      <c r="R103" s="110">
        <v>46146.603212499998</v>
      </c>
      <c r="S103" t="s">
        <v>187</v>
      </c>
      <c r="T103" t="s">
        <v>32</v>
      </c>
      <c r="U103" t="s">
        <v>32</v>
      </c>
      <c r="V103" t="s">
        <v>318</v>
      </c>
      <c r="W103" t="s">
        <v>318</v>
      </c>
      <c r="X103" t="s">
        <v>954</v>
      </c>
      <c r="Y103" t="s">
        <v>32</v>
      </c>
      <c r="Z103" t="s">
        <v>32</v>
      </c>
      <c r="AA103" t="s">
        <v>32</v>
      </c>
      <c r="AB103" t="s">
        <v>32</v>
      </c>
      <c r="AC103" t="s">
        <v>32</v>
      </c>
      <c r="AD103" t="s">
        <v>32</v>
      </c>
      <c r="AE103" t="s">
        <v>190</v>
      </c>
      <c r="AF103">
        <v>217</v>
      </c>
      <c r="AG103" t="s">
        <v>191</v>
      </c>
      <c r="AH103" t="s">
        <v>192</v>
      </c>
      <c r="AI103">
        <v>4</v>
      </c>
      <c r="AJ103">
        <v>4</v>
      </c>
      <c r="AK103" t="s">
        <v>193</v>
      </c>
      <c r="AL103" t="s">
        <v>193</v>
      </c>
      <c r="AM103" t="s">
        <v>193</v>
      </c>
      <c r="AN103">
        <v>2</v>
      </c>
      <c r="AO103" t="s">
        <v>194</v>
      </c>
      <c r="AP103" t="s">
        <v>826</v>
      </c>
      <c r="AQ103" s="283">
        <v>0.55000000000000004</v>
      </c>
      <c r="AR103">
        <v>1.0840000000000001</v>
      </c>
      <c r="AS103" s="283">
        <v>0.59619999999999995</v>
      </c>
      <c r="AT103">
        <v>106</v>
      </c>
      <c r="AU103" t="s">
        <v>320</v>
      </c>
      <c r="AV103" t="s">
        <v>32</v>
      </c>
      <c r="AW103" t="s">
        <v>32</v>
      </c>
      <c r="AX103">
        <v>3</v>
      </c>
      <c r="AY103" t="s">
        <v>195</v>
      </c>
      <c r="AZ103">
        <v>5811</v>
      </c>
      <c r="BA103" t="s">
        <v>397</v>
      </c>
      <c r="BB103">
        <v>235802</v>
      </c>
      <c r="BC103" t="s">
        <v>1048</v>
      </c>
      <c r="BD103">
        <v>16230814</v>
      </c>
      <c r="BE103" t="s">
        <v>859</v>
      </c>
      <c r="BF103" t="s">
        <v>318</v>
      </c>
      <c r="BG103" t="s">
        <v>32</v>
      </c>
      <c r="BH103" t="s">
        <v>198</v>
      </c>
      <c r="BI103" t="s">
        <v>32</v>
      </c>
      <c r="BJ103">
        <v>486941</v>
      </c>
      <c r="BK103" t="s">
        <v>831</v>
      </c>
      <c r="BL103" t="s">
        <v>323</v>
      </c>
      <c r="BM103" t="s">
        <v>841</v>
      </c>
      <c r="BN103" t="s">
        <v>834</v>
      </c>
      <c r="BO103" t="s">
        <v>32</v>
      </c>
      <c r="BP103" t="s">
        <v>32</v>
      </c>
    </row>
    <row r="104" spans="1:68">
      <c r="A104" s="109">
        <v>2026</v>
      </c>
      <c r="B104" t="s">
        <v>656</v>
      </c>
      <c r="C104" s="109">
        <v>4</v>
      </c>
      <c r="D104" t="s">
        <v>1045</v>
      </c>
      <c r="E104">
        <v>2</v>
      </c>
      <c r="F104" t="s">
        <v>32</v>
      </c>
      <c r="G104" t="s">
        <v>32</v>
      </c>
      <c r="H104">
        <v>969817</v>
      </c>
      <c r="I104" t="s">
        <v>1046</v>
      </c>
      <c r="J104" t="s">
        <v>822</v>
      </c>
      <c r="K104" t="s">
        <v>341</v>
      </c>
      <c r="L104" t="s">
        <v>1047</v>
      </c>
      <c r="M104">
        <v>15</v>
      </c>
      <c r="N104">
        <v>24</v>
      </c>
      <c r="O104">
        <v>38.799999999999997</v>
      </c>
      <c r="P104" s="110">
        <v>46121</v>
      </c>
      <c r="Q104" s="110">
        <v>46146</v>
      </c>
      <c r="R104" s="110">
        <v>46146.603212499998</v>
      </c>
      <c r="S104" t="s">
        <v>187</v>
      </c>
      <c r="T104" t="s">
        <v>32</v>
      </c>
      <c r="U104" t="s">
        <v>32</v>
      </c>
      <c r="V104" t="s">
        <v>318</v>
      </c>
      <c r="W104" t="s">
        <v>318</v>
      </c>
      <c r="X104" t="s">
        <v>954</v>
      </c>
      <c r="Y104" t="s">
        <v>32</v>
      </c>
      <c r="Z104" t="s">
        <v>32</v>
      </c>
      <c r="AA104" t="s">
        <v>32</v>
      </c>
      <c r="AB104" t="s">
        <v>32</v>
      </c>
      <c r="AC104" t="s">
        <v>32</v>
      </c>
      <c r="AD104" t="s">
        <v>32</v>
      </c>
      <c r="AE104" t="s">
        <v>190</v>
      </c>
      <c r="AF104">
        <v>217</v>
      </c>
      <c r="AG104" t="s">
        <v>191</v>
      </c>
      <c r="AH104" t="s">
        <v>192</v>
      </c>
      <c r="AI104">
        <v>4</v>
      </c>
      <c r="AJ104">
        <v>4</v>
      </c>
      <c r="AK104" t="s">
        <v>193</v>
      </c>
      <c r="AL104" t="s">
        <v>193</v>
      </c>
      <c r="AM104" t="s">
        <v>193</v>
      </c>
      <c r="AN104">
        <v>2</v>
      </c>
      <c r="AO104" t="s">
        <v>194</v>
      </c>
      <c r="AP104" t="s">
        <v>826</v>
      </c>
      <c r="AQ104" s="283">
        <v>0.94</v>
      </c>
      <c r="AR104">
        <v>1.0840000000000001</v>
      </c>
      <c r="AS104" s="283">
        <v>1.0189600000000001</v>
      </c>
      <c r="AT104">
        <v>105</v>
      </c>
      <c r="AU104" t="s">
        <v>320</v>
      </c>
      <c r="AV104" t="s">
        <v>32</v>
      </c>
      <c r="AW104" t="s">
        <v>32</v>
      </c>
      <c r="AX104">
        <v>3</v>
      </c>
      <c r="AY104" t="s">
        <v>195</v>
      </c>
      <c r="AZ104">
        <v>5811</v>
      </c>
      <c r="BA104" t="s">
        <v>397</v>
      </c>
      <c r="BB104">
        <v>235802</v>
      </c>
      <c r="BC104" t="s">
        <v>1048</v>
      </c>
      <c r="BD104">
        <v>16230814</v>
      </c>
      <c r="BE104" t="s">
        <v>859</v>
      </c>
      <c r="BF104" t="s">
        <v>318</v>
      </c>
      <c r="BG104" t="s">
        <v>32</v>
      </c>
      <c r="BH104" t="s">
        <v>198</v>
      </c>
      <c r="BI104" t="s">
        <v>32</v>
      </c>
      <c r="BJ104">
        <v>486941</v>
      </c>
      <c r="BK104" t="s">
        <v>831</v>
      </c>
      <c r="BL104" t="s">
        <v>323</v>
      </c>
      <c r="BM104" t="s">
        <v>841</v>
      </c>
      <c r="BN104" t="s">
        <v>834</v>
      </c>
      <c r="BO104" t="s">
        <v>32</v>
      </c>
      <c r="BP104" t="s">
        <v>32</v>
      </c>
    </row>
    <row r="105" spans="1:68">
      <c r="A105" s="109">
        <v>2026</v>
      </c>
      <c r="B105" t="s">
        <v>656</v>
      </c>
      <c r="C105" s="109">
        <v>4</v>
      </c>
      <c r="D105" t="s">
        <v>1049</v>
      </c>
      <c r="E105">
        <v>1</v>
      </c>
      <c r="F105" t="s">
        <v>32</v>
      </c>
      <c r="G105" t="s">
        <v>32</v>
      </c>
      <c r="H105">
        <v>966933</v>
      </c>
      <c r="I105" t="s">
        <v>395</v>
      </c>
      <c r="J105" t="s">
        <v>822</v>
      </c>
      <c r="K105" t="s">
        <v>952</v>
      </c>
      <c r="L105" t="s">
        <v>959</v>
      </c>
      <c r="M105">
        <v>14.99</v>
      </c>
      <c r="N105">
        <v>21.4</v>
      </c>
      <c r="O105">
        <v>39.799999999999997</v>
      </c>
      <c r="P105" s="110">
        <v>46126</v>
      </c>
      <c r="Q105" s="110">
        <v>46146</v>
      </c>
      <c r="R105" s="110">
        <v>46146.599265474542</v>
      </c>
      <c r="S105" t="s">
        <v>187</v>
      </c>
      <c r="T105" t="s">
        <v>32</v>
      </c>
      <c r="U105" t="s">
        <v>32</v>
      </c>
      <c r="V105" t="s">
        <v>318</v>
      </c>
      <c r="W105" t="s">
        <v>318</v>
      </c>
      <c r="X105" t="s">
        <v>954</v>
      </c>
      <c r="Y105" t="s">
        <v>32</v>
      </c>
      <c r="Z105" t="s">
        <v>32</v>
      </c>
      <c r="AA105" t="s">
        <v>32</v>
      </c>
      <c r="AB105" t="s">
        <v>32</v>
      </c>
      <c r="AC105" t="s">
        <v>32</v>
      </c>
      <c r="AD105" t="s">
        <v>32</v>
      </c>
      <c r="AE105" t="s">
        <v>190</v>
      </c>
      <c r="AF105">
        <v>217</v>
      </c>
      <c r="AG105" t="s">
        <v>191</v>
      </c>
      <c r="AH105" t="s">
        <v>192</v>
      </c>
      <c r="AI105">
        <v>4</v>
      </c>
      <c r="AJ105">
        <v>4</v>
      </c>
      <c r="AK105" t="s">
        <v>193</v>
      </c>
      <c r="AL105" t="s">
        <v>193</v>
      </c>
      <c r="AM105" t="s">
        <v>193</v>
      </c>
      <c r="AN105">
        <v>3</v>
      </c>
      <c r="AO105" t="s">
        <v>194</v>
      </c>
      <c r="AP105" t="s">
        <v>826</v>
      </c>
      <c r="AQ105" s="283">
        <v>2.121</v>
      </c>
      <c r="AR105">
        <v>1.0840000000000001</v>
      </c>
      <c r="AS105" s="283">
        <v>2.2991640000000002</v>
      </c>
      <c r="AT105">
        <v>108</v>
      </c>
      <c r="AU105" t="s">
        <v>320</v>
      </c>
      <c r="AV105" t="s">
        <v>32</v>
      </c>
      <c r="AW105" t="s">
        <v>32</v>
      </c>
      <c r="AX105">
        <v>3</v>
      </c>
      <c r="AY105" t="s">
        <v>195</v>
      </c>
      <c r="AZ105">
        <v>5811</v>
      </c>
      <c r="BA105" t="s">
        <v>397</v>
      </c>
      <c r="BB105">
        <v>78068</v>
      </c>
      <c r="BC105" t="s">
        <v>396</v>
      </c>
      <c r="BD105">
        <v>9347160</v>
      </c>
      <c r="BE105" t="s">
        <v>829</v>
      </c>
      <c r="BF105" t="s">
        <v>318</v>
      </c>
      <c r="BG105" t="s">
        <v>32</v>
      </c>
      <c r="BH105" t="s">
        <v>198</v>
      </c>
      <c r="BI105" t="s">
        <v>32</v>
      </c>
      <c r="BJ105">
        <v>486940</v>
      </c>
      <c r="BK105" t="s">
        <v>831</v>
      </c>
      <c r="BL105" t="s">
        <v>323</v>
      </c>
      <c r="BM105" t="s">
        <v>841</v>
      </c>
      <c r="BN105" t="s">
        <v>834</v>
      </c>
      <c r="BO105" t="s">
        <v>32</v>
      </c>
      <c r="BP105" t="s">
        <v>32</v>
      </c>
    </row>
    <row r="106" spans="1:68">
      <c r="A106" s="109">
        <v>2026</v>
      </c>
      <c r="B106" t="s">
        <v>656</v>
      </c>
      <c r="C106" s="109">
        <v>3</v>
      </c>
      <c r="D106" t="s">
        <v>1050</v>
      </c>
      <c r="E106">
        <v>1</v>
      </c>
      <c r="F106" t="s">
        <v>32</v>
      </c>
      <c r="G106" t="s">
        <v>32</v>
      </c>
      <c r="H106">
        <v>966508</v>
      </c>
      <c r="I106" t="s">
        <v>186</v>
      </c>
      <c r="J106" t="s">
        <v>822</v>
      </c>
      <c r="K106" t="s">
        <v>914</v>
      </c>
      <c r="L106" t="s">
        <v>1022</v>
      </c>
      <c r="M106">
        <v>17.22</v>
      </c>
      <c r="N106">
        <v>31.9</v>
      </c>
      <c r="O106">
        <v>30</v>
      </c>
      <c r="P106" s="110">
        <v>46126</v>
      </c>
      <c r="Q106" s="110">
        <v>46145</v>
      </c>
      <c r="R106" s="110">
        <v>46145.555646099543</v>
      </c>
      <c r="S106" t="s">
        <v>187</v>
      </c>
      <c r="T106" t="s">
        <v>32</v>
      </c>
      <c r="U106" t="s">
        <v>32</v>
      </c>
      <c r="V106" t="s">
        <v>188</v>
      </c>
      <c r="W106" t="s">
        <v>188</v>
      </c>
      <c r="X106" t="s">
        <v>825</v>
      </c>
      <c r="Y106" t="s">
        <v>32</v>
      </c>
      <c r="Z106" t="s">
        <v>32</v>
      </c>
      <c r="AA106" t="s">
        <v>32</v>
      </c>
      <c r="AB106" t="s">
        <v>32</v>
      </c>
      <c r="AC106" t="s">
        <v>32</v>
      </c>
      <c r="AD106" t="s">
        <v>32</v>
      </c>
      <c r="AE106" t="s">
        <v>190</v>
      </c>
      <c r="AF106">
        <v>217</v>
      </c>
      <c r="AG106" t="s">
        <v>191</v>
      </c>
      <c r="AH106" t="s">
        <v>192</v>
      </c>
      <c r="AI106">
        <v>4</v>
      </c>
      <c r="AJ106">
        <v>4</v>
      </c>
      <c r="AK106" t="s">
        <v>193</v>
      </c>
      <c r="AL106" t="s">
        <v>193</v>
      </c>
      <c r="AM106" t="s">
        <v>193</v>
      </c>
      <c r="AN106">
        <v>14</v>
      </c>
      <c r="AO106" t="s">
        <v>194</v>
      </c>
      <c r="AP106" t="s">
        <v>826</v>
      </c>
      <c r="AQ106" s="283">
        <v>1.784</v>
      </c>
      <c r="AR106">
        <v>1.0840000000000001</v>
      </c>
      <c r="AS106" s="283">
        <v>1.933856</v>
      </c>
      <c r="AT106">
        <v>161</v>
      </c>
      <c r="AU106" t="s">
        <v>188</v>
      </c>
      <c r="AV106" t="s">
        <v>32</v>
      </c>
      <c r="AW106" t="s">
        <v>32</v>
      </c>
      <c r="AX106">
        <v>14</v>
      </c>
      <c r="AY106" t="s">
        <v>195</v>
      </c>
      <c r="AZ106">
        <v>10825</v>
      </c>
      <c r="BA106" t="s">
        <v>1023</v>
      </c>
      <c r="BB106">
        <v>81642</v>
      </c>
      <c r="BC106" t="s">
        <v>197</v>
      </c>
      <c r="BD106">
        <v>7533433</v>
      </c>
      <c r="BE106" t="s">
        <v>859</v>
      </c>
      <c r="BF106" t="s">
        <v>188</v>
      </c>
      <c r="BG106" t="s">
        <v>32</v>
      </c>
      <c r="BH106" t="s">
        <v>198</v>
      </c>
      <c r="BI106" t="s">
        <v>32</v>
      </c>
      <c r="BJ106">
        <v>486818</v>
      </c>
      <c r="BK106" t="s">
        <v>831</v>
      </c>
      <c r="BL106" t="s">
        <v>200</v>
      </c>
      <c r="BM106" t="s">
        <v>841</v>
      </c>
      <c r="BN106" t="s">
        <v>834</v>
      </c>
      <c r="BO106" t="s">
        <v>32</v>
      </c>
      <c r="BP106" t="s">
        <v>32</v>
      </c>
    </row>
    <row r="107" spans="1:68">
      <c r="A107" s="109">
        <v>2026</v>
      </c>
      <c r="B107" t="s">
        <v>656</v>
      </c>
      <c r="C107" s="109">
        <v>3</v>
      </c>
      <c r="D107" t="s">
        <v>1050</v>
      </c>
      <c r="E107">
        <v>2</v>
      </c>
      <c r="F107" t="s">
        <v>32</v>
      </c>
      <c r="G107" t="s">
        <v>32</v>
      </c>
      <c r="H107">
        <v>966508</v>
      </c>
      <c r="I107" t="s">
        <v>186</v>
      </c>
      <c r="J107" t="s">
        <v>822</v>
      </c>
      <c r="K107" t="s">
        <v>914</v>
      </c>
      <c r="L107" t="s">
        <v>1022</v>
      </c>
      <c r="M107">
        <v>17.22</v>
      </c>
      <c r="N107">
        <v>31.9</v>
      </c>
      <c r="O107">
        <v>30</v>
      </c>
      <c r="P107" s="110">
        <v>46126</v>
      </c>
      <c r="Q107" s="110">
        <v>46145</v>
      </c>
      <c r="R107" s="110">
        <v>46145.555646099543</v>
      </c>
      <c r="S107" t="s">
        <v>187</v>
      </c>
      <c r="T107" t="s">
        <v>32</v>
      </c>
      <c r="U107" t="s">
        <v>32</v>
      </c>
      <c r="V107" t="s">
        <v>188</v>
      </c>
      <c r="W107" t="s">
        <v>188</v>
      </c>
      <c r="X107" t="s">
        <v>825</v>
      </c>
      <c r="Y107" t="s">
        <v>32</v>
      </c>
      <c r="Z107" t="s">
        <v>32</v>
      </c>
      <c r="AA107" t="s">
        <v>32</v>
      </c>
      <c r="AB107" t="s">
        <v>32</v>
      </c>
      <c r="AC107" t="s">
        <v>32</v>
      </c>
      <c r="AD107" t="s">
        <v>32</v>
      </c>
      <c r="AE107" t="s">
        <v>190</v>
      </c>
      <c r="AF107">
        <v>217</v>
      </c>
      <c r="AG107" t="s">
        <v>191</v>
      </c>
      <c r="AH107" t="s">
        <v>192</v>
      </c>
      <c r="AI107">
        <v>4</v>
      </c>
      <c r="AJ107">
        <v>4</v>
      </c>
      <c r="AK107" t="s">
        <v>193</v>
      </c>
      <c r="AL107" t="s">
        <v>193</v>
      </c>
      <c r="AM107" t="s">
        <v>193</v>
      </c>
      <c r="AN107">
        <v>10</v>
      </c>
      <c r="AO107" t="s">
        <v>194</v>
      </c>
      <c r="AP107" t="s">
        <v>826</v>
      </c>
      <c r="AQ107" s="283">
        <v>4.9000000000000002E-2</v>
      </c>
      <c r="AR107">
        <v>1.0840000000000001</v>
      </c>
      <c r="AS107" s="283">
        <v>5.3115999999999997E-2</v>
      </c>
      <c r="AT107">
        <v>162</v>
      </c>
      <c r="AU107" t="s">
        <v>188</v>
      </c>
      <c r="AV107" t="s">
        <v>32</v>
      </c>
      <c r="AW107" t="s">
        <v>32</v>
      </c>
      <c r="AX107">
        <v>14</v>
      </c>
      <c r="AY107" t="s">
        <v>239</v>
      </c>
      <c r="AZ107">
        <v>1734622</v>
      </c>
      <c r="BA107" t="s">
        <v>274</v>
      </c>
      <c r="BB107">
        <v>81642</v>
      </c>
      <c r="BC107" t="s">
        <v>197</v>
      </c>
      <c r="BD107">
        <v>7533433</v>
      </c>
      <c r="BE107" t="s">
        <v>859</v>
      </c>
      <c r="BF107" t="s">
        <v>188</v>
      </c>
      <c r="BG107" t="s">
        <v>32</v>
      </c>
      <c r="BH107" t="s">
        <v>198</v>
      </c>
      <c r="BI107" t="s">
        <v>32</v>
      </c>
      <c r="BJ107">
        <v>486818</v>
      </c>
      <c r="BK107" t="s">
        <v>831</v>
      </c>
      <c r="BL107" t="s">
        <v>200</v>
      </c>
      <c r="BM107" t="s">
        <v>841</v>
      </c>
      <c r="BN107" t="s">
        <v>834</v>
      </c>
      <c r="BO107" t="s">
        <v>32</v>
      </c>
      <c r="BP107" t="s">
        <v>32</v>
      </c>
    </row>
    <row r="108" spans="1:68">
      <c r="A108" s="109">
        <v>2026</v>
      </c>
      <c r="B108" t="s">
        <v>699</v>
      </c>
      <c r="C108" s="109">
        <v>30</v>
      </c>
      <c r="D108" t="s">
        <v>1051</v>
      </c>
      <c r="E108">
        <v>1</v>
      </c>
      <c r="F108" t="s">
        <v>32</v>
      </c>
      <c r="G108" t="s">
        <v>32</v>
      </c>
      <c r="H108">
        <v>701764</v>
      </c>
      <c r="I108" t="s">
        <v>970</v>
      </c>
      <c r="J108" t="s">
        <v>822</v>
      </c>
      <c r="K108" t="s">
        <v>914</v>
      </c>
      <c r="L108" t="s">
        <v>971</v>
      </c>
      <c r="M108">
        <v>14.9</v>
      </c>
      <c r="N108">
        <v>28.1</v>
      </c>
      <c r="O108">
        <v>22.8</v>
      </c>
      <c r="P108" s="110">
        <v>46126</v>
      </c>
      <c r="Q108" s="110">
        <v>46142</v>
      </c>
      <c r="R108" s="110">
        <v>46142.811479629629</v>
      </c>
      <c r="S108" t="s">
        <v>187</v>
      </c>
      <c r="T108" t="s">
        <v>32</v>
      </c>
      <c r="U108" t="s">
        <v>32</v>
      </c>
      <c r="V108" t="s">
        <v>215</v>
      </c>
      <c r="W108" t="s">
        <v>216</v>
      </c>
      <c r="X108" t="s">
        <v>943</v>
      </c>
      <c r="Y108" t="s">
        <v>32</v>
      </c>
      <c r="Z108" t="s">
        <v>32</v>
      </c>
      <c r="AA108" t="s">
        <v>32</v>
      </c>
      <c r="AB108" t="s">
        <v>32</v>
      </c>
      <c r="AC108" t="s">
        <v>32</v>
      </c>
      <c r="AD108" t="s">
        <v>32</v>
      </c>
      <c r="AE108" t="s">
        <v>190</v>
      </c>
      <c r="AF108">
        <v>217</v>
      </c>
      <c r="AG108" t="s">
        <v>191</v>
      </c>
      <c r="AH108" t="s">
        <v>192</v>
      </c>
      <c r="AI108">
        <v>4</v>
      </c>
      <c r="AJ108">
        <v>4</v>
      </c>
      <c r="AK108" t="s">
        <v>193</v>
      </c>
      <c r="AL108" t="s">
        <v>193</v>
      </c>
      <c r="AM108" t="s">
        <v>193</v>
      </c>
      <c r="AN108">
        <v>1</v>
      </c>
      <c r="AO108" t="s">
        <v>194</v>
      </c>
      <c r="AP108" t="s">
        <v>826</v>
      </c>
      <c r="AQ108" s="283">
        <v>0.93899999999999995</v>
      </c>
      <c r="AR108">
        <v>1.0840000000000001</v>
      </c>
      <c r="AS108" s="283">
        <v>1.017876</v>
      </c>
      <c r="AT108">
        <v>102</v>
      </c>
      <c r="AU108" t="s">
        <v>216</v>
      </c>
      <c r="AV108" t="s">
        <v>32</v>
      </c>
      <c r="AW108" t="s">
        <v>32</v>
      </c>
      <c r="AX108">
        <v>1</v>
      </c>
      <c r="AY108" t="s">
        <v>195</v>
      </c>
      <c r="AZ108">
        <v>6980</v>
      </c>
      <c r="BA108" t="s">
        <v>277</v>
      </c>
      <c r="BB108">
        <v>983265</v>
      </c>
      <c r="BC108" t="s">
        <v>972</v>
      </c>
      <c r="BD108">
        <v>9344023</v>
      </c>
      <c r="BE108" t="s">
        <v>829</v>
      </c>
      <c r="BF108" t="s">
        <v>216</v>
      </c>
      <c r="BG108" t="s">
        <v>32</v>
      </c>
      <c r="BH108" t="s">
        <v>198</v>
      </c>
      <c r="BI108" t="s">
        <v>32</v>
      </c>
      <c r="BJ108">
        <v>486670</v>
      </c>
      <c r="BK108" t="s">
        <v>831</v>
      </c>
      <c r="BL108" t="s">
        <v>220</v>
      </c>
      <c r="BM108" t="s">
        <v>841</v>
      </c>
      <c r="BN108" t="s">
        <v>834</v>
      </c>
      <c r="BO108" t="s">
        <v>32</v>
      </c>
      <c r="BP108" t="s">
        <v>32</v>
      </c>
    </row>
    <row r="109" spans="1:68">
      <c r="A109" s="109">
        <v>2026</v>
      </c>
      <c r="B109" t="s">
        <v>699</v>
      </c>
      <c r="C109" s="109">
        <v>30</v>
      </c>
      <c r="D109" t="s">
        <v>1052</v>
      </c>
      <c r="E109">
        <v>1</v>
      </c>
      <c r="F109" t="s">
        <v>32</v>
      </c>
      <c r="G109" t="s">
        <v>32</v>
      </c>
      <c r="H109">
        <v>34126</v>
      </c>
      <c r="I109" t="s">
        <v>214</v>
      </c>
      <c r="J109" t="s">
        <v>822</v>
      </c>
      <c r="K109" t="s">
        <v>914</v>
      </c>
      <c r="L109" t="s">
        <v>1053</v>
      </c>
      <c r="M109">
        <v>13.7</v>
      </c>
      <c r="N109">
        <v>25</v>
      </c>
      <c r="O109">
        <v>45</v>
      </c>
      <c r="P109" s="110">
        <v>46130</v>
      </c>
      <c r="Q109" s="110">
        <v>46142</v>
      </c>
      <c r="R109" s="110">
        <v>46142.790684178239</v>
      </c>
      <c r="S109" t="s">
        <v>187</v>
      </c>
      <c r="T109" t="s">
        <v>32</v>
      </c>
      <c r="U109" t="s">
        <v>32</v>
      </c>
      <c r="V109" t="s">
        <v>215</v>
      </c>
      <c r="W109" t="s">
        <v>216</v>
      </c>
      <c r="X109" t="s">
        <v>943</v>
      </c>
      <c r="Y109" t="s">
        <v>32</v>
      </c>
      <c r="Z109" t="s">
        <v>32</v>
      </c>
      <c r="AA109" t="s">
        <v>32</v>
      </c>
      <c r="AB109" t="s">
        <v>32</v>
      </c>
      <c r="AC109" t="s">
        <v>32</v>
      </c>
      <c r="AD109" t="s">
        <v>32</v>
      </c>
      <c r="AE109" t="s">
        <v>190</v>
      </c>
      <c r="AF109">
        <v>217</v>
      </c>
      <c r="AG109" t="s">
        <v>191</v>
      </c>
      <c r="AH109" t="s">
        <v>192</v>
      </c>
      <c r="AI109">
        <v>4</v>
      </c>
      <c r="AJ109">
        <v>4</v>
      </c>
      <c r="AK109" t="s">
        <v>193</v>
      </c>
      <c r="AL109" t="s">
        <v>193</v>
      </c>
      <c r="AM109" t="s">
        <v>193</v>
      </c>
      <c r="AN109">
        <v>1</v>
      </c>
      <c r="AO109" t="s">
        <v>194</v>
      </c>
      <c r="AP109" t="s">
        <v>826</v>
      </c>
      <c r="AQ109" s="283">
        <v>0.14699999999999999</v>
      </c>
      <c r="AR109">
        <v>1.0840000000000001</v>
      </c>
      <c r="AS109" s="283">
        <v>0.15934799999999999</v>
      </c>
      <c r="AT109">
        <v>102</v>
      </c>
      <c r="AU109" t="s">
        <v>216</v>
      </c>
      <c r="AV109" t="s">
        <v>32</v>
      </c>
      <c r="AW109" t="s">
        <v>32</v>
      </c>
      <c r="AX109">
        <v>5</v>
      </c>
      <c r="AY109" t="s">
        <v>195</v>
      </c>
      <c r="AZ109">
        <v>10744</v>
      </c>
      <c r="BA109" t="s">
        <v>916</v>
      </c>
      <c r="BB109">
        <v>11788</v>
      </c>
      <c r="BC109" t="s">
        <v>219</v>
      </c>
      <c r="BD109">
        <v>4679790</v>
      </c>
      <c r="BE109" t="s">
        <v>829</v>
      </c>
      <c r="BF109" t="s">
        <v>340</v>
      </c>
      <c r="BG109" t="s">
        <v>32</v>
      </c>
      <c r="BH109" t="s">
        <v>198</v>
      </c>
      <c r="BI109" t="s">
        <v>32</v>
      </c>
      <c r="BJ109">
        <v>486666</v>
      </c>
      <c r="BK109" t="s">
        <v>831</v>
      </c>
      <c r="BL109" t="s">
        <v>220</v>
      </c>
      <c r="BM109" t="s">
        <v>841</v>
      </c>
      <c r="BN109" t="s">
        <v>834</v>
      </c>
      <c r="BO109" t="s">
        <v>32</v>
      </c>
      <c r="BP109" t="s">
        <v>32</v>
      </c>
    </row>
    <row r="110" spans="1:68">
      <c r="A110" s="109">
        <v>2026</v>
      </c>
      <c r="B110" t="s">
        <v>699</v>
      </c>
      <c r="C110" s="109">
        <v>30</v>
      </c>
      <c r="D110" t="s">
        <v>1054</v>
      </c>
      <c r="E110">
        <v>1</v>
      </c>
      <c r="F110" t="s">
        <v>32</v>
      </c>
      <c r="G110" t="s">
        <v>32</v>
      </c>
      <c r="H110">
        <v>702685</v>
      </c>
      <c r="I110" t="s">
        <v>295</v>
      </c>
      <c r="J110" t="s">
        <v>822</v>
      </c>
      <c r="K110" t="s">
        <v>823</v>
      </c>
      <c r="L110" t="s">
        <v>937</v>
      </c>
      <c r="M110">
        <v>14.95</v>
      </c>
      <c r="N110">
        <v>34.1</v>
      </c>
      <c r="O110">
        <v>31</v>
      </c>
      <c r="P110" s="110">
        <v>46101</v>
      </c>
      <c r="Q110" s="110">
        <v>46142</v>
      </c>
      <c r="R110" s="110">
        <v>46142.492537037033</v>
      </c>
      <c r="S110" t="s">
        <v>187</v>
      </c>
      <c r="T110" t="s">
        <v>32</v>
      </c>
      <c r="U110" t="s">
        <v>32</v>
      </c>
      <c r="V110" t="s">
        <v>267</v>
      </c>
      <c r="W110" t="s">
        <v>268</v>
      </c>
      <c r="X110" t="s">
        <v>856</v>
      </c>
      <c r="Y110" t="s">
        <v>32</v>
      </c>
      <c r="Z110" t="s">
        <v>32</v>
      </c>
      <c r="AA110" t="s">
        <v>32</v>
      </c>
      <c r="AB110" t="s">
        <v>32</v>
      </c>
      <c r="AC110" t="s">
        <v>32</v>
      </c>
      <c r="AD110" t="s">
        <v>32</v>
      </c>
      <c r="AE110" t="s">
        <v>190</v>
      </c>
      <c r="AF110">
        <v>217</v>
      </c>
      <c r="AG110" t="s">
        <v>191</v>
      </c>
      <c r="AH110" t="s">
        <v>192</v>
      </c>
      <c r="AI110">
        <v>4</v>
      </c>
      <c r="AJ110">
        <v>4</v>
      </c>
      <c r="AK110" t="s">
        <v>193</v>
      </c>
      <c r="AL110" t="s">
        <v>193</v>
      </c>
      <c r="AM110" t="s">
        <v>193</v>
      </c>
      <c r="AN110">
        <v>12</v>
      </c>
      <c r="AO110" t="s">
        <v>194</v>
      </c>
      <c r="AP110" t="s">
        <v>826</v>
      </c>
      <c r="AQ110" s="283">
        <v>3.9510000000000001</v>
      </c>
      <c r="AR110">
        <v>1.087</v>
      </c>
      <c r="AS110" s="283">
        <v>4.2947369999999996</v>
      </c>
      <c r="AT110">
        <v>120</v>
      </c>
      <c r="AU110" t="s">
        <v>269</v>
      </c>
      <c r="AV110" t="s">
        <v>32</v>
      </c>
      <c r="AW110" t="s">
        <v>32</v>
      </c>
      <c r="AX110">
        <v>8</v>
      </c>
      <c r="AY110" t="s">
        <v>195</v>
      </c>
      <c r="AZ110">
        <v>9727</v>
      </c>
      <c r="BA110" t="s">
        <v>938</v>
      </c>
      <c r="BB110">
        <v>28930</v>
      </c>
      <c r="BC110" t="s">
        <v>939</v>
      </c>
      <c r="BD110">
        <v>7970969</v>
      </c>
      <c r="BE110" t="s">
        <v>829</v>
      </c>
      <c r="BF110" t="s">
        <v>351</v>
      </c>
      <c r="BG110" t="s">
        <v>32</v>
      </c>
      <c r="BH110" t="s">
        <v>198</v>
      </c>
      <c r="BI110" t="s">
        <v>1055</v>
      </c>
      <c r="BJ110">
        <v>486482</v>
      </c>
      <c r="BK110" t="s">
        <v>831</v>
      </c>
      <c r="BL110" t="s">
        <v>272</v>
      </c>
      <c r="BM110" t="s">
        <v>841</v>
      </c>
      <c r="BN110" t="s">
        <v>834</v>
      </c>
      <c r="BO110" t="s">
        <v>32</v>
      </c>
      <c r="BP110" t="s">
        <v>32</v>
      </c>
    </row>
    <row r="111" spans="1:68">
      <c r="A111" s="109">
        <v>2026</v>
      </c>
      <c r="B111" t="s">
        <v>699</v>
      </c>
      <c r="C111" s="109">
        <v>28</v>
      </c>
      <c r="D111" t="s">
        <v>1056</v>
      </c>
      <c r="E111">
        <v>1</v>
      </c>
      <c r="F111" t="s">
        <v>32</v>
      </c>
      <c r="G111" t="s">
        <v>32</v>
      </c>
      <c r="H111">
        <v>952273</v>
      </c>
      <c r="I111" t="s">
        <v>409</v>
      </c>
      <c r="J111" t="s">
        <v>822</v>
      </c>
      <c r="K111" t="s">
        <v>914</v>
      </c>
      <c r="L111" t="s">
        <v>1057</v>
      </c>
      <c r="M111">
        <v>14</v>
      </c>
      <c r="N111">
        <v>20</v>
      </c>
      <c r="O111">
        <v>33</v>
      </c>
      <c r="P111" s="110">
        <v>46133</v>
      </c>
      <c r="Q111" s="110">
        <v>46140</v>
      </c>
      <c r="R111" s="110">
        <v>46140.890496562497</v>
      </c>
      <c r="S111" t="s">
        <v>187</v>
      </c>
      <c r="T111" t="s">
        <v>32</v>
      </c>
      <c r="U111" t="s">
        <v>32</v>
      </c>
      <c r="V111" t="s">
        <v>339</v>
      </c>
      <c r="W111" t="s">
        <v>340</v>
      </c>
      <c r="X111" t="s">
        <v>1058</v>
      </c>
      <c r="Y111" t="s">
        <v>32</v>
      </c>
      <c r="Z111" t="s">
        <v>32</v>
      </c>
      <c r="AA111" t="s">
        <v>32</v>
      </c>
      <c r="AB111" t="s">
        <v>32</v>
      </c>
      <c r="AC111" t="s">
        <v>32</v>
      </c>
      <c r="AD111" t="s">
        <v>32</v>
      </c>
      <c r="AE111" t="s">
        <v>190</v>
      </c>
      <c r="AF111">
        <v>217</v>
      </c>
      <c r="AG111" t="s">
        <v>191</v>
      </c>
      <c r="AH111" t="s">
        <v>192</v>
      </c>
      <c r="AI111">
        <v>4</v>
      </c>
      <c r="AJ111">
        <v>4</v>
      </c>
      <c r="AK111" t="s">
        <v>193</v>
      </c>
      <c r="AL111" t="s">
        <v>193</v>
      </c>
      <c r="AM111" t="s">
        <v>193</v>
      </c>
      <c r="AN111">
        <v>5</v>
      </c>
      <c r="AO111" t="s">
        <v>194</v>
      </c>
      <c r="AP111" t="s">
        <v>826</v>
      </c>
      <c r="AQ111" s="283">
        <v>0.13200000000000001</v>
      </c>
      <c r="AR111">
        <v>1.0840000000000001</v>
      </c>
      <c r="AS111" s="283">
        <v>0.14308799999999999</v>
      </c>
      <c r="AT111">
        <v>111</v>
      </c>
      <c r="AU111" t="s">
        <v>340</v>
      </c>
      <c r="AV111" t="s">
        <v>32</v>
      </c>
      <c r="AW111" t="s">
        <v>32</v>
      </c>
      <c r="AX111">
        <v>5</v>
      </c>
      <c r="AY111" t="s">
        <v>195</v>
      </c>
      <c r="AZ111">
        <v>723</v>
      </c>
      <c r="BA111" t="s">
        <v>228</v>
      </c>
      <c r="BB111">
        <v>9571</v>
      </c>
      <c r="BC111" t="s">
        <v>410</v>
      </c>
      <c r="BD111">
        <v>8070607</v>
      </c>
      <c r="BE111" t="s">
        <v>829</v>
      </c>
      <c r="BF111" t="s">
        <v>340</v>
      </c>
      <c r="BG111" t="s">
        <v>32</v>
      </c>
      <c r="BH111" t="s">
        <v>198</v>
      </c>
      <c r="BI111" t="s">
        <v>32</v>
      </c>
      <c r="BJ111">
        <v>486348</v>
      </c>
      <c r="BK111" t="s">
        <v>831</v>
      </c>
      <c r="BL111" t="s">
        <v>344</v>
      </c>
      <c r="BM111" t="s">
        <v>841</v>
      </c>
      <c r="BN111" t="s">
        <v>834</v>
      </c>
      <c r="BO111" t="s">
        <v>32</v>
      </c>
      <c r="BP111" t="s">
        <v>32</v>
      </c>
    </row>
    <row r="112" spans="1:68">
      <c r="A112" s="109">
        <v>2026</v>
      </c>
      <c r="B112" t="s">
        <v>699</v>
      </c>
      <c r="C112" s="109">
        <v>28</v>
      </c>
      <c r="D112" t="s">
        <v>1059</v>
      </c>
      <c r="E112">
        <v>2</v>
      </c>
      <c r="F112" t="s">
        <v>32</v>
      </c>
      <c r="G112" t="s">
        <v>32</v>
      </c>
      <c r="H112">
        <v>969531</v>
      </c>
      <c r="I112" t="s">
        <v>372</v>
      </c>
      <c r="J112" t="s">
        <v>822</v>
      </c>
      <c r="K112" t="s">
        <v>941</v>
      </c>
      <c r="L112" t="s">
        <v>942</v>
      </c>
      <c r="M112">
        <v>13.85</v>
      </c>
      <c r="N112">
        <v>18.2</v>
      </c>
      <c r="O112">
        <v>19.7</v>
      </c>
      <c r="P112" s="110">
        <v>46120</v>
      </c>
      <c r="Q112" s="110">
        <v>46140</v>
      </c>
      <c r="R112" s="110">
        <v>46140.75202133102</v>
      </c>
      <c r="S112" t="s">
        <v>187</v>
      </c>
      <c r="T112" t="s">
        <v>32</v>
      </c>
      <c r="U112" t="s">
        <v>32</v>
      </c>
      <c r="V112" t="s">
        <v>215</v>
      </c>
      <c r="W112" t="s">
        <v>216</v>
      </c>
      <c r="X112" t="s">
        <v>943</v>
      </c>
      <c r="Y112" t="s">
        <v>32</v>
      </c>
      <c r="Z112" t="s">
        <v>32</v>
      </c>
      <c r="AA112" t="s">
        <v>32</v>
      </c>
      <c r="AB112" t="s">
        <v>32</v>
      </c>
      <c r="AC112" t="s">
        <v>32</v>
      </c>
      <c r="AD112" t="s">
        <v>32</v>
      </c>
      <c r="AE112" t="s">
        <v>190</v>
      </c>
      <c r="AF112">
        <v>217</v>
      </c>
      <c r="AG112" t="s">
        <v>191</v>
      </c>
      <c r="AH112" t="s">
        <v>192</v>
      </c>
      <c r="AI112">
        <v>4</v>
      </c>
      <c r="AJ112">
        <v>4</v>
      </c>
      <c r="AK112" t="s">
        <v>193</v>
      </c>
      <c r="AL112" t="s">
        <v>193</v>
      </c>
      <c r="AM112" t="s">
        <v>193</v>
      </c>
      <c r="AN112">
        <v>1</v>
      </c>
      <c r="AO112" t="s">
        <v>194</v>
      </c>
      <c r="AP112" t="s">
        <v>826</v>
      </c>
      <c r="AQ112" s="283">
        <v>7.0000000000000001E-3</v>
      </c>
      <c r="AR112">
        <v>1.0840000000000001</v>
      </c>
      <c r="AS112" s="283">
        <v>7.588000000000001E-3</v>
      </c>
      <c r="AT112">
        <v>102</v>
      </c>
      <c r="AU112" t="s">
        <v>216</v>
      </c>
      <c r="AV112" t="s">
        <v>32</v>
      </c>
      <c r="AW112" t="s">
        <v>32</v>
      </c>
      <c r="AX112">
        <v>1</v>
      </c>
      <c r="AY112" t="s">
        <v>195</v>
      </c>
      <c r="AZ112">
        <v>1981</v>
      </c>
      <c r="BA112" t="s">
        <v>218</v>
      </c>
      <c r="BB112">
        <v>224374</v>
      </c>
      <c r="BC112" t="s">
        <v>373</v>
      </c>
      <c r="BD112">
        <v>11613362</v>
      </c>
      <c r="BE112" t="s">
        <v>859</v>
      </c>
      <c r="BF112" t="s">
        <v>216</v>
      </c>
      <c r="BG112" t="s">
        <v>32</v>
      </c>
      <c r="BH112" t="s">
        <v>198</v>
      </c>
      <c r="BI112" t="s">
        <v>32</v>
      </c>
      <c r="BJ112">
        <v>486218</v>
      </c>
      <c r="BK112" t="s">
        <v>831</v>
      </c>
      <c r="BL112" t="s">
        <v>220</v>
      </c>
      <c r="BM112" t="s">
        <v>841</v>
      </c>
      <c r="BN112" t="s">
        <v>834</v>
      </c>
      <c r="BO112" t="s">
        <v>32</v>
      </c>
      <c r="BP112" t="s">
        <v>32</v>
      </c>
    </row>
    <row r="113" spans="1:68">
      <c r="A113" s="109">
        <v>2026</v>
      </c>
      <c r="B113" t="s">
        <v>699</v>
      </c>
      <c r="C113" s="109">
        <v>28</v>
      </c>
      <c r="D113" t="s">
        <v>1059</v>
      </c>
      <c r="E113">
        <v>3</v>
      </c>
      <c r="F113" t="s">
        <v>32</v>
      </c>
      <c r="G113" t="s">
        <v>32</v>
      </c>
      <c r="H113">
        <v>969531</v>
      </c>
      <c r="I113" t="s">
        <v>372</v>
      </c>
      <c r="J113" t="s">
        <v>822</v>
      </c>
      <c r="K113" t="s">
        <v>941</v>
      </c>
      <c r="L113" t="s">
        <v>942</v>
      </c>
      <c r="M113">
        <v>13.85</v>
      </c>
      <c r="N113">
        <v>18.2</v>
      </c>
      <c r="O113">
        <v>19.7</v>
      </c>
      <c r="P113" s="110">
        <v>46120</v>
      </c>
      <c r="Q113" s="110">
        <v>46140</v>
      </c>
      <c r="R113" s="110">
        <v>46140.75202133102</v>
      </c>
      <c r="S113" t="s">
        <v>187</v>
      </c>
      <c r="T113" t="s">
        <v>32</v>
      </c>
      <c r="U113" t="s">
        <v>32</v>
      </c>
      <c r="V113" t="s">
        <v>215</v>
      </c>
      <c r="W113" t="s">
        <v>216</v>
      </c>
      <c r="X113" t="s">
        <v>943</v>
      </c>
      <c r="Y113" t="s">
        <v>32</v>
      </c>
      <c r="Z113" t="s">
        <v>32</v>
      </c>
      <c r="AA113" t="s">
        <v>32</v>
      </c>
      <c r="AB113" t="s">
        <v>32</v>
      </c>
      <c r="AC113" t="s">
        <v>32</v>
      </c>
      <c r="AD113" t="s">
        <v>32</v>
      </c>
      <c r="AE113" t="s">
        <v>190</v>
      </c>
      <c r="AF113">
        <v>217</v>
      </c>
      <c r="AG113" t="s">
        <v>191</v>
      </c>
      <c r="AH113" t="s">
        <v>192</v>
      </c>
      <c r="AI113">
        <v>4</v>
      </c>
      <c r="AJ113">
        <v>4</v>
      </c>
      <c r="AK113" t="s">
        <v>193</v>
      </c>
      <c r="AL113" t="s">
        <v>193</v>
      </c>
      <c r="AM113" t="s">
        <v>193</v>
      </c>
      <c r="AN113">
        <v>1</v>
      </c>
      <c r="AO113" t="s">
        <v>194</v>
      </c>
      <c r="AP113" t="s">
        <v>826</v>
      </c>
      <c r="AQ113" s="283">
        <v>0.5</v>
      </c>
      <c r="AR113">
        <v>1.0840000000000001</v>
      </c>
      <c r="AS113" s="283">
        <v>0.54200000000000004</v>
      </c>
      <c r="AT113">
        <v>102</v>
      </c>
      <c r="AU113" t="s">
        <v>216</v>
      </c>
      <c r="AV113" t="s">
        <v>32</v>
      </c>
      <c r="AW113" t="s">
        <v>32</v>
      </c>
      <c r="AX113">
        <v>1</v>
      </c>
      <c r="AY113" t="s">
        <v>195</v>
      </c>
      <c r="AZ113">
        <v>8668</v>
      </c>
      <c r="BA113" t="s">
        <v>374</v>
      </c>
      <c r="BB113">
        <v>224374</v>
      </c>
      <c r="BC113" t="s">
        <v>373</v>
      </c>
      <c r="BD113">
        <v>11613362</v>
      </c>
      <c r="BE113" t="s">
        <v>859</v>
      </c>
      <c r="BF113" t="s">
        <v>216</v>
      </c>
      <c r="BG113" t="s">
        <v>32</v>
      </c>
      <c r="BH113" t="s">
        <v>198</v>
      </c>
      <c r="BI113" t="s">
        <v>32</v>
      </c>
      <c r="BJ113">
        <v>486218</v>
      </c>
      <c r="BK113" t="s">
        <v>831</v>
      </c>
      <c r="BL113" t="s">
        <v>220</v>
      </c>
      <c r="BM113" t="s">
        <v>841</v>
      </c>
      <c r="BN113" t="s">
        <v>834</v>
      </c>
      <c r="BO113" t="s">
        <v>32</v>
      </c>
      <c r="BP113" t="s">
        <v>32</v>
      </c>
    </row>
    <row r="114" spans="1:68">
      <c r="A114" s="109">
        <v>2026</v>
      </c>
      <c r="B114" t="s">
        <v>699</v>
      </c>
      <c r="C114" s="109">
        <v>28</v>
      </c>
      <c r="D114" t="s">
        <v>1059</v>
      </c>
      <c r="E114">
        <v>4</v>
      </c>
      <c r="F114" t="s">
        <v>32</v>
      </c>
      <c r="G114" t="s">
        <v>32</v>
      </c>
      <c r="H114">
        <v>969531</v>
      </c>
      <c r="I114" t="s">
        <v>372</v>
      </c>
      <c r="J114" t="s">
        <v>822</v>
      </c>
      <c r="K114" t="s">
        <v>941</v>
      </c>
      <c r="L114" t="s">
        <v>942</v>
      </c>
      <c r="M114">
        <v>13.85</v>
      </c>
      <c r="N114">
        <v>18.2</v>
      </c>
      <c r="O114">
        <v>19.7</v>
      </c>
      <c r="P114" s="110">
        <v>46120</v>
      </c>
      <c r="Q114" s="110">
        <v>46140</v>
      </c>
      <c r="R114" s="110">
        <v>46140.75202133102</v>
      </c>
      <c r="S114" t="s">
        <v>187</v>
      </c>
      <c r="T114" t="s">
        <v>32</v>
      </c>
      <c r="U114" t="s">
        <v>32</v>
      </c>
      <c r="V114" t="s">
        <v>215</v>
      </c>
      <c r="W114" t="s">
        <v>216</v>
      </c>
      <c r="X114" t="s">
        <v>943</v>
      </c>
      <c r="Y114" t="s">
        <v>32</v>
      </c>
      <c r="Z114" t="s">
        <v>32</v>
      </c>
      <c r="AA114" t="s">
        <v>32</v>
      </c>
      <c r="AB114" t="s">
        <v>32</v>
      </c>
      <c r="AC114" t="s">
        <v>32</v>
      </c>
      <c r="AD114" t="s">
        <v>32</v>
      </c>
      <c r="AE114" t="s">
        <v>190</v>
      </c>
      <c r="AF114">
        <v>217</v>
      </c>
      <c r="AG114" t="s">
        <v>191</v>
      </c>
      <c r="AH114" t="s">
        <v>192</v>
      </c>
      <c r="AI114">
        <v>4</v>
      </c>
      <c r="AJ114">
        <v>4</v>
      </c>
      <c r="AK114" t="s">
        <v>193</v>
      </c>
      <c r="AL114" t="s">
        <v>193</v>
      </c>
      <c r="AM114" t="s">
        <v>193</v>
      </c>
      <c r="AN114">
        <v>1</v>
      </c>
      <c r="AO114" t="s">
        <v>194</v>
      </c>
      <c r="AP114" t="s">
        <v>826</v>
      </c>
      <c r="AQ114" s="283">
        <v>0.5</v>
      </c>
      <c r="AR114">
        <v>1.0840000000000001</v>
      </c>
      <c r="AS114" s="283">
        <v>0.54200000000000004</v>
      </c>
      <c r="AT114">
        <v>103</v>
      </c>
      <c r="AU114" t="s">
        <v>216</v>
      </c>
      <c r="AV114" t="s">
        <v>32</v>
      </c>
      <c r="AW114" t="s">
        <v>32</v>
      </c>
      <c r="AX114">
        <v>1</v>
      </c>
      <c r="AY114" t="s">
        <v>195</v>
      </c>
      <c r="AZ114">
        <v>8668</v>
      </c>
      <c r="BA114" t="s">
        <v>374</v>
      </c>
      <c r="BB114">
        <v>224374</v>
      </c>
      <c r="BC114" t="s">
        <v>373</v>
      </c>
      <c r="BD114">
        <v>11613362</v>
      </c>
      <c r="BE114" t="s">
        <v>859</v>
      </c>
      <c r="BF114" t="s">
        <v>216</v>
      </c>
      <c r="BG114" t="s">
        <v>32</v>
      </c>
      <c r="BH114" t="s">
        <v>198</v>
      </c>
      <c r="BI114" t="s">
        <v>32</v>
      </c>
      <c r="BJ114">
        <v>486218</v>
      </c>
      <c r="BK114" t="s">
        <v>831</v>
      </c>
      <c r="BL114" t="s">
        <v>220</v>
      </c>
      <c r="BM114" t="s">
        <v>841</v>
      </c>
      <c r="BN114" t="s">
        <v>834</v>
      </c>
      <c r="BO114" t="s">
        <v>32</v>
      </c>
      <c r="BP114" t="s">
        <v>32</v>
      </c>
    </row>
    <row r="115" spans="1:68">
      <c r="A115" s="109">
        <v>2026</v>
      </c>
      <c r="B115" t="s">
        <v>699</v>
      </c>
      <c r="C115" s="109">
        <v>28</v>
      </c>
      <c r="D115" t="s">
        <v>1059</v>
      </c>
      <c r="E115">
        <v>5</v>
      </c>
      <c r="F115" t="s">
        <v>32</v>
      </c>
      <c r="G115" t="s">
        <v>32</v>
      </c>
      <c r="H115">
        <v>969531</v>
      </c>
      <c r="I115" t="s">
        <v>372</v>
      </c>
      <c r="J115" t="s">
        <v>822</v>
      </c>
      <c r="K115" t="s">
        <v>941</v>
      </c>
      <c r="L115" t="s">
        <v>942</v>
      </c>
      <c r="M115">
        <v>13.85</v>
      </c>
      <c r="N115">
        <v>18.2</v>
      </c>
      <c r="O115">
        <v>19.7</v>
      </c>
      <c r="P115" s="110">
        <v>46120</v>
      </c>
      <c r="Q115" s="110">
        <v>46140</v>
      </c>
      <c r="R115" s="110">
        <v>46140.75202133102</v>
      </c>
      <c r="S115" t="s">
        <v>187</v>
      </c>
      <c r="T115" t="s">
        <v>32</v>
      </c>
      <c r="U115" t="s">
        <v>32</v>
      </c>
      <c r="V115" t="s">
        <v>215</v>
      </c>
      <c r="W115" t="s">
        <v>216</v>
      </c>
      <c r="X115" t="s">
        <v>943</v>
      </c>
      <c r="Y115" t="s">
        <v>32</v>
      </c>
      <c r="Z115" t="s">
        <v>32</v>
      </c>
      <c r="AA115" t="s">
        <v>32</v>
      </c>
      <c r="AB115" t="s">
        <v>32</v>
      </c>
      <c r="AC115" t="s">
        <v>32</v>
      </c>
      <c r="AD115" t="s">
        <v>32</v>
      </c>
      <c r="AE115" t="s">
        <v>190</v>
      </c>
      <c r="AF115">
        <v>217</v>
      </c>
      <c r="AG115" t="s">
        <v>191</v>
      </c>
      <c r="AH115" t="s">
        <v>192</v>
      </c>
      <c r="AI115">
        <v>4</v>
      </c>
      <c r="AJ115">
        <v>4</v>
      </c>
      <c r="AK115" t="s">
        <v>193</v>
      </c>
      <c r="AL115" t="s">
        <v>193</v>
      </c>
      <c r="AM115" t="s">
        <v>193</v>
      </c>
      <c r="AN115">
        <v>2</v>
      </c>
      <c r="AO115" t="s">
        <v>194</v>
      </c>
      <c r="AP115" t="s">
        <v>826</v>
      </c>
      <c r="AQ115" s="283">
        <v>0.51700000000000002</v>
      </c>
      <c r="AR115">
        <v>1.0840000000000001</v>
      </c>
      <c r="AS115" s="283">
        <v>0.56042800000000004</v>
      </c>
      <c r="AT115">
        <v>104</v>
      </c>
      <c r="AU115" t="s">
        <v>216</v>
      </c>
      <c r="AV115" t="s">
        <v>32</v>
      </c>
      <c r="AW115" t="s">
        <v>32</v>
      </c>
      <c r="AX115">
        <v>1</v>
      </c>
      <c r="AY115" t="s">
        <v>195</v>
      </c>
      <c r="AZ115">
        <v>8668</v>
      </c>
      <c r="BA115" t="s">
        <v>374</v>
      </c>
      <c r="BB115">
        <v>224374</v>
      </c>
      <c r="BC115" t="s">
        <v>373</v>
      </c>
      <c r="BD115">
        <v>11613362</v>
      </c>
      <c r="BE115" t="s">
        <v>859</v>
      </c>
      <c r="BF115" t="s">
        <v>216</v>
      </c>
      <c r="BG115" t="s">
        <v>32</v>
      </c>
      <c r="BH115" t="s">
        <v>198</v>
      </c>
      <c r="BI115" t="s">
        <v>32</v>
      </c>
      <c r="BJ115">
        <v>486218</v>
      </c>
      <c r="BK115" t="s">
        <v>831</v>
      </c>
      <c r="BL115" t="s">
        <v>220</v>
      </c>
      <c r="BM115" t="s">
        <v>841</v>
      </c>
      <c r="BN115" t="s">
        <v>834</v>
      </c>
      <c r="BO115" t="s">
        <v>32</v>
      </c>
      <c r="BP115" t="s">
        <v>32</v>
      </c>
    </row>
    <row r="116" spans="1:68">
      <c r="A116" s="109">
        <v>2026</v>
      </c>
      <c r="B116" t="s">
        <v>699</v>
      </c>
      <c r="C116" s="109">
        <v>27</v>
      </c>
      <c r="D116" t="s">
        <v>1060</v>
      </c>
      <c r="E116">
        <v>1</v>
      </c>
      <c r="F116" t="s">
        <v>32</v>
      </c>
      <c r="G116" t="s">
        <v>32</v>
      </c>
      <c r="H116">
        <v>965292</v>
      </c>
      <c r="I116" t="s">
        <v>985</v>
      </c>
      <c r="J116" t="s">
        <v>822</v>
      </c>
      <c r="K116" t="s">
        <v>945</v>
      </c>
      <c r="L116" t="s">
        <v>986</v>
      </c>
      <c r="M116">
        <v>14.77</v>
      </c>
      <c r="N116">
        <v>20.2</v>
      </c>
      <c r="O116">
        <v>12.9</v>
      </c>
      <c r="P116" s="110">
        <v>46123</v>
      </c>
      <c r="Q116" s="110">
        <v>46139</v>
      </c>
      <c r="R116" s="110">
        <v>46139.766457604157</v>
      </c>
      <c r="S116" t="s">
        <v>187</v>
      </c>
      <c r="T116" t="s">
        <v>32</v>
      </c>
      <c r="U116" t="s">
        <v>32</v>
      </c>
      <c r="V116" t="s">
        <v>665</v>
      </c>
      <c r="W116" t="s">
        <v>665</v>
      </c>
      <c r="X116" t="s">
        <v>947</v>
      </c>
      <c r="Y116" t="s">
        <v>32</v>
      </c>
      <c r="Z116" t="s">
        <v>32</v>
      </c>
      <c r="AA116" t="s">
        <v>32</v>
      </c>
      <c r="AB116" t="s">
        <v>32</v>
      </c>
      <c r="AC116" t="s">
        <v>32</v>
      </c>
      <c r="AD116" t="s">
        <v>32</v>
      </c>
      <c r="AE116" t="s">
        <v>190</v>
      </c>
      <c r="AF116">
        <v>217</v>
      </c>
      <c r="AG116" t="s">
        <v>191</v>
      </c>
      <c r="AH116" t="s">
        <v>192</v>
      </c>
      <c r="AI116">
        <v>4</v>
      </c>
      <c r="AJ116">
        <v>4</v>
      </c>
      <c r="AK116" t="s">
        <v>193</v>
      </c>
      <c r="AL116" t="s">
        <v>193</v>
      </c>
      <c r="AM116" t="s">
        <v>193</v>
      </c>
      <c r="AN116">
        <v>15</v>
      </c>
      <c r="AO116" t="s">
        <v>194</v>
      </c>
      <c r="AP116" t="s">
        <v>826</v>
      </c>
      <c r="AQ116" s="283">
        <v>0.84</v>
      </c>
      <c r="AR116">
        <v>1.0840000000000001</v>
      </c>
      <c r="AS116" s="283">
        <v>0.91056000000000004</v>
      </c>
      <c r="AT116">
        <v>140</v>
      </c>
      <c r="AU116" t="s">
        <v>665</v>
      </c>
      <c r="AV116" t="s">
        <v>32</v>
      </c>
      <c r="AW116" t="s">
        <v>32</v>
      </c>
      <c r="AX116">
        <v>15</v>
      </c>
      <c r="AY116" t="s">
        <v>422</v>
      </c>
      <c r="AZ116">
        <v>1141</v>
      </c>
      <c r="BA116" t="s">
        <v>948</v>
      </c>
      <c r="BB116">
        <v>923262</v>
      </c>
      <c r="BC116" t="s">
        <v>987</v>
      </c>
      <c r="BD116">
        <v>7079915</v>
      </c>
      <c r="BE116" t="s">
        <v>829</v>
      </c>
      <c r="BF116" t="s">
        <v>665</v>
      </c>
      <c r="BG116" t="s">
        <v>32</v>
      </c>
      <c r="BH116" t="s">
        <v>198</v>
      </c>
      <c r="BI116" t="s">
        <v>1061</v>
      </c>
      <c r="BJ116">
        <v>486089</v>
      </c>
      <c r="BK116" t="s">
        <v>831</v>
      </c>
      <c r="BL116" t="s">
        <v>669</v>
      </c>
      <c r="BM116" t="s">
        <v>841</v>
      </c>
      <c r="BN116" t="s">
        <v>834</v>
      </c>
      <c r="BO116" t="s">
        <v>32</v>
      </c>
      <c r="BP116" t="s">
        <v>32</v>
      </c>
    </row>
    <row r="117" spans="1:68">
      <c r="A117" s="109">
        <v>2026</v>
      </c>
      <c r="B117" t="s">
        <v>699</v>
      </c>
      <c r="C117" s="109">
        <v>27</v>
      </c>
      <c r="D117" t="s">
        <v>1060</v>
      </c>
      <c r="E117">
        <v>2</v>
      </c>
      <c r="F117" t="s">
        <v>32</v>
      </c>
      <c r="G117" t="s">
        <v>32</v>
      </c>
      <c r="H117">
        <v>965292</v>
      </c>
      <c r="I117" t="s">
        <v>985</v>
      </c>
      <c r="J117" t="s">
        <v>822</v>
      </c>
      <c r="K117" t="s">
        <v>945</v>
      </c>
      <c r="L117" t="s">
        <v>986</v>
      </c>
      <c r="M117">
        <v>14.77</v>
      </c>
      <c r="N117">
        <v>20.2</v>
      </c>
      <c r="O117">
        <v>12.9</v>
      </c>
      <c r="P117" s="110">
        <v>46123</v>
      </c>
      <c r="Q117" s="110">
        <v>46139</v>
      </c>
      <c r="R117" s="110">
        <v>46139.766457604157</v>
      </c>
      <c r="S117" t="s">
        <v>187</v>
      </c>
      <c r="T117" t="s">
        <v>32</v>
      </c>
      <c r="U117" t="s">
        <v>32</v>
      </c>
      <c r="V117" t="s">
        <v>665</v>
      </c>
      <c r="W117" t="s">
        <v>665</v>
      </c>
      <c r="X117" t="s">
        <v>947</v>
      </c>
      <c r="Y117" t="s">
        <v>32</v>
      </c>
      <c r="Z117" t="s">
        <v>32</v>
      </c>
      <c r="AA117" t="s">
        <v>32</v>
      </c>
      <c r="AB117" t="s">
        <v>32</v>
      </c>
      <c r="AC117" t="s">
        <v>32</v>
      </c>
      <c r="AD117" t="s">
        <v>32</v>
      </c>
      <c r="AE117" t="s">
        <v>190</v>
      </c>
      <c r="AF117">
        <v>217</v>
      </c>
      <c r="AG117" t="s">
        <v>191</v>
      </c>
      <c r="AH117" t="s">
        <v>192</v>
      </c>
      <c r="AI117">
        <v>4</v>
      </c>
      <c r="AJ117">
        <v>4</v>
      </c>
      <c r="AK117" t="s">
        <v>193</v>
      </c>
      <c r="AL117" t="s">
        <v>193</v>
      </c>
      <c r="AM117" t="s">
        <v>193</v>
      </c>
      <c r="AN117">
        <v>15</v>
      </c>
      <c r="AO117" t="s">
        <v>194</v>
      </c>
      <c r="AP117" t="s">
        <v>826</v>
      </c>
      <c r="AQ117" s="283">
        <v>0.84</v>
      </c>
      <c r="AR117">
        <v>1.0840000000000001</v>
      </c>
      <c r="AS117" s="283">
        <v>0.91056000000000004</v>
      </c>
      <c r="AT117">
        <v>101</v>
      </c>
      <c r="AU117" t="s">
        <v>665</v>
      </c>
      <c r="AV117" t="s">
        <v>32</v>
      </c>
      <c r="AW117" t="s">
        <v>32</v>
      </c>
      <c r="AX117">
        <v>15</v>
      </c>
      <c r="AY117" t="s">
        <v>422</v>
      </c>
      <c r="AZ117">
        <v>1141</v>
      </c>
      <c r="BA117" t="s">
        <v>948</v>
      </c>
      <c r="BB117">
        <v>923262</v>
      </c>
      <c r="BC117" t="s">
        <v>987</v>
      </c>
      <c r="BD117">
        <v>7079915</v>
      </c>
      <c r="BE117" t="s">
        <v>829</v>
      </c>
      <c r="BF117" t="s">
        <v>665</v>
      </c>
      <c r="BG117" t="s">
        <v>32</v>
      </c>
      <c r="BH117" t="s">
        <v>198</v>
      </c>
      <c r="BI117" t="s">
        <v>1061</v>
      </c>
      <c r="BJ117">
        <v>486089</v>
      </c>
      <c r="BK117" t="s">
        <v>831</v>
      </c>
      <c r="BL117" t="s">
        <v>669</v>
      </c>
      <c r="BM117" t="s">
        <v>841</v>
      </c>
      <c r="BN117" t="s">
        <v>834</v>
      </c>
      <c r="BO117" t="s">
        <v>32</v>
      </c>
      <c r="BP117" t="s">
        <v>32</v>
      </c>
    </row>
    <row r="118" spans="1:68">
      <c r="A118" s="109">
        <v>2026</v>
      </c>
      <c r="B118" t="s">
        <v>699</v>
      </c>
      <c r="C118" s="109">
        <v>27</v>
      </c>
      <c r="D118" t="s">
        <v>1062</v>
      </c>
      <c r="E118">
        <v>1</v>
      </c>
      <c r="F118" t="s">
        <v>32</v>
      </c>
      <c r="G118" t="s">
        <v>32</v>
      </c>
      <c r="H118">
        <v>702687</v>
      </c>
      <c r="I118" t="s">
        <v>1063</v>
      </c>
      <c r="J118" t="s">
        <v>822</v>
      </c>
      <c r="K118" t="s">
        <v>914</v>
      </c>
      <c r="L118" t="s">
        <v>1064</v>
      </c>
      <c r="M118">
        <v>14.95</v>
      </c>
      <c r="N118">
        <v>24.5</v>
      </c>
      <c r="O118">
        <v>43.5</v>
      </c>
      <c r="P118" s="110">
        <v>46122</v>
      </c>
      <c r="Q118" s="110">
        <v>46139</v>
      </c>
      <c r="R118" s="110">
        <v>46139.663281828703</v>
      </c>
      <c r="S118" t="s">
        <v>187</v>
      </c>
      <c r="T118" t="s">
        <v>32</v>
      </c>
      <c r="U118" t="s">
        <v>32</v>
      </c>
      <c r="V118" t="s">
        <v>188</v>
      </c>
      <c r="W118" t="s">
        <v>188</v>
      </c>
      <c r="X118" t="s">
        <v>825</v>
      </c>
      <c r="Y118" t="s">
        <v>32</v>
      </c>
      <c r="Z118" t="s">
        <v>32</v>
      </c>
      <c r="AA118" t="s">
        <v>32</v>
      </c>
      <c r="AB118" t="s">
        <v>32</v>
      </c>
      <c r="AC118" t="s">
        <v>32</v>
      </c>
      <c r="AD118" t="s">
        <v>32</v>
      </c>
      <c r="AE118" t="s">
        <v>190</v>
      </c>
      <c r="AF118">
        <v>217</v>
      </c>
      <c r="AG118" t="s">
        <v>191</v>
      </c>
      <c r="AH118" t="s">
        <v>192</v>
      </c>
      <c r="AI118">
        <v>4</v>
      </c>
      <c r="AJ118">
        <v>4</v>
      </c>
      <c r="AK118" t="s">
        <v>193</v>
      </c>
      <c r="AL118" t="s">
        <v>193</v>
      </c>
      <c r="AM118" t="s">
        <v>193</v>
      </c>
      <c r="AN118">
        <v>14</v>
      </c>
      <c r="AO118" t="s">
        <v>194</v>
      </c>
      <c r="AP118" t="s">
        <v>826</v>
      </c>
      <c r="AQ118" s="283">
        <v>2.59</v>
      </c>
      <c r="AR118">
        <v>1.0840000000000001</v>
      </c>
      <c r="AS118" s="283">
        <v>2.8075600000000001</v>
      </c>
      <c r="AT118">
        <v>161</v>
      </c>
      <c r="AU118" t="s">
        <v>188</v>
      </c>
      <c r="AV118" t="s">
        <v>32</v>
      </c>
      <c r="AW118" t="s">
        <v>32</v>
      </c>
      <c r="AX118">
        <v>5</v>
      </c>
      <c r="AY118" t="s">
        <v>195</v>
      </c>
      <c r="AZ118">
        <v>10825</v>
      </c>
      <c r="BA118" t="s">
        <v>1023</v>
      </c>
      <c r="BB118">
        <v>9997</v>
      </c>
      <c r="BC118" t="s">
        <v>1065</v>
      </c>
      <c r="BD118">
        <v>11360162</v>
      </c>
      <c r="BE118" t="s">
        <v>829</v>
      </c>
      <c r="BF118" t="s">
        <v>340</v>
      </c>
      <c r="BG118" t="s">
        <v>32</v>
      </c>
      <c r="BH118" t="s">
        <v>198</v>
      </c>
      <c r="BI118" t="s">
        <v>32</v>
      </c>
      <c r="BJ118">
        <v>486057</v>
      </c>
      <c r="BK118" t="s">
        <v>831</v>
      </c>
      <c r="BL118" t="s">
        <v>200</v>
      </c>
      <c r="BM118" t="s">
        <v>841</v>
      </c>
      <c r="BN118" t="s">
        <v>834</v>
      </c>
      <c r="BO118" t="s">
        <v>32</v>
      </c>
      <c r="BP118" t="s">
        <v>32</v>
      </c>
    </row>
    <row r="119" spans="1:68">
      <c r="A119" s="109">
        <v>2026</v>
      </c>
      <c r="B119" t="s">
        <v>699</v>
      </c>
      <c r="C119" s="109">
        <v>27</v>
      </c>
      <c r="D119" t="s">
        <v>1066</v>
      </c>
      <c r="E119">
        <v>1</v>
      </c>
      <c r="F119" t="s">
        <v>32</v>
      </c>
      <c r="G119" t="s">
        <v>32</v>
      </c>
      <c r="H119">
        <v>965674</v>
      </c>
      <c r="I119" t="s">
        <v>460</v>
      </c>
      <c r="J119" t="s">
        <v>822</v>
      </c>
      <c r="K119" t="s">
        <v>823</v>
      </c>
      <c r="L119" t="s">
        <v>1025</v>
      </c>
      <c r="M119">
        <v>14.66</v>
      </c>
      <c r="N119">
        <v>36</v>
      </c>
      <c r="O119">
        <v>40.4</v>
      </c>
      <c r="P119" s="110">
        <v>46127</v>
      </c>
      <c r="Q119" s="110">
        <v>46139</v>
      </c>
      <c r="R119" s="110">
        <v>46139.673796261573</v>
      </c>
      <c r="S119" t="s">
        <v>187</v>
      </c>
      <c r="T119" t="s">
        <v>32</v>
      </c>
      <c r="U119" t="s">
        <v>32</v>
      </c>
      <c r="V119" t="s">
        <v>188</v>
      </c>
      <c r="W119" t="s">
        <v>188</v>
      </c>
      <c r="X119" t="s">
        <v>825</v>
      </c>
      <c r="Y119" t="s">
        <v>32</v>
      </c>
      <c r="Z119" t="s">
        <v>32</v>
      </c>
      <c r="AA119" t="s">
        <v>32</v>
      </c>
      <c r="AB119" t="s">
        <v>32</v>
      </c>
      <c r="AC119" t="s">
        <v>32</v>
      </c>
      <c r="AD119" t="s">
        <v>32</v>
      </c>
      <c r="AE119" t="s">
        <v>190</v>
      </c>
      <c r="AF119">
        <v>217</v>
      </c>
      <c r="AG119" t="s">
        <v>191</v>
      </c>
      <c r="AH119" t="s">
        <v>192</v>
      </c>
      <c r="AI119">
        <v>4</v>
      </c>
      <c r="AJ119">
        <v>4</v>
      </c>
      <c r="AK119" t="s">
        <v>193</v>
      </c>
      <c r="AL119" t="s">
        <v>193</v>
      </c>
      <c r="AM119" t="s">
        <v>193</v>
      </c>
      <c r="AN119">
        <v>10</v>
      </c>
      <c r="AO119" t="s">
        <v>194</v>
      </c>
      <c r="AP119" t="s">
        <v>826</v>
      </c>
      <c r="AQ119" s="283">
        <v>2.41</v>
      </c>
      <c r="AR119">
        <v>1.0840000000000001</v>
      </c>
      <c r="AS119" s="283">
        <v>2.6124399999999999</v>
      </c>
      <c r="AT119">
        <v>162</v>
      </c>
      <c r="AU119" t="s">
        <v>188</v>
      </c>
      <c r="AV119" t="s">
        <v>32</v>
      </c>
      <c r="AW119" t="s">
        <v>32</v>
      </c>
      <c r="AX119">
        <v>14</v>
      </c>
      <c r="AY119" t="s">
        <v>195</v>
      </c>
      <c r="AZ119">
        <v>8747</v>
      </c>
      <c r="BA119" t="s">
        <v>1026</v>
      </c>
      <c r="BB119">
        <v>81539</v>
      </c>
      <c r="BC119" t="s">
        <v>461</v>
      </c>
      <c r="BD119">
        <v>6125470</v>
      </c>
      <c r="BE119" t="s">
        <v>829</v>
      </c>
      <c r="BF119" t="s">
        <v>188</v>
      </c>
      <c r="BG119" t="s">
        <v>32</v>
      </c>
      <c r="BH119" t="s">
        <v>198</v>
      </c>
      <c r="BI119" t="s">
        <v>32</v>
      </c>
      <c r="BJ119">
        <v>485988</v>
      </c>
      <c r="BK119" t="s">
        <v>831</v>
      </c>
      <c r="BL119" t="s">
        <v>200</v>
      </c>
      <c r="BM119" t="s">
        <v>841</v>
      </c>
      <c r="BN119" t="s">
        <v>834</v>
      </c>
      <c r="BO119" t="s">
        <v>32</v>
      </c>
      <c r="BP119" t="s">
        <v>32</v>
      </c>
    </row>
    <row r="120" spans="1:68">
      <c r="A120" s="109">
        <v>2026</v>
      </c>
      <c r="B120" t="s">
        <v>699</v>
      </c>
      <c r="C120" s="109">
        <v>26</v>
      </c>
      <c r="D120" t="s">
        <v>1067</v>
      </c>
      <c r="E120">
        <v>1</v>
      </c>
      <c r="F120" t="s">
        <v>32</v>
      </c>
      <c r="G120" t="s">
        <v>32</v>
      </c>
      <c r="H120">
        <v>704754</v>
      </c>
      <c r="I120" t="s">
        <v>1068</v>
      </c>
      <c r="J120" t="s">
        <v>822</v>
      </c>
      <c r="K120" t="s">
        <v>854</v>
      </c>
      <c r="L120" t="s">
        <v>1069</v>
      </c>
      <c r="M120">
        <v>17.7</v>
      </c>
      <c r="N120">
        <v>40.9</v>
      </c>
      <c r="O120">
        <v>77.5</v>
      </c>
      <c r="P120" s="110">
        <v>46109</v>
      </c>
      <c r="Q120" s="110">
        <v>46138</v>
      </c>
      <c r="R120" s="110">
        <v>46138.547246724527</v>
      </c>
      <c r="S120" t="s">
        <v>187</v>
      </c>
      <c r="T120" t="s">
        <v>32</v>
      </c>
      <c r="U120" t="s">
        <v>32</v>
      </c>
      <c r="V120" t="s">
        <v>1070</v>
      </c>
      <c r="W120" t="s">
        <v>351</v>
      </c>
      <c r="X120" t="s">
        <v>1039</v>
      </c>
      <c r="Y120" t="s">
        <v>32</v>
      </c>
      <c r="Z120" t="s">
        <v>32</v>
      </c>
      <c r="AA120" t="s">
        <v>32</v>
      </c>
      <c r="AB120" t="s">
        <v>32</v>
      </c>
      <c r="AC120" t="s">
        <v>32</v>
      </c>
      <c r="AD120" t="s">
        <v>32</v>
      </c>
      <c r="AE120" t="s">
        <v>190</v>
      </c>
      <c r="AF120">
        <v>217</v>
      </c>
      <c r="AG120" t="s">
        <v>191</v>
      </c>
      <c r="AH120" t="s">
        <v>192</v>
      </c>
      <c r="AI120">
        <v>4</v>
      </c>
      <c r="AJ120">
        <v>4</v>
      </c>
      <c r="AK120" t="s">
        <v>193</v>
      </c>
      <c r="AL120" t="s">
        <v>193</v>
      </c>
      <c r="AM120" t="s">
        <v>193</v>
      </c>
      <c r="AN120">
        <v>8</v>
      </c>
      <c r="AO120" t="s">
        <v>194</v>
      </c>
      <c r="AP120" t="s">
        <v>826</v>
      </c>
      <c r="AQ120" s="283">
        <v>3.5419999999999998</v>
      </c>
      <c r="AR120">
        <v>1.0840000000000001</v>
      </c>
      <c r="AS120" s="283">
        <v>3.8395280000000001</v>
      </c>
      <c r="AT120">
        <v>114</v>
      </c>
      <c r="AU120" t="s">
        <v>352</v>
      </c>
      <c r="AV120" t="s">
        <v>32</v>
      </c>
      <c r="AW120" t="s">
        <v>32</v>
      </c>
      <c r="AX120">
        <v>5</v>
      </c>
      <c r="AY120" t="s">
        <v>195</v>
      </c>
      <c r="AZ120">
        <v>4532</v>
      </c>
      <c r="BA120" t="s">
        <v>1071</v>
      </c>
      <c r="BB120">
        <v>964462</v>
      </c>
      <c r="BC120" t="s">
        <v>1072</v>
      </c>
      <c r="BD120">
        <v>4297752</v>
      </c>
      <c r="BE120" t="s">
        <v>829</v>
      </c>
      <c r="BF120" t="s">
        <v>66</v>
      </c>
      <c r="BG120" t="s">
        <v>32</v>
      </c>
      <c r="BH120" t="s">
        <v>198</v>
      </c>
      <c r="BI120" t="s">
        <v>32</v>
      </c>
      <c r="BJ120">
        <v>485975</v>
      </c>
      <c r="BK120" t="s">
        <v>831</v>
      </c>
      <c r="BL120" t="s">
        <v>1073</v>
      </c>
      <c r="BM120" t="s">
        <v>841</v>
      </c>
      <c r="BN120" t="s">
        <v>834</v>
      </c>
      <c r="BO120" t="s">
        <v>32</v>
      </c>
      <c r="BP120" t="s">
        <v>32</v>
      </c>
    </row>
    <row r="121" spans="1:68">
      <c r="A121" s="109">
        <v>2026</v>
      </c>
      <c r="B121" t="s">
        <v>699</v>
      </c>
      <c r="C121" s="109">
        <v>26</v>
      </c>
      <c r="D121" t="s">
        <v>1074</v>
      </c>
      <c r="E121">
        <v>1</v>
      </c>
      <c r="F121" t="s">
        <v>32</v>
      </c>
      <c r="G121" t="s">
        <v>32</v>
      </c>
      <c r="H121">
        <v>925411</v>
      </c>
      <c r="I121" t="s">
        <v>333</v>
      </c>
      <c r="J121" t="s">
        <v>822</v>
      </c>
      <c r="K121" t="s">
        <v>823</v>
      </c>
      <c r="L121" t="s">
        <v>1029</v>
      </c>
      <c r="M121">
        <v>14.89</v>
      </c>
      <c r="N121">
        <v>31</v>
      </c>
      <c r="O121">
        <v>38.799999999999997</v>
      </c>
      <c r="P121" s="110">
        <v>46122</v>
      </c>
      <c r="Q121" s="110">
        <v>46138</v>
      </c>
      <c r="R121" s="110">
        <v>46138.516786840279</v>
      </c>
      <c r="S121" t="s">
        <v>187</v>
      </c>
      <c r="T121" t="s">
        <v>32</v>
      </c>
      <c r="U121" t="s">
        <v>32</v>
      </c>
      <c r="V121" t="s">
        <v>188</v>
      </c>
      <c r="W121" t="s">
        <v>188</v>
      </c>
      <c r="X121" t="s">
        <v>825</v>
      </c>
      <c r="Y121" t="s">
        <v>32</v>
      </c>
      <c r="Z121" t="s">
        <v>32</v>
      </c>
      <c r="AA121" t="s">
        <v>32</v>
      </c>
      <c r="AB121" t="s">
        <v>32</v>
      </c>
      <c r="AC121" t="s">
        <v>32</v>
      </c>
      <c r="AD121" t="s">
        <v>32</v>
      </c>
      <c r="AE121" t="s">
        <v>190</v>
      </c>
      <c r="AF121">
        <v>217</v>
      </c>
      <c r="AG121" t="s">
        <v>191</v>
      </c>
      <c r="AH121" t="s">
        <v>192</v>
      </c>
      <c r="AI121">
        <v>4</v>
      </c>
      <c r="AJ121">
        <v>4</v>
      </c>
      <c r="AK121" t="s">
        <v>193</v>
      </c>
      <c r="AL121" t="s">
        <v>193</v>
      </c>
      <c r="AM121" t="s">
        <v>193</v>
      </c>
      <c r="AN121">
        <v>14</v>
      </c>
      <c r="AO121" t="s">
        <v>194</v>
      </c>
      <c r="AP121" t="s">
        <v>826</v>
      </c>
      <c r="AQ121" s="283">
        <v>3.577</v>
      </c>
      <c r="AR121">
        <v>1.0840000000000001</v>
      </c>
      <c r="AS121" s="283">
        <v>3.8774680000000008</v>
      </c>
      <c r="AT121">
        <v>161</v>
      </c>
      <c r="AU121" t="s">
        <v>188</v>
      </c>
      <c r="AV121" t="s">
        <v>32</v>
      </c>
      <c r="AW121" t="s">
        <v>32</v>
      </c>
      <c r="AX121">
        <v>14</v>
      </c>
      <c r="AY121" t="s">
        <v>195</v>
      </c>
      <c r="AZ121">
        <v>8486</v>
      </c>
      <c r="BA121" t="s">
        <v>330</v>
      </c>
      <c r="BB121">
        <v>88158</v>
      </c>
      <c r="BC121" t="s">
        <v>335</v>
      </c>
      <c r="BD121">
        <v>7468555</v>
      </c>
      <c r="BE121" t="s">
        <v>829</v>
      </c>
      <c r="BF121" t="s">
        <v>188</v>
      </c>
      <c r="BG121" t="s">
        <v>32</v>
      </c>
      <c r="BH121" t="s">
        <v>198</v>
      </c>
      <c r="BI121" t="s">
        <v>32</v>
      </c>
      <c r="BJ121">
        <v>485963</v>
      </c>
      <c r="BK121" t="s">
        <v>831</v>
      </c>
      <c r="BL121" t="s">
        <v>1030</v>
      </c>
      <c r="BM121" t="s">
        <v>833</v>
      </c>
      <c r="BN121" t="s">
        <v>834</v>
      </c>
      <c r="BO121" t="s">
        <v>32</v>
      </c>
      <c r="BP121" t="s">
        <v>32</v>
      </c>
    </row>
    <row r="122" spans="1:68">
      <c r="A122" s="109">
        <v>2026</v>
      </c>
      <c r="B122" t="s">
        <v>699</v>
      </c>
      <c r="C122" s="109">
        <v>26</v>
      </c>
      <c r="D122" t="s">
        <v>1075</v>
      </c>
      <c r="E122">
        <v>1</v>
      </c>
      <c r="F122" t="s">
        <v>32</v>
      </c>
      <c r="G122" t="s">
        <v>32</v>
      </c>
      <c r="H122">
        <v>900213</v>
      </c>
      <c r="I122" t="s">
        <v>385</v>
      </c>
      <c r="J122" t="s">
        <v>822</v>
      </c>
      <c r="K122" t="s">
        <v>914</v>
      </c>
      <c r="L122" t="s">
        <v>1076</v>
      </c>
      <c r="M122">
        <v>14</v>
      </c>
      <c r="N122">
        <v>21</v>
      </c>
      <c r="O122">
        <v>33</v>
      </c>
      <c r="P122" s="110">
        <v>46121</v>
      </c>
      <c r="Q122" s="110">
        <v>46138</v>
      </c>
      <c r="R122" s="110">
        <v>46138.525736724543</v>
      </c>
      <c r="S122" t="s">
        <v>187</v>
      </c>
      <c r="T122" t="s">
        <v>32</v>
      </c>
      <c r="U122" t="s">
        <v>32</v>
      </c>
      <c r="V122" t="s">
        <v>318</v>
      </c>
      <c r="W122" t="s">
        <v>318</v>
      </c>
      <c r="X122" t="s">
        <v>954</v>
      </c>
      <c r="Y122" t="s">
        <v>32</v>
      </c>
      <c r="Z122" t="s">
        <v>32</v>
      </c>
      <c r="AA122" t="s">
        <v>32</v>
      </c>
      <c r="AB122" t="s">
        <v>32</v>
      </c>
      <c r="AC122" t="s">
        <v>32</v>
      </c>
      <c r="AD122" t="s">
        <v>32</v>
      </c>
      <c r="AE122" t="s">
        <v>190</v>
      </c>
      <c r="AF122">
        <v>217</v>
      </c>
      <c r="AG122" t="s">
        <v>191</v>
      </c>
      <c r="AH122" t="s">
        <v>192</v>
      </c>
      <c r="AI122">
        <v>4</v>
      </c>
      <c r="AJ122">
        <v>4</v>
      </c>
      <c r="AK122" t="s">
        <v>193</v>
      </c>
      <c r="AL122" t="s">
        <v>193</v>
      </c>
      <c r="AM122" t="s">
        <v>193</v>
      </c>
      <c r="AN122">
        <v>5</v>
      </c>
      <c r="AO122" t="s">
        <v>194</v>
      </c>
      <c r="AP122" t="s">
        <v>826</v>
      </c>
      <c r="AQ122" s="283">
        <v>0.65</v>
      </c>
      <c r="AR122">
        <v>1.0840000000000001</v>
      </c>
      <c r="AS122" s="283">
        <v>0.70460000000000012</v>
      </c>
      <c r="AT122">
        <v>111</v>
      </c>
      <c r="AU122" t="s">
        <v>320</v>
      </c>
      <c r="AV122" t="s">
        <v>32</v>
      </c>
      <c r="AW122" t="s">
        <v>32</v>
      </c>
      <c r="AX122">
        <v>5</v>
      </c>
      <c r="AY122" t="s">
        <v>195</v>
      </c>
      <c r="AZ122">
        <v>8544</v>
      </c>
      <c r="BA122" t="s">
        <v>1077</v>
      </c>
      <c r="BB122">
        <v>901981</v>
      </c>
      <c r="BC122" t="s">
        <v>389</v>
      </c>
      <c r="BD122">
        <v>6136456</v>
      </c>
      <c r="BE122" t="s">
        <v>829</v>
      </c>
      <c r="BF122" t="s">
        <v>1078</v>
      </c>
      <c r="BG122" t="s">
        <v>32</v>
      </c>
      <c r="BH122" t="s">
        <v>198</v>
      </c>
      <c r="BI122" t="s">
        <v>32</v>
      </c>
      <c r="BJ122">
        <v>485960</v>
      </c>
      <c r="BK122" t="s">
        <v>831</v>
      </c>
      <c r="BL122" t="s">
        <v>323</v>
      </c>
      <c r="BM122" t="s">
        <v>833</v>
      </c>
      <c r="BN122" t="s">
        <v>834</v>
      </c>
      <c r="BO122" t="s">
        <v>32</v>
      </c>
      <c r="BP122" t="s">
        <v>32</v>
      </c>
    </row>
    <row r="123" spans="1:68">
      <c r="A123" s="109">
        <v>2026</v>
      </c>
      <c r="B123" t="s">
        <v>699</v>
      </c>
      <c r="C123" s="109">
        <v>26</v>
      </c>
      <c r="D123" t="s">
        <v>1075</v>
      </c>
      <c r="E123">
        <v>2</v>
      </c>
      <c r="F123" t="s">
        <v>32</v>
      </c>
      <c r="G123" t="s">
        <v>32</v>
      </c>
      <c r="H123">
        <v>900213</v>
      </c>
      <c r="I123" t="s">
        <v>385</v>
      </c>
      <c r="J123" t="s">
        <v>822</v>
      </c>
      <c r="K123" t="s">
        <v>914</v>
      </c>
      <c r="L123" t="s">
        <v>1076</v>
      </c>
      <c r="M123">
        <v>14</v>
      </c>
      <c r="N123">
        <v>21</v>
      </c>
      <c r="O123">
        <v>33</v>
      </c>
      <c r="P123" s="110">
        <v>46121</v>
      </c>
      <c r="Q123" s="110">
        <v>46138</v>
      </c>
      <c r="R123" s="110">
        <v>46138.525736724543</v>
      </c>
      <c r="S123" t="s">
        <v>187</v>
      </c>
      <c r="T123" t="s">
        <v>32</v>
      </c>
      <c r="U123" t="s">
        <v>32</v>
      </c>
      <c r="V123" t="s">
        <v>318</v>
      </c>
      <c r="W123" t="s">
        <v>318</v>
      </c>
      <c r="X123" t="s">
        <v>954</v>
      </c>
      <c r="Y123" t="s">
        <v>32</v>
      </c>
      <c r="Z123" t="s">
        <v>32</v>
      </c>
      <c r="AA123" t="s">
        <v>32</v>
      </c>
      <c r="AB123" t="s">
        <v>32</v>
      </c>
      <c r="AC123" t="s">
        <v>32</v>
      </c>
      <c r="AD123" t="s">
        <v>32</v>
      </c>
      <c r="AE123" t="s">
        <v>190</v>
      </c>
      <c r="AF123">
        <v>217</v>
      </c>
      <c r="AG123" t="s">
        <v>191</v>
      </c>
      <c r="AH123" t="s">
        <v>192</v>
      </c>
      <c r="AI123">
        <v>4</v>
      </c>
      <c r="AJ123">
        <v>4</v>
      </c>
      <c r="AK123" t="s">
        <v>193</v>
      </c>
      <c r="AL123" t="s">
        <v>193</v>
      </c>
      <c r="AM123" t="s">
        <v>193</v>
      </c>
      <c r="AN123">
        <v>4</v>
      </c>
      <c r="AO123" t="s">
        <v>194</v>
      </c>
      <c r="AP123" t="s">
        <v>826</v>
      </c>
      <c r="AQ123" s="283">
        <v>0.91500000000000004</v>
      </c>
      <c r="AR123">
        <v>1.0840000000000001</v>
      </c>
      <c r="AS123" s="283">
        <v>0.99186000000000007</v>
      </c>
      <c r="AT123">
        <v>110</v>
      </c>
      <c r="AU123" t="s">
        <v>320</v>
      </c>
      <c r="AV123" t="s">
        <v>32</v>
      </c>
      <c r="AW123" t="s">
        <v>32</v>
      </c>
      <c r="AX123">
        <v>5</v>
      </c>
      <c r="AY123" t="s">
        <v>195</v>
      </c>
      <c r="AZ123">
        <v>8544</v>
      </c>
      <c r="BA123" t="s">
        <v>1077</v>
      </c>
      <c r="BB123">
        <v>901981</v>
      </c>
      <c r="BC123" t="s">
        <v>389</v>
      </c>
      <c r="BD123">
        <v>6136456</v>
      </c>
      <c r="BE123" t="s">
        <v>829</v>
      </c>
      <c r="BF123" t="s">
        <v>1078</v>
      </c>
      <c r="BG123" t="s">
        <v>32</v>
      </c>
      <c r="BH123" t="s">
        <v>198</v>
      </c>
      <c r="BI123" t="s">
        <v>32</v>
      </c>
      <c r="BJ123">
        <v>485960</v>
      </c>
      <c r="BK123" t="s">
        <v>831</v>
      </c>
      <c r="BL123" t="s">
        <v>323</v>
      </c>
      <c r="BM123" t="s">
        <v>833</v>
      </c>
      <c r="BN123" t="s">
        <v>834</v>
      </c>
      <c r="BO123" t="s">
        <v>32</v>
      </c>
      <c r="BP123" t="s">
        <v>32</v>
      </c>
    </row>
    <row r="124" spans="1:68">
      <c r="A124" s="109">
        <v>2026</v>
      </c>
      <c r="B124" t="s">
        <v>699</v>
      </c>
      <c r="C124" s="109">
        <v>26</v>
      </c>
      <c r="D124" t="s">
        <v>1075</v>
      </c>
      <c r="E124">
        <v>3</v>
      </c>
      <c r="F124" t="s">
        <v>32</v>
      </c>
      <c r="G124" t="s">
        <v>32</v>
      </c>
      <c r="H124">
        <v>900213</v>
      </c>
      <c r="I124" t="s">
        <v>385</v>
      </c>
      <c r="J124" t="s">
        <v>822</v>
      </c>
      <c r="K124" t="s">
        <v>914</v>
      </c>
      <c r="L124" t="s">
        <v>1076</v>
      </c>
      <c r="M124">
        <v>14</v>
      </c>
      <c r="N124">
        <v>21</v>
      </c>
      <c r="O124">
        <v>33</v>
      </c>
      <c r="P124" s="110">
        <v>46121</v>
      </c>
      <c r="Q124" s="110">
        <v>46138</v>
      </c>
      <c r="R124" s="110">
        <v>46138.525736724543</v>
      </c>
      <c r="S124" t="s">
        <v>187</v>
      </c>
      <c r="T124" t="s">
        <v>32</v>
      </c>
      <c r="U124" t="s">
        <v>32</v>
      </c>
      <c r="V124" t="s">
        <v>318</v>
      </c>
      <c r="W124" t="s">
        <v>318</v>
      </c>
      <c r="X124" t="s">
        <v>954</v>
      </c>
      <c r="Y124" t="s">
        <v>32</v>
      </c>
      <c r="Z124" t="s">
        <v>32</v>
      </c>
      <c r="AA124" t="s">
        <v>32</v>
      </c>
      <c r="AB124" t="s">
        <v>32</v>
      </c>
      <c r="AC124" t="s">
        <v>32</v>
      </c>
      <c r="AD124" t="s">
        <v>32</v>
      </c>
      <c r="AE124" t="s">
        <v>190</v>
      </c>
      <c r="AF124">
        <v>217</v>
      </c>
      <c r="AG124" t="s">
        <v>191</v>
      </c>
      <c r="AH124" t="s">
        <v>192</v>
      </c>
      <c r="AI124">
        <v>4</v>
      </c>
      <c r="AJ124">
        <v>4</v>
      </c>
      <c r="AK124" t="s">
        <v>193</v>
      </c>
      <c r="AL124" t="s">
        <v>193</v>
      </c>
      <c r="AM124" t="s">
        <v>193</v>
      </c>
      <c r="AN124">
        <v>3</v>
      </c>
      <c r="AO124" t="s">
        <v>194</v>
      </c>
      <c r="AP124" t="s">
        <v>826</v>
      </c>
      <c r="AQ124" s="283">
        <v>0.1</v>
      </c>
      <c r="AR124">
        <v>1.0840000000000001</v>
      </c>
      <c r="AS124" s="283">
        <v>0.1084</v>
      </c>
      <c r="AT124">
        <v>108</v>
      </c>
      <c r="AU124" t="s">
        <v>320</v>
      </c>
      <c r="AV124" t="s">
        <v>32</v>
      </c>
      <c r="AW124" t="s">
        <v>32</v>
      </c>
      <c r="AX124">
        <v>5</v>
      </c>
      <c r="AY124" t="s">
        <v>195</v>
      </c>
      <c r="AZ124">
        <v>8544</v>
      </c>
      <c r="BA124" t="s">
        <v>1077</v>
      </c>
      <c r="BB124">
        <v>901981</v>
      </c>
      <c r="BC124" t="s">
        <v>389</v>
      </c>
      <c r="BD124">
        <v>6136456</v>
      </c>
      <c r="BE124" t="s">
        <v>829</v>
      </c>
      <c r="BF124" t="s">
        <v>1078</v>
      </c>
      <c r="BG124" t="s">
        <v>32</v>
      </c>
      <c r="BH124" t="s">
        <v>198</v>
      </c>
      <c r="BI124" t="s">
        <v>32</v>
      </c>
      <c r="BJ124">
        <v>485960</v>
      </c>
      <c r="BK124" t="s">
        <v>831</v>
      </c>
      <c r="BL124" t="s">
        <v>323</v>
      </c>
      <c r="BM124" t="s">
        <v>833</v>
      </c>
      <c r="BN124" t="s">
        <v>834</v>
      </c>
      <c r="BO124" t="s">
        <v>32</v>
      </c>
      <c r="BP124" t="s">
        <v>32</v>
      </c>
    </row>
    <row r="125" spans="1:68">
      <c r="A125" s="109">
        <v>2026</v>
      </c>
      <c r="B125" t="s">
        <v>699</v>
      </c>
      <c r="C125" s="109">
        <v>25</v>
      </c>
      <c r="D125" t="s">
        <v>1079</v>
      </c>
      <c r="E125">
        <v>1</v>
      </c>
      <c r="F125" t="s">
        <v>32</v>
      </c>
      <c r="G125" t="s">
        <v>32</v>
      </c>
      <c r="H125">
        <v>703786</v>
      </c>
      <c r="I125" t="s">
        <v>921</v>
      </c>
      <c r="J125" t="s">
        <v>822</v>
      </c>
      <c r="K125" t="s">
        <v>854</v>
      </c>
      <c r="L125" t="s">
        <v>922</v>
      </c>
      <c r="M125">
        <v>14.98</v>
      </c>
      <c r="N125">
        <v>50.9</v>
      </c>
      <c r="O125">
        <v>39.1</v>
      </c>
      <c r="P125" s="110">
        <v>46116</v>
      </c>
      <c r="Q125" s="110">
        <v>46137</v>
      </c>
      <c r="R125" s="110">
        <v>46137.5211150463</v>
      </c>
      <c r="S125" t="s">
        <v>187</v>
      </c>
      <c r="T125" t="s">
        <v>32</v>
      </c>
      <c r="U125" t="s">
        <v>32</v>
      </c>
      <c r="V125" t="s">
        <v>350</v>
      </c>
      <c r="W125" t="s">
        <v>351</v>
      </c>
      <c r="X125" t="s">
        <v>1039</v>
      </c>
      <c r="Y125" t="s">
        <v>32</v>
      </c>
      <c r="Z125" t="s">
        <v>32</v>
      </c>
      <c r="AA125" t="s">
        <v>32</v>
      </c>
      <c r="AB125" t="s">
        <v>32</v>
      </c>
      <c r="AC125" t="s">
        <v>32</v>
      </c>
      <c r="AD125" t="s">
        <v>32</v>
      </c>
      <c r="AE125" t="s">
        <v>190</v>
      </c>
      <c r="AF125">
        <v>217</v>
      </c>
      <c r="AG125" t="s">
        <v>191</v>
      </c>
      <c r="AH125" t="s">
        <v>192</v>
      </c>
      <c r="AI125">
        <v>4</v>
      </c>
      <c r="AJ125">
        <v>4</v>
      </c>
      <c r="AK125" t="s">
        <v>193</v>
      </c>
      <c r="AL125" t="s">
        <v>193</v>
      </c>
      <c r="AM125" t="s">
        <v>193</v>
      </c>
      <c r="AN125">
        <v>8</v>
      </c>
      <c r="AO125" t="s">
        <v>194</v>
      </c>
      <c r="AP125" t="s">
        <v>826</v>
      </c>
      <c r="AQ125" s="283">
        <v>2.4359999999999999</v>
      </c>
      <c r="AR125">
        <v>1.0840000000000001</v>
      </c>
      <c r="AS125" s="283">
        <v>2.6406239999999999</v>
      </c>
      <c r="AT125">
        <v>114</v>
      </c>
      <c r="AU125" t="s">
        <v>352</v>
      </c>
      <c r="AV125" t="s">
        <v>32</v>
      </c>
      <c r="AW125" t="s">
        <v>32</v>
      </c>
      <c r="AX125">
        <v>14</v>
      </c>
      <c r="AY125" t="s">
        <v>195</v>
      </c>
      <c r="AZ125">
        <v>10444</v>
      </c>
      <c r="BA125" t="s">
        <v>906</v>
      </c>
      <c r="BB125">
        <v>37374</v>
      </c>
      <c r="BC125" t="s">
        <v>923</v>
      </c>
      <c r="BD125">
        <v>5435141</v>
      </c>
      <c r="BE125" t="s">
        <v>829</v>
      </c>
      <c r="BF125" t="s">
        <v>188</v>
      </c>
      <c r="BG125" t="s">
        <v>32</v>
      </c>
      <c r="BH125" t="s">
        <v>198</v>
      </c>
      <c r="BI125" t="s">
        <v>32</v>
      </c>
      <c r="BJ125">
        <v>485846</v>
      </c>
      <c r="BK125" t="s">
        <v>831</v>
      </c>
      <c r="BL125" t="s">
        <v>355</v>
      </c>
      <c r="BM125" t="s">
        <v>841</v>
      </c>
      <c r="BN125" t="s">
        <v>834</v>
      </c>
      <c r="BO125" t="s">
        <v>32</v>
      </c>
      <c r="BP125" t="s">
        <v>32</v>
      </c>
    </row>
    <row r="126" spans="1:68">
      <c r="A126" s="109">
        <v>2026</v>
      </c>
      <c r="B126" t="s">
        <v>699</v>
      </c>
      <c r="C126" s="109">
        <v>25</v>
      </c>
      <c r="D126" t="s">
        <v>1080</v>
      </c>
      <c r="E126">
        <v>1</v>
      </c>
      <c r="F126" t="s">
        <v>32</v>
      </c>
      <c r="G126" t="s">
        <v>32</v>
      </c>
      <c r="H126">
        <v>969570</v>
      </c>
      <c r="I126" t="s">
        <v>1081</v>
      </c>
      <c r="J126" t="s">
        <v>822</v>
      </c>
      <c r="K126" t="s">
        <v>854</v>
      </c>
      <c r="L126" t="s">
        <v>1082</v>
      </c>
      <c r="M126">
        <v>14.98</v>
      </c>
      <c r="N126">
        <v>38</v>
      </c>
      <c r="O126">
        <v>42.2</v>
      </c>
      <c r="P126" s="110">
        <v>46124</v>
      </c>
      <c r="Q126" s="110">
        <v>46137</v>
      </c>
      <c r="R126" s="110">
        <v>46137.53463321759</v>
      </c>
      <c r="S126" t="s">
        <v>187</v>
      </c>
      <c r="T126" t="s">
        <v>32</v>
      </c>
      <c r="U126" t="s">
        <v>32</v>
      </c>
      <c r="V126" t="s">
        <v>267</v>
      </c>
      <c r="W126" t="s">
        <v>268</v>
      </c>
      <c r="X126" t="s">
        <v>856</v>
      </c>
      <c r="Y126" t="s">
        <v>32</v>
      </c>
      <c r="Z126" t="s">
        <v>32</v>
      </c>
      <c r="AA126" t="s">
        <v>32</v>
      </c>
      <c r="AB126" t="s">
        <v>32</v>
      </c>
      <c r="AC126" t="s">
        <v>32</v>
      </c>
      <c r="AD126" t="s">
        <v>32</v>
      </c>
      <c r="AE126" t="s">
        <v>190</v>
      </c>
      <c r="AF126">
        <v>217</v>
      </c>
      <c r="AG126" t="s">
        <v>191</v>
      </c>
      <c r="AH126" t="s">
        <v>192</v>
      </c>
      <c r="AI126">
        <v>4</v>
      </c>
      <c r="AJ126">
        <v>4</v>
      </c>
      <c r="AK126" t="s">
        <v>193</v>
      </c>
      <c r="AL126" t="s">
        <v>193</v>
      </c>
      <c r="AM126" t="s">
        <v>193</v>
      </c>
      <c r="AN126">
        <v>14</v>
      </c>
      <c r="AO126" t="s">
        <v>194</v>
      </c>
      <c r="AP126" t="s">
        <v>826</v>
      </c>
      <c r="AQ126" s="283">
        <v>0.499</v>
      </c>
      <c r="AR126">
        <v>1.0840000000000001</v>
      </c>
      <c r="AS126" s="283">
        <v>0.54091600000000006</v>
      </c>
      <c r="AT126">
        <v>161</v>
      </c>
      <c r="AU126" t="s">
        <v>269</v>
      </c>
      <c r="AV126" t="s">
        <v>32</v>
      </c>
      <c r="AW126" t="s">
        <v>32</v>
      </c>
      <c r="AX126">
        <v>5</v>
      </c>
      <c r="AY126" t="s">
        <v>195</v>
      </c>
      <c r="AZ126">
        <v>9687</v>
      </c>
      <c r="BA126" t="s">
        <v>1083</v>
      </c>
      <c r="BB126">
        <v>979307</v>
      </c>
      <c r="BC126" t="s">
        <v>1084</v>
      </c>
      <c r="BD126">
        <v>15055519</v>
      </c>
      <c r="BE126" t="s">
        <v>829</v>
      </c>
      <c r="BF126" t="s">
        <v>66</v>
      </c>
      <c r="BG126" t="s">
        <v>32</v>
      </c>
      <c r="BH126" t="s">
        <v>198</v>
      </c>
      <c r="BI126" t="s">
        <v>1085</v>
      </c>
      <c r="BJ126">
        <v>485831</v>
      </c>
      <c r="BK126" t="s">
        <v>831</v>
      </c>
      <c r="BL126" t="s">
        <v>272</v>
      </c>
      <c r="BM126" t="s">
        <v>841</v>
      </c>
      <c r="BN126" t="s">
        <v>834</v>
      </c>
      <c r="BO126" t="s">
        <v>32</v>
      </c>
      <c r="BP126" t="s">
        <v>32</v>
      </c>
    </row>
    <row r="127" spans="1:68">
      <c r="A127" s="109">
        <v>2026</v>
      </c>
      <c r="B127" t="s">
        <v>699</v>
      </c>
      <c r="C127" s="109">
        <v>25</v>
      </c>
      <c r="D127" t="s">
        <v>1080</v>
      </c>
      <c r="E127">
        <v>2</v>
      </c>
      <c r="F127" t="s">
        <v>32</v>
      </c>
      <c r="G127" t="s">
        <v>32</v>
      </c>
      <c r="H127">
        <v>969570</v>
      </c>
      <c r="I127" t="s">
        <v>1081</v>
      </c>
      <c r="J127" t="s">
        <v>822</v>
      </c>
      <c r="K127" t="s">
        <v>854</v>
      </c>
      <c r="L127" t="s">
        <v>1082</v>
      </c>
      <c r="M127">
        <v>14.98</v>
      </c>
      <c r="N127">
        <v>38</v>
      </c>
      <c r="O127">
        <v>42.2</v>
      </c>
      <c r="P127" s="110">
        <v>46124</v>
      </c>
      <c r="Q127" s="110">
        <v>46137</v>
      </c>
      <c r="R127" s="110">
        <v>46137.53463321759</v>
      </c>
      <c r="S127" t="s">
        <v>187</v>
      </c>
      <c r="T127" t="s">
        <v>32</v>
      </c>
      <c r="U127" t="s">
        <v>32</v>
      </c>
      <c r="V127" t="s">
        <v>267</v>
      </c>
      <c r="W127" t="s">
        <v>268</v>
      </c>
      <c r="X127" t="s">
        <v>856</v>
      </c>
      <c r="Y127" t="s">
        <v>32</v>
      </c>
      <c r="Z127" t="s">
        <v>32</v>
      </c>
      <c r="AA127" t="s">
        <v>32</v>
      </c>
      <c r="AB127" t="s">
        <v>32</v>
      </c>
      <c r="AC127" t="s">
        <v>32</v>
      </c>
      <c r="AD127" t="s">
        <v>32</v>
      </c>
      <c r="AE127" t="s">
        <v>190</v>
      </c>
      <c r="AF127">
        <v>217</v>
      </c>
      <c r="AG127" t="s">
        <v>191</v>
      </c>
      <c r="AH127" t="s">
        <v>192</v>
      </c>
      <c r="AI127">
        <v>4</v>
      </c>
      <c r="AJ127">
        <v>4</v>
      </c>
      <c r="AK127" t="s">
        <v>193</v>
      </c>
      <c r="AL127" t="s">
        <v>193</v>
      </c>
      <c r="AM127" t="s">
        <v>193</v>
      </c>
      <c r="AN127">
        <v>10</v>
      </c>
      <c r="AO127" t="s">
        <v>194</v>
      </c>
      <c r="AP127" t="s">
        <v>826</v>
      </c>
      <c r="AQ127" s="283">
        <v>1</v>
      </c>
      <c r="AR127">
        <v>1.0840000000000001</v>
      </c>
      <c r="AS127" s="283">
        <v>1.0840000000000001</v>
      </c>
      <c r="AT127">
        <v>162</v>
      </c>
      <c r="AU127" t="s">
        <v>269</v>
      </c>
      <c r="AV127" t="s">
        <v>32</v>
      </c>
      <c r="AW127" t="s">
        <v>32</v>
      </c>
      <c r="AX127">
        <v>5</v>
      </c>
      <c r="AY127" t="s">
        <v>195</v>
      </c>
      <c r="AZ127">
        <v>9687</v>
      </c>
      <c r="BA127" t="s">
        <v>1083</v>
      </c>
      <c r="BB127">
        <v>979307</v>
      </c>
      <c r="BC127" t="s">
        <v>1084</v>
      </c>
      <c r="BD127">
        <v>15055519</v>
      </c>
      <c r="BE127" t="s">
        <v>829</v>
      </c>
      <c r="BF127" t="s">
        <v>66</v>
      </c>
      <c r="BG127" t="s">
        <v>32</v>
      </c>
      <c r="BH127" t="s">
        <v>198</v>
      </c>
      <c r="BI127" t="s">
        <v>1085</v>
      </c>
      <c r="BJ127">
        <v>485831</v>
      </c>
      <c r="BK127" t="s">
        <v>831</v>
      </c>
      <c r="BL127" t="s">
        <v>272</v>
      </c>
      <c r="BM127" t="s">
        <v>841</v>
      </c>
      <c r="BN127" t="s">
        <v>834</v>
      </c>
      <c r="BO127" t="s">
        <v>32</v>
      </c>
      <c r="BP127" t="s">
        <v>32</v>
      </c>
    </row>
    <row r="128" spans="1:68">
      <c r="A128" s="109">
        <v>2026</v>
      </c>
      <c r="B128" t="s">
        <v>699</v>
      </c>
      <c r="C128" s="109">
        <v>25</v>
      </c>
      <c r="D128" t="s">
        <v>1080</v>
      </c>
      <c r="E128">
        <v>3</v>
      </c>
      <c r="F128" t="s">
        <v>32</v>
      </c>
      <c r="G128" t="s">
        <v>32</v>
      </c>
      <c r="H128">
        <v>969570</v>
      </c>
      <c r="I128" t="s">
        <v>1081</v>
      </c>
      <c r="J128" t="s">
        <v>822</v>
      </c>
      <c r="K128" t="s">
        <v>854</v>
      </c>
      <c r="L128" t="s">
        <v>1082</v>
      </c>
      <c r="M128">
        <v>14.98</v>
      </c>
      <c r="N128">
        <v>38</v>
      </c>
      <c r="O128">
        <v>42.2</v>
      </c>
      <c r="P128" s="110">
        <v>46124</v>
      </c>
      <c r="Q128" s="110">
        <v>46137</v>
      </c>
      <c r="R128" s="110">
        <v>46137.53463321759</v>
      </c>
      <c r="S128" t="s">
        <v>187</v>
      </c>
      <c r="T128" t="s">
        <v>32</v>
      </c>
      <c r="U128" t="s">
        <v>32</v>
      </c>
      <c r="V128" t="s">
        <v>267</v>
      </c>
      <c r="W128" t="s">
        <v>268</v>
      </c>
      <c r="X128" t="s">
        <v>856</v>
      </c>
      <c r="Y128" t="s">
        <v>32</v>
      </c>
      <c r="Z128" t="s">
        <v>32</v>
      </c>
      <c r="AA128" t="s">
        <v>32</v>
      </c>
      <c r="AB128" t="s">
        <v>32</v>
      </c>
      <c r="AC128" t="s">
        <v>32</v>
      </c>
      <c r="AD128" t="s">
        <v>32</v>
      </c>
      <c r="AE128" t="s">
        <v>190</v>
      </c>
      <c r="AF128">
        <v>217</v>
      </c>
      <c r="AG128" t="s">
        <v>191</v>
      </c>
      <c r="AH128" t="s">
        <v>192</v>
      </c>
      <c r="AI128">
        <v>4</v>
      </c>
      <c r="AJ128">
        <v>4</v>
      </c>
      <c r="AK128" t="s">
        <v>193</v>
      </c>
      <c r="AL128" t="s">
        <v>193</v>
      </c>
      <c r="AM128" t="s">
        <v>193</v>
      </c>
      <c r="AN128">
        <v>14</v>
      </c>
      <c r="AO128" t="s">
        <v>194</v>
      </c>
      <c r="AP128" t="s">
        <v>826</v>
      </c>
      <c r="AQ128" s="283">
        <v>6.6000000000000003E-2</v>
      </c>
      <c r="AR128">
        <v>1.0840000000000001</v>
      </c>
      <c r="AS128" s="283">
        <v>7.154400000000001E-2</v>
      </c>
      <c r="AT128">
        <v>161</v>
      </c>
      <c r="AU128" t="s">
        <v>269</v>
      </c>
      <c r="AV128" t="s">
        <v>32</v>
      </c>
      <c r="AW128" t="s">
        <v>32</v>
      </c>
      <c r="AX128">
        <v>5</v>
      </c>
      <c r="AY128" t="s">
        <v>195</v>
      </c>
      <c r="AZ128">
        <v>1981</v>
      </c>
      <c r="BA128" t="s">
        <v>218</v>
      </c>
      <c r="BB128">
        <v>979307</v>
      </c>
      <c r="BC128" t="s">
        <v>1084</v>
      </c>
      <c r="BD128">
        <v>15055519</v>
      </c>
      <c r="BE128" t="s">
        <v>829</v>
      </c>
      <c r="BF128" t="s">
        <v>66</v>
      </c>
      <c r="BG128" t="s">
        <v>32</v>
      </c>
      <c r="BH128" t="s">
        <v>198</v>
      </c>
      <c r="BI128" t="s">
        <v>1085</v>
      </c>
      <c r="BJ128">
        <v>485831</v>
      </c>
      <c r="BK128" t="s">
        <v>831</v>
      </c>
      <c r="BL128" t="s">
        <v>272</v>
      </c>
      <c r="BM128" t="s">
        <v>841</v>
      </c>
      <c r="BN128" t="s">
        <v>834</v>
      </c>
      <c r="BO128" t="s">
        <v>32</v>
      </c>
      <c r="BP128" t="s">
        <v>32</v>
      </c>
    </row>
    <row r="129" spans="1:68">
      <c r="A129" s="109">
        <v>2026</v>
      </c>
      <c r="B129" t="s">
        <v>699</v>
      </c>
      <c r="C129" s="109">
        <v>24</v>
      </c>
      <c r="D129" t="s">
        <v>1086</v>
      </c>
      <c r="E129">
        <v>1</v>
      </c>
      <c r="F129" t="s">
        <v>32</v>
      </c>
      <c r="G129" t="s">
        <v>32</v>
      </c>
      <c r="H129">
        <v>3491</v>
      </c>
      <c r="I129" t="s">
        <v>438</v>
      </c>
      <c r="J129" t="s">
        <v>822</v>
      </c>
      <c r="K129" t="s">
        <v>914</v>
      </c>
      <c r="L129" t="s">
        <v>1087</v>
      </c>
      <c r="M129">
        <v>15</v>
      </c>
      <c r="N129">
        <v>29</v>
      </c>
      <c r="O129">
        <v>15</v>
      </c>
      <c r="P129" s="110">
        <v>46126</v>
      </c>
      <c r="Q129" s="110">
        <v>46136</v>
      </c>
      <c r="R129" s="110">
        <v>46136.790941631953</v>
      </c>
      <c r="S129" t="s">
        <v>187</v>
      </c>
      <c r="T129" t="s">
        <v>32</v>
      </c>
      <c r="U129" t="s">
        <v>32</v>
      </c>
      <c r="V129" t="s">
        <v>215</v>
      </c>
      <c r="W129" t="s">
        <v>216</v>
      </c>
      <c r="X129" t="s">
        <v>943</v>
      </c>
      <c r="Y129" t="s">
        <v>32</v>
      </c>
      <c r="Z129" t="s">
        <v>32</v>
      </c>
      <c r="AA129" t="s">
        <v>32</v>
      </c>
      <c r="AB129" t="s">
        <v>32</v>
      </c>
      <c r="AC129" t="s">
        <v>32</v>
      </c>
      <c r="AD129" t="s">
        <v>32</v>
      </c>
      <c r="AE129" t="s">
        <v>190</v>
      </c>
      <c r="AF129">
        <v>217</v>
      </c>
      <c r="AG129" t="s">
        <v>191</v>
      </c>
      <c r="AH129" t="s">
        <v>192</v>
      </c>
      <c r="AI129">
        <v>4</v>
      </c>
      <c r="AJ129">
        <v>4</v>
      </c>
      <c r="AK129" t="s">
        <v>193</v>
      </c>
      <c r="AL129" t="s">
        <v>193</v>
      </c>
      <c r="AM129" t="s">
        <v>193</v>
      </c>
      <c r="AN129">
        <v>1</v>
      </c>
      <c r="AO129" t="s">
        <v>194</v>
      </c>
      <c r="AP129" t="s">
        <v>826</v>
      </c>
      <c r="AQ129" s="283">
        <v>0.63</v>
      </c>
      <c r="AR129">
        <v>1.0840000000000001</v>
      </c>
      <c r="AS129" s="283">
        <v>0.68292000000000008</v>
      </c>
      <c r="AT129">
        <v>102</v>
      </c>
      <c r="AU129" t="s">
        <v>216</v>
      </c>
      <c r="AV129" t="s">
        <v>32</v>
      </c>
      <c r="AW129" t="s">
        <v>32</v>
      </c>
      <c r="AX129">
        <v>5</v>
      </c>
      <c r="AY129" t="s">
        <v>195</v>
      </c>
      <c r="AZ129">
        <v>10744</v>
      </c>
      <c r="BA129" t="s">
        <v>916</v>
      </c>
      <c r="BB129">
        <v>8154</v>
      </c>
      <c r="BC129" t="s">
        <v>440</v>
      </c>
      <c r="BD129">
        <v>4966738</v>
      </c>
      <c r="BE129" t="s">
        <v>829</v>
      </c>
      <c r="BF129" t="s">
        <v>340</v>
      </c>
      <c r="BG129" t="s">
        <v>32</v>
      </c>
      <c r="BH129" t="s">
        <v>198</v>
      </c>
      <c r="BI129" t="s">
        <v>32</v>
      </c>
      <c r="BJ129">
        <v>485829</v>
      </c>
      <c r="BK129" t="s">
        <v>831</v>
      </c>
      <c r="BL129" t="s">
        <v>220</v>
      </c>
      <c r="BM129" t="s">
        <v>841</v>
      </c>
      <c r="BN129" t="s">
        <v>834</v>
      </c>
      <c r="BO129" t="s">
        <v>32</v>
      </c>
      <c r="BP129" t="s">
        <v>32</v>
      </c>
    </row>
    <row r="130" spans="1:68">
      <c r="A130" s="109">
        <v>2026</v>
      </c>
      <c r="B130" t="s">
        <v>699</v>
      </c>
      <c r="C130" s="109">
        <v>24</v>
      </c>
      <c r="D130" t="s">
        <v>1086</v>
      </c>
      <c r="E130">
        <v>2</v>
      </c>
      <c r="F130" t="s">
        <v>32</v>
      </c>
      <c r="G130" t="s">
        <v>32</v>
      </c>
      <c r="H130">
        <v>3491</v>
      </c>
      <c r="I130" t="s">
        <v>438</v>
      </c>
      <c r="J130" t="s">
        <v>822</v>
      </c>
      <c r="K130" t="s">
        <v>914</v>
      </c>
      <c r="L130" t="s">
        <v>1087</v>
      </c>
      <c r="M130">
        <v>15</v>
      </c>
      <c r="N130">
        <v>29</v>
      </c>
      <c r="O130">
        <v>15</v>
      </c>
      <c r="P130" s="110">
        <v>46126</v>
      </c>
      <c r="Q130" s="110">
        <v>46136</v>
      </c>
      <c r="R130" s="110">
        <v>46136.790941631953</v>
      </c>
      <c r="S130" t="s">
        <v>187</v>
      </c>
      <c r="T130" t="s">
        <v>32</v>
      </c>
      <c r="U130" t="s">
        <v>32</v>
      </c>
      <c r="V130" t="s">
        <v>215</v>
      </c>
      <c r="W130" t="s">
        <v>216</v>
      </c>
      <c r="X130" t="s">
        <v>943</v>
      </c>
      <c r="Y130" t="s">
        <v>32</v>
      </c>
      <c r="Z130" t="s">
        <v>32</v>
      </c>
      <c r="AA130" t="s">
        <v>32</v>
      </c>
      <c r="AB130" t="s">
        <v>32</v>
      </c>
      <c r="AC130" t="s">
        <v>32</v>
      </c>
      <c r="AD130" t="s">
        <v>32</v>
      </c>
      <c r="AE130" t="s">
        <v>190</v>
      </c>
      <c r="AF130">
        <v>217</v>
      </c>
      <c r="AG130" t="s">
        <v>191</v>
      </c>
      <c r="AH130" t="s">
        <v>192</v>
      </c>
      <c r="AI130">
        <v>4</v>
      </c>
      <c r="AJ130">
        <v>4</v>
      </c>
      <c r="AK130" t="s">
        <v>193</v>
      </c>
      <c r="AL130" t="s">
        <v>193</v>
      </c>
      <c r="AM130" t="s">
        <v>193</v>
      </c>
      <c r="AN130">
        <v>15</v>
      </c>
      <c r="AO130" t="s">
        <v>194</v>
      </c>
      <c r="AP130" t="s">
        <v>826</v>
      </c>
      <c r="AQ130" s="283">
        <v>0.28199999999999997</v>
      </c>
      <c r="AR130">
        <v>1.0840000000000001</v>
      </c>
      <c r="AS130" s="283">
        <v>0.30568800000000002</v>
      </c>
      <c r="AT130">
        <v>101</v>
      </c>
      <c r="AU130" t="s">
        <v>216</v>
      </c>
      <c r="AV130" t="s">
        <v>32</v>
      </c>
      <c r="AW130" t="s">
        <v>32</v>
      </c>
      <c r="AX130">
        <v>5</v>
      </c>
      <c r="AY130" t="s">
        <v>195</v>
      </c>
      <c r="AZ130">
        <v>10744</v>
      </c>
      <c r="BA130" t="s">
        <v>916</v>
      </c>
      <c r="BB130">
        <v>8154</v>
      </c>
      <c r="BC130" t="s">
        <v>440</v>
      </c>
      <c r="BD130">
        <v>4966738</v>
      </c>
      <c r="BE130" t="s">
        <v>829</v>
      </c>
      <c r="BF130" t="s">
        <v>340</v>
      </c>
      <c r="BG130" t="s">
        <v>32</v>
      </c>
      <c r="BH130" t="s">
        <v>198</v>
      </c>
      <c r="BI130" t="s">
        <v>32</v>
      </c>
      <c r="BJ130">
        <v>485829</v>
      </c>
      <c r="BK130" t="s">
        <v>831</v>
      </c>
      <c r="BL130" t="s">
        <v>220</v>
      </c>
      <c r="BM130" t="s">
        <v>841</v>
      </c>
      <c r="BN130" t="s">
        <v>834</v>
      </c>
      <c r="BO130" t="s">
        <v>32</v>
      </c>
      <c r="BP130" t="s">
        <v>32</v>
      </c>
    </row>
    <row r="131" spans="1:68">
      <c r="A131" s="109">
        <v>2026</v>
      </c>
      <c r="B131" t="s">
        <v>699</v>
      </c>
      <c r="C131" s="109">
        <v>24</v>
      </c>
      <c r="D131" t="s">
        <v>1088</v>
      </c>
      <c r="E131">
        <v>1</v>
      </c>
      <c r="F131" t="s">
        <v>32</v>
      </c>
      <c r="G131" t="s">
        <v>32</v>
      </c>
      <c r="H131">
        <v>966024</v>
      </c>
      <c r="I131" t="s">
        <v>1037</v>
      </c>
      <c r="J131" t="s">
        <v>822</v>
      </c>
      <c r="K131" t="s">
        <v>854</v>
      </c>
      <c r="L131" t="s">
        <v>1038</v>
      </c>
      <c r="M131">
        <v>14.87</v>
      </c>
      <c r="N131">
        <v>20.6</v>
      </c>
      <c r="O131">
        <v>28.5</v>
      </c>
      <c r="P131" s="110">
        <v>46120</v>
      </c>
      <c r="Q131" s="110">
        <v>46136</v>
      </c>
      <c r="R131" s="110">
        <v>46136.563151932867</v>
      </c>
      <c r="S131" t="s">
        <v>187</v>
      </c>
      <c r="T131" t="s">
        <v>32</v>
      </c>
      <c r="U131" t="s">
        <v>32</v>
      </c>
      <c r="V131" t="s">
        <v>350</v>
      </c>
      <c r="W131" t="s">
        <v>351</v>
      </c>
      <c r="X131" t="s">
        <v>1039</v>
      </c>
      <c r="Y131" t="s">
        <v>32</v>
      </c>
      <c r="Z131" t="s">
        <v>32</v>
      </c>
      <c r="AA131" t="s">
        <v>32</v>
      </c>
      <c r="AB131" t="s">
        <v>32</v>
      </c>
      <c r="AC131" t="s">
        <v>32</v>
      </c>
      <c r="AD131" t="s">
        <v>32</v>
      </c>
      <c r="AE131" t="s">
        <v>190</v>
      </c>
      <c r="AF131">
        <v>217</v>
      </c>
      <c r="AG131" t="s">
        <v>191</v>
      </c>
      <c r="AH131" t="s">
        <v>192</v>
      </c>
      <c r="AI131">
        <v>4</v>
      </c>
      <c r="AJ131">
        <v>4</v>
      </c>
      <c r="AK131" t="s">
        <v>193</v>
      </c>
      <c r="AL131" t="s">
        <v>193</v>
      </c>
      <c r="AM131" t="s">
        <v>193</v>
      </c>
      <c r="AN131">
        <v>8</v>
      </c>
      <c r="AO131" t="s">
        <v>194</v>
      </c>
      <c r="AP131" t="s">
        <v>826</v>
      </c>
      <c r="AQ131" s="283">
        <v>4.9400000000000004</v>
      </c>
      <c r="AR131">
        <v>1.0840000000000001</v>
      </c>
      <c r="AS131" s="283">
        <v>5.3549600000000011</v>
      </c>
      <c r="AT131">
        <v>114</v>
      </c>
      <c r="AU131" t="s">
        <v>352</v>
      </c>
      <c r="AV131" t="s">
        <v>32</v>
      </c>
      <c r="AW131" t="s">
        <v>32</v>
      </c>
      <c r="AX131">
        <v>14</v>
      </c>
      <c r="AY131" t="s">
        <v>195</v>
      </c>
      <c r="AZ131">
        <v>8751</v>
      </c>
      <c r="BA131" t="s">
        <v>1089</v>
      </c>
      <c r="BB131">
        <v>916989</v>
      </c>
      <c r="BC131" t="s">
        <v>1040</v>
      </c>
      <c r="BD131">
        <v>11527879</v>
      </c>
      <c r="BE131" t="s">
        <v>829</v>
      </c>
      <c r="BF131" t="s">
        <v>188</v>
      </c>
      <c r="BG131" t="s">
        <v>32</v>
      </c>
      <c r="BH131" t="s">
        <v>198</v>
      </c>
      <c r="BI131" t="s">
        <v>32</v>
      </c>
      <c r="BJ131">
        <v>485758</v>
      </c>
      <c r="BK131" t="s">
        <v>831</v>
      </c>
      <c r="BL131" t="s">
        <v>355</v>
      </c>
      <c r="BM131" t="s">
        <v>841</v>
      </c>
      <c r="BN131" t="s">
        <v>834</v>
      </c>
      <c r="BO131" t="s">
        <v>32</v>
      </c>
      <c r="BP131" t="s">
        <v>32</v>
      </c>
    </row>
    <row r="132" spans="1:68">
      <c r="A132" s="109">
        <v>2026</v>
      </c>
      <c r="B132" t="s">
        <v>699</v>
      </c>
      <c r="C132" s="109">
        <v>24</v>
      </c>
      <c r="D132" t="s">
        <v>1088</v>
      </c>
      <c r="E132">
        <v>2</v>
      </c>
      <c r="F132" t="s">
        <v>32</v>
      </c>
      <c r="G132" t="s">
        <v>32</v>
      </c>
      <c r="H132">
        <v>966024</v>
      </c>
      <c r="I132" t="s">
        <v>1037</v>
      </c>
      <c r="J132" t="s">
        <v>822</v>
      </c>
      <c r="K132" t="s">
        <v>854</v>
      </c>
      <c r="L132" t="s">
        <v>1038</v>
      </c>
      <c r="M132">
        <v>14.87</v>
      </c>
      <c r="N132">
        <v>20.6</v>
      </c>
      <c r="O132">
        <v>28.5</v>
      </c>
      <c r="P132" s="110">
        <v>46120</v>
      </c>
      <c r="Q132" s="110">
        <v>46136</v>
      </c>
      <c r="R132" s="110">
        <v>46136.563151932867</v>
      </c>
      <c r="S132" t="s">
        <v>187</v>
      </c>
      <c r="T132" t="s">
        <v>32</v>
      </c>
      <c r="U132" t="s">
        <v>32</v>
      </c>
      <c r="V132" t="s">
        <v>350</v>
      </c>
      <c r="W132" t="s">
        <v>351</v>
      </c>
      <c r="X132" t="s">
        <v>1039</v>
      </c>
      <c r="Y132" t="s">
        <v>32</v>
      </c>
      <c r="Z132" t="s">
        <v>32</v>
      </c>
      <c r="AA132" t="s">
        <v>32</v>
      </c>
      <c r="AB132" t="s">
        <v>32</v>
      </c>
      <c r="AC132" t="s">
        <v>32</v>
      </c>
      <c r="AD132" t="s">
        <v>32</v>
      </c>
      <c r="AE132" t="s">
        <v>190</v>
      </c>
      <c r="AF132">
        <v>217</v>
      </c>
      <c r="AG132" t="s">
        <v>191</v>
      </c>
      <c r="AH132" t="s">
        <v>192</v>
      </c>
      <c r="AI132">
        <v>4</v>
      </c>
      <c r="AJ132">
        <v>4</v>
      </c>
      <c r="AK132" t="s">
        <v>193</v>
      </c>
      <c r="AL132" t="s">
        <v>193</v>
      </c>
      <c r="AM132" t="s">
        <v>193</v>
      </c>
      <c r="AN132">
        <v>8</v>
      </c>
      <c r="AO132" t="s">
        <v>194</v>
      </c>
      <c r="AP132" t="s">
        <v>826</v>
      </c>
      <c r="AQ132" s="283">
        <v>2.7E-2</v>
      </c>
      <c r="AR132">
        <v>1.0840000000000001</v>
      </c>
      <c r="AS132" s="283">
        <v>2.9267999999999999E-2</v>
      </c>
      <c r="AT132">
        <v>114</v>
      </c>
      <c r="AU132" t="s">
        <v>352</v>
      </c>
      <c r="AV132" t="s">
        <v>32</v>
      </c>
      <c r="AW132" t="s">
        <v>32</v>
      </c>
      <c r="AX132">
        <v>14</v>
      </c>
      <c r="AY132" t="s">
        <v>239</v>
      </c>
      <c r="AZ132">
        <v>8888888</v>
      </c>
      <c r="BA132" t="s">
        <v>280</v>
      </c>
      <c r="BB132">
        <v>916989</v>
      </c>
      <c r="BC132" t="s">
        <v>1040</v>
      </c>
      <c r="BD132">
        <v>11527879</v>
      </c>
      <c r="BE132" t="s">
        <v>829</v>
      </c>
      <c r="BF132" t="s">
        <v>188</v>
      </c>
      <c r="BG132" t="s">
        <v>32</v>
      </c>
      <c r="BH132" t="s">
        <v>198</v>
      </c>
      <c r="BI132" t="s">
        <v>32</v>
      </c>
      <c r="BJ132">
        <v>485758</v>
      </c>
      <c r="BK132" t="s">
        <v>831</v>
      </c>
      <c r="BL132" t="s">
        <v>355</v>
      </c>
      <c r="BM132" t="s">
        <v>841</v>
      </c>
      <c r="BN132" t="s">
        <v>834</v>
      </c>
      <c r="BO132" t="s">
        <v>32</v>
      </c>
      <c r="BP132" t="s">
        <v>32</v>
      </c>
    </row>
    <row r="133" spans="1:68">
      <c r="A133" s="109">
        <v>2026</v>
      </c>
      <c r="B133" t="s">
        <v>699</v>
      </c>
      <c r="C133" s="109">
        <v>24</v>
      </c>
      <c r="D133" t="s">
        <v>1090</v>
      </c>
      <c r="E133">
        <v>1</v>
      </c>
      <c r="F133" t="s">
        <v>32</v>
      </c>
      <c r="G133" t="s">
        <v>32</v>
      </c>
      <c r="H133">
        <v>967600</v>
      </c>
      <c r="I133" t="s">
        <v>925</v>
      </c>
      <c r="J133" t="s">
        <v>822</v>
      </c>
      <c r="K133" t="s">
        <v>875</v>
      </c>
      <c r="L133" t="s">
        <v>926</v>
      </c>
      <c r="M133">
        <v>17.86</v>
      </c>
      <c r="N133">
        <v>49.8</v>
      </c>
      <c r="O133">
        <v>51.9</v>
      </c>
      <c r="P133" s="110">
        <v>46087</v>
      </c>
      <c r="Q133" s="110">
        <v>46136</v>
      </c>
      <c r="R133" s="110">
        <v>46136.560595752308</v>
      </c>
      <c r="S133" t="s">
        <v>187</v>
      </c>
      <c r="T133" t="s">
        <v>32</v>
      </c>
      <c r="U133" t="s">
        <v>32</v>
      </c>
      <c r="V133" t="s">
        <v>267</v>
      </c>
      <c r="W133" t="s">
        <v>268</v>
      </c>
      <c r="X133" t="s">
        <v>856</v>
      </c>
      <c r="Y133" t="s">
        <v>32</v>
      </c>
      <c r="Z133" t="s">
        <v>32</v>
      </c>
      <c r="AA133" t="s">
        <v>32</v>
      </c>
      <c r="AB133" t="s">
        <v>32</v>
      </c>
      <c r="AC133" t="s">
        <v>32</v>
      </c>
      <c r="AD133" t="s">
        <v>32</v>
      </c>
      <c r="AE133" t="s">
        <v>190</v>
      </c>
      <c r="AF133">
        <v>217</v>
      </c>
      <c r="AG133" t="s">
        <v>191</v>
      </c>
      <c r="AH133" t="s">
        <v>192</v>
      </c>
      <c r="AI133">
        <v>4</v>
      </c>
      <c r="AJ133">
        <v>4</v>
      </c>
      <c r="AK133" t="s">
        <v>193</v>
      </c>
      <c r="AL133" t="s">
        <v>193</v>
      </c>
      <c r="AM133" t="s">
        <v>193</v>
      </c>
      <c r="AN133">
        <v>11</v>
      </c>
      <c r="AO133" t="s">
        <v>194</v>
      </c>
      <c r="AP133" t="s">
        <v>826</v>
      </c>
      <c r="AQ133" s="283">
        <v>2.6</v>
      </c>
      <c r="AR133">
        <v>1.087</v>
      </c>
      <c r="AS133" s="283">
        <v>2.8262</v>
      </c>
      <c r="AT133">
        <v>119</v>
      </c>
      <c r="AU133" t="s">
        <v>269</v>
      </c>
      <c r="AV133" t="s">
        <v>32</v>
      </c>
      <c r="AW133" t="s">
        <v>32</v>
      </c>
      <c r="AX133">
        <v>8</v>
      </c>
      <c r="AY133" t="s">
        <v>195</v>
      </c>
      <c r="AZ133">
        <v>8213</v>
      </c>
      <c r="BA133" t="s">
        <v>927</v>
      </c>
      <c r="BB133">
        <v>983141</v>
      </c>
      <c r="BC133" t="s">
        <v>928</v>
      </c>
      <c r="BD133">
        <v>16764247</v>
      </c>
      <c r="BE133" t="s">
        <v>859</v>
      </c>
      <c r="BF133" t="s">
        <v>351</v>
      </c>
      <c r="BG133" t="s">
        <v>32</v>
      </c>
      <c r="BH133" t="s">
        <v>198</v>
      </c>
      <c r="BI133" t="s">
        <v>32</v>
      </c>
      <c r="BJ133">
        <v>485756</v>
      </c>
      <c r="BK133" t="s">
        <v>831</v>
      </c>
      <c r="BL133" t="s">
        <v>272</v>
      </c>
      <c r="BM133" t="s">
        <v>841</v>
      </c>
      <c r="BN133" t="s">
        <v>834</v>
      </c>
      <c r="BO133" t="s">
        <v>32</v>
      </c>
      <c r="BP133" t="s">
        <v>32</v>
      </c>
    </row>
    <row r="134" spans="1:68">
      <c r="A134" s="109">
        <v>2026</v>
      </c>
      <c r="B134" t="s">
        <v>699</v>
      </c>
      <c r="C134" s="109">
        <v>24</v>
      </c>
      <c r="D134" t="s">
        <v>1090</v>
      </c>
      <c r="E134">
        <v>2</v>
      </c>
      <c r="F134" t="s">
        <v>32</v>
      </c>
      <c r="G134" t="s">
        <v>32</v>
      </c>
      <c r="H134">
        <v>967600</v>
      </c>
      <c r="I134" t="s">
        <v>925</v>
      </c>
      <c r="J134" t="s">
        <v>822</v>
      </c>
      <c r="K134" t="s">
        <v>875</v>
      </c>
      <c r="L134" t="s">
        <v>926</v>
      </c>
      <c r="M134">
        <v>17.86</v>
      </c>
      <c r="N134">
        <v>49.8</v>
      </c>
      <c r="O134">
        <v>51.9</v>
      </c>
      <c r="P134" s="110">
        <v>46087</v>
      </c>
      <c r="Q134" s="110">
        <v>46136</v>
      </c>
      <c r="R134" s="110">
        <v>46136.560595752308</v>
      </c>
      <c r="S134" t="s">
        <v>187</v>
      </c>
      <c r="T134" t="s">
        <v>32</v>
      </c>
      <c r="U134" t="s">
        <v>32</v>
      </c>
      <c r="V134" t="s">
        <v>267</v>
      </c>
      <c r="W134" t="s">
        <v>268</v>
      </c>
      <c r="X134" t="s">
        <v>856</v>
      </c>
      <c r="Y134" t="s">
        <v>32</v>
      </c>
      <c r="Z134" t="s">
        <v>32</v>
      </c>
      <c r="AA134" t="s">
        <v>32</v>
      </c>
      <c r="AB134" t="s">
        <v>32</v>
      </c>
      <c r="AC134" t="s">
        <v>32</v>
      </c>
      <c r="AD134" t="s">
        <v>32</v>
      </c>
      <c r="AE134" t="s">
        <v>190</v>
      </c>
      <c r="AF134">
        <v>217</v>
      </c>
      <c r="AG134" t="s">
        <v>191</v>
      </c>
      <c r="AH134" t="s">
        <v>192</v>
      </c>
      <c r="AI134">
        <v>4</v>
      </c>
      <c r="AJ134">
        <v>4</v>
      </c>
      <c r="AK134" t="s">
        <v>193</v>
      </c>
      <c r="AL134" t="s">
        <v>193</v>
      </c>
      <c r="AM134" t="s">
        <v>193</v>
      </c>
      <c r="AN134">
        <v>12</v>
      </c>
      <c r="AO134" t="s">
        <v>194</v>
      </c>
      <c r="AP134" t="s">
        <v>826</v>
      </c>
      <c r="AQ134" s="283">
        <v>1.4690000000000001</v>
      </c>
      <c r="AR134">
        <v>1.087</v>
      </c>
      <c r="AS134" s="283">
        <v>1.596803</v>
      </c>
      <c r="AT134">
        <v>120</v>
      </c>
      <c r="AU134" t="s">
        <v>269</v>
      </c>
      <c r="AV134" t="s">
        <v>32</v>
      </c>
      <c r="AW134" t="s">
        <v>32</v>
      </c>
      <c r="AX134">
        <v>8</v>
      </c>
      <c r="AY134" t="s">
        <v>195</v>
      </c>
      <c r="AZ134">
        <v>8213</v>
      </c>
      <c r="BA134" t="s">
        <v>927</v>
      </c>
      <c r="BB134">
        <v>983141</v>
      </c>
      <c r="BC134" t="s">
        <v>928</v>
      </c>
      <c r="BD134">
        <v>16764247</v>
      </c>
      <c r="BE134" t="s">
        <v>859</v>
      </c>
      <c r="BF134" t="s">
        <v>351</v>
      </c>
      <c r="BG134" t="s">
        <v>32</v>
      </c>
      <c r="BH134" t="s">
        <v>198</v>
      </c>
      <c r="BI134" t="s">
        <v>32</v>
      </c>
      <c r="BJ134">
        <v>485756</v>
      </c>
      <c r="BK134" t="s">
        <v>831</v>
      </c>
      <c r="BL134" t="s">
        <v>272</v>
      </c>
      <c r="BM134" t="s">
        <v>841</v>
      </c>
      <c r="BN134" t="s">
        <v>834</v>
      </c>
      <c r="BO134" t="s">
        <v>32</v>
      </c>
      <c r="BP134" t="s">
        <v>32</v>
      </c>
    </row>
    <row r="135" spans="1:68">
      <c r="A135" s="109">
        <v>2026</v>
      </c>
      <c r="B135" t="s">
        <v>699</v>
      </c>
      <c r="C135" s="109">
        <v>24</v>
      </c>
      <c r="D135" t="s">
        <v>1091</v>
      </c>
      <c r="E135">
        <v>1</v>
      </c>
      <c r="F135" t="s">
        <v>32</v>
      </c>
      <c r="G135" t="s">
        <v>32</v>
      </c>
      <c r="H135">
        <v>900214</v>
      </c>
      <c r="I135" t="s">
        <v>493</v>
      </c>
      <c r="J135" t="s">
        <v>822</v>
      </c>
      <c r="K135" t="s">
        <v>952</v>
      </c>
      <c r="L135" t="s">
        <v>1092</v>
      </c>
      <c r="M135">
        <v>14.7</v>
      </c>
      <c r="N135">
        <v>25</v>
      </c>
      <c r="O135">
        <v>35</v>
      </c>
      <c r="P135" s="110">
        <v>46116</v>
      </c>
      <c r="Q135" s="110">
        <v>46136</v>
      </c>
      <c r="R135" s="110">
        <v>46136.546060879627</v>
      </c>
      <c r="S135" t="s">
        <v>187</v>
      </c>
      <c r="T135" t="s">
        <v>32</v>
      </c>
      <c r="U135" t="s">
        <v>32</v>
      </c>
      <c r="V135" t="s">
        <v>318</v>
      </c>
      <c r="W135" t="s">
        <v>318</v>
      </c>
      <c r="X135" t="s">
        <v>954</v>
      </c>
      <c r="Y135" t="s">
        <v>32</v>
      </c>
      <c r="Z135" t="s">
        <v>32</v>
      </c>
      <c r="AA135" t="s">
        <v>32</v>
      </c>
      <c r="AB135" t="s">
        <v>32</v>
      </c>
      <c r="AC135" t="s">
        <v>32</v>
      </c>
      <c r="AD135" t="s">
        <v>32</v>
      </c>
      <c r="AE135" t="s">
        <v>190</v>
      </c>
      <c r="AF135">
        <v>217</v>
      </c>
      <c r="AG135" t="s">
        <v>191</v>
      </c>
      <c r="AH135" t="s">
        <v>192</v>
      </c>
      <c r="AI135">
        <v>4</v>
      </c>
      <c r="AJ135">
        <v>4</v>
      </c>
      <c r="AK135" t="s">
        <v>193</v>
      </c>
      <c r="AL135" t="s">
        <v>193</v>
      </c>
      <c r="AM135" t="s">
        <v>193</v>
      </c>
      <c r="AN135">
        <v>3</v>
      </c>
      <c r="AO135" t="s">
        <v>194</v>
      </c>
      <c r="AP135" t="s">
        <v>826</v>
      </c>
      <c r="AQ135" s="283">
        <v>1.325</v>
      </c>
      <c r="AR135">
        <v>1.0840000000000001</v>
      </c>
      <c r="AS135" s="283">
        <v>1.4362999999999999</v>
      </c>
      <c r="AT135">
        <v>108</v>
      </c>
      <c r="AU135" t="s">
        <v>320</v>
      </c>
      <c r="AV135" t="s">
        <v>32</v>
      </c>
      <c r="AW135" t="s">
        <v>32</v>
      </c>
      <c r="AX135">
        <v>5</v>
      </c>
      <c r="AY135" t="s">
        <v>195</v>
      </c>
      <c r="AZ135">
        <v>5811</v>
      </c>
      <c r="BA135" t="s">
        <v>397</v>
      </c>
      <c r="BB135">
        <v>901981</v>
      </c>
      <c r="BC135" t="s">
        <v>389</v>
      </c>
      <c r="BD135">
        <v>6136456</v>
      </c>
      <c r="BE135" t="s">
        <v>829</v>
      </c>
      <c r="BF135" t="s">
        <v>1078</v>
      </c>
      <c r="BG135" t="s">
        <v>32</v>
      </c>
      <c r="BH135" t="s">
        <v>198</v>
      </c>
      <c r="BI135" t="s">
        <v>32</v>
      </c>
      <c r="BJ135">
        <v>485744</v>
      </c>
      <c r="BK135" t="s">
        <v>831</v>
      </c>
      <c r="BL135" t="s">
        <v>323</v>
      </c>
      <c r="BM135" t="s">
        <v>841</v>
      </c>
      <c r="BN135" t="s">
        <v>834</v>
      </c>
      <c r="BO135" t="s">
        <v>32</v>
      </c>
      <c r="BP135" t="s">
        <v>32</v>
      </c>
    </row>
    <row r="136" spans="1:68">
      <c r="A136" s="109">
        <v>2026</v>
      </c>
      <c r="B136" t="s">
        <v>699</v>
      </c>
      <c r="C136" s="109">
        <v>23</v>
      </c>
      <c r="D136" t="s">
        <v>1093</v>
      </c>
      <c r="E136">
        <v>1</v>
      </c>
      <c r="F136" t="s">
        <v>32</v>
      </c>
      <c r="G136" t="s">
        <v>32</v>
      </c>
      <c r="H136">
        <v>698758</v>
      </c>
      <c r="I136" t="s">
        <v>862</v>
      </c>
      <c r="J136" t="s">
        <v>822</v>
      </c>
      <c r="K136" t="s">
        <v>823</v>
      </c>
      <c r="L136" t="s">
        <v>863</v>
      </c>
      <c r="M136">
        <v>17.899999999999999</v>
      </c>
      <c r="N136">
        <v>49.4</v>
      </c>
      <c r="O136">
        <v>80</v>
      </c>
      <c r="P136" s="110">
        <v>46122</v>
      </c>
      <c r="Q136" s="110">
        <v>46135</v>
      </c>
      <c r="R136" s="110">
        <v>46135.805688460649</v>
      </c>
      <c r="S136" t="s">
        <v>187</v>
      </c>
      <c r="T136" t="s">
        <v>32</v>
      </c>
      <c r="U136" t="s">
        <v>32</v>
      </c>
      <c r="V136" t="s">
        <v>188</v>
      </c>
      <c r="W136" t="s">
        <v>188</v>
      </c>
      <c r="X136" t="s">
        <v>825</v>
      </c>
      <c r="Y136" t="s">
        <v>32</v>
      </c>
      <c r="Z136" t="s">
        <v>32</v>
      </c>
      <c r="AA136" t="s">
        <v>32</v>
      </c>
      <c r="AB136" t="s">
        <v>32</v>
      </c>
      <c r="AC136" t="s">
        <v>32</v>
      </c>
      <c r="AD136" t="s">
        <v>32</v>
      </c>
      <c r="AE136" t="s">
        <v>190</v>
      </c>
      <c r="AF136">
        <v>217</v>
      </c>
      <c r="AG136" t="s">
        <v>191</v>
      </c>
      <c r="AH136" t="s">
        <v>192</v>
      </c>
      <c r="AI136">
        <v>4</v>
      </c>
      <c r="AJ136">
        <v>4</v>
      </c>
      <c r="AK136" t="s">
        <v>193</v>
      </c>
      <c r="AL136" t="s">
        <v>193</v>
      </c>
      <c r="AM136" t="s">
        <v>193</v>
      </c>
      <c r="AN136">
        <v>14</v>
      </c>
      <c r="AO136" t="s">
        <v>194</v>
      </c>
      <c r="AP136" t="s">
        <v>826</v>
      </c>
      <c r="AQ136" s="283">
        <v>8.1110000000000007</v>
      </c>
      <c r="AR136">
        <v>1.0840000000000001</v>
      </c>
      <c r="AS136" s="283">
        <v>8.7923240000000007</v>
      </c>
      <c r="AT136">
        <v>161</v>
      </c>
      <c r="AU136" t="s">
        <v>188</v>
      </c>
      <c r="AV136" t="s">
        <v>32</v>
      </c>
      <c r="AW136" t="s">
        <v>32</v>
      </c>
      <c r="AX136">
        <v>14</v>
      </c>
      <c r="AY136" t="s">
        <v>195</v>
      </c>
      <c r="AZ136">
        <v>8486</v>
      </c>
      <c r="BA136" t="s">
        <v>330</v>
      </c>
      <c r="BB136">
        <v>942458</v>
      </c>
      <c r="BC136" t="s">
        <v>867</v>
      </c>
      <c r="BD136">
        <v>15928261</v>
      </c>
      <c r="BE136" t="s">
        <v>829</v>
      </c>
      <c r="BF136" t="s">
        <v>188</v>
      </c>
      <c r="BG136" t="s">
        <v>32</v>
      </c>
      <c r="BH136" t="s">
        <v>198</v>
      </c>
      <c r="BI136" t="s">
        <v>32</v>
      </c>
      <c r="BJ136">
        <v>485554</v>
      </c>
      <c r="BK136" t="s">
        <v>831</v>
      </c>
      <c r="BL136" t="s">
        <v>1030</v>
      </c>
      <c r="BM136" t="s">
        <v>833</v>
      </c>
      <c r="BN136" t="s">
        <v>834</v>
      </c>
      <c r="BO136" t="s">
        <v>32</v>
      </c>
      <c r="BP136" t="s">
        <v>32</v>
      </c>
    </row>
    <row r="137" spans="1:68">
      <c r="A137" s="109">
        <v>2026</v>
      </c>
      <c r="B137" t="s">
        <v>699</v>
      </c>
      <c r="C137" s="109">
        <v>23</v>
      </c>
      <c r="D137" t="s">
        <v>1094</v>
      </c>
      <c r="E137">
        <v>1</v>
      </c>
      <c r="F137" t="s">
        <v>32</v>
      </c>
      <c r="G137" t="s">
        <v>32</v>
      </c>
      <c r="H137">
        <v>702210</v>
      </c>
      <c r="I137" t="s">
        <v>1095</v>
      </c>
      <c r="J137" t="s">
        <v>822</v>
      </c>
      <c r="K137" t="s">
        <v>870</v>
      </c>
      <c r="L137" t="s">
        <v>1096</v>
      </c>
      <c r="M137">
        <v>17.5</v>
      </c>
      <c r="N137">
        <v>47.2</v>
      </c>
      <c r="O137">
        <v>69.5</v>
      </c>
      <c r="P137" s="110">
        <v>46112</v>
      </c>
      <c r="Q137" s="110">
        <v>46135</v>
      </c>
      <c r="R137" s="110">
        <v>46135.553298726853</v>
      </c>
      <c r="S137" t="s">
        <v>187</v>
      </c>
      <c r="T137" t="s">
        <v>32</v>
      </c>
      <c r="U137" t="s">
        <v>32</v>
      </c>
      <c r="V137" t="s">
        <v>350</v>
      </c>
      <c r="W137" t="s">
        <v>351</v>
      </c>
      <c r="X137" t="s">
        <v>1039</v>
      </c>
      <c r="Y137" t="s">
        <v>32</v>
      </c>
      <c r="Z137" t="s">
        <v>32</v>
      </c>
      <c r="AA137" t="s">
        <v>32</v>
      </c>
      <c r="AB137" t="s">
        <v>32</v>
      </c>
      <c r="AC137" t="s">
        <v>32</v>
      </c>
      <c r="AD137" t="s">
        <v>32</v>
      </c>
      <c r="AE137" t="s">
        <v>190</v>
      </c>
      <c r="AF137">
        <v>217</v>
      </c>
      <c r="AG137" t="s">
        <v>191</v>
      </c>
      <c r="AH137" t="s">
        <v>192</v>
      </c>
      <c r="AI137">
        <v>4</v>
      </c>
      <c r="AJ137">
        <v>4</v>
      </c>
      <c r="AK137" t="s">
        <v>193</v>
      </c>
      <c r="AL137" t="s">
        <v>193</v>
      </c>
      <c r="AM137" t="s">
        <v>193</v>
      </c>
      <c r="AN137">
        <v>8</v>
      </c>
      <c r="AO137" t="s">
        <v>194</v>
      </c>
      <c r="AP137" t="s">
        <v>826</v>
      </c>
      <c r="AQ137" s="283">
        <v>5</v>
      </c>
      <c r="AR137">
        <v>1.0840000000000001</v>
      </c>
      <c r="AS137" s="283">
        <v>5.42</v>
      </c>
      <c r="AT137">
        <v>114</v>
      </c>
      <c r="AU137" t="s">
        <v>352</v>
      </c>
      <c r="AV137" t="s">
        <v>32</v>
      </c>
      <c r="AW137" t="s">
        <v>32</v>
      </c>
      <c r="AX137">
        <v>5</v>
      </c>
      <c r="AY137" t="s">
        <v>422</v>
      </c>
      <c r="AZ137">
        <v>5287</v>
      </c>
      <c r="BA137" t="s">
        <v>481</v>
      </c>
      <c r="BB137">
        <v>235722</v>
      </c>
      <c r="BC137" t="s">
        <v>1097</v>
      </c>
      <c r="BD137">
        <v>13574983</v>
      </c>
      <c r="BE137" t="s">
        <v>829</v>
      </c>
      <c r="BF137" t="s">
        <v>340</v>
      </c>
      <c r="BG137" t="s">
        <v>32</v>
      </c>
      <c r="BH137" t="s">
        <v>198</v>
      </c>
      <c r="BI137" t="s">
        <v>32</v>
      </c>
      <c r="BJ137">
        <v>485433</v>
      </c>
      <c r="BK137" t="s">
        <v>831</v>
      </c>
      <c r="BL137" t="s">
        <v>355</v>
      </c>
      <c r="BM137" t="s">
        <v>841</v>
      </c>
      <c r="BN137" t="s">
        <v>834</v>
      </c>
      <c r="BO137" t="s">
        <v>32</v>
      </c>
      <c r="BP137" t="s">
        <v>32</v>
      </c>
    </row>
    <row r="138" spans="1:68">
      <c r="A138" s="109">
        <v>2026</v>
      </c>
      <c r="B138" t="s">
        <v>699</v>
      </c>
      <c r="C138" s="109">
        <v>23</v>
      </c>
      <c r="D138" t="s">
        <v>1094</v>
      </c>
      <c r="E138">
        <v>2</v>
      </c>
      <c r="F138" t="s">
        <v>32</v>
      </c>
      <c r="G138" t="s">
        <v>32</v>
      </c>
      <c r="H138">
        <v>702210</v>
      </c>
      <c r="I138" t="s">
        <v>1095</v>
      </c>
      <c r="J138" t="s">
        <v>822</v>
      </c>
      <c r="K138" t="s">
        <v>870</v>
      </c>
      <c r="L138" t="s">
        <v>1096</v>
      </c>
      <c r="M138">
        <v>17.5</v>
      </c>
      <c r="N138">
        <v>47.2</v>
      </c>
      <c r="O138">
        <v>69.5</v>
      </c>
      <c r="P138" s="110">
        <v>46112</v>
      </c>
      <c r="Q138" s="110">
        <v>46135</v>
      </c>
      <c r="R138" s="110">
        <v>46135.553298726853</v>
      </c>
      <c r="S138" t="s">
        <v>187</v>
      </c>
      <c r="T138" t="s">
        <v>32</v>
      </c>
      <c r="U138" t="s">
        <v>32</v>
      </c>
      <c r="V138" t="s">
        <v>350</v>
      </c>
      <c r="W138" t="s">
        <v>351</v>
      </c>
      <c r="X138" t="s">
        <v>1039</v>
      </c>
      <c r="Y138" t="s">
        <v>32</v>
      </c>
      <c r="Z138" t="s">
        <v>32</v>
      </c>
      <c r="AA138" t="s">
        <v>32</v>
      </c>
      <c r="AB138" t="s">
        <v>32</v>
      </c>
      <c r="AC138" t="s">
        <v>32</v>
      </c>
      <c r="AD138" t="s">
        <v>32</v>
      </c>
      <c r="AE138" t="s">
        <v>190</v>
      </c>
      <c r="AF138">
        <v>217</v>
      </c>
      <c r="AG138" t="s">
        <v>191</v>
      </c>
      <c r="AH138" t="s">
        <v>192</v>
      </c>
      <c r="AI138">
        <v>4</v>
      </c>
      <c r="AJ138">
        <v>4</v>
      </c>
      <c r="AK138" t="s">
        <v>193</v>
      </c>
      <c r="AL138" t="s">
        <v>193</v>
      </c>
      <c r="AM138" t="s">
        <v>193</v>
      </c>
      <c r="AN138">
        <v>16</v>
      </c>
      <c r="AO138" t="s">
        <v>194</v>
      </c>
      <c r="AP138" t="s">
        <v>826</v>
      </c>
      <c r="AQ138" s="283">
        <v>3.1680000000000001</v>
      </c>
      <c r="AR138">
        <v>1.0840000000000001</v>
      </c>
      <c r="AS138" s="283">
        <v>3.4341119999999998</v>
      </c>
      <c r="AT138">
        <v>165</v>
      </c>
      <c r="AU138" t="s">
        <v>352</v>
      </c>
      <c r="AV138" t="s">
        <v>32</v>
      </c>
      <c r="AW138" t="s">
        <v>32</v>
      </c>
      <c r="AX138">
        <v>5</v>
      </c>
      <c r="AY138" t="s">
        <v>422</v>
      </c>
      <c r="AZ138">
        <v>5287</v>
      </c>
      <c r="BA138" t="s">
        <v>481</v>
      </c>
      <c r="BB138">
        <v>235722</v>
      </c>
      <c r="BC138" t="s">
        <v>1097</v>
      </c>
      <c r="BD138">
        <v>13574983</v>
      </c>
      <c r="BE138" t="s">
        <v>829</v>
      </c>
      <c r="BF138" t="s">
        <v>340</v>
      </c>
      <c r="BG138" t="s">
        <v>32</v>
      </c>
      <c r="BH138" t="s">
        <v>198</v>
      </c>
      <c r="BI138" t="s">
        <v>32</v>
      </c>
      <c r="BJ138">
        <v>485433</v>
      </c>
      <c r="BK138" t="s">
        <v>831</v>
      </c>
      <c r="BL138" t="s">
        <v>355</v>
      </c>
      <c r="BM138" t="s">
        <v>841</v>
      </c>
      <c r="BN138" t="s">
        <v>834</v>
      </c>
      <c r="BO138" t="s">
        <v>32</v>
      </c>
      <c r="BP138" t="s">
        <v>32</v>
      </c>
    </row>
    <row r="139" spans="1:68">
      <c r="A139" s="109">
        <v>2026</v>
      </c>
      <c r="B139" t="s">
        <v>699</v>
      </c>
      <c r="C139" s="109">
        <v>22</v>
      </c>
      <c r="D139" t="s">
        <v>1098</v>
      </c>
      <c r="E139">
        <v>1</v>
      </c>
      <c r="F139" t="s">
        <v>32</v>
      </c>
      <c r="G139" t="s">
        <v>32</v>
      </c>
      <c r="H139">
        <v>703490</v>
      </c>
      <c r="I139" t="s">
        <v>1010</v>
      </c>
      <c r="J139" t="s">
        <v>822</v>
      </c>
      <c r="K139" t="s">
        <v>854</v>
      </c>
      <c r="L139" t="s">
        <v>1011</v>
      </c>
      <c r="M139">
        <v>16.399999999999999</v>
      </c>
      <c r="N139">
        <v>37.200000000000003</v>
      </c>
      <c r="O139">
        <v>71.2</v>
      </c>
      <c r="P139" s="110">
        <v>46112</v>
      </c>
      <c r="Q139" s="110">
        <v>46134</v>
      </c>
      <c r="R139" s="110">
        <v>46134.632286342588</v>
      </c>
      <c r="S139" t="s">
        <v>187</v>
      </c>
      <c r="T139" t="s">
        <v>32</v>
      </c>
      <c r="U139" t="s">
        <v>32</v>
      </c>
      <c r="V139" t="s">
        <v>267</v>
      </c>
      <c r="W139" t="s">
        <v>268</v>
      </c>
      <c r="X139" t="s">
        <v>856</v>
      </c>
      <c r="Y139" t="s">
        <v>32</v>
      </c>
      <c r="Z139" t="s">
        <v>32</v>
      </c>
      <c r="AA139" t="s">
        <v>32</v>
      </c>
      <c r="AB139" t="s">
        <v>32</v>
      </c>
      <c r="AC139" t="s">
        <v>32</v>
      </c>
      <c r="AD139" t="s">
        <v>32</v>
      </c>
      <c r="AE139" t="s">
        <v>190</v>
      </c>
      <c r="AF139">
        <v>217</v>
      </c>
      <c r="AG139" t="s">
        <v>191</v>
      </c>
      <c r="AH139" t="s">
        <v>192</v>
      </c>
      <c r="AI139">
        <v>4</v>
      </c>
      <c r="AJ139">
        <v>4</v>
      </c>
      <c r="AK139" t="s">
        <v>193</v>
      </c>
      <c r="AL139" t="s">
        <v>193</v>
      </c>
      <c r="AM139" t="s">
        <v>193</v>
      </c>
      <c r="AN139">
        <v>11</v>
      </c>
      <c r="AO139" t="s">
        <v>194</v>
      </c>
      <c r="AP139" t="s">
        <v>826</v>
      </c>
      <c r="AQ139" s="283">
        <v>1.448</v>
      </c>
      <c r="AR139">
        <v>1.0840000000000001</v>
      </c>
      <c r="AS139" s="283">
        <v>1.5696319999999999</v>
      </c>
      <c r="AT139">
        <v>118</v>
      </c>
      <c r="AU139" t="s">
        <v>269</v>
      </c>
      <c r="AV139" t="s">
        <v>32</v>
      </c>
      <c r="AW139" t="s">
        <v>32</v>
      </c>
      <c r="AX139">
        <v>14</v>
      </c>
      <c r="AY139" t="s">
        <v>195</v>
      </c>
      <c r="AZ139">
        <v>7861</v>
      </c>
      <c r="BA139" t="s">
        <v>314</v>
      </c>
      <c r="BB139">
        <v>37371</v>
      </c>
      <c r="BC139" t="s">
        <v>315</v>
      </c>
      <c r="BD139">
        <v>9375470</v>
      </c>
      <c r="BE139" t="s">
        <v>829</v>
      </c>
      <c r="BF139" t="s">
        <v>188</v>
      </c>
      <c r="BG139" t="s">
        <v>32</v>
      </c>
      <c r="BH139" t="s">
        <v>198</v>
      </c>
      <c r="BI139" t="s">
        <v>32</v>
      </c>
      <c r="BJ139">
        <v>485260</v>
      </c>
      <c r="BK139" t="s">
        <v>831</v>
      </c>
      <c r="BL139" t="s">
        <v>272</v>
      </c>
      <c r="BM139" t="s">
        <v>841</v>
      </c>
      <c r="BN139" t="s">
        <v>834</v>
      </c>
      <c r="BO139" t="s">
        <v>32</v>
      </c>
      <c r="BP139" t="s">
        <v>32</v>
      </c>
    </row>
    <row r="140" spans="1:68">
      <c r="A140" s="109">
        <v>2026</v>
      </c>
      <c r="B140" t="s">
        <v>699</v>
      </c>
      <c r="C140" s="109">
        <v>22</v>
      </c>
      <c r="D140" t="s">
        <v>1098</v>
      </c>
      <c r="E140">
        <v>2</v>
      </c>
      <c r="F140" t="s">
        <v>32</v>
      </c>
      <c r="G140" t="s">
        <v>32</v>
      </c>
      <c r="H140">
        <v>703490</v>
      </c>
      <c r="I140" t="s">
        <v>1010</v>
      </c>
      <c r="J140" t="s">
        <v>822</v>
      </c>
      <c r="K140" t="s">
        <v>854</v>
      </c>
      <c r="L140" t="s">
        <v>1011</v>
      </c>
      <c r="M140">
        <v>16.399999999999999</v>
      </c>
      <c r="N140">
        <v>37.200000000000003</v>
      </c>
      <c r="O140">
        <v>71.2</v>
      </c>
      <c r="P140" s="110">
        <v>46112</v>
      </c>
      <c r="Q140" s="110">
        <v>46134</v>
      </c>
      <c r="R140" s="110">
        <v>46134.632286342588</v>
      </c>
      <c r="S140" t="s">
        <v>187</v>
      </c>
      <c r="T140" t="s">
        <v>32</v>
      </c>
      <c r="U140" t="s">
        <v>32</v>
      </c>
      <c r="V140" t="s">
        <v>267</v>
      </c>
      <c r="W140" t="s">
        <v>268</v>
      </c>
      <c r="X140" t="s">
        <v>856</v>
      </c>
      <c r="Y140" t="s">
        <v>32</v>
      </c>
      <c r="Z140" t="s">
        <v>32</v>
      </c>
      <c r="AA140" t="s">
        <v>32</v>
      </c>
      <c r="AB140" t="s">
        <v>32</v>
      </c>
      <c r="AC140" t="s">
        <v>32</v>
      </c>
      <c r="AD140" t="s">
        <v>32</v>
      </c>
      <c r="AE140" t="s">
        <v>190</v>
      </c>
      <c r="AF140">
        <v>217</v>
      </c>
      <c r="AG140" t="s">
        <v>191</v>
      </c>
      <c r="AH140" t="s">
        <v>192</v>
      </c>
      <c r="AI140">
        <v>4</v>
      </c>
      <c r="AJ140">
        <v>4</v>
      </c>
      <c r="AK140" t="s">
        <v>193</v>
      </c>
      <c r="AL140" t="s">
        <v>193</v>
      </c>
      <c r="AM140" t="s">
        <v>193</v>
      </c>
      <c r="AN140">
        <v>10</v>
      </c>
      <c r="AO140" t="s">
        <v>194</v>
      </c>
      <c r="AP140" t="s">
        <v>826</v>
      </c>
      <c r="AQ140" s="283">
        <v>0.41599999999999998</v>
      </c>
      <c r="AR140">
        <v>1.0840000000000001</v>
      </c>
      <c r="AS140" s="283">
        <v>0.45094400000000001</v>
      </c>
      <c r="AT140">
        <v>117</v>
      </c>
      <c r="AU140" t="s">
        <v>269</v>
      </c>
      <c r="AV140" t="s">
        <v>32</v>
      </c>
      <c r="AW140" t="s">
        <v>32</v>
      </c>
      <c r="AX140">
        <v>14</v>
      </c>
      <c r="AY140" t="s">
        <v>195</v>
      </c>
      <c r="AZ140">
        <v>7861</v>
      </c>
      <c r="BA140" t="s">
        <v>314</v>
      </c>
      <c r="BB140">
        <v>37371</v>
      </c>
      <c r="BC140" t="s">
        <v>315</v>
      </c>
      <c r="BD140">
        <v>9375470</v>
      </c>
      <c r="BE140" t="s">
        <v>829</v>
      </c>
      <c r="BF140" t="s">
        <v>188</v>
      </c>
      <c r="BG140" t="s">
        <v>32</v>
      </c>
      <c r="BH140" t="s">
        <v>198</v>
      </c>
      <c r="BI140" t="s">
        <v>32</v>
      </c>
      <c r="BJ140">
        <v>485260</v>
      </c>
      <c r="BK140" t="s">
        <v>831</v>
      </c>
      <c r="BL140" t="s">
        <v>272</v>
      </c>
      <c r="BM140" t="s">
        <v>841</v>
      </c>
      <c r="BN140" t="s">
        <v>834</v>
      </c>
      <c r="BO140" t="s">
        <v>32</v>
      </c>
      <c r="BP140" t="s">
        <v>32</v>
      </c>
    </row>
    <row r="141" spans="1:68">
      <c r="A141" s="109">
        <v>2026</v>
      </c>
      <c r="B141" t="s">
        <v>699</v>
      </c>
      <c r="C141" s="109">
        <v>22</v>
      </c>
      <c r="D141" t="s">
        <v>1098</v>
      </c>
      <c r="E141">
        <v>3</v>
      </c>
      <c r="F141" t="s">
        <v>32</v>
      </c>
      <c r="G141" t="s">
        <v>32</v>
      </c>
      <c r="H141">
        <v>703490</v>
      </c>
      <c r="I141" t="s">
        <v>1010</v>
      </c>
      <c r="J141" t="s">
        <v>822</v>
      </c>
      <c r="K141" t="s">
        <v>854</v>
      </c>
      <c r="L141" t="s">
        <v>1011</v>
      </c>
      <c r="M141">
        <v>16.399999999999999</v>
      </c>
      <c r="N141">
        <v>37.200000000000003</v>
      </c>
      <c r="O141">
        <v>71.2</v>
      </c>
      <c r="P141" s="110">
        <v>46112</v>
      </c>
      <c r="Q141" s="110">
        <v>46134</v>
      </c>
      <c r="R141" s="110">
        <v>46134.632286342588</v>
      </c>
      <c r="S141" t="s">
        <v>187</v>
      </c>
      <c r="T141" t="s">
        <v>32</v>
      </c>
      <c r="U141" t="s">
        <v>32</v>
      </c>
      <c r="V141" t="s">
        <v>267</v>
      </c>
      <c r="W141" t="s">
        <v>268</v>
      </c>
      <c r="X141" t="s">
        <v>856</v>
      </c>
      <c r="Y141" t="s">
        <v>32</v>
      </c>
      <c r="Z141" t="s">
        <v>32</v>
      </c>
      <c r="AA141" t="s">
        <v>32</v>
      </c>
      <c r="AB141" t="s">
        <v>32</v>
      </c>
      <c r="AC141" t="s">
        <v>32</v>
      </c>
      <c r="AD141" t="s">
        <v>32</v>
      </c>
      <c r="AE141" t="s">
        <v>190</v>
      </c>
      <c r="AF141">
        <v>217</v>
      </c>
      <c r="AG141" t="s">
        <v>191</v>
      </c>
      <c r="AH141" t="s">
        <v>192</v>
      </c>
      <c r="AI141">
        <v>4</v>
      </c>
      <c r="AJ141">
        <v>4</v>
      </c>
      <c r="AK141" t="s">
        <v>193</v>
      </c>
      <c r="AL141" t="s">
        <v>193</v>
      </c>
      <c r="AM141" t="s">
        <v>193</v>
      </c>
      <c r="AN141">
        <v>10</v>
      </c>
      <c r="AO141" t="s">
        <v>194</v>
      </c>
      <c r="AP141" t="s">
        <v>826</v>
      </c>
      <c r="AQ141" s="283">
        <v>5.0000000000000001E-3</v>
      </c>
      <c r="AR141">
        <v>1.0840000000000001</v>
      </c>
      <c r="AS141" s="283">
        <v>5.4200000000000003E-3</v>
      </c>
      <c r="AT141">
        <v>117</v>
      </c>
      <c r="AU141" t="s">
        <v>269</v>
      </c>
      <c r="AV141" t="s">
        <v>32</v>
      </c>
      <c r="AW141" t="s">
        <v>32</v>
      </c>
      <c r="AX141">
        <v>14</v>
      </c>
      <c r="AY141" t="s">
        <v>239</v>
      </c>
      <c r="AZ141">
        <v>1111111</v>
      </c>
      <c r="BA141" t="s">
        <v>456</v>
      </c>
      <c r="BB141">
        <v>37371</v>
      </c>
      <c r="BC141" t="s">
        <v>315</v>
      </c>
      <c r="BD141">
        <v>9375470</v>
      </c>
      <c r="BE141" t="s">
        <v>829</v>
      </c>
      <c r="BF141" t="s">
        <v>188</v>
      </c>
      <c r="BG141" t="s">
        <v>32</v>
      </c>
      <c r="BH141" t="s">
        <v>198</v>
      </c>
      <c r="BI141" t="s">
        <v>32</v>
      </c>
      <c r="BJ141">
        <v>485260</v>
      </c>
      <c r="BK141" t="s">
        <v>831</v>
      </c>
      <c r="BL141" t="s">
        <v>272</v>
      </c>
      <c r="BM141" t="s">
        <v>841</v>
      </c>
      <c r="BN141" t="s">
        <v>834</v>
      </c>
      <c r="BO141" t="s">
        <v>32</v>
      </c>
      <c r="BP141" t="s">
        <v>32</v>
      </c>
    </row>
    <row r="142" spans="1:68">
      <c r="A142" s="109">
        <v>2026</v>
      </c>
      <c r="B142" t="s">
        <v>699</v>
      </c>
      <c r="C142" s="109">
        <v>22</v>
      </c>
      <c r="D142" t="s">
        <v>1099</v>
      </c>
      <c r="E142">
        <v>1</v>
      </c>
      <c r="F142" t="s">
        <v>32</v>
      </c>
      <c r="G142" t="s">
        <v>32</v>
      </c>
      <c r="H142">
        <v>701926</v>
      </c>
      <c r="I142" t="s">
        <v>664</v>
      </c>
      <c r="J142" t="s">
        <v>822</v>
      </c>
      <c r="K142" t="s">
        <v>945</v>
      </c>
      <c r="L142" t="s">
        <v>946</v>
      </c>
      <c r="M142">
        <v>12.3</v>
      </c>
      <c r="N142">
        <v>15</v>
      </c>
      <c r="O142">
        <v>7.6</v>
      </c>
      <c r="P142" s="110">
        <v>46122</v>
      </c>
      <c r="Q142" s="110">
        <v>46134</v>
      </c>
      <c r="R142" s="110">
        <v>46134.668092442131</v>
      </c>
      <c r="S142" t="s">
        <v>187</v>
      </c>
      <c r="T142" t="s">
        <v>32</v>
      </c>
      <c r="U142" t="s">
        <v>32</v>
      </c>
      <c r="V142" t="s">
        <v>665</v>
      </c>
      <c r="W142" t="s">
        <v>665</v>
      </c>
      <c r="X142" t="s">
        <v>947</v>
      </c>
      <c r="Y142" t="s">
        <v>32</v>
      </c>
      <c r="Z142" t="s">
        <v>32</v>
      </c>
      <c r="AA142" t="s">
        <v>32</v>
      </c>
      <c r="AB142" t="s">
        <v>32</v>
      </c>
      <c r="AC142" t="s">
        <v>32</v>
      </c>
      <c r="AD142" t="s">
        <v>32</v>
      </c>
      <c r="AE142" t="s">
        <v>190</v>
      </c>
      <c r="AF142">
        <v>217</v>
      </c>
      <c r="AG142" t="s">
        <v>191</v>
      </c>
      <c r="AH142" t="s">
        <v>192</v>
      </c>
      <c r="AI142">
        <v>4</v>
      </c>
      <c r="AJ142">
        <v>4</v>
      </c>
      <c r="AK142" t="s">
        <v>193</v>
      </c>
      <c r="AL142" t="s">
        <v>193</v>
      </c>
      <c r="AM142" t="s">
        <v>193</v>
      </c>
      <c r="AN142">
        <v>15</v>
      </c>
      <c r="AO142" t="s">
        <v>194</v>
      </c>
      <c r="AP142" t="s">
        <v>826</v>
      </c>
      <c r="AQ142" s="283">
        <v>0.6</v>
      </c>
      <c r="AR142">
        <v>1.0840000000000001</v>
      </c>
      <c r="AS142" s="283">
        <v>0.65039999999999998</v>
      </c>
      <c r="AT142">
        <v>101</v>
      </c>
      <c r="AU142" t="s">
        <v>665</v>
      </c>
      <c r="AV142" t="s">
        <v>32</v>
      </c>
      <c r="AW142" t="s">
        <v>32</v>
      </c>
      <c r="AX142">
        <v>15</v>
      </c>
      <c r="AY142" t="s">
        <v>422</v>
      </c>
      <c r="AZ142">
        <v>1141</v>
      </c>
      <c r="BA142" t="s">
        <v>948</v>
      </c>
      <c r="BB142">
        <v>220662</v>
      </c>
      <c r="BC142" t="s">
        <v>949</v>
      </c>
      <c r="BD142">
        <v>19146853</v>
      </c>
      <c r="BE142" t="s">
        <v>859</v>
      </c>
      <c r="BF142" t="s">
        <v>665</v>
      </c>
      <c r="BG142" t="s">
        <v>32</v>
      </c>
      <c r="BH142" t="s">
        <v>198</v>
      </c>
      <c r="BI142" t="s">
        <v>32</v>
      </c>
      <c r="BJ142">
        <v>485218</v>
      </c>
      <c r="BK142" t="s">
        <v>831</v>
      </c>
      <c r="BL142" t="s">
        <v>669</v>
      </c>
      <c r="BM142" t="s">
        <v>841</v>
      </c>
      <c r="BN142" t="s">
        <v>834</v>
      </c>
      <c r="BO142" t="s">
        <v>32</v>
      </c>
      <c r="BP142" t="s">
        <v>32</v>
      </c>
    </row>
    <row r="143" spans="1:68">
      <c r="A143" s="109">
        <v>2026</v>
      </c>
      <c r="B143" t="s">
        <v>699</v>
      </c>
      <c r="C143" s="109">
        <v>22</v>
      </c>
      <c r="D143" t="s">
        <v>1099</v>
      </c>
      <c r="E143">
        <v>2</v>
      </c>
      <c r="F143" t="s">
        <v>32</v>
      </c>
      <c r="G143" t="s">
        <v>32</v>
      </c>
      <c r="H143">
        <v>701926</v>
      </c>
      <c r="I143" t="s">
        <v>664</v>
      </c>
      <c r="J143" t="s">
        <v>822</v>
      </c>
      <c r="K143" t="s">
        <v>945</v>
      </c>
      <c r="L143" t="s">
        <v>946</v>
      </c>
      <c r="M143">
        <v>12.3</v>
      </c>
      <c r="N143">
        <v>15</v>
      </c>
      <c r="O143">
        <v>7.6</v>
      </c>
      <c r="P143" s="110">
        <v>46122</v>
      </c>
      <c r="Q143" s="110">
        <v>46134</v>
      </c>
      <c r="R143" s="110">
        <v>46134.668092442131</v>
      </c>
      <c r="S143" t="s">
        <v>187</v>
      </c>
      <c r="T143" t="s">
        <v>32</v>
      </c>
      <c r="U143" t="s">
        <v>32</v>
      </c>
      <c r="V143" t="s">
        <v>665</v>
      </c>
      <c r="W143" t="s">
        <v>665</v>
      </c>
      <c r="X143" t="s">
        <v>947</v>
      </c>
      <c r="Y143" t="s">
        <v>32</v>
      </c>
      <c r="Z143" t="s">
        <v>32</v>
      </c>
      <c r="AA143" t="s">
        <v>32</v>
      </c>
      <c r="AB143" t="s">
        <v>32</v>
      </c>
      <c r="AC143" t="s">
        <v>32</v>
      </c>
      <c r="AD143" t="s">
        <v>32</v>
      </c>
      <c r="AE143" t="s">
        <v>190</v>
      </c>
      <c r="AF143">
        <v>217</v>
      </c>
      <c r="AG143" t="s">
        <v>191</v>
      </c>
      <c r="AH143" t="s">
        <v>192</v>
      </c>
      <c r="AI143">
        <v>4</v>
      </c>
      <c r="AJ143">
        <v>4</v>
      </c>
      <c r="AK143" t="s">
        <v>193</v>
      </c>
      <c r="AL143" t="s">
        <v>193</v>
      </c>
      <c r="AM143" t="s">
        <v>193</v>
      </c>
      <c r="AN143">
        <v>15</v>
      </c>
      <c r="AO143" t="s">
        <v>194</v>
      </c>
      <c r="AP143" t="s">
        <v>826</v>
      </c>
      <c r="AQ143" s="283">
        <v>0.63400000000000001</v>
      </c>
      <c r="AR143">
        <v>1.0840000000000001</v>
      </c>
      <c r="AS143" s="283">
        <v>0.68725600000000009</v>
      </c>
      <c r="AT143">
        <v>140</v>
      </c>
      <c r="AU143" t="s">
        <v>665</v>
      </c>
      <c r="AV143" t="s">
        <v>32</v>
      </c>
      <c r="AW143" t="s">
        <v>32</v>
      </c>
      <c r="AX143">
        <v>15</v>
      </c>
      <c r="AY143" t="s">
        <v>422</v>
      </c>
      <c r="AZ143">
        <v>1141</v>
      </c>
      <c r="BA143" t="s">
        <v>948</v>
      </c>
      <c r="BB143">
        <v>220662</v>
      </c>
      <c r="BC143" t="s">
        <v>949</v>
      </c>
      <c r="BD143">
        <v>19146853</v>
      </c>
      <c r="BE143" t="s">
        <v>859</v>
      </c>
      <c r="BF143" t="s">
        <v>665</v>
      </c>
      <c r="BG143" t="s">
        <v>32</v>
      </c>
      <c r="BH143" t="s">
        <v>198</v>
      </c>
      <c r="BI143" t="s">
        <v>32</v>
      </c>
      <c r="BJ143">
        <v>485218</v>
      </c>
      <c r="BK143" t="s">
        <v>831</v>
      </c>
      <c r="BL143" t="s">
        <v>669</v>
      </c>
      <c r="BM143" t="s">
        <v>841</v>
      </c>
      <c r="BN143" t="s">
        <v>834</v>
      </c>
      <c r="BO143" t="s">
        <v>32</v>
      </c>
      <c r="BP143" t="s">
        <v>32</v>
      </c>
    </row>
    <row r="144" spans="1:68">
      <c r="A144" s="109">
        <v>2026</v>
      </c>
      <c r="B144" t="s">
        <v>699</v>
      </c>
      <c r="C144" s="109">
        <v>20</v>
      </c>
      <c r="D144" t="s">
        <v>1100</v>
      </c>
      <c r="E144">
        <v>1</v>
      </c>
      <c r="F144" t="s">
        <v>32</v>
      </c>
      <c r="G144" t="s">
        <v>32</v>
      </c>
      <c r="H144">
        <v>964908</v>
      </c>
      <c r="I144" t="s">
        <v>471</v>
      </c>
      <c r="J144" t="s">
        <v>822</v>
      </c>
      <c r="K144" t="s">
        <v>1101</v>
      </c>
      <c r="L144" t="s">
        <v>1102</v>
      </c>
      <c r="M144">
        <v>14.85</v>
      </c>
      <c r="N144">
        <v>24.9</v>
      </c>
      <c r="O144">
        <v>44.3</v>
      </c>
      <c r="P144" s="110">
        <v>46117</v>
      </c>
      <c r="Q144" s="110">
        <v>46132</v>
      </c>
      <c r="R144" s="110">
        <v>46132.789842164348</v>
      </c>
      <c r="S144" t="s">
        <v>187</v>
      </c>
      <c r="T144" t="s">
        <v>32</v>
      </c>
      <c r="U144" t="s">
        <v>32</v>
      </c>
      <c r="V144" t="s">
        <v>232</v>
      </c>
      <c r="W144" t="s">
        <v>233</v>
      </c>
      <c r="X144" t="s">
        <v>1103</v>
      </c>
      <c r="Y144" t="s">
        <v>32</v>
      </c>
      <c r="Z144" t="s">
        <v>32</v>
      </c>
      <c r="AA144" t="s">
        <v>32</v>
      </c>
      <c r="AB144" t="s">
        <v>32</v>
      </c>
      <c r="AC144" t="s">
        <v>32</v>
      </c>
      <c r="AD144" t="s">
        <v>32</v>
      </c>
      <c r="AE144" t="s">
        <v>190</v>
      </c>
      <c r="AF144">
        <v>217</v>
      </c>
      <c r="AG144" t="s">
        <v>191</v>
      </c>
      <c r="AH144" t="s">
        <v>192</v>
      </c>
      <c r="AI144">
        <v>4</v>
      </c>
      <c r="AJ144">
        <v>4</v>
      </c>
      <c r="AK144" t="s">
        <v>193</v>
      </c>
      <c r="AL144" t="s">
        <v>193</v>
      </c>
      <c r="AM144" t="s">
        <v>193</v>
      </c>
      <c r="AN144">
        <v>7</v>
      </c>
      <c r="AO144" t="s">
        <v>194</v>
      </c>
      <c r="AP144" t="s">
        <v>826</v>
      </c>
      <c r="AQ144" s="283">
        <v>2.2839999999999998</v>
      </c>
      <c r="AR144">
        <v>1.0840000000000001</v>
      </c>
      <c r="AS144" s="283">
        <v>2.4758559999999998</v>
      </c>
      <c r="AT144">
        <v>113</v>
      </c>
      <c r="AU144" t="s">
        <v>235</v>
      </c>
      <c r="AV144" t="s">
        <v>32</v>
      </c>
      <c r="AW144" t="s">
        <v>32</v>
      </c>
      <c r="AX144">
        <v>7</v>
      </c>
      <c r="AY144" t="s">
        <v>195</v>
      </c>
      <c r="AZ144">
        <v>10746</v>
      </c>
      <c r="BA144" t="s">
        <v>1104</v>
      </c>
      <c r="BB144">
        <v>16233</v>
      </c>
      <c r="BC144" t="s">
        <v>472</v>
      </c>
      <c r="BD144">
        <v>7389617</v>
      </c>
      <c r="BE144" t="s">
        <v>859</v>
      </c>
      <c r="BF144" t="s">
        <v>563</v>
      </c>
      <c r="BG144" t="s">
        <v>32</v>
      </c>
      <c r="BH144" t="s">
        <v>198</v>
      </c>
      <c r="BI144" t="s">
        <v>32</v>
      </c>
      <c r="BJ144">
        <v>484786</v>
      </c>
      <c r="BK144" t="s">
        <v>831</v>
      </c>
      <c r="BL144" t="s">
        <v>238</v>
      </c>
      <c r="BM144" t="s">
        <v>841</v>
      </c>
      <c r="BN144" t="s">
        <v>834</v>
      </c>
      <c r="BO144" t="s">
        <v>32</v>
      </c>
      <c r="BP144" t="s">
        <v>32</v>
      </c>
    </row>
    <row r="145" spans="1:68">
      <c r="A145" s="109">
        <v>2026</v>
      </c>
      <c r="B145" t="s">
        <v>699</v>
      </c>
      <c r="C145" s="109">
        <v>20</v>
      </c>
      <c r="D145" t="s">
        <v>1105</v>
      </c>
      <c r="E145">
        <v>1</v>
      </c>
      <c r="F145" t="s">
        <v>32</v>
      </c>
      <c r="G145" t="s">
        <v>32</v>
      </c>
      <c r="H145">
        <v>969772</v>
      </c>
      <c r="I145" t="s">
        <v>1106</v>
      </c>
      <c r="J145" t="s">
        <v>822</v>
      </c>
      <c r="K145" t="s">
        <v>1101</v>
      </c>
      <c r="L145" t="s">
        <v>1107</v>
      </c>
      <c r="M145">
        <v>14.99</v>
      </c>
      <c r="N145">
        <v>19.7</v>
      </c>
      <c r="O145">
        <v>30</v>
      </c>
      <c r="P145" s="110">
        <v>46120</v>
      </c>
      <c r="Q145" s="110">
        <v>46132</v>
      </c>
      <c r="R145" s="110">
        <v>46132.667180983801</v>
      </c>
      <c r="S145" t="s">
        <v>187</v>
      </c>
      <c r="T145" t="s">
        <v>32</v>
      </c>
      <c r="U145" t="s">
        <v>32</v>
      </c>
      <c r="V145" t="s">
        <v>232</v>
      </c>
      <c r="W145" t="s">
        <v>233</v>
      </c>
      <c r="X145" t="s">
        <v>1103</v>
      </c>
      <c r="Y145" t="s">
        <v>32</v>
      </c>
      <c r="Z145" t="s">
        <v>32</v>
      </c>
      <c r="AA145" t="s">
        <v>32</v>
      </c>
      <c r="AB145" t="s">
        <v>32</v>
      </c>
      <c r="AC145" t="s">
        <v>32</v>
      </c>
      <c r="AD145" t="s">
        <v>32</v>
      </c>
      <c r="AE145" t="s">
        <v>190</v>
      </c>
      <c r="AF145">
        <v>217</v>
      </c>
      <c r="AG145" t="s">
        <v>191</v>
      </c>
      <c r="AH145" t="s">
        <v>192</v>
      </c>
      <c r="AI145">
        <v>4</v>
      </c>
      <c r="AJ145">
        <v>4</v>
      </c>
      <c r="AK145" t="s">
        <v>193</v>
      </c>
      <c r="AL145" t="s">
        <v>193</v>
      </c>
      <c r="AM145" t="s">
        <v>193</v>
      </c>
      <c r="AN145">
        <v>6</v>
      </c>
      <c r="AO145" t="s">
        <v>194</v>
      </c>
      <c r="AP145" t="s">
        <v>826</v>
      </c>
      <c r="AQ145" s="283">
        <v>0.7</v>
      </c>
      <c r="AR145">
        <v>1.0840000000000001</v>
      </c>
      <c r="AS145" s="283">
        <v>0.75880000000000003</v>
      </c>
      <c r="AT145">
        <v>112</v>
      </c>
      <c r="AU145" t="s">
        <v>235</v>
      </c>
      <c r="AV145" t="s">
        <v>32</v>
      </c>
      <c r="AW145" t="s">
        <v>32</v>
      </c>
      <c r="AX145">
        <v>7</v>
      </c>
      <c r="AY145" t="s">
        <v>195</v>
      </c>
      <c r="AZ145">
        <v>10653</v>
      </c>
      <c r="BA145" t="s">
        <v>1108</v>
      </c>
      <c r="BB145">
        <v>900371</v>
      </c>
      <c r="BC145" t="s">
        <v>361</v>
      </c>
      <c r="BD145">
        <v>14556309</v>
      </c>
      <c r="BE145" t="s">
        <v>829</v>
      </c>
      <c r="BF145" t="s">
        <v>563</v>
      </c>
      <c r="BG145" t="s">
        <v>32</v>
      </c>
      <c r="BH145" t="s">
        <v>198</v>
      </c>
      <c r="BI145" t="s">
        <v>32</v>
      </c>
      <c r="BJ145">
        <v>484779</v>
      </c>
      <c r="BK145" t="s">
        <v>831</v>
      </c>
      <c r="BL145" t="s">
        <v>238</v>
      </c>
      <c r="BM145" t="s">
        <v>841</v>
      </c>
      <c r="BN145" t="s">
        <v>834</v>
      </c>
      <c r="BO145" t="s">
        <v>32</v>
      </c>
      <c r="BP145" t="s">
        <v>32</v>
      </c>
    </row>
    <row r="146" spans="1:68">
      <c r="A146" s="109">
        <v>2026</v>
      </c>
      <c r="B146" t="s">
        <v>699</v>
      </c>
      <c r="C146" s="109">
        <v>20</v>
      </c>
      <c r="D146" t="s">
        <v>1105</v>
      </c>
      <c r="E146">
        <v>2</v>
      </c>
      <c r="F146" t="s">
        <v>32</v>
      </c>
      <c r="G146" t="s">
        <v>32</v>
      </c>
      <c r="H146">
        <v>969772</v>
      </c>
      <c r="I146" t="s">
        <v>1106</v>
      </c>
      <c r="J146" t="s">
        <v>822</v>
      </c>
      <c r="K146" t="s">
        <v>1101</v>
      </c>
      <c r="L146" t="s">
        <v>1107</v>
      </c>
      <c r="M146">
        <v>14.99</v>
      </c>
      <c r="N146">
        <v>19.7</v>
      </c>
      <c r="O146">
        <v>30</v>
      </c>
      <c r="P146" s="110">
        <v>46120</v>
      </c>
      <c r="Q146" s="110">
        <v>46132</v>
      </c>
      <c r="R146" s="110">
        <v>46132.667180983801</v>
      </c>
      <c r="S146" t="s">
        <v>187</v>
      </c>
      <c r="T146" t="s">
        <v>32</v>
      </c>
      <c r="U146" t="s">
        <v>32</v>
      </c>
      <c r="V146" t="s">
        <v>232</v>
      </c>
      <c r="W146" t="s">
        <v>233</v>
      </c>
      <c r="X146" t="s">
        <v>1103</v>
      </c>
      <c r="Y146" t="s">
        <v>32</v>
      </c>
      <c r="Z146" t="s">
        <v>32</v>
      </c>
      <c r="AA146" t="s">
        <v>32</v>
      </c>
      <c r="AB146" t="s">
        <v>32</v>
      </c>
      <c r="AC146" t="s">
        <v>32</v>
      </c>
      <c r="AD146" t="s">
        <v>32</v>
      </c>
      <c r="AE146" t="s">
        <v>190</v>
      </c>
      <c r="AF146">
        <v>217</v>
      </c>
      <c r="AG146" t="s">
        <v>191</v>
      </c>
      <c r="AH146" t="s">
        <v>192</v>
      </c>
      <c r="AI146">
        <v>4</v>
      </c>
      <c r="AJ146">
        <v>4</v>
      </c>
      <c r="AK146" t="s">
        <v>193</v>
      </c>
      <c r="AL146" t="s">
        <v>193</v>
      </c>
      <c r="AM146" t="s">
        <v>193</v>
      </c>
      <c r="AN146">
        <v>7</v>
      </c>
      <c r="AO146" t="s">
        <v>194</v>
      </c>
      <c r="AP146" t="s">
        <v>826</v>
      </c>
      <c r="AQ146" s="283">
        <v>0.80800000000000005</v>
      </c>
      <c r="AR146">
        <v>1.0840000000000001</v>
      </c>
      <c r="AS146" s="283">
        <v>0.87587200000000009</v>
      </c>
      <c r="AT146">
        <v>113</v>
      </c>
      <c r="AU146" t="s">
        <v>235</v>
      </c>
      <c r="AV146" t="s">
        <v>32</v>
      </c>
      <c r="AW146" t="s">
        <v>32</v>
      </c>
      <c r="AX146">
        <v>7</v>
      </c>
      <c r="AY146" t="s">
        <v>195</v>
      </c>
      <c r="AZ146">
        <v>10653</v>
      </c>
      <c r="BA146" t="s">
        <v>1108</v>
      </c>
      <c r="BB146">
        <v>900371</v>
      </c>
      <c r="BC146" t="s">
        <v>361</v>
      </c>
      <c r="BD146">
        <v>14556309</v>
      </c>
      <c r="BE146" t="s">
        <v>829</v>
      </c>
      <c r="BF146" t="s">
        <v>563</v>
      </c>
      <c r="BG146" t="s">
        <v>32</v>
      </c>
      <c r="BH146" t="s">
        <v>198</v>
      </c>
      <c r="BI146" t="s">
        <v>32</v>
      </c>
      <c r="BJ146">
        <v>484779</v>
      </c>
      <c r="BK146" t="s">
        <v>831</v>
      </c>
      <c r="BL146" t="s">
        <v>238</v>
      </c>
      <c r="BM146" t="s">
        <v>841</v>
      </c>
      <c r="BN146" t="s">
        <v>834</v>
      </c>
      <c r="BO146" t="s">
        <v>32</v>
      </c>
      <c r="BP146" t="s">
        <v>32</v>
      </c>
    </row>
    <row r="147" spans="1:68">
      <c r="A147" s="109">
        <v>2026</v>
      </c>
      <c r="B147" t="s">
        <v>699</v>
      </c>
      <c r="C147" s="109">
        <v>20</v>
      </c>
      <c r="D147" t="s">
        <v>1109</v>
      </c>
      <c r="E147">
        <v>1</v>
      </c>
      <c r="F147" t="s">
        <v>32</v>
      </c>
      <c r="G147" t="s">
        <v>32</v>
      </c>
      <c r="H147">
        <v>702411</v>
      </c>
      <c r="I147" t="s">
        <v>1110</v>
      </c>
      <c r="J147" t="s">
        <v>822</v>
      </c>
      <c r="K147" t="s">
        <v>914</v>
      </c>
      <c r="L147" t="s">
        <v>1111</v>
      </c>
      <c r="M147">
        <v>14.96</v>
      </c>
      <c r="N147">
        <v>48.8</v>
      </c>
      <c r="O147">
        <v>49.6</v>
      </c>
      <c r="P147" s="110">
        <v>46120</v>
      </c>
      <c r="Q147" s="110">
        <v>46132</v>
      </c>
      <c r="R147" s="110">
        <v>46132.611289270833</v>
      </c>
      <c r="S147" t="s">
        <v>187</v>
      </c>
      <c r="T147" t="s">
        <v>32</v>
      </c>
      <c r="U147" t="s">
        <v>32</v>
      </c>
      <c r="V147" t="s">
        <v>232</v>
      </c>
      <c r="W147" t="s">
        <v>233</v>
      </c>
      <c r="X147" t="s">
        <v>1103</v>
      </c>
      <c r="Y147" t="s">
        <v>32</v>
      </c>
      <c r="Z147" t="s">
        <v>32</v>
      </c>
      <c r="AA147" t="s">
        <v>32</v>
      </c>
      <c r="AB147" t="s">
        <v>32</v>
      </c>
      <c r="AC147" t="s">
        <v>32</v>
      </c>
      <c r="AD147" t="s">
        <v>32</v>
      </c>
      <c r="AE147" t="s">
        <v>190</v>
      </c>
      <c r="AF147">
        <v>217</v>
      </c>
      <c r="AG147" t="s">
        <v>191</v>
      </c>
      <c r="AH147" t="s">
        <v>192</v>
      </c>
      <c r="AI147">
        <v>4</v>
      </c>
      <c r="AJ147">
        <v>4</v>
      </c>
      <c r="AK147" t="s">
        <v>193</v>
      </c>
      <c r="AL147" t="s">
        <v>193</v>
      </c>
      <c r="AM147" t="s">
        <v>193</v>
      </c>
      <c r="AN147">
        <v>7</v>
      </c>
      <c r="AO147" t="s">
        <v>194</v>
      </c>
      <c r="AP147" t="s">
        <v>826</v>
      </c>
      <c r="AQ147" s="283">
        <v>3.3380000000000001</v>
      </c>
      <c r="AR147">
        <v>1.0840000000000001</v>
      </c>
      <c r="AS147" s="283">
        <v>3.6183920000000001</v>
      </c>
      <c r="AT147">
        <v>113</v>
      </c>
      <c r="AU147" t="s">
        <v>235</v>
      </c>
      <c r="AV147" t="s">
        <v>32</v>
      </c>
      <c r="AW147" t="s">
        <v>32</v>
      </c>
      <c r="AX147">
        <v>7</v>
      </c>
      <c r="AY147" t="s">
        <v>195</v>
      </c>
      <c r="AZ147">
        <v>10744</v>
      </c>
      <c r="BA147" t="s">
        <v>916</v>
      </c>
      <c r="BB147">
        <v>85443</v>
      </c>
      <c r="BC147" t="s">
        <v>1112</v>
      </c>
      <c r="BD147">
        <v>8472010</v>
      </c>
      <c r="BE147" t="s">
        <v>829</v>
      </c>
      <c r="BF147" t="s">
        <v>563</v>
      </c>
      <c r="BG147" t="s">
        <v>32</v>
      </c>
      <c r="BH147" t="s">
        <v>198</v>
      </c>
      <c r="BI147" t="s">
        <v>32</v>
      </c>
      <c r="BJ147">
        <v>484778</v>
      </c>
      <c r="BK147" t="s">
        <v>831</v>
      </c>
      <c r="BL147" t="s">
        <v>238</v>
      </c>
      <c r="BM147" t="s">
        <v>841</v>
      </c>
      <c r="BN147" t="s">
        <v>834</v>
      </c>
      <c r="BO147" t="s">
        <v>32</v>
      </c>
      <c r="BP147" t="s">
        <v>32</v>
      </c>
    </row>
    <row r="148" spans="1:68">
      <c r="A148" s="109">
        <v>2026</v>
      </c>
      <c r="B148" t="s">
        <v>699</v>
      </c>
      <c r="C148" s="109">
        <v>20</v>
      </c>
      <c r="D148" t="s">
        <v>1109</v>
      </c>
      <c r="E148">
        <v>2</v>
      </c>
      <c r="F148" t="s">
        <v>32</v>
      </c>
      <c r="G148" t="s">
        <v>32</v>
      </c>
      <c r="H148">
        <v>702411</v>
      </c>
      <c r="I148" t="s">
        <v>1110</v>
      </c>
      <c r="J148" t="s">
        <v>822</v>
      </c>
      <c r="K148" t="s">
        <v>914</v>
      </c>
      <c r="L148" t="s">
        <v>1111</v>
      </c>
      <c r="M148">
        <v>14.96</v>
      </c>
      <c r="N148">
        <v>48.8</v>
      </c>
      <c r="O148">
        <v>49.6</v>
      </c>
      <c r="P148" s="110">
        <v>46120</v>
      </c>
      <c r="Q148" s="110">
        <v>46132</v>
      </c>
      <c r="R148" s="110">
        <v>46132.611289270833</v>
      </c>
      <c r="S148" t="s">
        <v>187</v>
      </c>
      <c r="T148" t="s">
        <v>32</v>
      </c>
      <c r="U148" t="s">
        <v>32</v>
      </c>
      <c r="V148" t="s">
        <v>232</v>
      </c>
      <c r="W148" t="s">
        <v>233</v>
      </c>
      <c r="X148" t="s">
        <v>1103</v>
      </c>
      <c r="Y148" t="s">
        <v>32</v>
      </c>
      <c r="Z148" t="s">
        <v>32</v>
      </c>
      <c r="AA148" t="s">
        <v>32</v>
      </c>
      <c r="AB148" t="s">
        <v>32</v>
      </c>
      <c r="AC148" t="s">
        <v>32</v>
      </c>
      <c r="AD148" t="s">
        <v>32</v>
      </c>
      <c r="AE148" t="s">
        <v>190</v>
      </c>
      <c r="AF148">
        <v>217</v>
      </c>
      <c r="AG148" t="s">
        <v>191</v>
      </c>
      <c r="AH148" t="s">
        <v>192</v>
      </c>
      <c r="AI148">
        <v>4</v>
      </c>
      <c r="AJ148">
        <v>4</v>
      </c>
      <c r="AK148" t="s">
        <v>193</v>
      </c>
      <c r="AL148" t="s">
        <v>193</v>
      </c>
      <c r="AM148" t="s">
        <v>193</v>
      </c>
      <c r="AN148">
        <v>7</v>
      </c>
      <c r="AO148" t="s">
        <v>194</v>
      </c>
      <c r="AP148" t="s">
        <v>826</v>
      </c>
      <c r="AQ148" s="283">
        <v>4.4999999999999998E-2</v>
      </c>
      <c r="AR148">
        <v>1.0840000000000001</v>
      </c>
      <c r="AS148" s="283">
        <v>4.8779999999999997E-2</v>
      </c>
      <c r="AT148">
        <v>113</v>
      </c>
      <c r="AU148" t="s">
        <v>235</v>
      </c>
      <c r="AV148" t="s">
        <v>32</v>
      </c>
      <c r="AW148" t="s">
        <v>32</v>
      </c>
      <c r="AX148">
        <v>7</v>
      </c>
      <c r="AY148" t="s">
        <v>239</v>
      </c>
      <c r="AZ148">
        <v>8888888</v>
      </c>
      <c r="BA148" t="s">
        <v>280</v>
      </c>
      <c r="BB148">
        <v>85443</v>
      </c>
      <c r="BC148" t="s">
        <v>1112</v>
      </c>
      <c r="BD148">
        <v>8472010</v>
      </c>
      <c r="BE148" t="s">
        <v>829</v>
      </c>
      <c r="BF148" t="s">
        <v>563</v>
      </c>
      <c r="BG148" t="s">
        <v>32</v>
      </c>
      <c r="BH148" t="s">
        <v>198</v>
      </c>
      <c r="BI148" t="s">
        <v>32</v>
      </c>
      <c r="BJ148">
        <v>484778</v>
      </c>
      <c r="BK148" t="s">
        <v>831</v>
      </c>
      <c r="BL148" t="s">
        <v>238</v>
      </c>
      <c r="BM148" t="s">
        <v>841</v>
      </c>
      <c r="BN148" t="s">
        <v>834</v>
      </c>
      <c r="BO148" t="s">
        <v>32</v>
      </c>
      <c r="BP148" t="s">
        <v>32</v>
      </c>
    </row>
    <row r="149" spans="1:68">
      <c r="A149" s="109">
        <v>2026</v>
      </c>
      <c r="B149" t="s">
        <v>699</v>
      </c>
      <c r="C149" s="109">
        <v>20</v>
      </c>
      <c r="D149" t="s">
        <v>1113</v>
      </c>
      <c r="E149">
        <v>1</v>
      </c>
      <c r="F149" t="s">
        <v>32</v>
      </c>
      <c r="G149" t="s">
        <v>32</v>
      </c>
      <c r="H149">
        <v>961539</v>
      </c>
      <c r="I149" t="s">
        <v>558</v>
      </c>
      <c r="J149" t="s">
        <v>822</v>
      </c>
      <c r="K149" t="s">
        <v>914</v>
      </c>
      <c r="L149" t="s">
        <v>1114</v>
      </c>
      <c r="M149">
        <v>14.96</v>
      </c>
      <c r="N149">
        <v>22.2</v>
      </c>
      <c r="O149">
        <v>33.5</v>
      </c>
      <c r="P149" s="110">
        <v>46126</v>
      </c>
      <c r="Q149" s="110">
        <v>46132</v>
      </c>
      <c r="R149" s="110">
        <v>46132.782436377311</v>
      </c>
      <c r="S149" t="s">
        <v>187</v>
      </c>
      <c r="T149" t="s">
        <v>32</v>
      </c>
      <c r="U149" t="s">
        <v>32</v>
      </c>
      <c r="V149" t="s">
        <v>232</v>
      </c>
      <c r="W149" t="s">
        <v>233</v>
      </c>
      <c r="X149" t="s">
        <v>1103</v>
      </c>
      <c r="Y149" t="s">
        <v>32</v>
      </c>
      <c r="Z149" t="s">
        <v>32</v>
      </c>
      <c r="AA149" t="s">
        <v>32</v>
      </c>
      <c r="AB149" t="s">
        <v>32</v>
      </c>
      <c r="AC149" t="s">
        <v>32</v>
      </c>
      <c r="AD149" t="s">
        <v>32</v>
      </c>
      <c r="AE149" t="s">
        <v>190</v>
      </c>
      <c r="AF149">
        <v>217</v>
      </c>
      <c r="AG149" t="s">
        <v>191</v>
      </c>
      <c r="AH149" t="s">
        <v>192</v>
      </c>
      <c r="AI149">
        <v>4</v>
      </c>
      <c r="AJ149">
        <v>4</v>
      </c>
      <c r="AK149" t="s">
        <v>193</v>
      </c>
      <c r="AL149" t="s">
        <v>193</v>
      </c>
      <c r="AM149" t="s">
        <v>193</v>
      </c>
      <c r="AN149">
        <v>4</v>
      </c>
      <c r="AO149" t="s">
        <v>194</v>
      </c>
      <c r="AP149" t="s">
        <v>826</v>
      </c>
      <c r="AQ149" s="283">
        <v>0.23</v>
      </c>
      <c r="AR149">
        <v>1.0840000000000001</v>
      </c>
      <c r="AS149" s="283">
        <v>0.24932000000000001</v>
      </c>
      <c r="AT149">
        <v>110</v>
      </c>
      <c r="AU149" t="s">
        <v>235</v>
      </c>
      <c r="AV149" t="s">
        <v>32</v>
      </c>
      <c r="AW149" t="s">
        <v>32</v>
      </c>
      <c r="AX149">
        <v>5</v>
      </c>
      <c r="AY149" t="s">
        <v>195</v>
      </c>
      <c r="AZ149">
        <v>10746</v>
      </c>
      <c r="BA149" t="s">
        <v>1104</v>
      </c>
      <c r="BB149">
        <v>948623</v>
      </c>
      <c r="BC149" t="s">
        <v>559</v>
      </c>
      <c r="BD149">
        <v>9373917</v>
      </c>
      <c r="BE149" t="s">
        <v>829</v>
      </c>
      <c r="BF149" t="s">
        <v>340</v>
      </c>
      <c r="BG149" t="s">
        <v>32</v>
      </c>
      <c r="BH149" t="s">
        <v>198</v>
      </c>
      <c r="BI149" t="s">
        <v>32</v>
      </c>
      <c r="BJ149">
        <v>484770</v>
      </c>
      <c r="BK149" t="s">
        <v>831</v>
      </c>
      <c r="BL149" t="s">
        <v>238</v>
      </c>
      <c r="BM149" t="s">
        <v>841</v>
      </c>
      <c r="BN149" t="s">
        <v>834</v>
      </c>
      <c r="BO149" t="s">
        <v>32</v>
      </c>
      <c r="BP149" t="s">
        <v>32</v>
      </c>
    </row>
    <row r="150" spans="1:68">
      <c r="A150" s="109">
        <v>2026</v>
      </c>
      <c r="B150" t="s">
        <v>699</v>
      </c>
      <c r="C150" s="109">
        <v>20</v>
      </c>
      <c r="D150" t="s">
        <v>1113</v>
      </c>
      <c r="E150">
        <v>2</v>
      </c>
      <c r="F150" t="s">
        <v>32</v>
      </c>
      <c r="G150" t="s">
        <v>32</v>
      </c>
      <c r="H150">
        <v>961539</v>
      </c>
      <c r="I150" t="s">
        <v>558</v>
      </c>
      <c r="J150" t="s">
        <v>822</v>
      </c>
      <c r="K150" t="s">
        <v>914</v>
      </c>
      <c r="L150" t="s">
        <v>1114</v>
      </c>
      <c r="M150">
        <v>14.96</v>
      </c>
      <c r="N150">
        <v>22.2</v>
      </c>
      <c r="O150">
        <v>33.5</v>
      </c>
      <c r="P150" s="110">
        <v>46126</v>
      </c>
      <c r="Q150" s="110">
        <v>46132</v>
      </c>
      <c r="R150" s="110">
        <v>46132.782436377311</v>
      </c>
      <c r="S150" t="s">
        <v>187</v>
      </c>
      <c r="T150" t="s">
        <v>32</v>
      </c>
      <c r="U150" t="s">
        <v>32</v>
      </c>
      <c r="V150" t="s">
        <v>232</v>
      </c>
      <c r="W150" t="s">
        <v>233</v>
      </c>
      <c r="X150" t="s">
        <v>1103</v>
      </c>
      <c r="Y150" t="s">
        <v>32</v>
      </c>
      <c r="Z150" t="s">
        <v>32</v>
      </c>
      <c r="AA150" t="s">
        <v>32</v>
      </c>
      <c r="AB150" t="s">
        <v>32</v>
      </c>
      <c r="AC150" t="s">
        <v>32</v>
      </c>
      <c r="AD150" t="s">
        <v>32</v>
      </c>
      <c r="AE150" t="s">
        <v>190</v>
      </c>
      <c r="AF150">
        <v>217</v>
      </c>
      <c r="AG150" t="s">
        <v>191</v>
      </c>
      <c r="AH150" t="s">
        <v>192</v>
      </c>
      <c r="AI150">
        <v>4</v>
      </c>
      <c r="AJ150">
        <v>4</v>
      </c>
      <c r="AK150" t="s">
        <v>193</v>
      </c>
      <c r="AL150" t="s">
        <v>193</v>
      </c>
      <c r="AM150" t="s">
        <v>193</v>
      </c>
      <c r="AN150">
        <v>5</v>
      </c>
      <c r="AO150" t="s">
        <v>194</v>
      </c>
      <c r="AP150" t="s">
        <v>826</v>
      </c>
      <c r="AQ150" s="283">
        <v>0.42099999999999999</v>
      </c>
      <c r="AR150">
        <v>1.0840000000000001</v>
      </c>
      <c r="AS150" s="283">
        <v>0.45636399999999999</v>
      </c>
      <c r="AT150">
        <v>111</v>
      </c>
      <c r="AU150" t="s">
        <v>235</v>
      </c>
      <c r="AV150" t="s">
        <v>32</v>
      </c>
      <c r="AW150" t="s">
        <v>32</v>
      </c>
      <c r="AX150">
        <v>5</v>
      </c>
      <c r="AY150" t="s">
        <v>195</v>
      </c>
      <c r="AZ150">
        <v>10746</v>
      </c>
      <c r="BA150" t="s">
        <v>1104</v>
      </c>
      <c r="BB150">
        <v>948623</v>
      </c>
      <c r="BC150" t="s">
        <v>559</v>
      </c>
      <c r="BD150">
        <v>9373917</v>
      </c>
      <c r="BE150" t="s">
        <v>829</v>
      </c>
      <c r="BF150" t="s">
        <v>340</v>
      </c>
      <c r="BG150" t="s">
        <v>32</v>
      </c>
      <c r="BH150" t="s">
        <v>198</v>
      </c>
      <c r="BI150" t="s">
        <v>32</v>
      </c>
      <c r="BJ150">
        <v>484770</v>
      </c>
      <c r="BK150" t="s">
        <v>831</v>
      </c>
      <c r="BL150" t="s">
        <v>238</v>
      </c>
      <c r="BM150" t="s">
        <v>841</v>
      </c>
      <c r="BN150" t="s">
        <v>834</v>
      </c>
      <c r="BO150" t="s">
        <v>32</v>
      </c>
      <c r="BP150" t="s">
        <v>32</v>
      </c>
    </row>
    <row r="151" spans="1:68">
      <c r="A151" s="109">
        <v>2026</v>
      </c>
      <c r="B151" t="s">
        <v>699</v>
      </c>
      <c r="C151" s="109">
        <v>20</v>
      </c>
      <c r="D151" t="s">
        <v>1113</v>
      </c>
      <c r="E151">
        <v>3</v>
      </c>
      <c r="F151" t="s">
        <v>32</v>
      </c>
      <c r="G151" t="s">
        <v>32</v>
      </c>
      <c r="H151">
        <v>961539</v>
      </c>
      <c r="I151" t="s">
        <v>558</v>
      </c>
      <c r="J151" t="s">
        <v>822</v>
      </c>
      <c r="K151" t="s">
        <v>914</v>
      </c>
      <c r="L151" t="s">
        <v>1114</v>
      </c>
      <c r="M151">
        <v>14.96</v>
      </c>
      <c r="N151">
        <v>22.2</v>
      </c>
      <c r="O151">
        <v>33.5</v>
      </c>
      <c r="P151" s="110">
        <v>46126</v>
      </c>
      <c r="Q151" s="110">
        <v>46132</v>
      </c>
      <c r="R151" s="110">
        <v>46132.782436377311</v>
      </c>
      <c r="S151" t="s">
        <v>187</v>
      </c>
      <c r="T151" t="s">
        <v>32</v>
      </c>
      <c r="U151" t="s">
        <v>32</v>
      </c>
      <c r="V151" t="s">
        <v>232</v>
      </c>
      <c r="W151" t="s">
        <v>233</v>
      </c>
      <c r="X151" t="s">
        <v>1103</v>
      </c>
      <c r="Y151" t="s">
        <v>32</v>
      </c>
      <c r="Z151" t="s">
        <v>32</v>
      </c>
      <c r="AA151" t="s">
        <v>32</v>
      </c>
      <c r="AB151" t="s">
        <v>32</v>
      </c>
      <c r="AC151" t="s">
        <v>32</v>
      </c>
      <c r="AD151" t="s">
        <v>32</v>
      </c>
      <c r="AE151" t="s">
        <v>190</v>
      </c>
      <c r="AF151">
        <v>217</v>
      </c>
      <c r="AG151" t="s">
        <v>191</v>
      </c>
      <c r="AH151" t="s">
        <v>192</v>
      </c>
      <c r="AI151">
        <v>4</v>
      </c>
      <c r="AJ151">
        <v>4</v>
      </c>
      <c r="AK151" t="s">
        <v>193</v>
      </c>
      <c r="AL151" t="s">
        <v>193</v>
      </c>
      <c r="AM151" t="s">
        <v>193</v>
      </c>
      <c r="AN151">
        <v>6</v>
      </c>
      <c r="AO151" t="s">
        <v>194</v>
      </c>
      <c r="AP151" t="s">
        <v>826</v>
      </c>
      <c r="AQ151" s="283">
        <v>2.3E-2</v>
      </c>
      <c r="AR151">
        <v>1.0840000000000001</v>
      </c>
      <c r="AS151" s="283">
        <v>2.4931999999999999E-2</v>
      </c>
      <c r="AT151">
        <v>112</v>
      </c>
      <c r="AU151" t="s">
        <v>235</v>
      </c>
      <c r="AV151" t="s">
        <v>32</v>
      </c>
      <c r="AW151" t="s">
        <v>32</v>
      </c>
      <c r="AX151">
        <v>5</v>
      </c>
      <c r="AY151" t="s">
        <v>239</v>
      </c>
      <c r="AZ151">
        <v>8888888</v>
      </c>
      <c r="BA151" t="s">
        <v>280</v>
      </c>
      <c r="BB151">
        <v>948623</v>
      </c>
      <c r="BC151" t="s">
        <v>559</v>
      </c>
      <c r="BD151">
        <v>9373917</v>
      </c>
      <c r="BE151" t="s">
        <v>829</v>
      </c>
      <c r="BF151" t="s">
        <v>340</v>
      </c>
      <c r="BG151" t="s">
        <v>32</v>
      </c>
      <c r="BH151" t="s">
        <v>198</v>
      </c>
      <c r="BI151" t="s">
        <v>32</v>
      </c>
      <c r="BJ151">
        <v>484770</v>
      </c>
      <c r="BK151" t="s">
        <v>831</v>
      </c>
      <c r="BL151" t="s">
        <v>238</v>
      </c>
      <c r="BM151" t="s">
        <v>841</v>
      </c>
      <c r="BN151" t="s">
        <v>834</v>
      </c>
      <c r="BO151" t="s">
        <v>32</v>
      </c>
      <c r="BP151" t="s">
        <v>32</v>
      </c>
    </row>
    <row r="152" spans="1:68">
      <c r="A152" s="109">
        <v>2026</v>
      </c>
      <c r="B152" t="s">
        <v>699</v>
      </c>
      <c r="C152" s="109">
        <v>20</v>
      </c>
      <c r="D152" t="s">
        <v>1115</v>
      </c>
      <c r="E152">
        <v>1</v>
      </c>
      <c r="F152" t="s">
        <v>32</v>
      </c>
      <c r="G152" t="s">
        <v>32</v>
      </c>
      <c r="H152">
        <v>704715</v>
      </c>
      <c r="I152" t="s">
        <v>965</v>
      </c>
      <c r="J152" t="s">
        <v>822</v>
      </c>
      <c r="K152" t="s">
        <v>952</v>
      </c>
      <c r="L152" t="s">
        <v>966</v>
      </c>
      <c r="M152">
        <v>14.89</v>
      </c>
      <c r="N152">
        <v>43.1</v>
      </c>
      <c r="O152">
        <v>30</v>
      </c>
      <c r="P152" s="110">
        <v>46116</v>
      </c>
      <c r="Q152" s="110">
        <v>46132</v>
      </c>
      <c r="R152" s="110">
        <v>46133.356518090281</v>
      </c>
      <c r="S152" t="s">
        <v>187</v>
      </c>
      <c r="T152" t="s">
        <v>32</v>
      </c>
      <c r="U152" t="s">
        <v>32</v>
      </c>
      <c r="V152" t="s">
        <v>65</v>
      </c>
      <c r="W152" t="s">
        <v>65</v>
      </c>
      <c r="X152" t="s">
        <v>1001</v>
      </c>
      <c r="Y152" t="s">
        <v>32</v>
      </c>
      <c r="Z152" t="s">
        <v>32</v>
      </c>
      <c r="AA152" t="s">
        <v>32</v>
      </c>
      <c r="AB152" t="s">
        <v>32</v>
      </c>
      <c r="AC152" t="s">
        <v>32</v>
      </c>
      <c r="AD152" t="s">
        <v>32</v>
      </c>
      <c r="AE152" t="s">
        <v>190</v>
      </c>
      <c r="AF152">
        <v>217</v>
      </c>
      <c r="AG152" t="s">
        <v>191</v>
      </c>
      <c r="AH152" t="s">
        <v>192</v>
      </c>
      <c r="AI152">
        <v>4</v>
      </c>
      <c r="AJ152">
        <v>4</v>
      </c>
      <c r="AK152" t="s">
        <v>193</v>
      </c>
      <c r="AL152" t="s">
        <v>193</v>
      </c>
      <c r="AM152" t="s">
        <v>193</v>
      </c>
      <c r="AN152">
        <v>4</v>
      </c>
      <c r="AO152" t="s">
        <v>194</v>
      </c>
      <c r="AP152" t="s">
        <v>826</v>
      </c>
      <c r="AQ152" s="283">
        <v>1</v>
      </c>
      <c r="AR152">
        <v>1.0840000000000001</v>
      </c>
      <c r="AS152" s="283">
        <v>1.0840000000000001</v>
      </c>
      <c r="AT152">
        <v>109</v>
      </c>
      <c r="AU152" t="s">
        <v>387</v>
      </c>
      <c r="AV152" t="s">
        <v>32</v>
      </c>
      <c r="AW152" t="s">
        <v>32</v>
      </c>
      <c r="AX152">
        <v>3</v>
      </c>
      <c r="AY152" t="s">
        <v>195</v>
      </c>
      <c r="AZ152">
        <v>5811</v>
      </c>
      <c r="BA152" t="s">
        <v>397</v>
      </c>
      <c r="BB152">
        <v>233816</v>
      </c>
      <c r="BC152" t="s">
        <v>967</v>
      </c>
      <c r="BD152">
        <v>16821805</v>
      </c>
      <c r="BE152" t="s">
        <v>829</v>
      </c>
      <c r="BF152" t="s">
        <v>318</v>
      </c>
      <c r="BG152" t="s">
        <v>32</v>
      </c>
      <c r="BH152" t="s">
        <v>198</v>
      </c>
      <c r="BI152" t="s">
        <v>32</v>
      </c>
      <c r="BJ152">
        <v>484750</v>
      </c>
      <c r="BK152" t="s">
        <v>831</v>
      </c>
      <c r="BL152" t="s">
        <v>390</v>
      </c>
      <c r="BM152" t="s">
        <v>841</v>
      </c>
      <c r="BN152" t="s">
        <v>834</v>
      </c>
      <c r="BO152" t="s">
        <v>32</v>
      </c>
      <c r="BP152" t="s">
        <v>32</v>
      </c>
    </row>
    <row r="153" spans="1:68">
      <c r="A153" s="109">
        <v>2026</v>
      </c>
      <c r="B153" t="s">
        <v>699</v>
      </c>
      <c r="C153" s="109">
        <v>20</v>
      </c>
      <c r="D153" t="s">
        <v>1115</v>
      </c>
      <c r="E153">
        <v>2</v>
      </c>
      <c r="F153" t="s">
        <v>32</v>
      </c>
      <c r="G153" t="s">
        <v>32</v>
      </c>
      <c r="H153">
        <v>704715</v>
      </c>
      <c r="I153" t="s">
        <v>965</v>
      </c>
      <c r="J153" t="s">
        <v>822</v>
      </c>
      <c r="K153" t="s">
        <v>952</v>
      </c>
      <c r="L153" t="s">
        <v>966</v>
      </c>
      <c r="M153">
        <v>14.89</v>
      </c>
      <c r="N153">
        <v>43.1</v>
      </c>
      <c r="O153">
        <v>30</v>
      </c>
      <c r="P153" s="110">
        <v>46116</v>
      </c>
      <c r="Q153" s="110">
        <v>46132</v>
      </c>
      <c r="R153" s="110">
        <v>46133.356518090281</v>
      </c>
      <c r="S153" t="s">
        <v>187</v>
      </c>
      <c r="T153" t="s">
        <v>32</v>
      </c>
      <c r="U153" t="s">
        <v>32</v>
      </c>
      <c r="V153" t="s">
        <v>65</v>
      </c>
      <c r="W153" t="s">
        <v>65</v>
      </c>
      <c r="X153" t="s">
        <v>1001</v>
      </c>
      <c r="Y153" t="s">
        <v>32</v>
      </c>
      <c r="Z153" t="s">
        <v>32</v>
      </c>
      <c r="AA153" t="s">
        <v>32</v>
      </c>
      <c r="AB153" t="s">
        <v>32</v>
      </c>
      <c r="AC153" t="s">
        <v>32</v>
      </c>
      <c r="AD153" t="s">
        <v>32</v>
      </c>
      <c r="AE153" t="s">
        <v>190</v>
      </c>
      <c r="AF153">
        <v>217</v>
      </c>
      <c r="AG153" t="s">
        <v>191</v>
      </c>
      <c r="AH153" t="s">
        <v>192</v>
      </c>
      <c r="AI153">
        <v>4</v>
      </c>
      <c r="AJ153">
        <v>4</v>
      </c>
      <c r="AK153" t="s">
        <v>193</v>
      </c>
      <c r="AL153" t="s">
        <v>193</v>
      </c>
      <c r="AM153" t="s">
        <v>193</v>
      </c>
      <c r="AN153">
        <v>4</v>
      </c>
      <c r="AO153" t="s">
        <v>194</v>
      </c>
      <c r="AP153" t="s">
        <v>826</v>
      </c>
      <c r="AQ153" s="283">
        <v>1.6850000000000001</v>
      </c>
      <c r="AR153">
        <v>1.0840000000000001</v>
      </c>
      <c r="AS153" s="283">
        <v>1.8265400000000001</v>
      </c>
      <c r="AT153">
        <v>110</v>
      </c>
      <c r="AU153" t="s">
        <v>387</v>
      </c>
      <c r="AV153" t="s">
        <v>32</v>
      </c>
      <c r="AW153" t="s">
        <v>32</v>
      </c>
      <c r="AX153">
        <v>3</v>
      </c>
      <c r="AY153" t="s">
        <v>195</v>
      </c>
      <c r="AZ153">
        <v>5811</v>
      </c>
      <c r="BA153" t="s">
        <v>397</v>
      </c>
      <c r="BB153">
        <v>233816</v>
      </c>
      <c r="BC153" t="s">
        <v>967</v>
      </c>
      <c r="BD153">
        <v>16821805</v>
      </c>
      <c r="BE153" t="s">
        <v>829</v>
      </c>
      <c r="BF153" t="s">
        <v>318</v>
      </c>
      <c r="BG153" t="s">
        <v>32</v>
      </c>
      <c r="BH153" t="s">
        <v>198</v>
      </c>
      <c r="BI153" t="s">
        <v>32</v>
      </c>
      <c r="BJ153">
        <v>484750</v>
      </c>
      <c r="BK153" t="s">
        <v>831</v>
      </c>
      <c r="BL153" t="s">
        <v>390</v>
      </c>
      <c r="BM153" t="s">
        <v>841</v>
      </c>
      <c r="BN153" t="s">
        <v>834</v>
      </c>
      <c r="BO153" t="s">
        <v>32</v>
      </c>
      <c r="BP153" t="s">
        <v>32</v>
      </c>
    </row>
    <row r="154" spans="1:68">
      <c r="A154" s="109">
        <v>2026</v>
      </c>
      <c r="B154" t="s">
        <v>699</v>
      </c>
      <c r="C154" s="109">
        <v>20</v>
      </c>
      <c r="D154" t="s">
        <v>1116</v>
      </c>
      <c r="E154">
        <v>1</v>
      </c>
      <c r="F154" t="s">
        <v>32</v>
      </c>
      <c r="G154" t="s">
        <v>32</v>
      </c>
      <c r="H154">
        <v>30428</v>
      </c>
      <c r="I154" t="s">
        <v>1117</v>
      </c>
      <c r="J154" t="s">
        <v>822</v>
      </c>
      <c r="K154" t="s">
        <v>1101</v>
      </c>
      <c r="L154" t="s">
        <v>1118</v>
      </c>
      <c r="M154">
        <v>15</v>
      </c>
      <c r="N154">
        <v>23</v>
      </c>
      <c r="O154">
        <v>27.1</v>
      </c>
      <c r="P154" s="110">
        <v>46109</v>
      </c>
      <c r="Q154" s="110">
        <v>46132</v>
      </c>
      <c r="R154" s="110">
        <v>46132.774121331022</v>
      </c>
      <c r="S154" t="s">
        <v>187</v>
      </c>
      <c r="T154" t="s">
        <v>32</v>
      </c>
      <c r="U154" t="s">
        <v>32</v>
      </c>
      <c r="V154" t="s">
        <v>232</v>
      </c>
      <c r="W154" t="s">
        <v>233</v>
      </c>
      <c r="X154" t="s">
        <v>1103</v>
      </c>
      <c r="Y154" t="s">
        <v>32</v>
      </c>
      <c r="Z154" t="s">
        <v>32</v>
      </c>
      <c r="AA154" t="s">
        <v>32</v>
      </c>
      <c r="AB154" t="s">
        <v>32</v>
      </c>
      <c r="AC154" t="s">
        <v>32</v>
      </c>
      <c r="AD154" t="s">
        <v>32</v>
      </c>
      <c r="AE154" t="s">
        <v>190</v>
      </c>
      <c r="AF154">
        <v>217</v>
      </c>
      <c r="AG154" t="s">
        <v>191</v>
      </c>
      <c r="AH154" t="s">
        <v>192</v>
      </c>
      <c r="AI154">
        <v>4</v>
      </c>
      <c r="AJ154">
        <v>4</v>
      </c>
      <c r="AK154" t="s">
        <v>193</v>
      </c>
      <c r="AL154" t="s">
        <v>193</v>
      </c>
      <c r="AM154" t="s">
        <v>193</v>
      </c>
      <c r="AN154">
        <v>4</v>
      </c>
      <c r="AO154" t="s">
        <v>194</v>
      </c>
      <c r="AP154" t="s">
        <v>826</v>
      </c>
      <c r="AQ154" s="283">
        <v>2.1829999999999998</v>
      </c>
      <c r="AR154">
        <v>1.0840000000000001</v>
      </c>
      <c r="AS154" s="283">
        <v>2.3663720000000001</v>
      </c>
      <c r="AT154">
        <v>110</v>
      </c>
      <c r="AU154" t="s">
        <v>235</v>
      </c>
      <c r="AV154" t="s">
        <v>32</v>
      </c>
      <c r="AW154" t="s">
        <v>32</v>
      </c>
      <c r="AX154">
        <v>7</v>
      </c>
      <c r="AY154" t="s">
        <v>195</v>
      </c>
      <c r="AZ154">
        <v>10746</v>
      </c>
      <c r="BA154" t="s">
        <v>1104</v>
      </c>
      <c r="BB154">
        <v>85319</v>
      </c>
      <c r="BC154" t="s">
        <v>1119</v>
      </c>
      <c r="BD154">
        <v>14054744</v>
      </c>
      <c r="BE154" t="s">
        <v>829</v>
      </c>
      <c r="BF154" t="s">
        <v>563</v>
      </c>
      <c r="BG154" t="s">
        <v>32</v>
      </c>
      <c r="BH154" t="s">
        <v>198</v>
      </c>
      <c r="BI154" t="s">
        <v>32</v>
      </c>
      <c r="BJ154">
        <v>484738</v>
      </c>
      <c r="BK154" t="s">
        <v>831</v>
      </c>
      <c r="BL154" t="s">
        <v>238</v>
      </c>
      <c r="BM154" t="s">
        <v>841</v>
      </c>
      <c r="BN154" t="s">
        <v>834</v>
      </c>
      <c r="BO154" t="s">
        <v>32</v>
      </c>
      <c r="BP154" t="s">
        <v>32</v>
      </c>
    </row>
    <row r="155" spans="1:68">
      <c r="A155" s="109">
        <v>2026</v>
      </c>
      <c r="B155" t="s">
        <v>699</v>
      </c>
      <c r="C155" s="109">
        <v>20</v>
      </c>
      <c r="D155" t="s">
        <v>1116</v>
      </c>
      <c r="E155">
        <v>2</v>
      </c>
      <c r="F155" t="s">
        <v>32</v>
      </c>
      <c r="G155" t="s">
        <v>32</v>
      </c>
      <c r="H155">
        <v>30428</v>
      </c>
      <c r="I155" t="s">
        <v>1117</v>
      </c>
      <c r="J155" t="s">
        <v>822</v>
      </c>
      <c r="K155" t="s">
        <v>1101</v>
      </c>
      <c r="L155" t="s">
        <v>1118</v>
      </c>
      <c r="M155">
        <v>15</v>
      </c>
      <c r="N155">
        <v>23</v>
      </c>
      <c r="O155">
        <v>27.1</v>
      </c>
      <c r="P155" s="110">
        <v>46109</v>
      </c>
      <c r="Q155" s="110">
        <v>46132</v>
      </c>
      <c r="R155" s="110">
        <v>46132.774121331022</v>
      </c>
      <c r="S155" t="s">
        <v>187</v>
      </c>
      <c r="T155" t="s">
        <v>32</v>
      </c>
      <c r="U155" t="s">
        <v>32</v>
      </c>
      <c r="V155" t="s">
        <v>232</v>
      </c>
      <c r="W155" t="s">
        <v>233</v>
      </c>
      <c r="X155" t="s">
        <v>1103</v>
      </c>
      <c r="Y155" t="s">
        <v>32</v>
      </c>
      <c r="Z155" t="s">
        <v>32</v>
      </c>
      <c r="AA155" t="s">
        <v>32</v>
      </c>
      <c r="AB155" t="s">
        <v>32</v>
      </c>
      <c r="AC155" t="s">
        <v>32</v>
      </c>
      <c r="AD155" t="s">
        <v>32</v>
      </c>
      <c r="AE155" t="s">
        <v>190</v>
      </c>
      <c r="AF155">
        <v>217</v>
      </c>
      <c r="AG155" t="s">
        <v>191</v>
      </c>
      <c r="AH155" t="s">
        <v>192</v>
      </c>
      <c r="AI155">
        <v>4</v>
      </c>
      <c r="AJ155">
        <v>4</v>
      </c>
      <c r="AK155" t="s">
        <v>193</v>
      </c>
      <c r="AL155" t="s">
        <v>193</v>
      </c>
      <c r="AM155" t="s">
        <v>193</v>
      </c>
      <c r="AN155">
        <v>4</v>
      </c>
      <c r="AO155" t="s">
        <v>194</v>
      </c>
      <c r="AP155" t="s">
        <v>826</v>
      </c>
      <c r="AQ155" s="283">
        <v>5.0000000000000001E-3</v>
      </c>
      <c r="AR155">
        <v>1.0840000000000001</v>
      </c>
      <c r="AS155" s="283">
        <v>5.4200000000000003E-3</v>
      </c>
      <c r="AT155">
        <v>110</v>
      </c>
      <c r="AU155" t="s">
        <v>235</v>
      </c>
      <c r="AV155" t="s">
        <v>32</v>
      </c>
      <c r="AW155" t="s">
        <v>32</v>
      </c>
      <c r="AX155">
        <v>7</v>
      </c>
      <c r="AY155" t="s">
        <v>239</v>
      </c>
      <c r="AZ155">
        <v>8888888</v>
      </c>
      <c r="BA155" t="s">
        <v>280</v>
      </c>
      <c r="BB155">
        <v>85319</v>
      </c>
      <c r="BC155" t="s">
        <v>1119</v>
      </c>
      <c r="BD155">
        <v>14054744</v>
      </c>
      <c r="BE155" t="s">
        <v>829</v>
      </c>
      <c r="BF155" t="s">
        <v>563</v>
      </c>
      <c r="BG155" t="s">
        <v>32</v>
      </c>
      <c r="BH155" t="s">
        <v>198</v>
      </c>
      <c r="BI155" t="s">
        <v>32</v>
      </c>
      <c r="BJ155">
        <v>484738</v>
      </c>
      <c r="BK155" t="s">
        <v>831</v>
      </c>
      <c r="BL155" t="s">
        <v>238</v>
      </c>
      <c r="BM155" t="s">
        <v>841</v>
      </c>
      <c r="BN155" t="s">
        <v>834</v>
      </c>
      <c r="BO155" t="s">
        <v>32</v>
      </c>
      <c r="BP155" t="s">
        <v>32</v>
      </c>
    </row>
    <row r="156" spans="1:68">
      <c r="A156" s="109">
        <v>2026</v>
      </c>
      <c r="B156" t="s">
        <v>699</v>
      </c>
      <c r="C156" s="109">
        <v>20</v>
      </c>
      <c r="D156" t="s">
        <v>1120</v>
      </c>
      <c r="E156">
        <v>1</v>
      </c>
      <c r="F156" t="s">
        <v>32</v>
      </c>
      <c r="G156" t="s">
        <v>32</v>
      </c>
      <c r="H156">
        <v>700942</v>
      </c>
      <c r="I156" t="s">
        <v>1121</v>
      </c>
      <c r="J156" t="s">
        <v>822</v>
      </c>
      <c r="K156" t="s">
        <v>870</v>
      </c>
      <c r="L156" t="s">
        <v>1122</v>
      </c>
      <c r="M156">
        <v>17</v>
      </c>
      <c r="N156">
        <v>48</v>
      </c>
      <c r="O156">
        <v>77.099999999999994</v>
      </c>
      <c r="P156" s="110">
        <v>46113</v>
      </c>
      <c r="Q156" s="110">
        <v>46132</v>
      </c>
      <c r="R156" s="110">
        <v>46132.544013043982</v>
      </c>
      <c r="S156" t="s">
        <v>187</v>
      </c>
      <c r="T156" t="s">
        <v>32</v>
      </c>
      <c r="U156" t="s">
        <v>32</v>
      </c>
      <c r="V156" t="s">
        <v>334</v>
      </c>
      <c r="W156" t="s">
        <v>188</v>
      </c>
      <c r="X156" t="s">
        <v>825</v>
      </c>
      <c r="Y156" t="s">
        <v>32</v>
      </c>
      <c r="Z156" t="s">
        <v>32</v>
      </c>
      <c r="AA156" t="s">
        <v>32</v>
      </c>
      <c r="AB156" t="s">
        <v>32</v>
      </c>
      <c r="AC156" t="s">
        <v>32</v>
      </c>
      <c r="AD156" t="s">
        <v>32</v>
      </c>
      <c r="AE156" t="s">
        <v>190</v>
      </c>
      <c r="AF156">
        <v>217</v>
      </c>
      <c r="AG156" t="s">
        <v>191</v>
      </c>
      <c r="AH156" t="s">
        <v>192</v>
      </c>
      <c r="AI156">
        <v>4</v>
      </c>
      <c r="AJ156">
        <v>4</v>
      </c>
      <c r="AK156" t="s">
        <v>193</v>
      </c>
      <c r="AL156" t="s">
        <v>193</v>
      </c>
      <c r="AM156" t="s">
        <v>193</v>
      </c>
      <c r="AN156">
        <v>14</v>
      </c>
      <c r="AO156" t="s">
        <v>194</v>
      </c>
      <c r="AP156" t="s">
        <v>826</v>
      </c>
      <c r="AQ156" s="283">
        <v>2.34</v>
      </c>
      <c r="AR156">
        <v>1.0840000000000001</v>
      </c>
      <c r="AS156" s="283">
        <v>2.5365600000000001</v>
      </c>
      <c r="AT156">
        <v>161</v>
      </c>
      <c r="AU156" t="s">
        <v>188</v>
      </c>
      <c r="AV156" t="s">
        <v>32</v>
      </c>
      <c r="AW156" t="s">
        <v>32</v>
      </c>
      <c r="AX156">
        <v>14</v>
      </c>
      <c r="AY156" t="s">
        <v>195</v>
      </c>
      <c r="AZ156">
        <v>8751</v>
      </c>
      <c r="BA156" t="s">
        <v>1089</v>
      </c>
      <c r="BB156">
        <v>81729</v>
      </c>
      <c r="BC156" t="s">
        <v>229</v>
      </c>
      <c r="BD156">
        <v>13107478</v>
      </c>
      <c r="BE156" t="s">
        <v>859</v>
      </c>
      <c r="BF156" t="s">
        <v>188</v>
      </c>
      <c r="BG156" t="s">
        <v>32</v>
      </c>
      <c r="BH156" t="s">
        <v>198</v>
      </c>
      <c r="BI156" t="s">
        <v>32</v>
      </c>
      <c r="BJ156">
        <v>484695</v>
      </c>
      <c r="BK156" t="s">
        <v>831</v>
      </c>
      <c r="BL156" t="s">
        <v>445</v>
      </c>
      <c r="BM156" t="s">
        <v>841</v>
      </c>
      <c r="BN156" t="s">
        <v>834</v>
      </c>
      <c r="BO156" t="s">
        <v>32</v>
      </c>
      <c r="BP156" t="s">
        <v>32</v>
      </c>
    </row>
    <row r="157" spans="1:68">
      <c r="A157" s="109">
        <v>2026</v>
      </c>
      <c r="B157" t="s">
        <v>699</v>
      </c>
      <c r="C157" s="109">
        <v>20</v>
      </c>
      <c r="D157" t="s">
        <v>1120</v>
      </c>
      <c r="E157">
        <v>2</v>
      </c>
      <c r="F157" t="s">
        <v>32</v>
      </c>
      <c r="G157" t="s">
        <v>32</v>
      </c>
      <c r="H157">
        <v>700942</v>
      </c>
      <c r="I157" t="s">
        <v>1121</v>
      </c>
      <c r="J157" t="s">
        <v>822</v>
      </c>
      <c r="K157" t="s">
        <v>870</v>
      </c>
      <c r="L157" t="s">
        <v>1122</v>
      </c>
      <c r="M157">
        <v>17</v>
      </c>
      <c r="N157">
        <v>48</v>
      </c>
      <c r="O157">
        <v>77.099999999999994</v>
      </c>
      <c r="P157" s="110">
        <v>46113</v>
      </c>
      <c r="Q157" s="110">
        <v>46132</v>
      </c>
      <c r="R157" s="110">
        <v>46132.544013043982</v>
      </c>
      <c r="S157" t="s">
        <v>187</v>
      </c>
      <c r="T157" t="s">
        <v>32</v>
      </c>
      <c r="U157" t="s">
        <v>32</v>
      </c>
      <c r="V157" t="s">
        <v>334</v>
      </c>
      <c r="W157" t="s">
        <v>188</v>
      </c>
      <c r="X157" t="s">
        <v>825</v>
      </c>
      <c r="Y157" t="s">
        <v>32</v>
      </c>
      <c r="Z157" t="s">
        <v>32</v>
      </c>
      <c r="AA157" t="s">
        <v>32</v>
      </c>
      <c r="AB157" t="s">
        <v>32</v>
      </c>
      <c r="AC157" t="s">
        <v>32</v>
      </c>
      <c r="AD157" t="s">
        <v>32</v>
      </c>
      <c r="AE157" t="s">
        <v>190</v>
      </c>
      <c r="AF157">
        <v>217</v>
      </c>
      <c r="AG157" t="s">
        <v>191</v>
      </c>
      <c r="AH157" t="s">
        <v>192</v>
      </c>
      <c r="AI157">
        <v>4</v>
      </c>
      <c r="AJ157">
        <v>4</v>
      </c>
      <c r="AK157" t="s">
        <v>193</v>
      </c>
      <c r="AL157" t="s">
        <v>193</v>
      </c>
      <c r="AM157" t="s">
        <v>193</v>
      </c>
      <c r="AN157">
        <v>11</v>
      </c>
      <c r="AO157" t="s">
        <v>597</v>
      </c>
      <c r="AP157" t="s">
        <v>826</v>
      </c>
      <c r="AQ157" s="283">
        <v>2.5999999999999999E-2</v>
      </c>
      <c r="AR157">
        <v>1</v>
      </c>
      <c r="AS157" s="283">
        <v>2.5999999999999999E-2</v>
      </c>
      <c r="AT157">
        <v>118</v>
      </c>
      <c r="AU157" t="s">
        <v>188</v>
      </c>
      <c r="AV157" t="s">
        <v>32</v>
      </c>
      <c r="AW157" t="s">
        <v>32</v>
      </c>
      <c r="AX157">
        <v>14</v>
      </c>
      <c r="AY157" t="s">
        <v>195</v>
      </c>
      <c r="AZ157">
        <v>1981</v>
      </c>
      <c r="BA157" t="s">
        <v>218</v>
      </c>
      <c r="BB157">
        <v>81729</v>
      </c>
      <c r="BC157" t="s">
        <v>229</v>
      </c>
      <c r="BD157">
        <v>13107478</v>
      </c>
      <c r="BE157" t="s">
        <v>859</v>
      </c>
      <c r="BF157" t="s">
        <v>188</v>
      </c>
      <c r="BG157" t="s">
        <v>32</v>
      </c>
      <c r="BH157" t="s">
        <v>198</v>
      </c>
      <c r="BI157" t="s">
        <v>32</v>
      </c>
      <c r="BJ157">
        <v>484695</v>
      </c>
      <c r="BK157" t="s">
        <v>831</v>
      </c>
      <c r="BL157" t="s">
        <v>445</v>
      </c>
      <c r="BM157" t="s">
        <v>841</v>
      </c>
      <c r="BN157" t="s">
        <v>834</v>
      </c>
      <c r="BO157" t="s">
        <v>32</v>
      </c>
      <c r="BP157" t="s">
        <v>32</v>
      </c>
    </row>
    <row r="158" spans="1:68">
      <c r="A158" s="109">
        <v>2026</v>
      </c>
      <c r="B158" t="s">
        <v>699</v>
      </c>
      <c r="C158" s="109">
        <v>19</v>
      </c>
      <c r="D158" t="s">
        <v>1123</v>
      </c>
      <c r="E158">
        <v>1</v>
      </c>
      <c r="F158" t="s">
        <v>32</v>
      </c>
      <c r="G158" t="s">
        <v>32</v>
      </c>
      <c r="H158">
        <v>965720</v>
      </c>
      <c r="I158" t="s">
        <v>1124</v>
      </c>
      <c r="J158" t="s">
        <v>822</v>
      </c>
      <c r="K158" t="s">
        <v>914</v>
      </c>
      <c r="L158" t="s">
        <v>1125</v>
      </c>
      <c r="M158">
        <v>17.899999999999999</v>
      </c>
      <c r="N158">
        <v>45.7</v>
      </c>
      <c r="O158">
        <v>36.5</v>
      </c>
      <c r="P158" s="110">
        <v>46110</v>
      </c>
      <c r="Q158" s="110">
        <v>46131</v>
      </c>
      <c r="R158" s="110">
        <v>46131.838176423611</v>
      </c>
      <c r="S158" t="s">
        <v>187</v>
      </c>
      <c r="T158" t="s">
        <v>32</v>
      </c>
      <c r="U158" t="s">
        <v>32</v>
      </c>
      <c r="V158" t="s">
        <v>339</v>
      </c>
      <c r="W158" t="s">
        <v>340</v>
      </c>
      <c r="X158" t="s">
        <v>1058</v>
      </c>
      <c r="Y158" t="s">
        <v>32</v>
      </c>
      <c r="Z158" t="s">
        <v>32</v>
      </c>
      <c r="AA158" t="s">
        <v>32</v>
      </c>
      <c r="AB158" t="s">
        <v>32</v>
      </c>
      <c r="AC158" t="s">
        <v>32</v>
      </c>
      <c r="AD158" t="s">
        <v>32</v>
      </c>
      <c r="AE158" t="s">
        <v>190</v>
      </c>
      <c r="AF158">
        <v>217</v>
      </c>
      <c r="AG158" t="s">
        <v>191</v>
      </c>
      <c r="AH158" t="s">
        <v>192</v>
      </c>
      <c r="AI158">
        <v>4</v>
      </c>
      <c r="AJ158">
        <v>4</v>
      </c>
      <c r="AK158" t="s">
        <v>193</v>
      </c>
      <c r="AL158" t="s">
        <v>193</v>
      </c>
      <c r="AM158" t="s">
        <v>193</v>
      </c>
      <c r="AN158">
        <v>5</v>
      </c>
      <c r="AO158" t="s">
        <v>194</v>
      </c>
      <c r="AP158" t="s">
        <v>826</v>
      </c>
      <c r="AQ158" s="283">
        <v>1.754</v>
      </c>
      <c r="AR158">
        <v>1.0840000000000001</v>
      </c>
      <c r="AS158" s="283">
        <v>1.9013359999999999</v>
      </c>
      <c r="AT158">
        <v>111</v>
      </c>
      <c r="AU158" t="s">
        <v>340</v>
      </c>
      <c r="AV158" t="s">
        <v>32</v>
      </c>
      <c r="AW158" t="s">
        <v>32</v>
      </c>
      <c r="AX158">
        <v>5</v>
      </c>
      <c r="AY158" t="s">
        <v>195</v>
      </c>
      <c r="AZ158">
        <v>723</v>
      </c>
      <c r="BA158" t="s">
        <v>228</v>
      </c>
      <c r="BB158">
        <v>11669</v>
      </c>
      <c r="BC158" t="s">
        <v>1126</v>
      </c>
      <c r="BD158">
        <v>7467957</v>
      </c>
      <c r="BE158" t="s">
        <v>859</v>
      </c>
      <c r="BF158" t="s">
        <v>340</v>
      </c>
      <c r="BG158" t="s">
        <v>32</v>
      </c>
      <c r="BH158" t="s">
        <v>198</v>
      </c>
      <c r="BI158" t="s">
        <v>32</v>
      </c>
      <c r="BJ158">
        <v>484679</v>
      </c>
      <c r="BK158" t="s">
        <v>831</v>
      </c>
      <c r="BL158" t="s">
        <v>344</v>
      </c>
      <c r="BM158" t="s">
        <v>841</v>
      </c>
      <c r="BN158" t="s">
        <v>834</v>
      </c>
      <c r="BO158" t="s">
        <v>32</v>
      </c>
      <c r="BP158" t="s">
        <v>32</v>
      </c>
    </row>
    <row r="159" spans="1:68">
      <c r="A159" s="109">
        <v>2026</v>
      </c>
      <c r="B159" t="s">
        <v>699</v>
      </c>
      <c r="C159" s="109">
        <v>18</v>
      </c>
      <c r="D159" t="s">
        <v>1127</v>
      </c>
      <c r="E159">
        <v>1</v>
      </c>
      <c r="F159" t="s">
        <v>32</v>
      </c>
      <c r="G159" t="s">
        <v>32</v>
      </c>
      <c r="H159">
        <v>700379</v>
      </c>
      <c r="I159" t="s">
        <v>329</v>
      </c>
      <c r="J159" t="s">
        <v>822</v>
      </c>
      <c r="K159" t="s">
        <v>823</v>
      </c>
      <c r="L159" t="s">
        <v>1035</v>
      </c>
      <c r="M159">
        <v>15</v>
      </c>
      <c r="N159">
        <v>45</v>
      </c>
      <c r="O159">
        <v>44.1</v>
      </c>
      <c r="P159" s="110">
        <v>46123</v>
      </c>
      <c r="Q159" s="110">
        <v>46130</v>
      </c>
      <c r="R159" s="110">
        <v>46131.558859456018</v>
      </c>
      <c r="S159" t="s">
        <v>187</v>
      </c>
      <c r="T159" t="s">
        <v>32</v>
      </c>
      <c r="U159" t="s">
        <v>32</v>
      </c>
      <c r="V159" t="s">
        <v>188</v>
      </c>
      <c r="W159" t="s">
        <v>188</v>
      </c>
      <c r="X159" t="s">
        <v>825</v>
      </c>
      <c r="Y159" t="s">
        <v>32</v>
      </c>
      <c r="Z159" t="s">
        <v>32</v>
      </c>
      <c r="AA159" t="s">
        <v>32</v>
      </c>
      <c r="AB159" t="s">
        <v>32</v>
      </c>
      <c r="AC159" t="s">
        <v>32</v>
      </c>
      <c r="AD159" t="s">
        <v>32</v>
      </c>
      <c r="AE159" t="s">
        <v>190</v>
      </c>
      <c r="AF159">
        <v>217</v>
      </c>
      <c r="AG159" t="s">
        <v>191</v>
      </c>
      <c r="AH159" t="s">
        <v>192</v>
      </c>
      <c r="AI159">
        <v>4</v>
      </c>
      <c r="AJ159">
        <v>4</v>
      </c>
      <c r="AK159" t="s">
        <v>193</v>
      </c>
      <c r="AL159" t="s">
        <v>193</v>
      </c>
      <c r="AM159" t="s">
        <v>193</v>
      </c>
      <c r="AN159">
        <v>10</v>
      </c>
      <c r="AO159" t="s">
        <v>194</v>
      </c>
      <c r="AP159" t="s">
        <v>826</v>
      </c>
      <c r="AQ159" s="283">
        <v>2.5590000000000002</v>
      </c>
      <c r="AR159">
        <v>1.0840000000000001</v>
      </c>
      <c r="AS159" s="283">
        <v>2.773956000000001</v>
      </c>
      <c r="AT159">
        <v>162</v>
      </c>
      <c r="AU159" t="s">
        <v>188</v>
      </c>
      <c r="AV159" t="s">
        <v>32</v>
      </c>
      <c r="AW159" t="s">
        <v>32</v>
      </c>
      <c r="AX159">
        <v>14</v>
      </c>
      <c r="AY159" t="s">
        <v>195</v>
      </c>
      <c r="AZ159">
        <v>8486</v>
      </c>
      <c r="BA159" t="s">
        <v>330</v>
      </c>
      <c r="BB159">
        <v>88158</v>
      </c>
      <c r="BC159" t="s">
        <v>335</v>
      </c>
      <c r="BD159">
        <v>7468555</v>
      </c>
      <c r="BE159" t="s">
        <v>829</v>
      </c>
      <c r="BF159" t="s">
        <v>188</v>
      </c>
      <c r="BG159" t="s">
        <v>32</v>
      </c>
      <c r="BH159" t="s">
        <v>198</v>
      </c>
      <c r="BI159" t="s">
        <v>32</v>
      </c>
      <c r="BJ159">
        <v>484639</v>
      </c>
      <c r="BK159" t="s">
        <v>831</v>
      </c>
      <c r="BL159" t="s">
        <v>1030</v>
      </c>
      <c r="BM159" t="s">
        <v>833</v>
      </c>
      <c r="BN159" t="s">
        <v>834</v>
      </c>
      <c r="BO159" t="s">
        <v>32</v>
      </c>
      <c r="BP159" t="s">
        <v>32</v>
      </c>
    </row>
    <row r="160" spans="1:68">
      <c r="A160" s="109">
        <v>2026</v>
      </c>
      <c r="B160" t="s">
        <v>699</v>
      </c>
      <c r="C160" s="109">
        <v>18</v>
      </c>
      <c r="D160" t="s">
        <v>1128</v>
      </c>
      <c r="E160">
        <v>1</v>
      </c>
      <c r="F160" t="s">
        <v>32</v>
      </c>
      <c r="G160" t="s">
        <v>32</v>
      </c>
      <c r="H160">
        <v>965075</v>
      </c>
      <c r="I160" t="s">
        <v>1129</v>
      </c>
      <c r="J160" t="s">
        <v>822</v>
      </c>
      <c r="K160" t="s">
        <v>854</v>
      </c>
      <c r="L160" t="s">
        <v>1130</v>
      </c>
      <c r="M160">
        <v>14.98</v>
      </c>
      <c r="N160">
        <v>32.200000000000003</v>
      </c>
      <c r="O160">
        <v>36.6</v>
      </c>
      <c r="P160" s="110">
        <v>46106</v>
      </c>
      <c r="Q160" s="110">
        <v>46130</v>
      </c>
      <c r="R160" s="110">
        <v>46130.648418865741</v>
      </c>
      <c r="S160" t="s">
        <v>187</v>
      </c>
      <c r="T160" t="s">
        <v>32</v>
      </c>
      <c r="U160" t="s">
        <v>32</v>
      </c>
      <c r="V160" t="s">
        <v>644</v>
      </c>
      <c r="W160" t="s">
        <v>216</v>
      </c>
      <c r="X160" t="s">
        <v>943</v>
      </c>
      <c r="Y160" t="s">
        <v>32</v>
      </c>
      <c r="Z160" t="s">
        <v>32</v>
      </c>
      <c r="AA160" t="s">
        <v>32</v>
      </c>
      <c r="AB160" t="s">
        <v>32</v>
      </c>
      <c r="AC160" t="s">
        <v>32</v>
      </c>
      <c r="AD160" t="s">
        <v>32</v>
      </c>
      <c r="AE160" t="s">
        <v>190</v>
      </c>
      <c r="AF160">
        <v>217</v>
      </c>
      <c r="AG160" t="s">
        <v>191</v>
      </c>
      <c r="AH160" t="s">
        <v>192</v>
      </c>
      <c r="AI160">
        <v>4</v>
      </c>
      <c r="AJ160">
        <v>4</v>
      </c>
      <c r="AK160" t="s">
        <v>193</v>
      </c>
      <c r="AL160" t="s">
        <v>193</v>
      </c>
      <c r="AM160" t="s">
        <v>193</v>
      </c>
      <c r="AN160">
        <v>2</v>
      </c>
      <c r="AO160" t="s">
        <v>194</v>
      </c>
      <c r="AP160" t="s">
        <v>826</v>
      </c>
      <c r="AQ160" s="283">
        <v>1.2809999999999999</v>
      </c>
      <c r="AR160">
        <v>1.0840000000000001</v>
      </c>
      <c r="AS160" s="283">
        <v>1.3886039999999999</v>
      </c>
      <c r="AT160">
        <v>105</v>
      </c>
      <c r="AU160" t="s">
        <v>216</v>
      </c>
      <c r="AV160" t="s">
        <v>32</v>
      </c>
      <c r="AW160" t="s">
        <v>32</v>
      </c>
      <c r="AX160">
        <v>1</v>
      </c>
      <c r="AY160" t="s">
        <v>422</v>
      </c>
      <c r="AZ160">
        <v>1141</v>
      </c>
      <c r="BA160" t="s">
        <v>948</v>
      </c>
      <c r="BB160">
        <v>916213</v>
      </c>
      <c r="BC160" t="s">
        <v>1131</v>
      </c>
      <c r="BD160">
        <v>9310631</v>
      </c>
      <c r="BE160" t="s">
        <v>829</v>
      </c>
      <c r="BF160" t="s">
        <v>216</v>
      </c>
      <c r="BG160" t="s">
        <v>32</v>
      </c>
      <c r="BH160" t="s">
        <v>198</v>
      </c>
      <c r="BI160" t="s">
        <v>1132</v>
      </c>
      <c r="BJ160">
        <v>484621</v>
      </c>
      <c r="BK160" t="s">
        <v>831</v>
      </c>
      <c r="BL160" t="s">
        <v>1133</v>
      </c>
      <c r="BM160" t="s">
        <v>841</v>
      </c>
      <c r="BN160" t="s">
        <v>834</v>
      </c>
      <c r="BO160" t="s">
        <v>32</v>
      </c>
      <c r="BP160" t="s">
        <v>32</v>
      </c>
    </row>
    <row r="161" spans="1:68">
      <c r="A161" s="109">
        <v>2026</v>
      </c>
      <c r="B161" t="s">
        <v>699</v>
      </c>
      <c r="C161" s="109">
        <v>18</v>
      </c>
      <c r="D161" t="s">
        <v>1128</v>
      </c>
      <c r="E161">
        <v>2</v>
      </c>
      <c r="F161" t="s">
        <v>32</v>
      </c>
      <c r="G161" t="s">
        <v>32</v>
      </c>
      <c r="H161">
        <v>965075</v>
      </c>
      <c r="I161" t="s">
        <v>1129</v>
      </c>
      <c r="J161" t="s">
        <v>822</v>
      </c>
      <c r="K161" t="s">
        <v>854</v>
      </c>
      <c r="L161" t="s">
        <v>1130</v>
      </c>
      <c r="M161">
        <v>14.98</v>
      </c>
      <c r="N161">
        <v>32.200000000000003</v>
      </c>
      <c r="O161">
        <v>36.6</v>
      </c>
      <c r="P161" s="110">
        <v>46106</v>
      </c>
      <c r="Q161" s="110">
        <v>46130</v>
      </c>
      <c r="R161" s="110">
        <v>46130.648418865741</v>
      </c>
      <c r="S161" t="s">
        <v>187</v>
      </c>
      <c r="T161" t="s">
        <v>32</v>
      </c>
      <c r="U161" t="s">
        <v>32</v>
      </c>
      <c r="V161" t="s">
        <v>644</v>
      </c>
      <c r="W161" t="s">
        <v>216</v>
      </c>
      <c r="X161" t="s">
        <v>943</v>
      </c>
      <c r="Y161" t="s">
        <v>32</v>
      </c>
      <c r="Z161" t="s">
        <v>32</v>
      </c>
      <c r="AA161" t="s">
        <v>32</v>
      </c>
      <c r="AB161" t="s">
        <v>32</v>
      </c>
      <c r="AC161" t="s">
        <v>32</v>
      </c>
      <c r="AD161" t="s">
        <v>32</v>
      </c>
      <c r="AE161" t="s">
        <v>190</v>
      </c>
      <c r="AF161">
        <v>217</v>
      </c>
      <c r="AG161" t="s">
        <v>191</v>
      </c>
      <c r="AH161" t="s">
        <v>192</v>
      </c>
      <c r="AI161">
        <v>4</v>
      </c>
      <c r="AJ161">
        <v>4</v>
      </c>
      <c r="AK161" t="s">
        <v>193</v>
      </c>
      <c r="AL161" t="s">
        <v>193</v>
      </c>
      <c r="AM161" t="s">
        <v>193</v>
      </c>
      <c r="AN161">
        <v>2</v>
      </c>
      <c r="AO161" t="s">
        <v>194</v>
      </c>
      <c r="AP161" t="s">
        <v>826</v>
      </c>
      <c r="AQ161" s="283">
        <v>1</v>
      </c>
      <c r="AR161">
        <v>1.0840000000000001</v>
      </c>
      <c r="AS161" s="283">
        <v>1.0840000000000001</v>
      </c>
      <c r="AT161">
        <v>104</v>
      </c>
      <c r="AU161" t="s">
        <v>216</v>
      </c>
      <c r="AV161" t="s">
        <v>32</v>
      </c>
      <c r="AW161" t="s">
        <v>32</v>
      </c>
      <c r="AX161">
        <v>1</v>
      </c>
      <c r="AY161" t="s">
        <v>422</v>
      </c>
      <c r="AZ161">
        <v>1141</v>
      </c>
      <c r="BA161" t="s">
        <v>948</v>
      </c>
      <c r="BB161">
        <v>916213</v>
      </c>
      <c r="BC161" t="s">
        <v>1131</v>
      </c>
      <c r="BD161">
        <v>9310631</v>
      </c>
      <c r="BE161" t="s">
        <v>829</v>
      </c>
      <c r="BF161" t="s">
        <v>216</v>
      </c>
      <c r="BG161" t="s">
        <v>32</v>
      </c>
      <c r="BH161" t="s">
        <v>198</v>
      </c>
      <c r="BI161" t="s">
        <v>1132</v>
      </c>
      <c r="BJ161">
        <v>484621</v>
      </c>
      <c r="BK161" t="s">
        <v>831</v>
      </c>
      <c r="BL161" t="s">
        <v>1133</v>
      </c>
      <c r="BM161" t="s">
        <v>841</v>
      </c>
      <c r="BN161" t="s">
        <v>834</v>
      </c>
      <c r="BO161" t="s">
        <v>32</v>
      </c>
      <c r="BP161" t="s">
        <v>32</v>
      </c>
    </row>
    <row r="162" spans="1:68">
      <c r="A162" s="109">
        <v>2026</v>
      </c>
      <c r="B162" t="s">
        <v>699</v>
      </c>
      <c r="C162" s="109">
        <v>18</v>
      </c>
      <c r="D162" t="s">
        <v>1134</v>
      </c>
      <c r="E162">
        <v>1</v>
      </c>
      <c r="F162" t="s">
        <v>32</v>
      </c>
      <c r="G162" t="s">
        <v>32</v>
      </c>
      <c r="H162">
        <v>704154</v>
      </c>
      <c r="I162" t="s">
        <v>874</v>
      </c>
      <c r="J162" t="s">
        <v>822</v>
      </c>
      <c r="K162" t="s">
        <v>875</v>
      </c>
      <c r="L162" t="s">
        <v>876</v>
      </c>
      <c r="M162">
        <v>14.99</v>
      </c>
      <c r="N162">
        <v>52.4</v>
      </c>
      <c r="O162">
        <v>49.2</v>
      </c>
      <c r="P162" s="110">
        <v>46119</v>
      </c>
      <c r="Q162" s="110">
        <v>46130</v>
      </c>
      <c r="R162" s="110">
        <v>46130.620044872689</v>
      </c>
      <c r="S162" t="s">
        <v>187</v>
      </c>
      <c r="T162" t="s">
        <v>32</v>
      </c>
      <c r="U162" t="s">
        <v>32</v>
      </c>
      <c r="V162" t="s">
        <v>188</v>
      </c>
      <c r="W162" t="s">
        <v>188</v>
      </c>
      <c r="X162" t="s">
        <v>825</v>
      </c>
      <c r="Y162" t="s">
        <v>32</v>
      </c>
      <c r="Z162" t="s">
        <v>32</v>
      </c>
      <c r="AA162" t="s">
        <v>32</v>
      </c>
      <c r="AB162" t="s">
        <v>32</v>
      </c>
      <c r="AC162" t="s">
        <v>32</v>
      </c>
      <c r="AD162" t="s">
        <v>32</v>
      </c>
      <c r="AE162" t="s">
        <v>190</v>
      </c>
      <c r="AF162">
        <v>217</v>
      </c>
      <c r="AG162" t="s">
        <v>191</v>
      </c>
      <c r="AH162" t="s">
        <v>192</v>
      </c>
      <c r="AI162">
        <v>4</v>
      </c>
      <c r="AJ162">
        <v>4</v>
      </c>
      <c r="AK162" t="s">
        <v>193</v>
      </c>
      <c r="AL162" t="s">
        <v>193</v>
      </c>
      <c r="AM162" t="s">
        <v>193</v>
      </c>
      <c r="AN162">
        <v>9</v>
      </c>
      <c r="AO162" t="s">
        <v>194</v>
      </c>
      <c r="AP162" t="s">
        <v>826</v>
      </c>
      <c r="AQ162" s="283">
        <v>2.7</v>
      </c>
      <c r="AR162">
        <v>1.0840000000000001</v>
      </c>
      <c r="AS162" s="283">
        <v>2.926800000000001</v>
      </c>
      <c r="AT162">
        <v>115</v>
      </c>
      <c r="AU162" t="s">
        <v>188</v>
      </c>
      <c r="AV162" t="s">
        <v>32</v>
      </c>
      <c r="AW162" t="s">
        <v>32</v>
      </c>
      <c r="AX162">
        <v>14</v>
      </c>
      <c r="AY162" t="s">
        <v>195</v>
      </c>
      <c r="AZ162">
        <v>8486</v>
      </c>
      <c r="BA162" t="s">
        <v>330</v>
      </c>
      <c r="BB162">
        <v>942458</v>
      </c>
      <c r="BC162" t="s">
        <v>867</v>
      </c>
      <c r="BD162">
        <v>15928261</v>
      </c>
      <c r="BE162" t="s">
        <v>829</v>
      </c>
      <c r="BF162" t="s">
        <v>188</v>
      </c>
      <c r="BG162" t="s">
        <v>32</v>
      </c>
      <c r="BH162" t="s">
        <v>198</v>
      </c>
      <c r="BI162" t="s">
        <v>32</v>
      </c>
      <c r="BJ162">
        <v>484526</v>
      </c>
      <c r="BK162" t="s">
        <v>831</v>
      </c>
      <c r="BL162" t="s">
        <v>1030</v>
      </c>
      <c r="BM162" t="s">
        <v>841</v>
      </c>
      <c r="BN162" t="s">
        <v>834</v>
      </c>
      <c r="BO162" t="s">
        <v>32</v>
      </c>
      <c r="BP162" t="s">
        <v>32</v>
      </c>
    </row>
    <row r="163" spans="1:68">
      <c r="A163" s="109">
        <v>2026</v>
      </c>
      <c r="B163" t="s">
        <v>699</v>
      </c>
      <c r="C163" s="109">
        <v>18</v>
      </c>
      <c r="D163" t="s">
        <v>1134</v>
      </c>
      <c r="E163">
        <v>2</v>
      </c>
      <c r="F163" t="s">
        <v>32</v>
      </c>
      <c r="G163" t="s">
        <v>32</v>
      </c>
      <c r="H163">
        <v>704154</v>
      </c>
      <c r="I163" t="s">
        <v>874</v>
      </c>
      <c r="J163" t="s">
        <v>822</v>
      </c>
      <c r="K163" t="s">
        <v>875</v>
      </c>
      <c r="L163" t="s">
        <v>876</v>
      </c>
      <c r="M163">
        <v>14.99</v>
      </c>
      <c r="N163">
        <v>52.4</v>
      </c>
      <c r="O163">
        <v>49.2</v>
      </c>
      <c r="P163" s="110">
        <v>46119</v>
      </c>
      <c r="Q163" s="110">
        <v>46130</v>
      </c>
      <c r="R163" s="110">
        <v>46130.620044872689</v>
      </c>
      <c r="S163" t="s">
        <v>187</v>
      </c>
      <c r="T163" t="s">
        <v>32</v>
      </c>
      <c r="U163" t="s">
        <v>32</v>
      </c>
      <c r="V163" t="s">
        <v>188</v>
      </c>
      <c r="W163" t="s">
        <v>188</v>
      </c>
      <c r="X163" t="s">
        <v>825</v>
      </c>
      <c r="Y163" t="s">
        <v>32</v>
      </c>
      <c r="Z163" t="s">
        <v>32</v>
      </c>
      <c r="AA163" t="s">
        <v>32</v>
      </c>
      <c r="AB163" t="s">
        <v>32</v>
      </c>
      <c r="AC163" t="s">
        <v>32</v>
      </c>
      <c r="AD163" t="s">
        <v>32</v>
      </c>
      <c r="AE163" t="s">
        <v>190</v>
      </c>
      <c r="AF163">
        <v>217</v>
      </c>
      <c r="AG163" t="s">
        <v>191</v>
      </c>
      <c r="AH163" t="s">
        <v>192</v>
      </c>
      <c r="AI163">
        <v>4</v>
      </c>
      <c r="AJ163">
        <v>4</v>
      </c>
      <c r="AK163" t="s">
        <v>193</v>
      </c>
      <c r="AL163" t="s">
        <v>193</v>
      </c>
      <c r="AM163" t="s">
        <v>193</v>
      </c>
      <c r="AN163">
        <v>14</v>
      </c>
      <c r="AO163" t="s">
        <v>194</v>
      </c>
      <c r="AP163" t="s">
        <v>826</v>
      </c>
      <c r="AQ163" s="283">
        <v>2.7320000000000002</v>
      </c>
      <c r="AR163">
        <v>1.0840000000000001</v>
      </c>
      <c r="AS163" s="283">
        <v>2.961488000000001</v>
      </c>
      <c r="AT163">
        <v>161</v>
      </c>
      <c r="AU163" t="s">
        <v>188</v>
      </c>
      <c r="AV163" t="s">
        <v>32</v>
      </c>
      <c r="AW163" t="s">
        <v>32</v>
      </c>
      <c r="AX163">
        <v>14</v>
      </c>
      <c r="AY163" t="s">
        <v>195</v>
      </c>
      <c r="AZ163">
        <v>8486</v>
      </c>
      <c r="BA163" t="s">
        <v>330</v>
      </c>
      <c r="BB163">
        <v>942458</v>
      </c>
      <c r="BC163" t="s">
        <v>867</v>
      </c>
      <c r="BD163">
        <v>15928261</v>
      </c>
      <c r="BE163" t="s">
        <v>829</v>
      </c>
      <c r="BF163" t="s">
        <v>188</v>
      </c>
      <c r="BG163" t="s">
        <v>32</v>
      </c>
      <c r="BH163" t="s">
        <v>198</v>
      </c>
      <c r="BI163" t="s">
        <v>32</v>
      </c>
      <c r="BJ163">
        <v>484526</v>
      </c>
      <c r="BK163" t="s">
        <v>831</v>
      </c>
      <c r="BL163" t="s">
        <v>1030</v>
      </c>
      <c r="BM163" t="s">
        <v>841</v>
      </c>
      <c r="BN163" t="s">
        <v>834</v>
      </c>
      <c r="BO163" t="s">
        <v>32</v>
      </c>
      <c r="BP163" t="s">
        <v>32</v>
      </c>
    </row>
    <row r="164" spans="1:68">
      <c r="A164" s="109">
        <v>2026</v>
      </c>
      <c r="B164" t="s">
        <v>699</v>
      </c>
      <c r="C164" s="109">
        <v>17</v>
      </c>
      <c r="D164" t="s">
        <v>1135</v>
      </c>
      <c r="E164">
        <v>1</v>
      </c>
      <c r="F164" t="s">
        <v>32</v>
      </c>
      <c r="G164" t="s">
        <v>32</v>
      </c>
      <c r="H164">
        <v>952273</v>
      </c>
      <c r="I164" t="s">
        <v>409</v>
      </c>
      <c r="J164" t="s">
        <v>822</v>
      </c>
      <c r="K164" t="s">
        <v>914</v>
      </c>
      <c r="L164" t="s">
        <v>1057</v>
      </c>
      <c r="M164">
        <v>14</v>
      </c>
      <c r="N164">
        <v>20</v>
      </c>
      <c r="O164">
        <v>33</v>
      </c>
      <c r="P164" s="110">
        <v>46120</v>
      </c>
      <c r="Q164" s="110">
        <v>46129</v>
      </c>
      <c r="R164" s="110">
        <v>46129.799039120371</v>
      </c>
      <c r="S164" t="s">
        <v>187</v>
      </c>
      <c r="T164" t="s">
        <v>32</v>
      </c>
      <c r="U164" t="s">
        <v>32</v>
      </c>
      <c r="V164" t="s">
        <v>339</v>
      </c>
      <c r="W164" t="s">
        <v>340</v>
      </c>
      <c r="X164" t="s">
        <v>1058</v>
      </c>
      <c r="Y164" t="s">
        <v>32</v>
      </c>
      <c r="Z164" t="s">
        <v>32</v>
      </c>
      <c r="AA164" t="s">
        <v>32</v>
      </c>
      <c r="AB164" t="s">
        <v>32</v>
      </c>
      <c r="AC164" t="s">
        <v>32</v>
      </c>
      <c r="AD164" t="s">
        <v>32</v>
      </c>
      <c r="AE164" t="s">
        <v>190</v>
      </c>
      <c r="AF164">
        <v>217</v>
      </c>
      <c r="AG164" t="s">
        <v>191</v>
      </c>
      <c r="AH164" t="s">
        <v>192</v>
      </c>
      <c r="AI164">
        <v>4</v>
      </c>
      <c r="AJ164">
        <v>4</v>
      </c>
      <c r="AK164" t="s">
        <v>193</v>
      </c>
      <c r="AL164" t="s">
        <v>193</v>
      </c>
      <c r="AM164" t="s">
        <v>193</v>
      </c>
      <c r="AN164">
        <v>5</v>
      </c>
      <c r="AO164" t="s">
        <v>194</v>
      </c>
      <c r="AP164" t="s">
        <v>826</v>
      </c>
      <c r="AQ164" s="283">
        <v>0.376</v>
      </c>
      <c r="AR164">
        <v>1.0840000000000001</v>
      </c>
      <c r="AS164" s="283">
        <v>0.407584</v>
      </c>
      <c r="AT164">
        <v>111</v>
      </c>
      <c r="AU164" t="s">
        <v>340</v>
      </c>
      <c r="AV164" t="s">
        <v>32</v>
      </c>
      <c r="AW164" t="s">
        <v>32</v>
      </c>
      <c r="AX164">
        <v>5</v>
      </c>
      <c r="AY164" t="s">
        <v>195</v>
      </c>
      <c r="AZ164">
        <v>723</v>
      </c>
      <c r="BA164" t="s">
        <v>228</v>
      </c>
      <c r="BB164">
        <v>9571</v>
      </c>
      <c r="BC164" t="s">
        <v>410</v>
      </c>
      <c r="BD164">
        <v>8070607</v>
      </c>
      <c r="BE164" t="s">
        <v>829</v>
      </c>
      <c r="BF164" t="s">
        <v>340</v>
      </c>
      <c r="BG164" t="s">
        <v>32</v>
      </c>
      <c r="BH164" t="s">
        <v>198</v>
      </c>
      <c r="BI164" t="s">
        <v>32</v>
      </c>
      <c r="BJ164">
        <v>484472</v>
      </c>
      <c r="BK164" t="s">
        <v>831</v>
      </c>
      <c r="BL164" t="s">
        <v>344</v>
      </c>
      <c r="BM164" t="s">
        <v>841</v>
      </c>
      <c r="BN164" t="s">
        <v>834</v>
      </c>
      <c r="BO164" t="s">
        <v>32</v>
      </c>
      <c r="BP164" t="s">
        <v>32</v>
      </c>
    </row>
    <row r="165" spans="1:68">
      <c r="A165" s="109">
        <v>2026</v>
      </c>
      <c r="B165" t="s">
        <v>699</v>
      </c>
      <c r="C165" s="109">
        <v>17</v>
      </c>
      <c r="D165" t="s">
        <v>1136</v>
      </c>
      <c r="E165">
        <v>1</v>
      </c>
      <c r="F165" t="s">
        <v>32</v>
      </c>
      <c r="G165" t="s">
        <v>32</v>
      </c>
      <c r="H165">
        <v>705521</v>
      </c>
      <c r="I165" t="s">
        <v>1137</v>
      </c>
      <c r="J165" t="s">
        <v>822</v>
      </c>
      <c r="K165" t="s">
        <v>854</v>
      </c>
      <c r="L165" t="s">
        <v>1138</v>
      </c>
      <c r="M165">
        <v>14.95</v>
      </c>
      <c r="N165">
        <v>28</v>
      </c>
      <c r="O165">
        <v>18.600000000000001</v>
      </c>
      <c r="P165" s="110">
        <v>46105</v>
      </c>
      <c r="Q165" s="110">
        <v>46129</v>
      </c>
      <c r="R165" s="110">
        <v>46129.771824108801</v>
      </c>
      <c r="S165" t="s">
        <v>187</v>
      </c>
      <c r="T165" t="s">
        <v>32</v>
      </c>
      <c r="U165" t="s">
        <v>32</v>
      </c>
      <c r="V165" t="s">
        <v>339</v>
      </c>
      <c r="W165" t="s">
        <v>340</v>
      </c>
      <c r="X165" t="s">
        <v>1058</v>
      </c>
      <c r="Y165" t="s">
        <v>32</v>
      </c>
      <c r="Z165" t="s">
        <v>32</v>
      </c>
      <c r="AA165" t="s">
        <v>32</v>
      </c>
      <c r="AB165" t="s">
        <v>32</v>
      </c>
      <c r="AC165" t="s">
        <v>32</v>
      </c>
      <c r="AD165" t="s">
        <v>32</v>
      </c>
      <c r="AE165" t="s">
        <v>190</v>
      </c>
      <c r="AF165">
        <v>217</v>
      </c>
      <c r="AG165" t="s">
        <v>191</v>
      </c>
      <c r="AH165" t="s">
        <v>192</v>
      </c>
      <c r="AI165">
        <v>4</v>
      </c>
      <c r="AJ165">
        <v>4</v>
      </c>
      <c r="AK165" t="s">
        <v>193</v>
      </c>
      <c r="AL165" t="s">
        <v>193</v>
      </c>
      <c r="AM165" t="s">
        <v>193</v>
      </c>
      <c r="AN165">
        <v>4</v>
      </c>
      <c r="AO165" t="s">
        <v>194</v>
      </c>
      <c r="AP165" t="s">
        <v>826</v>
      </c>
      <c r="AQ165" s="283">
        <v>0.17799999999999999</v>
      </c>
      <c r="AR165">
        <v>1.0840000000000001</v>
      </c>
      <c r="AS165" s="283">
        <v>0.19295200000000001</v>
      </c>
      <c r="AT165">
        <v>109</v>
      </c>
      <c r="AU165" t="s">
        <v>340</v>
      </c>
      <c r="AV165" t="s">
        <v>32</v>
      </c>
      <c r="AW165" t="s">
        <v>32</v>
      </c>
      <c r="AX165">
        <v>5</v>
      </c>
      <c r="AY165" t="s">
        <v>195</v>
      </c>
      <c r="AZ165">
        <v>723</v>
      </c>
      <c r="BA165" t="s">
        <v>228</v>
      </c>
      <c r="BB165">
        <v>241136</v>
      </c>
      <c r="BC165" t="s">
        <v>1139</v>
      </c>
      <c r="BD165">
        <v>16161526</v>
      </c>
      <c r="BE165" t="s">
        <v>859</v>
      </c>
      <c r="BF165" t="s">
        <v>340</v>
      </c>
      <c r="BG165" t="s">
        <v>32</v>
      </c>
      <c r="BH165" t="s">
        <v>198</v>
      </c>
      <c r="BI165" t="s">
        <v>32</v>
      </c>
      <c r="BJ165">
        <v>484414</v>
      </c>
      <c r="BK165" t="s">
        <v>831</v>
      </c>
      <c r="BL165" t="s">
        <v>344</v>
      </c>
      <c r="BM165" t="s">
        <v>841</v>
      </c>
      <c r="BN165" t="s">
        <v>834</v>
      </c>
      <c r="BO165" t="s">
        <v>32</v>
      </c>
      <c r="BP165" t="s">
        <v>32</v>
      </c>
    </row>
    <row r="166" spans="1:68">
      <c r="A166" s="109">
        <v>2026</v>
      </c>
      <c r="B166" t="s">
        <v>699</v>
      </c>
      <c r="C166" s="109">
        <v>17</v>
      </c>
      <c r="D166" t="s">
        <v>1136</v>
      </c>
      <c r="E166">
        <v>2</v>
      </c>
      <c r="F166" t="s">
        <v>32</v>
      </c>
      <c r="G166" t="s">
        <v>32</v>
      </c>
      <c r="H166">
        <v>705521</v>
      </c>
      <c r="I166" t="s">
        <v>1137</v>
      </c>
      <c r="J166" t="s">
        <v>822</v>
      </c>
      <c r="K166" t="s">
        <v>854</v>
      </c>
      <c r="L166" t="s">
        <v>1138</v>
      </c>
      <c r="M166">
        <v>14.95</v>
      </c>
      <c r="N166">
        <v>28</v>
      </c>
      <c r="O166">
        <v>18.600000000000001</v>
      </c>
      <c r="P166" s="110">
        <v>46105</v>
      </c>
      <c r="Q166" s="110">
        <v>46129</v>
      </c>
      <c r="R166" s="110">
        <v>46129.771824108801</v>
      </c>
      <c r="S166" t="s">
        <v>187</v>
      </c>
      <c r="T166" t="s">
        <v>32</v>
      </c>
      <c r="U166" t="s">
        <v>32</v>
      </c>
      <c r="V166" t="s">
        <v>339</v>
      </c>
      <c r="W166" t="s">
        <v>340</v>
      </c>
      <c r="X166" t="s">
        <v>1058</v>
      </c>
      <c r="Y166" t="s">
        <v>32</v>
      </c>
      <c r="Z166" t="s">
        <v>32</v>
      </c>
      <c r="AA166" t="s">
        <v>32</v>
      </c>
      <c r="AB166" t="s">
        <v>32</v>
      </c>
      <c r="AC166" t="s">
        <v>32</v>
      </c>
      <c r="AD166" t="s">
        <v>32</v>
      </c>
      <c r="AE166" t="s">
        <v>190</v>
      </c>
      <c r="AF166">
        <v>217</v>
      </c>
      <c r="AG166" t="s">
        <v>191</v>
      </c>
      <c r="AH166" t="s">
        <v>192</v>
      </c>
      <c r="AI166">
        <v>4</v>
      </c>
      <c r="AJ166">
        <v>4</v>
      </c>
      <c r="AK166" t="s">
        <v>193</v>
      </c>
      <c r="AL166" t="s">
        <v>193</v>
      </c>
      <c r="AM166" t="s">
        <v>193</v>
      </c>
      <c r="AN166">
        <v>4</v>
      </c>
      <c r="AO166" t="s">
        <v>194</v>
      </c>
      <c r="AP166" t="s">
        <v>826</v>
      </c>
      <c r="AQ166" s="283">
        <v>1.8</v>
      </c>
      <c r="AR166">
        <v>1.0840000000000001</v>
      </c>
      <c r="AS166" s="283">
        <v>1.9512</v>
      </c>
      <c r="AT166">
        <v>110</v>
      </c>
      <c r="AU166" t="s">
        <v>340</v>
      </c>
      <c r="AV166" t="s">
        <v>32</v>
      </c>
      <c r="AW166" t="s">
        <v>32</v>
      </c>
      <c r="AX166">
        <v>5</v>
      </c>
      <c r="AY166" t="s">
        <v>195</v>
      </c>
      <c r="AZ166">
        <v>723</v>
      </c>
      <c r="BA166" t="s">
        <v>228</v>
      </c>
      <c r="BB166">
        <v>241136</v>
      </c>
      <c r="BC166" t="s">
        <v>1139</v>
      </c>
      <c r="BD166">
        <v>16161526</v>
      </c>
      <c r="BE166" t="s">
        <v>859</v>
      </c>
      <c r="BF166" t="s">
        <v>340</v>
      </c>
      <c r="BG166" t="s">
        <v>32</v>
      </c>
      <c r="BH166" t="s">
        <v>198</v>
      </c>
      <c r="BI166" t="s">
        <v>32</v>
      </c>
      <c r="BJ166">
        <v>484414</v>
      </c>
      <c r="BK166" t="s">
        <v>831</v>
      </c>
      <c r="BL166" t="s">
        <v>344</v>
      </c>
      <c r="BM166" t="s">
        <v>841</v>
      </c>
      <c r="BN166" t="s">
        <v>834</v>
      </c>
      <c r="BO166" t="s">
        <v>32</v>
      </c>
      <c r="BP166" t="s">
        <v>32</v>
      </c>
    </row>
    <row r="167" spans="1:68">
      <c r="A167" s="109">
        <v>2026</v>
      </c>
      <c r="B167" t="s">
        <v>699</v>
      </c>
      <c r="C167" s="109">
        <v>17</v>
      </c>
      <c r="D167" t="s">
        <v>1136</v>
      </c>
      <c r="E167">
        <v>3</v>
      </c>
      <c r="F167" t="s">
        <v>32</v>
      </c>
      <c r="G167" t="s">
        <v>32</v>
      </c>
      <c r="H167">
        <v>705521</v>
      </c>
      <c r="I167" t="s">
        <v>1137</v>
      </c>
      <c r="J167" t="s">
        <v>822</v>
      </c>
      <c r="K167" t="s">
        <v>854</v>
      </c>
      <c r="L167" t="s">
        <v>1138</v>
      </c>
      <c r="M167">
        <v>14.95</v>
      </c>
      <c r="N167">
        <v>28</v>
      </c>
      <c r="O167">
        <v>18.600000000000001</v>
      </c>
      <c r="P167" s="110">
        <v>46105</v>
      </c>
      <c r="Q167" s="110">
        <v>46129</v>
      </c>
      <c r="R167" s="110">
        <v>46129.771824108801</v>
      </c>
      <c r="S167" t="s">
        <v>187</v>
      </c>
      <c r="T167" t="s">
        <v>32</v>
      </c>
      <c r="U167" t="s">
        <v>32</v>
      </c>
      <c r="V167" t="s">
        <v>339</v>
      </c>
      <c r="W167" t="s">
        <v>340</v>
      </c>
      <c r="X167" t="s">
        <v>1058</v>
      </c>
      <c r="Y167" t="s">
        <v>32</v>
      </c>
      <c r="Z167" t="s">
        <v>32</v>
      </c>
      <c r="AA167" t="s">
        <v>32</v>
      </c>
      <c r="AB167" t="s">
        <v>32</v>
      </c>
      <c r="AC167" t="s">
        <v>32</v>
      </c>
      <c r="AD167" t="s">
        <v>32</v>
      </c>
      <c r="AE167" t="s">
        <v>190</v>
      </c>
      <c r="AF167">
        <v>217</v>
      </c>
      <c r="AG167" t="s">
        <v>191</v>
      </c>
      <c r="AH167" t="s">
        <v>192</v>
      </c>
      <c r="AI167">
        <v>4</v>
      </c>
      <c r="AJ167">
        <v>4</v>
      </c>
      <c r="AK167" t="s">
        <v>193</v>
      </c>
      <c r="AL167" t="s">
        <v>193</v>
      </c>
      <c r="AM167" t="s">
        <v>193</v>
      </c>
      <c r="AN167">
        <v>5</v>
      </c>
      <c r="AO167" t="s">
        <v>194</v>
      </c>
      <c r="AP167" t="s">
        <v>826</v>
      </c>
      <c r="AQ167" s="283">
        <v>0.5</v>
      </c>
      <c r="AR167">
        <v>1.0840000000000001</v>
      </c>
      <c r="AS167" s="283">
        <v>0.54200000000000004</v>
      </c>
      <c r="AT167">
        <v>111</v>
      </c>
      <c r="AU167" t="s">
        <v>340</v>
      </c>
      <c r="AV167" t="s">
        <v>32</v>
      </c>
      <c r="AW167" t="s">
        <v>32</v>
      </c>
      <c r="AX167">
        <v>5</v>
      </c>
      <c r="AY167" t="s">
        <v>195</v>
      </c>
      <c r="AZ167">
        <v>723</v>
      </c>
      <c r="BA167" t="s">
        <v>228</v>
      </c>
      <c r="BB167">
        <v>241136</v>
      </c>
      <c r="BC167" t="s">
        <v>1139</v>
      </c>
      <c r="BD167">
        <v>16161526</v>
      </c>
      <c r="BE167" t="s">
        <v>859</v>
      </c>
      <c r="BF167" t="s">
        <v>340</v>
      </c>
      <c r="BG167" t="s">
        <v>32</v>
      </c>
      <c r="BH167" t="s">
        <v>198</v>
      </c>
      <c r="BI167" t="s">
        <v>32</v>
      </c>
      <c r="BJ167">
        <v>484414</v>
      </c>
      <c r="BK167" t="s">
        <v>831</v>
      </c>
      <c r="BL167" t="s">
        <v>344</v>
      </c>
      <c r="BM167" t="s">
        <v>841</v>
      </c>
      <c r="BN167" t="s">
        <v>834</v>
      </c>
      <c r="BO167" t="s">
        <v>32</v>
      </c>
      <c r="BP167" t="s">
        <v>32</v>
      </c>
    </row>
    <row r="168" spans="1:68">
      <c r="A168" s="109">
        <v>2026</v>
      </c>
      <c r="B168" t="s">
        <v>699</v>
      </c>
      <c r="C168" s="109">
        <v>17</v>
      </c>
      <c r="D168" t="s">
        <v>1140</v>
      </c>
      <c r="E168">
        <v>1</v>
      </c>
      <c r="F168" t="s">
        <v>32</v>
      </c>
      <c r="H168">
        <v>3526</v>
      </c>
      <c r="I168" t="s">
        <v>1141</v>
      </c>
      <c r="J168" t="s">
        <v>822</v>
      </c>
      <c r="K168" t="s">
        <v>341</v>
      </c>
      <c r="L168" t="s">
        <v>1142</v>
      </c>
      <c r="M168">
        <v>15</v>
      </c>
      <c r="N168">
        <v>21</v>
      </c>
      <c r="O168">
        <v>38</v>
      </c>
      <c r="P168" s="110">
        <v>46110</v>
      </c>
      <c r="Q168" s="110">
        <v>46129</v>
      </c>
      <c r="R168" s="110">
        <v>46129.543749999997</v>
      </c>
      <c r="S168" t="s">
        <v>187</v>
      </c>
      <c r="T168" t="s">
        <v>32</v>
      </c>
      <c r="U168" t="s">
        <v>32</v>
      </c>
      <c r="V168" t="s">
        <v>318</v>
      </c>
      <c r="W168" t="s">
        <v>318</v>
      </c>
      <c r="X168" t="s">
        <v>954</v>
      </c>
      <c r="Y168" t="s">
        <v>32</v>
      </c>
      <c r="Z168" t="s">
        <v>32</v>
      </c>
      <c r="AA168" t="s">
        <v>32</v>
      </c>
      <c r="AB168" t="s">
        <v>32</v>
      </c>
      <c r="AC168" t="s">
        <v>32</v>
      </c>
      <c r="AD168" t="s">
        <v>32</v>
      </c>
      <c r="AE168" t="s">
        <v>190</v>
      </c>
      <c r="AF168">
        <v>217</v>
      </c>
      <c r="AG168" t="s">
        <v>191</v>
      </c>
      <c r="AH168" t="s">
        <v>192</v>
      </c>
      <c r="AI168">
        <v>4</v>
      </c>
      <c r="AJ168">
        <v>4</v>
      </c>
      <c r="AK168" t="s">
        <v>193</v>
      </c>
      <c r="AL168" t="s">
        <v>193</v>
      </c>
      <c r="AM168" t="s">
        <v>193</v>
      </c>
      <c r="AN168">
        <v>2</v>
      </c>
      <c r="AO168" t="s">
        <v>194</v>
      </c>
      <c r="AP168" t="s">
        <v>826</v>
      </c>
      <c r="AQ168" s="283">
        <v>1.0269999999999999</v>
      </c>
      <c r="AR168">
        <v>1.0840000000000001</v>
      </c>
      <c r="AS168" s="283">
        <v>1.1132679999999999</v>
      </c>
      <c r="AT168">
        <v>106</v>
      </c>
      <c r="AU168" t="s">
        <v>320</v>
      </c>
      <c r="AV168" t="s">
        <v>32</v>
      </c>
      <c r="AW168" t="s">
        <v>32</v>
      </c>
      <c r="AX168">
        <v>5</v>
      </c>
      <c r="AY168" t="s">
        <v>195</v>
      </c>
      <c r="AZ168">
        <v>31</v>
      </c>
      <c r="BA168" t="s">
        <v>1143</v>
      </c>
      <c r="BB168">
        <v>12763</v>
      </c>
      <c r="BC168" t="s">
        <v>1144</v>
      </c>
      <c r="BD168">
        <v>5054172</v>
      </c>
      <c r="BE168" t="s">
        <v>829</v>
      </c>
      <c r="BF168" t="s">
        <v>66</v>
      </c>
      <c r="BG168" t="s">
        <v>32</v>
      </c>
      <c r="BH168" t="s">
        <v>198</v>
      </c>
      <c r="BI168" t="s">
        <v>32</v>
      </c>
      <c r="BJ168">
        <v>484411</v>
      </c>
      <c r="BK168" t="s">
        <v>831</v>
      </c>
      <c r="BL168" t="s">
        <v>323</v>
      </c>
      <c r="BM168" t="s">
        <v>841</v>
      </c>
      <c r="BN168" t="s">
        <v>834</v>
      </c>
      <c r="BO168" t="s">
        <v>32</v>
      </c>
      <c r="BP168" t="s">
        <v>32</v>
      </c>
    </row>
    <row r="169" spans="1:68">
      <c r="A169" s="109">
        <v>2026</v>
      </c>
      <c r="B169" t="s">
        <v>699</v>
      </c>
      <c r="C169" s="109">
        <v>17</v>
      </c>
      <c r="D169" t="s">
        <v>1145</v>
      </c>
      <c r="E169">
        <v>1</v>
      </c>
      <c r="F169" t="s">
        <v>32</v>
      </c>
      <c r="G169" t="s">
        <v>32</v>
      </c>
      <c r="H169">
        <v>699540</v>
      </c>
      <c r="I169" t="s">
        <v>1146</v>
      </c>
      <c r="J169" t="s">
        <v>822</v>
      </c>
      <c r="K169" t="s">
        <v>1147</v>
      </c>
      <c r="L169" t="s">
        <v>1148</v>
      </c>
      <c r="M169">
        <v>14.9</v>
      </c>
      <c r="N169">
        <v>22.5</v>
      </c>
      <c r="O169">
        <v>34.9</v>
      </c>
      <c r="P169" s="110">
        <v>46112</v>
      </c>
      <c r="Q169" s="110">
        <v>46129</v>
      </c>
      <c r="R169" s="110">
        <v>46129.552195868047</v>
      </c>
      <c r="S169" t="s">
        <v>187</v>
      </c>
      <c r="T169" t="s">
        <v>32</v>
      </c>
      <c r="U169" t="s">
        <v>32</v>
      </c>
      <c r="V169" t="s">
        <v>259</v>
      </c>
      <c r="W169" t="s">
        <v>259</v>
      </c>
      <c r="X169" t="s">
        <v>856</v>
      </c>
      <c r="Y169" t="s">
        <v>32</v>
      </c>
      <c r="Z169" t="s">
        <v>32</v>
      </c>
      <c r="AA169" t="s">
        <v>32</v>
      </c>
      <c r="AB169" t="s">
        <v>32</v>
      </c>
      <c r="AC169" t="s">
        <v>32</v>
      </c>
      <c r="AD169" t="s">
        <v>32</v>
      </c>
      <c r="AE169" t="s">
        <v>190</v>
      </c>
      <c r="AF169">
        <v>217</v>
      </c>
      <c r="AG169" t="s">
        <v>191</v>
      </c>
      <c r="AH169" t="s">
        <v>192</v>
      </c>
      <c r="AI169">
        <v>4</v>
      </c>
      <c r="AJ169">
        <v>4</v>
      </c>
      <c r="AK169" t="s">
        <v>193</v>
      </c>
      <c r="AL169" t="s">
        <v>193</v>
      </c>
      <c r="AM169" t="s">
        <v>193</v>
      </c>
      <c r="AN169">
        <v>10</v>
      </c>
      <c r="AO169" t="s">
        <v>194</v>
      </c>
      <c r="AP169" t="s">
        <v>826</v>
      </c>
      <c r="AQ169" s="283">
        <v>0.3</v>
      </c>
      <c r="AR169">
        <v>1.0840000000000001</v>
      </c>
      <c r="AS169" s="283">
        <v>0.32519999999999999</v>
      </c>
      <c r="AT169">
        <v>162</v>
      </c>
      <c r="AU169" t="s">
        <v>261</v>
      </c>
      <c r="AV169" t="s">
        <v>32</v>
      </c>
      <c r="AW169" t="s">
        <v>32</v>
      </c>
      <c r="AX169">
        <v>7</v>
      </c>
      <c r="AY169" t="s">
        <v>195</v>
      </c>
      <c r="AZ169">
        <v>9107</v>
      </c>
      <c r="BA169" t="s">
        <v>1149</v>
      </c>
      <c r="BB169">
        <v>16229</v>
      </c>
      <c r="BC169" t="s">
        <v>1150</v>
      </c>
      <c r="BD169">
        <v>11321609</v>
      </c>
      <c r="BE169" t="s">
        <v>829</v>
      </c>
      <c r="BF169" t="s">
        <v>563</v>
      </c>
      <c r="BG169" t="s">
        <v>32</v>
      </c>
      <c r="BH169" t="s">
        <v>198</v>
      </c>
      <c r="BI169" t="s">
        <v>32</v>
      </c>
      <c r="BJ169">
        <v>484410</v>
      </c>
      <c r="BK169" t="s">
        <v>831</v>
      </c>
      <c r="BL169" t="s">
        <v>264</v>
      </c>
      <c r="BM169" t="s">
        <v>841</v>
      </c>
      <c r="BN169" t="s">
        <v>834</v>
      </c>
      <c r="BO169" t="s">
        <v>32</v>
      </c>
      <c r="BP169" t="s">
        <v>32</v>
      </c>
    </row>
    <row r="170" spans="1:68">
      <c r="A170" s="109">
        <v>2026</v>
      </c>
      <c r="B170" t="s">
        <v>699</v>
      </c>
      <c r="C170" s="109">
        <v>17</v>
      </c>
      <c r="D170" t="s">
        <v>1145</v>
      </c>
      <c r="E170">
        <v>2</v>
      </c>
      <c r="F170" t="s">
        <v>32</v>
      </c>
      <c r="G170" t="s">
        <v>32</v>
      </c>
      <c r="H170">
        <v>699540</v>
      </c>
      <c r="I170" t="s">
        <v>1146</v>
      </c>
      <c r="J170" t="s">
        <v>822</v>
      </c>
      <c r="K170" t="s">
        <v>1147</v>
      </c>
      <c r="L170" t="s">
        <v>1148</v>
      </c>
      <c r="M170">
        <v>14.9</v>
      </c>
      <c r="N170">
        <v>22.5</v>
      </c>
      <c r="O170">
        <v>34.9</v>
      </c>
      <c r="P170" s="110">
        <v>46112</v>
      </c>
      <c r="Q170" s="110">
        <v>46129</v>
      </c>
      <c r="R170" s="110">
        <v>46129.552195868047</v>
      </c>
      <c r="S170" t="s">
        <v>187</v>
      </c>
      <c r="T170" t="s">
        <v>32</v>
      </c>
      <c r="U170" t="s">
        <v>32</v>
      </c>
      <c r="V170" t="s">
        <v>259</v>
      </c>
      <c r="W170" t="s">
        <v>259</v>
      </c>
      <c r="X170" t="s">
        <v>856</v>
      </c>
      <c r="Y170" t="s">
        <v>32</v>
      </c>
      <c r="Z170" t="s">
        <v>32</v>
      </c>
      <c r="AA170" t="s">
        <v>32</v>
      </c>
      <c r="AB170" t="s">
        <v>32</v>
      </c>
      <c r="AC170" t="s">
        <v>32</v>
      </c>
      <c r="AD170" t="s">
        <v>32</v>
      </c>
      <c r="AE170" t="s">
        <v>190</v>
      </c>
      <c r="AF170">
        <v>217</v>
      </c>
      <c r="AG170" t="s">
        <v>191</v>
      </c>
      <c r="AH170" t="s">
        <v>192</v>
      </c>
      <c r="AI170">
        <v>4</v>
      </c>
      <c r="AJ170">
        <v>4</v>
      </c>
      <c r="AK170" t="s">
        <v>193</v>
      </c>
      <c r="AL170" t="s">
        <v>193</v>
      </c>
      <c r="AM170" t="s">
        <v>193</v>
      </c>
      <c r="AN170">
        <v>10</v>
      </c>
      <c r="AO170" t="s">
        <v>194</v>
      </c>
      <c r="AP170" t="s">
        <v>826</v>
      </c>
      <c r="AQ170" s="283">
        <v>1.2529999999999999</v>
      </c>
      <c r="AR170">
        <v>1.0840000000000001</v>
      </c>
      <c r="AS170" s="283">
        <v>1.358252</v>
      </c>
      <c r="AT170">
        <v>117</v>
      </c>
      <c r="AU170" t="s">
        <v>261</v>
      </c>
      <c r="AV170" t="s">
        <v>32</v>
      </c>
      <c r="AW170" t="s">
        <v>32</v>
      </c>
      <c r="AX170">
        <v>7</v>
      </c>
      <c r="AY170" t="s">
        <v>195</v>
      </c>
      <c r="AZ170">
        <v>9107</v>
      </c>
      <c r="BA170" t="s">
        <v>1149</v>
      </c>
      <c r="BB170">
        <v>16229</v>
      </c>
      <c r="BC170" t="s">
        <v>1150</v>
      </c>
      <c r="BD170">
        <v>11321609</v>
      </c>
      <c r="BE170" t="s">
        <v>829</v>
      </c>
      <c r="BF170" t="s">
        <v>563</v>
      </c>
      <c r="BG170" t="s">
        <v>32</v>
      </c>
      <c r="BH170" t="s">
        <v>198</v>
      </c>
      <c r="BI170" t="s">
        <v>32</v>
      </c>
      <c r="BJ170">
        <v>484410</v>
      </c>
      <c r="BK170" t="s">
        <v>831</v>
      </c>
      <c r="BL170" t="s">
        <v>264</v>
      </c>
      <c r="BM170" t="s">
        <v>841</v>
      </c>
      <c r="BN170" t="s">
        <v>834</v>
      </c>
      <c r="BO170" t="s">
        <v>32</v>
      </c>
      <c r="BP170" t="s">
        <v>32</v>
      </c>
    </row>
    <row r="171" spans="1:68">
      <c r="A171" s="109">
        <v>2026</v>
      </c>
      <c r="B171" t="s">
        <v>699</v>
      </c>
      <c r="C171" s="109">
        <v>16</v>
      </c>
      <c r="D171" t="s">
        <v>1151</v>
      </c>
      <c r="E171">
        <v>1</v>
      </c>
      <c r="F171" t="s">
        <v>32</v>
      </c>
      <c r="G171" t="s">
        <v>32</v>
      </c>
      <c r="H171">
        <v>698122</v>
      </c>
      <c r="I171" t="s">
        <v>360</v>
      </c>
      <c r="J171" t="s">
        <v>822</v>
      </c>
      <c r="K171" t="s">
        <v>1101</v>
      </c>
      <c r="L171" t="s">
        <v>1152</v>
      </c>
      <c r="M171">
        <v>17.46</v>
      </c>
      <c r="N171">
        <v>44</v>
      </c>
      <c r="O171">
        <v>40.799999999999997</v>
      </c>
      <c r="P171" s="110">
        <v>46109</v>
      </c>
      <c r="Q171" s="110">
        <v>46128</v>
      </c>
      <c r="R171" s="110">
        <v>46128.86941994213</v>
      </c>
      <c r="S171" t="s">
        <v>187</v>
      </c>
      <c r="T171" t="s">
        <v>32</v>
      </c>
      <c r="U171" t="s">
        <v>32</v>
      </c>
      <c r="V171" t="s">
        <v>232</v>
      </c>
      <c r="W171" t="s">
        <v>233</v>
      </c>
      <c r="X171" t="s">
        <v>1103</v>
      </c>
      <c r="Y171" t="s">
        <v>32</v>
      </c>
      <c r="Z171" t="s">
        <v>32</v>
      </c>
      <c r="AA171" t="s">
        <v>32</v>
      </c>
      <c r="AB171" t="s">
        <v>32</v>
      </c>
      <c r="AC171" t="s">
        <v>32</v>
      </c>
      <c r="AD171" t="s">
        <v>32</v>
      </c>
      <c r="AE171" t="s">
        <v>190</v>
      </c>
      <c r="AF171">
        <v>217</v>
      </c>
      <c r="AG171" t="s">
        <v>191</v>
      </c>
      <c r="AH171" t="s">
        <v>192</v>
      </c>
      <c r="AI171">
        <v>4</v>
      </c>
      <c r="AJ171">
        <v>4</v>
      </c>
      <c r="AK171" t="s">
        <v>193</v>
      </c>
      <c r="AL171" t="s">
        <v>193</v>
      </c>
      <c r="AM171" t="s">
        <v>193</v>
      </c>
      <c r="AN171">
        <v>6</v>
      </c>
      <c r="AO171" t="s">
        <v>194</v>
      </c>
      <c r="AP171" t="s">
        <v>826</v>
      </c>
      <c r="AQ171" s="283">
        <v>3.7469999999999999</v>
      </c>
      <c r="AR171">
        <v>1.0840000000000001</v>
      </c>
      <c r="AS171" s="283">
        <v>4.0617480000000006</v>
      </c>
      <c r="AT171">
        <v>112</v>
      </c>
      <c r="AU171" t="s">
        <v>235</v>
      </c>
      <c r="AV171" t="s">
        <v>32</v>
      </c>
      <c r="AW171" t="s">
        <v>32</v>
      </c>
      <c r="AX171">
        <v>7</v>
      </c>
      <c r="AY171" t="s">
        <v>195</v>
      </c>
      <c r="AZ171">
        <v>10653</v>
      </c>
      <c r="BA171" t="s">
        <v>1108</v>
      </c>
      <c r="BB171">
        <v>900371</v>
      </c>
      <c r="BC171" t="s">
        <v>361</v>
      </c>
      <c r="BD171">
        <v>14556309</v>
      </c>
      <c r="BE171" t="s">
        <v>829</v>
      </c>
      <c r="BF171" t="s">
        <v>563</v>
      </c>
      <c r="BG171" t="s">
        <v>32</v>
      </c>
      <c r="BH171" t="s">
        <v>198</v>
      </c>
      <c r="BI171" t="s">
        <v>32</v>
      </c>
      <c r="BJ171">
        <v>484223</v>
      </c>
      <c r="BK171" t="s">
        <v>831</v>
      </c>
      <c r="BL171" t="s">
        <v>238</v>
      </c>
      <c r="BM171" t="s">
        <v>841</v>
      </c>
      <c r="BN171" t="s">
        <v>834</v>
      </c>
      <c r="BO171" t="s">
        <v>32</v>
      </c>
      <c r="BP171" t="s">
        <v>32</v>
      </c>
    </row>
    <row r="172" spans="1:68">
      <c r="A172" s="109">
        <v>2026</v>
      </c>
      <c r="B172" t="s">
        <v>699</v>
      </c>
      <c r="C172" s="109">
        <v>16</v>
      </c>
      <c r="D172" t="s">
        <v>1151</v>
      </c>
      <c r="E172">
        <v>2</v>
      </c>
      <c r="F172" t="s">
        <v>32</v>
      </c>
      <c r="G172" t="s">
        <v>32</v>
      </c>
      <c r="H172">
        <v>698122</v>
      </c>
      <c r="I172" t="s">
        <v>360</v>
      </c>
      <c r="J172" t="s">
        <v>822</v>
      </c>
      <c r="K172" t="s">
        <v>1101</v>
      </c>
      <c r="L172" t="s">
        <v>1152</v>
      </c>
      <c r="M172">
        <v>17.46</v>
      </c>
      <c r="N172">
        <v>44</v>
      </c>
      <c r="O172">
        <v>40.799999999999997</v>
      </c>
      <c r="P172" s="110">
        <v>46109</v>
      </c>
      <c r="Q172" s="110">
        <v>46128</v>
      </c>
      <c r="R172" s="110">
        <v>46128.86941994213</v>
      </c>
      <c r="S172" t="s">
        <v>187</v>
      </c>
      <c r="T172" t="s">
        <v>32</v>
      </c>
      <c r="U172" t="s">
        <v>32</v>
      </c>
      <c r="V172" t="s">
        <v>232</v>
      </c>
      <c r="W172" t="s">
        <v>233</v>
      </c>
      <c r="X172" t="s">
        <v>1103</v>
      </c>
      <c r="Y172" t="s">
        <v>32</v>
      </c>
      <c r="Z172" t="s">
        <v>32</v>
      </c>
      <c r="AA172" t="s">
        <v>32</v>
      </c>
      <c r="AB172" t="s">
        <v>32</v>
      </c>
      <c r="AC172" t="s">
        <v>32</v>
      </c>
      <c r="AD172" t="s">
        <v>32</v>
      </c>
      <c r="AE172" t="s">
        <v>190</v>
      </c>
      <c r="AF172">
        <v>217</v>
      </c>
      <c r="AG172" t="s">
        <v>191</v>
      </c>
      <c r="AH172" t="s">
        <v>192</v>
      </c>
      <c r="AI172">
        <v>4</v>
      </c>
      <c r="AJ172">
        <v>4</v>
      </c>
      <c r="AK172" t="s">
        <v>193</v>
      </c>
      <c r="AL172" t="s">
        <v>193</v>
      </c>
      <c r="AM172" t="s">
        <v>193</v>
      </c>
      <c r="AN172">
        <v>6</v>
      </c>
      <c r="AO172" t="s">
        <v>194</v>
      </c>
      <c r="AP172" t="s">
        <v>826</v>
      </c>
      <c r="AQ172" s="283">
        <v>3.0000000000000001E-3</v>
      </c>
      <c r="AR172">
        <v>1.0840000000000001</v>
      </c>
      <c r="AS172" s="283">
        <v>3.2520000000000001E-3</v>
      </c>
      <c r="AT172">
        <v>112</v>
      </c>
      <c r="AU172" t="s">
        <v>235</v>
      </c>
      <c r="AV172" t="s">
        <v>32</v>
      </c>
      <c r="AW172" t="s">
        <v>32</v>
      </c>
      <c r="AX172">
        <v>7</v>
      </c>
      <c r="AY172" t="s">
        <v>239</v>
      </c>
      <c r="AZ172">
        <v>8888888</v>
      </c>
      <c r="BA172" t="s">
        <v>280</v>
      </c>
      <c r="BB172">
        <v>900371</v>
      </c>
      <c r="BC172" t="s">
        <v>361</v>
      </c>
      <c r="BD172">
        <v>14556309</v>
      </c>
      <c r="BE172" t="s">
        <v>829</v>
      </c>
      <c r="BF172" t="s">
        <v>563</v>
      </c>
      <c r="BG172" t="s">
        <v>32</v>
      </c>
      <c r="BH172" t="s">
        <v>198</v>
      </c>
      <c r="BI172" t="s">
        <v>32</v>
      </c>
      <c r="BJ172">
        <v>484223</v>
      </c>
      <c r="BK172" t="s">
        <v>831</v>
      </c>
      <c r="BL172" t="s">
        <v>238</v>
      </c>
      <c r="BM172" t="s">
        <v>841</v>
      </c>
      <c r="BN172" t="s">
        <v>834</v>
      </c>
      <c r="BO172" t="s">
        <v>32</v>
      </c>
      <c r="BP172" t="s">
        <v>32</v>
      </c>
    </row>
    <row r="173" spans="1:68">
      <c r="A173" s="109">
        <v>2026</v>
      </c>
      <c r="B173" t="s">
        <v>699</v>
      </c>
      <c r="C173" s="109">
        <v>16</v>
      </c>
      <c r="D173" t="s">
        <v>1153</v>
      </c>
      <c r="E173">
        <v>1</v>
      </c>
      <c r="F173" t="s">
        <v>32</v>
      </c>
      <c r="H173">
        <v>704970</v>
      </c>
      <c r="I173" t="s">
        <v>426</v>
      </c>
      <c r="J173" t="s">
        <v>822</v>
      </c>
      <c r="K173" t="s">
        <v>1101</v>
      </c>
      <c r="L173" t="s">
        <v>1154</v>
      </c>
      <c r="M173">
        <v>18</v>
      </c>
      <c r="N173">
        <v>41</v>
      </c>
      <c r="O173">
        <v>76.900000000000006</v>
      </c>
      <c r="P173" s="110">
        <v>46115</v>
      </c>
      <c r="Q173" s="110">
        <v>46128</v>
      </c>
      <c r="R173" s="110">
        <v>46128.692361111112</v>
      </c>
      <c r="S173" t="s">
        <v>187</v>
      </c>
      <c r="T173" t="s">
        <v>32</v>
      </c>
      <c r="U173" t="s">
        <v>32</v>
      </c>
      <c r="V173" t="s">
        <v>232</v>
      </c>
      <c r="W173" t="s">
        <v>233</v>
      </c>
      <c r="X173" t="s">
        <v>1103</v>
      </c>
      <c r="Y173" t="s">
        <v>32</v>
      </c>
      <c r="Z173" t="s">
        <v>32</v>
      </c>
      <c r="AA173" t="s">
        <v>32</v>
      </c>
      <c r="AB173" t="s">
        <v>32</v>
      </c>
      <c r="AC173" t="s">
        <v>32</v>
      </c>
      <c r="AD173" t="s">
        <v>32</v>
      </c>
      <c r="AE173" t="s">
        <v>190</v>
      </c>
      <c r="AF173">
        <v>217</v>
      </c>
      <c r="AG173" t="s">
        <v>191</v>
      </c>
      <c r="AH173" t="s">
        <v>192</v>
      </c>
      <c r="AI173">
        <v>4</v>
      </c>
      <c r="AJ173">
        <v>4</v>
      </c>
      <c r="AK173" t="s">
        <v>193</v>
      </c>
      <c r="AL173" t="s">
        <v>193</v>
      </c>
      <c r="AM173" t="s">
        <v>193</v>
      </c>
      <c r="AN173">
        <v>6</v>
      </c>
      <c r="AO173" t="s">
        <v>194</v>
      </c>
      <c r="AP173" t="s">
        <v>826</v>
      </c>
      <c r="AQ173" s="283">
        <v>2.5870000000000002</v>
      </c>
      <c r="AR173">
        <v>1.0840000000000001</v>
      </c>
      <c r="AS173" s="283">
        <v>2.8043079999999998</v>
      </c>
      <c r="AT173">
        <v>112</v>
      </c>
      <c r="AU173" t="s">
        <v>235</v>
      </c>
      <c r="AV173" t="s">
        <v>32</v>
      </c>
      <c r="AW173" t="s">
        <v>32</v>
      </c>
      <c r="AX173">
        <v>7</v>
      </c>
      <c r="AY173" t="s">
        <v>195</v>
      </c>
      <c r="AZ173">
        <v>10744</v>
      </c>
      <c r="BA173" t="s">
        <v>916</v>
      </c>
      <c r="BB173">
        <v>221505</v>
      </c>
      <c r="BC173" t="s">
        <v>1155</v>
      </c>
      <c r="BD173">
        <v>20662841</v>
      </c>
      <c r="BE173" t="s">
        <v>829</v>
      </c>
      <c r="BF173" t="s">
        <v>1156</v>
      </c>
      <c r="BG173" t="s">
        <v>32</v>
      </c>
      <c r="BH173" t="s">
        <v>198</v>
      </c>
      <c r="BI173" t="s">
        <v>1157</v>
      </c>
      <c r="BJ173">
        <v>484222</v>
      </c>
      <c r="BK173" t="s">
        <v>831</v>
      </c>
      <c r="BL173" t="s">
        <v>238</v>
      </c>
      <c r="BM173" t="s">
        <v>841</v>
      </c>
      <c r="BN173" t="s">
        <v>834</v>
      </c>
      <c r="BO173" t="s">
        <v>32</v>
      </c>
      <c r="BP173" t="s">
        <v>32</v>
      </c>
    </row>
    <row r="174" spans="1:68">
      <c r="A174" s="109">
        <v>2026</v>
      </c>
      <c r="B174" t="s">
        <v>699</v>
      </c>
      <c r="C174" s="109">
        <v>16</v>
      </c>
      <c r="D174" t="s">
        <v>1153</v>
      </c>
      <c r="E174">
        <v>2</v>
      </c>
      <c r="F174" t="s">
        <v>32</v>
      </c>
      <c r="H174">
        <v>704970</v>
      </c>
      <c r="I174" t="s">
        <v>426</v>
      </c>
      <c r="J174" t="s">
        <v>822</v>
      </c>
      <c r="K174" t="s">
        <v>1101</v>
      </c>
      <c r="L174" t="s">
        <v>1154</v>
      </c>
      <c r="M174">
        <v>18</v>
      </c>
      <c r="N174">
        <v>41</v>
      </c>
      <c r="O174">
        <v>76.900000000000006</v>
      </c>
      <c r="P174" s="110">
        <v>46115</v>
      </c>
      <c r="Q174" s="110">
        <v>46128</v>
      </c>
      <c r="R174" s="110">
        <v>46128.692361111112</v>
      </c>
      <c r="S174" t="s">
        <v>187</v>
      </c>
      <c r="T174" t="s">
        <v>32</v>
      </c>
      <c r="U174" t="s">
        <v>32</v>
      </c>
      <c r="V174" t="s">
        <v>232</v>
      </c>
      <c r="W174" t="s">
        <v>233</v>
      </c>
      <c r="X174" t="s">
        <v>1103</v>
      </c>
      <c r="Y174" t="s">
        <v>32</v>
      </c>
      <c r="Z174" t="s">
        <v>32</v>
      </c>
      <c r="AA174" t="s">
        <v>32</v>
      </c>
      <c r="AB174" t="s">
        <v>32</v>
      </c>
      <c r="AC174" t="s">
        <v>32</v>
      </c>
      <c r="AD174" t="s">
        <v>32</v>
      </c>
      <c r="AE174" t="s">
        <v>190</v>
      </c>
      <c r="AF174">
        <v>217</v>
      </c>
      <c r="AG174" t="s">
        <v>191</v>
      </c>
      <c r="AH174" t="s">
        <v>192</v>
      </c>
      <c r="AI174">
        <v>4</v>
      </c>
      <c r="AJ174">
        <v>4</v>
      </c>
      <c r="AK174" t="s">
        <v>193</v>
      </c>
      <c r="AL174" t="s">
        <v>193</v>
      </c>
      <c r="AM174" t="s">
        <v>193</v>
      </c>
      <c r="AN174">
        <v>6</v>
      </c>
      <c r="AO174" t="s">
        <v>194</v>
      </c>
      <c r="AP174" t="s">
        <v>826</v>
      </c>
      <c r="AQ174" s="283">
        <v>2.7E-2</v>
      </c>
      <c r="AR174">
        <v>1.0840000000000001</v>
      </c>
      <c r="AS174" s="283">
        <v>2.9267999999999999E-2</v>
      </c>
      <c r="AT174">
        <v>112</v>
      </c>
      <c r="AU174" t="s">
        <v>235</v>
      </c>
      <c r="AV174" t="s">
        <v>32</v>
      </c>
      <c r="AW174" t="s">
        <v>32</v>
      </c>
      <c r="AX174">
        <v>7</v>
      </c>
      <c r="AY174" t="s">
        <v>239</v>
      </c>
      <c r="AZ174">
        <v>8888888</v>
      </c>
      <c r="BA174" t="s">
        <v>280</v>
      </c>
      <c r="BB174">
        <v>221505</v>
      </c>
      <c r="BC174" t="s">
        <v>1155</v>
      </c>
      <c r="BD174">
        <v>20662841</v>
      </c>
      <c r="BE174" t="s">
        <v>829</v>
      </c>
      <c r="BF174" t="s">
        <v>1156</v>
      </c>
      <c r="BG174" t="s">
        <v>32</v>
      </c>
      <c r="BH174" t="s">
        <v>198</v>
      </c>
      <c r="BI174" t="s">
        <v>1157</v>
      </c>
      <c r="BJ174">
        <v>484222</v>
      </c>
      <c r="BK174" t="s">
        <v>831</v>
      </c>
      <c r="BL174" t="s">
        <v>238</v>
      </c>
      <c r="BM174" t="s">
        <v>841</v>
      </c>
      <c r="BN174" t="s">
        <v>834</v>
      </c>
      <c r="BO174" t="s">
        <v>32</v>
      </c>
      <c r="BP174" t="s">
        <v>32</v>
      </c>
    </row>
    <row r="175" spans="1:68">
      <c r="A175" s="109">
        <v>2026</v>
      </c>
      <c r="B175" t="s">
        <v>699</v>
      </c>
      <c r="C175" s="109">
        <v>16</v>
      </c>
      <c r="D175" t="s">
        <v>1158</v>
      </c>
      <c r="E175">
        <v>1</v>
      </c>
      <c r="F175" t="s">
        <v>32</v>
      </c>
      <c r="H175">
        <v>968295</v>
      </c>
      <c r="I175" t="s">
        <v>555</v>
      </c>
      <c r="J175" t="s">
        <v>822</v>
      </c>
      <c r="K175" t="s">
        <v>1101</v>
      </c>
      <c r="L175" t="s">
        <v>1159</v>
      </c>
      <c r="M175">
        <v>14.98</v>
      </c>
      <c r="N175">
        <v>50</v>
      </c>
      <c r="O175">
        <v>49.8</v>
      </c>
      <c r="P175" s="110">
        <v>46109</v>
      </c>
      <c r="Q175" s="110">
        <v>46128</v>
      </c>
      <c r="R175" s="110">
        <v>46128.981249999997</v>
      </c>
      <c r="S175" t="s">
        <v>187</v>
      </c>
      <c r="T175" t="s">
        <v>32</v>
      </c>
      <c r="U175" t="s">
        <v>32</v>
      </c>
      <c r="V175" t="s">
        <v>232</v>
      </c>
      <c r="W175" t="s">
        <v>233</v>
      </c>
      <c r="X175" t="s">
        <v>1103</v>
      </c>
      <c r="Y175" t="s">
        <v>32</v>
      </c>
      <c r="Z175" t="s">
        <v>32</v>
      </c>
      <c r="AA175" t="s">
        <v>32</v>
      </c>
      <c r="AB175" t="s">
        <v>32</v>
      </c>
      <c r="AC175" t="s">
        <v>32</v>
      </c>
      <c r="AD175" t="s">
        <v>32</v>
      </c>
      <c r="AE175" t="s">
        <v>190</v>
      </c>
      <c r="AF175">
        <v>217</v>
      </c>
      <c r="AG175" t="s">
        <v>191</v>
      </c>
      <c r="AH175" t="s">
        <v>192</v>
      </c>
      <c r="AI175">
        <v>4</v>
      </c>
      <c r="AJ175">
        <v>4</v>
      </c>
      <c r="AK175" t="s">
        <v>193</v>
      </c>
      <c r="AL175" t="s">
        <v>193</v>
      </c>
      <c r="AM175" t="s">
        <v>193</v>
      </c>
      <c r="AN175">
        <v>6</v>
      </c>
      <c r="AO175" t="s">
        <v>194</v>
      </c>
      <c r="AP175" t="s">
        <v>826</v>
      </c>
      <c r="AQ175" s="283">
        <v>3.6160000000000001</v>
      </c>
      <c r="AR175">
        <v>1.0840000000000001</v>
      </c>
      <c r="AS175" s="283">
        <v>3.919744000000001</v>
      </c>
      <c r="AT175">
        <v>112</v>
      </c>
      <c r="AU175" t="s">
        <v>235</v>
      </c>
      <c r="AV175" t="s">
        <v>32</v>
      </c>
      <c r="AW175" t="s">
        <v>32</v>
      </c>
      <c r="AX175">
        <v>7</v>
      </c>
      <c r="AY175" t="s">
        <v>195</v>
      </c>
      <c r="AZ175">
        <v>10653</v>
      </c>
      <c r="BA175" t="s">
        <v>1108</v>
      </c>
      <c r="BB175">
        <v>980381</v>
      </c>
      <c r="BC175" t="s">
        <v>556</v>
      </c>
      <c r="BD175">
        <v>10886771</v>
      </c>
      <c r="BE175" t="s">
        <v>829</v>
      </c>
      <c r="BF175" t="s">
        <v>563</v>
      </c>
      <c r="BG175" t="s">
        <v>32</v>
      </c>
      <c r="BH175" t="s">
        <v>198</v>
      </c>
      <c r="BI175" t="s">
        <v>1160</v>
      </c>
      <c r="BJ175">
        <v>484190</v>
      </c>
      <c r="BK175" t="s">
        <v>831</v>
      </c>
      <c r="BL175" t="s">
        <v>238</v>
      </c>
      <c r="BM175" t="s">
        <v>841</v>
      </c>
      <c r="BN175" t="s">
        <v>834</v>
      </c>
      <c r="BO175" t="s">
        <v>32</v>
      </c>
      <c r="BP175" t="s">
        <v>32</v>
      </c>
    </row>
    <row r="176" spans="1:68">
      <c r="A176" s="109">
        <v>2026</v>
      </c>
      <c r="B176" t="s">
        <v>699</v>
      </c>
      <c r="C176" s="109">
        <v>16</v>
      </c>
      <c r="D176" t="s">
        <v>1158</v>
      </c>
      <c r="E176">
        <v>2</v>
      </c>
      <c r="F176" t="s">
        <v>32</v>
      </c>
      <c r="H176">
        <v>968295</v>
      </c>
      <c r="I176" t="s">
        <v>555</v>
      </c>
      <c r="J176" t="s">
        <v>822</v>
      </c>
      <c r="K176" t="s">
        <v>1101</v>
      </c>
      <c r="L176" t="s">
        <v>1159</v>
      </c>
      <c r="M176">
        <v>14.98</v>
      </c>
      <c r="N176">
        <v>50</v>
      </c>
      <c r="O176">
        <v>49.8</v>
      </c>
      <c r="P176" s="110">
        <v>46109</v>
      </c>
      <c r="Q176" s="110">
        <v>46128</v>
      </c>
      <c r="R176" s="110">
        <v>46128.981249999997</v>
      </c>
      <c r="S176" t="s">
        <v>187</v>
      </c>
      <c r="T176" t="s">
        <v>32</v>
      </c>
      <c r="U176" t="s">
        <v>32</v>
      </c>
      <c r="V176" t="s">
        <v>232</v>
      </c>
      <c r="W176" t="s">
        <v>233</v>
      </c>
      <c r="X176" t="s">
        <v>1103</v>
      </c>
      <c r="Y176" t="s">
        <v>32</v>
      </c>
      <c r="Z176" t="s">
        <v>32</v>
      </c>
      <c r="AA176" t="s">
        <v>32</v>
      </c>
      <c r="AB176" t="s">
        <v>32</v>
      </c>
      <c r="AC176" t="s">
        <v>32</v>
      </c>
      <c r="AD176" t="s">
        <v>32</v>
      </c>
      <c r="AE176" t="s">
        <v>190</v>
      </c>
      <c r="AF176">
        <v>217</v>
      </c>
      <c r="AG176" t="s">
        <v>191</v>
      </c>
      <c r="AH176" t="s">
        <v>192</v>
      </c>
      <c r="AI176">
        <v>4</v>
      </c>
      <c r="AJ176">
        <v>4</v>
      </c>
      <c r="AK176" t="s">
        <v>193</v>
      </c>
      <c r="AL176" t="s">
        <v>193</v>
      </c>
      <c r="AM176" t="s">
        <v>193</v>
      </c>
      <c r="AN176">
        <v>7</v>
      </c>
      <c r="AO176" t="s">
        <v>194</v>
      </c>
      <c r="AP176" t="s">
        <v>826</v>
      </c>
      <c r="AQ176" s="283">
        <v>2.8000000000000001E-2</v>
      </c>
      <c r="AR176">
        <v>1.0840000000000001</v>
      </c>
      <c r="AS176" s="283">
        <v>3.0352000000000011E-2</v>
      </c>
      <c r="AT176">
        <v>113</v>
      </c>
      <c r="AU176" t="s">
        <v>235</v>
      </c>
      <c r="AV176" t="s">
        <v>32</v>
      </c>
      <c r="AW176" t="s">
        <v>32</v>
      </c>
      <c r="AX176">
        <v>7</v>
      </c>
      <c r="AY176" t="s">
        <v>239</v>
      </c>
      <c r="AZ176">
        <v>8888888</v>
      </c>
      <c r="BA176" t="s">
        <v>280</v>
      </c>
      <c r="BB176">
        <v>980381</v>
      </c>
      <c r="BC176" t="s">
        <v>556</v>
      </c>
      <c r="BD176">
        <v>10886771</v>
      </c>
      <c r="BE176" t="s">
        <v>829</v>
      </c>
      <c r="BF176" t="s">
        <v>563</v>
      </c>
      <c r="BG176" t="s">
        <v>32</v>
      </c>
      <c r="BH176" t="s">
        <v>198</v>
      </c>
      <c r="BI176" t="s">
        <v>1160</v>
      </c>
      <c r="BJ176">
        <v>484190</v>
      </c>
      <c r="BK176" t="s">
        <v>831</v>
      </c>
      <c r="BL176" t="s">
        <v>238</v>
      </c>
      <c r="BM176" t="s">
        <v>841</v>
      </c>
      <c r="BN176" t="s">
        <v>834</v>
      </c>
      <c r="BO176" t="s">
        <v>32</v>
      </c>
      <c r="BP176" t="s">
        <v>32</v>
      </c>
    </row>
    <row r="177" spans="1:68">
      <c r="A177" s="109">
        <v>2026</v>
      </c>
      <c r="B177" t="s">
        <v>699</v>
      </c>
      <c r="C177" s="109">
        <v>16</v>
      </c>
      <c r="D177" t="s">
        <v>1161</v>
      </c>
      <c r="E177">
        <v>1</v>
      </c>
      <c r="F177" t="s">
        <v>32</v>
      </c>
      <c r="G177" t="s">
        <v>32</v>
      </c>
      <c r="H177">
        <v>701804</v>
      </c>
      <c r="I177" t="s">
        <v>1162</v>
      </c>
      <c r="J177" t="s">
        <v>822</v>
      </c>
      <c r="K177" t="s">
        <v>1101</v>
      </c>
      <c r="L177" t="s">
        <v>1163</v>
      </c>
      <c r="M177">
        <v>14.9</v>
      </c>
      <c r="N177">
        <v>54</v>
      </c>
      <c r="O177">
        <v>36.299999999999997</v>
      </c>
      <c r="P177" s="110">
        <v>46107</v>
      </c>
      <c r="Q177" s="110">
        <v>46128</v>
      </c>
      <c r="R177" s="110">
        <v>46128.903841319443</v>
      </c>
      <c r="S177" t="s">
        <v>187</v>
      </c>
      <c r="T177" t="s">
        <v>32</v>
      </c>
      <c r="U177" t="s">
        <v>32</v>
      </c>
      <c r="V177" t="s">
        <v>232</v>
      </c>
      <c r="W177" t="s">
        <v>233</v>
      </c>
      <c r="X177" t="s">
        <v>1103</v>
      </c>
      <c r="Y177" t="s">
        <v>32</v>
      </c>
      <c r="Z177" t="s">
        <v>32</v>
      </c>
      <c r="AA177" t="s">
        <v>32</v>
      </c>
      <c r="AB177" t="s">
        <v>32</v>
      </c>
      <c r="AC177" t="s">
        <v>32</v>
      </c>
      <c r="AD177" t="s">
        <v>32</v>
      </c>
      <c r="AE177" t="s">
        <v>190</v>
      </c>
      <c r="AF177">
        <v>217</v>
      </c>
      <c r="AG177" t="s">
        <v>191</v>
      </c>
      <c r="AH177" t="s">
        <v>192</v>
      </c>
      <c r="AI177">
        <v>4</v>
      </c>
      <c r="AJ177">
        <v>4</v>
      </c>
      <c r="AK177" t="s">
        <v>193</v>
      </c>
      <c r="AL177" t="s">
        <v>193</v>
      </c>
      <c r="AM177" t="s">
        <v>193</v>
      </c>
      <c r="AN177">
        <v>5</v>
      </c>
      <c r="AO177" t="s">
        <v>194</v>
      </c>
      <c r="AP177" t="s">
        <v>826</v>
      </c>
      <c r="AQ177" s="283">
        <v>2.3730000000000002</v>
      </c>
      <c r="AR177">
        <v>1.0840000000000001</v>
      </c>
      <c r="AS177" s="283">
        <v>2.5723319999999998</v>
      </c>
      <c r="AT177">
        <v>111</v>
      </c>
      <c r="AU177" t="s">
        <v>235</v>
      </c>
      <c r="AV177" t="s">
        <v>32</v>
      </c>
      <c r="AW177" t="s">
        <v>32</v>
      </c>
      <c r="AX177">
        <v>7</v>
      </c>
      <c r="AY177" t="s">
        <v>195</v>
      </c>
      <c r="AZ177">
        <v>10653</v>
      </c>
      <c r="BA177" t="s">
        <v>1108</v>
      </c>
      <c r="BB177">
        <v>16485</v>
      </c>
      <c r="BC177" t="s">
        <v>430</v>
      </c>
      <c r="BD177">
        <v>9178308</v>
      </c>
      <c r="BE177" t="s">
        <v>829</v>
      </c>
      <c r="BF177" t="s">
        <v>563</v>
      </c>
      <c r="BG177" t="s">
        <v>32</v>
      </c>
      <c r="BH177" t="s">
        <v>198</v>
      </c>
      <c r="BI177" t="s">
        <v>32</v>
      </c>
      <c r="BJ177">
        <v>484188</v>
      </c>
      <c r="BK177" t="s">
        <v>831</v>
      </c>
      <c r="BL177" t="s">
        <v>238</v>
      </c>
      <c r="BM177" t="s">
        <v>841</v>
      </c>
      <c r="BN177" t="s">
        <v>834</v>
      </c>
      <c r="BO177" t="s">
        <v>32</v>
      </c>
      <c r="BP177" t="s">
        <v>32</v>
      </c>
    </row>
    <row r="178" spans="1:68">
      <c r="A178" s="109">
        <v>2026</v>
      </c>
      <c r="B178" t="s">
        <v>699</v>
      </c>
      <c r="C178" s="109">
        <v>16</v>
      </c>
      <c r="D178" t="s">
        <v>1164</v>
      </c>
      <c r="E178">
        <v>1</v>
      </c>
      <c r="F178" t="s">
        <v>32</v>
      </c>
      <c r="G178" t="s">
        <v>32</v>
      </c>
      <c r="H178">
        <v>4443</v>
      </c>
      <c r="I178" t="s">
        <v>1165</v>
      </c>
      <c r="J178" t="s">
        <v>822</v>
      </c>
      <c r="K178" t="s">
        <v>1101</v>
      </c>
      <c r="L178" t="s">
        <v>1166</v>
      </c>
      <c r="M178">
        <v>18</v>
      </c>
      <c r="N178">
        <v>45</v>
      </c>
      <c r="O178">
        <v>31.1</v>
      </c>
      <c r="P178" s="110">
        <v>46116</v>
      </c>
      <c r="Q178" s="110">
        <v>46128</v>
      </c>
      <c r="R178" s="110">
        <v>46128.791857025462</v>
      </c>
      <c r="S178" t="s">
        <v>187</v>
      </c>
      <c r="T178" t="s">
        <v>32</v>
      </c>
      <c r="U178" t="s">
        <v>32</v>
      </c>
      <c r="V178" t="s">
        <v>232</v>
      </c>
      <c r="W178" t="s">
        <v>233</v>
      </c>
      <c r="X178" t="s">
        <v>1103</v>
      </c>
      <c r="Y178" t="s">
        <v>32</v>
      </c>
      <c r="Z178" t="s">
        <v>32</v>
      </c>
      <c r="AA178" t="s">
        <v>32</v>
      </c>
      <c r="AB178" t="s">
        <v>32</v>
      </c>
      <c r="AC178" t="s">
        <v>32</v>
      </c>
      <c r="AD178" t="s">
        <v>32</v>
      </c>
      <c r="AE178" t="s">
        <v>190</v>
      </c>
      <c r="AF178">
        <v>217</v>
      </c>
      <c r="AG178" t="s">
        <v>191</v>
      </c>
      <c r="AH178" t="s">
        <v>192</v>
      </c>
      <c r="AI178">
        <v>4</v>
      </c>
      <c r="AJ178">
        <v>4</v>
      </c>
      <c r="AK178" t="s">
        <v>193</v>
      </c>
      <c r="AL178" t="s">
        <v>193</v>
      </c>
      <c r="AM178" t="s">
        <v>193</v>
      </c>
      <c r="AN178">
        <v>7</v>
      </c>
      <c r="AO178" t="s">
        <v>194</v>
      </c>
      <c r="AP178" t="s">
        <v>826</v>
      </c>
      <c r="AQ178" s="283">
        <v>1.7769999999999999</v>
      </c>
      <c r="AR178">
        <v>1.0840000000000001</v>
      </c>
      <c r="AS178" s="283">
        <v>1.9262680000000001</v>
      </c>
      <c r="AT178">
        <v>113</v>
      </c>
      <c r="AU178" t="s">
        <v>235</v>
      </c>
      <c r="AV178" t="s">
        <v>32</v>
      </c>
      <c r="AW178" t="s">
        <v>32</v>
      </c>
      <c r="AX178">
        <v>7</v>
      </c>
      <c r="AY178" t="s">
        <v>195</v>
      </c>
      <c r="AZ178">
        <v>10653</v>
      </c>
      <c r="BA178" t="s">
        <v>1108</v>
      </c>
      <c r="BB178">
        <v>232</v>
      </c>
      <c r="BC178" t="s">
        <v>1167</v>
      </c>
      <c r="BD178">
        <v>4393310</v>
      </c>
      <c r="BE178" t="s">
        <v>829</v>
      </c>
      <c r="BF178" t="s">
        <v>563</v>
      </c>
      <c r="BG178" t="s">
        <v>32</v>
      </c>
      <c r="BH178" t="s">
        <v>198</v>
      </c>
      <c r="BI178" t="s">
        <v>32</v>
      </c>
      <c r="BJ178">
        <v>484185</v>
      </c>
      <c r="BK178" t="s">
        <v>831</v>
      </c>
      <c r="BL178" t="s">
        <v>238</v>
      </c>
      <c r="BM178" t="s">
        <v>841</v>
      </c>
      <c r="BN178" t="s">
        <v>834</v>
      </c>
      <c r="BO178" t="s">
        <v>32</v>
      </c>
      <c r="BP178" t="s">
        <v>32</v>
      </c>
    </row>
    <row r="179" spans="1:68">
      <c r="A179" s="109">
        <v>2026</v>
      </c>
      <c r="B179" t="s">
        <v>699</v>
      </c>
      <c r="C179" s="109">
        <v>16</v>
      </c>
      <c r="D179" t="s">
        <v>1164</v>
      </c>
      <c r="E179">
        <v>2</v>
      </c>
      <c r="F179" t="s">
        <v>32</v>
      </c>
      <c r="G179" t="s">
        <v>32</v>
      </c>
      <c r="H179">
        <v>4443</v>
      </c>
      <c r="I179" t="s">
        <v>1165</v>
      </c>
      <c r="J179" t="s">
        <v>822</v>
      </c>
      <c r="K179" t="s">
        <v>1101</v>
      </c>
      <c r="L179" t="s">
        <v>1166</v>
      </c>
      <c r="M179">
        <v>18</v>
      </c>
      <c r="N179">
        <v>45</v>
      </c>
      <c r="O179">
        <v>31.1</v>
      </c>
      <c r="P179" s="110">
        <v>46116</v>
      </c>
      <c r="Q179" s="110">
        <v>46128</v>
      </c>
      <c r="R179" s="110">
        <v>46128.791857025462</v>
      </c>
      <c r="S179" t="s">
        <v>187</v>
      </c>
      <c r="T179" t="s">
        <v>32</v>
      </c>
      <c r="U179" t="s">
        <v>32</v>
      </c>
      <c r="V179" t="s">
        <v>232</v>
      </c>
      <c r="W179" t="s">
        <v>233</v>
      </c>
      <c r="X179" t="s">
        <v>1103</v>
      </c>
      <c r="Y179" t="s">
        <v>32</v>
      </c>
      <c r="Z179" t="s">
        <v>32</v>
      </c>
      <c r="AA179" t="s">
        <v>32</v>
      </c>
      <c r="AB179" t="s">
        <v>32</v>
      </c>
      <c r="AC179" t="s">
        <v>32</v>
      </c>
      <c r="AD179" t="s">
        <v>32</v>
      </c>
      <c r="AE179" t="s">
        <v>190</v>
      </c>
      <c r="AF179">
        <v>217</v>
      </c>
      <c r="AG179" t="s">
        <v>191</v>
      </c>
      <c r="AH179" t="s">
        <v>192</v>
      </c>
      <c r="AI179">
        <v>4</v>
      </c>
      <c r="AJ179">
        <v>4</v>
      </c>
      <c r="AK179" t="s">
        <v>193</v>
      </c>
      <c r="AL179" t="s">
        <v>193</v>
      </c>
      <c r="AM179" t="s">
        <v>193</v>
      </c>
      <c r="AN179">
        <v>7</v>
      </c>
      <c r="AO179" t="s">
        <v>194</v>
      </c>
      <c r="AP179" t="s">
        <v>826</v>
      </c>
      <c r="AQ179" s="283">
        <v>1.4999999999999999E-2</v>
      </c>
      <c r="AR179">
        <v>1.0840000000000001</v>
      </c>
      <c r="AS179" s="283">
        <v>1.626E-2</v>
      </c>
      <c r="AT179">
        <v>113</v>
      </c>
      <c r="AU179" t="s">
        <v>235</v>
      </c>
      <c r="AV179" t="s">
        <v>32</v>
      </c>
      <c r="AW179" t="s">
        <v>32</v>
      </c>
      <c r="AX179">
        <v>7</v>
      </c>
      <c r="AY179" t="s">
        <v>239</v>
      </c>
      <c r="AZ179">
        <v>8888888</v>
      </c>
      <c r="BA179" t="s">
        <v>280</v>
      </c>
      <c r="BB179">
        <v>232</v>
      </c>
      <c r="BC179" t="s">
        <v>1167</v>
      </c>
      <c r="BD179">
        <v>4393310</v>
      </c>
      <c r="BE179" t="s">
        <v>829</v>
      </c>
      <c r="BF179" t="s">
        <v>563</v>
      </c>
      <c r="BG179" t="s">
        <v>32</v>
      </c>
      <c r="BH179" t="s">
        <v>198</v>
      </c>
      <c r="BI179" t="s">
        <v>32</v>
      </c>
      <c r="BJ179">
        <v>484185</v>
      </c>
      <c r="BK179" t="s">
        <v>831</v>
      </c>
      <c r="BL179" t="s">
        <v>238</v>
      </c>
      <c r="BM179" t="s">
        <v>841</v>
      </c>
      <c r="BN179" t="s">
        <v>834</v>
      </c>
      <c r="BO179" t="s">
        <v>32</v>
      </c>
      <c r="BP179" t="s">
        <v>32</v>
      </c>
    </row>
    <row r="180" spans="1:68">
      <c r="A180" s="109">
        <v>2026</v>
      </c>
      <c r="B180" t="s">
        <v>699</v>
      </c>
      <c r="C180" s="109">
        <v>16</v>
      </c>
      <c r="D180" t="s">
        <v>1168</v>
      </c>
      <c r="E180">
        <v>1</v>
      </c>
      <c r="F180" t="s">
        <v>32</v>
      </c>
      <c r="G180" t="s">
        <v>32</v>
      </c>
      <c r="H180">
        <v>969587</v>
      </c>
      <c r="I180" t="s">
        <v>1169</v>
      </c>
      <c r="J180" t="s">
        <v>822</v>
      </c>
      <c r="K180" t="s">
        <v>1101</v>
      </c>
      <c r="L180" t="s">
        <v>1170</v>
      </c>
      <c r="M180">
        <v>17.8</v>
      </c>
      <c r="N180">
        <v>33</v>
      </c>
      <c r="O180">
        <v>22.5</v>
      </c>
      <c r="P180" s="110">
        <v>46116</v>
      </c>
      <c r="Q180" s="110">
        <v>46128</v>
      </c>
      <c r="R180" s="110">
        <v>46128.789471296303</v>
      </c>
      <c r="S180" t="s">
        <v>187</v>
      </c>
      <c r="T180" t="s">
        <v>32</v>
      </c>
      <c r="U180" t="s">
        <v>32</v>
      </c>
      <c r="V180" t="s">
        <v>232</v>
      </c>
      <c r="W180" t="s">
        <v>233</v>
      </c>
      <c r="X180" t="s">
        <v>1103</v>
      </c>
      <c r="Y180" t="s">
        <v>32</v>
      </c>
      <c r="Z180" t="s">
        <v>32</v>
      </c>
      <c r="AA180" t="s">
        <v>32</v>
      </c>
      <c r="AB180" t="s">
        <v>32</v>
      </c>
      <c r="AC180" t="s">
        <v>32</v>
      </c>
      <c r="AD180" t="s">
        <v>32</v>
      </c>
      <c r="AE180" t="s">
        <v>190</v>
      </c>
      <c r="AF180">
        <v>217</v>
      </c>
      <c r="AG180" t="s">
        <v>191</v>
      </c>
      <c r="AH180" t="s">
        <v>192</v>
      </c>
      <c r="AI180">
        <v>4</v>
      </c>
      <c r="AJ180">
        <v>4</v>
      </c>
      <c r="AK180" t="s">
        <v>193</v>
      </c>
      <c r="AL180" t="s">
        <v>193</v>
      </c>
      <c r="AM180" t="s">
        <v>193</v>
      </c>
      <c r="AN180">
        <v>16</v>
      </c>
      <c r="AO180" t="s">
        <v>194</v>
      </c>
      <c r="AP180" t="s">
        <v>826</v>
      </c>
      <c r="AQ180" s="283">
        <v>0.6</v>
      </c>
      <c r="AR180">
        <v>1.0840000000000001</v>
      </c>
      <c r="AS180" s="283">
        <v>0.65039999999999998</v>
      </c>
      <c r="AT180">
        <v>165</v>
      </c>
      <c r="AU180" t="s">
        <v>235</v>
      </c>
      <c r="AV180" t="s">
        <v>32</v>
      </c>
      <c r="AW180" t="s">
        <v>32</v>
      </c>
      <c r="AX180">
        <v>7</v>
      </c>
      <c r="AY180" t="s">
        <v>195</v>
      </c>
      <c r="AZ180">
        <v>10653</v>
      </c>
      <c r="BA180" t="s">
        <v>1108</v>
      </c>
      <c r="BB180">
        <v>232</v>
      </c>
      <c r="BC180" t="s">
        <v>1167</v>
      </c>
      <c r="BD180">
        <v>4393310</v>
      </c>
      <c r="BE180" t="s">
        <v>829</v>
      </c>
      <c r="BF180" t="s">
        <v>563</v>
      </c>
      <c r="BG180" t="s">
        <v>32</v>
      </c>
      <c r="BH180" t="s">
        <v>198</v>
      </c>
      <c r="BI180" t="s">
        <v>32</v>
      </c>
      <c r="BJ180">
        <v>484184</v>
      </c>
      <c r="BK180" t="s">
        <v>831</v>
      </c>
      <c r="BL180" t="s">
        <v>238</v>
      </c>
      <c r="BM180" t="s">
        <v>841</v>
      </c>
      <c r="BN180" t="s">
        <v>834</v>
      </c>
      <c r="BO180" t="s">
        <v>32</v>
      </c>
      <c r="BP180" t="s">
        <v>32</v>
      </c>
    </row>
    <row r="181" spans="1:68">
      <c r="A181" s="109">
        <v>2026</v>
      </c>
      <c r="B181" t="s">
        <v>699</v>
      </c>
      <c r="C181" s="109">
        <v>16</v>
      </c>
      <c r="D181" t="s">
        <v>1168</v>
      </c>
      <c r="E181">
        <v>2</v>
      </c>
      <c r="F181" t="s">
        <v>32</v>
      </c>
      <c r="G181" t="s">
        <v>32</v>
      </c>
      <c r="H181">
        <v>969587</v>
      </c>
      <c r="I181" t="s">
        <v>1169</v>
      </c>
      <c r="J181" t="s">
        <v>822</v>
      </c>
      <c r="K181" t="s">
        <v>1101</v>
      </c>
      <c r="L181" t="s">
        <v>1170</v>
      </c>
      <c r="M181">
        <v>17.8</v>
      </c>
      <c r="N181">
        <v>33</v>
      </c>
      <c r="O181">
        <v>22.5</v>
      </c>
      <c r="P181" s="110">
        <v>46116</v>
      </c>
      <c r="Q181" s="110">
        <v>46128</v>
      </c>
      <c r="R181" s="110">
        <v>46128.789471296303</v>
      </c>
      <c r="S181" t="s">
        <v>187</v>
      </c>
      <c r="T181" t="s">
        <v>32</v>
      </c>
      <c r="U181" t="s">
        <v>32</v>
      </c>
      <c r="V181" t="s">
        <v>232</v>
      </c>
      <c r="W181" t="s">
        <v>233</v>
      </c>
      <c r="X181" t="s">
        <v>1103</v>
      </c>
      <c r="Y181" t="s">
        <v>32</v>
      </c>
      <c r="Z181" t="s">
        <v>32</v>
      </c>
      <c r="AA181" t="s">
        <v>32</v>
      </c>
      <c r="AB181" t="s">
        <v>32</v>
      </c>
      <c r="AC181" t="s">
        <v>32</v>
      </c>
      <c r="AD181" t="s">
        <v>32</v>
      </c>
      <c r="AE181" t="s">
        <v>190</v>
      </c>
      <c r="AF181">
        <v>217</v>
      </c>
      <c r="AG181" t="s">
        <v>191</v>
      </c>
      <c r="AH181" t="s">
        <v>192</v>
      </c>
      <c r="AI181">
        <v>4</v>
      </c>
      <c r="AJ181">
        <v>4</v>
      </c>
      <c r="AK181" t="s">
        <v>193</v>
      </c>
      <c r="AL181" t="s">
        <v>193</v>
      </c>
      <c r="AM181" t="s">
        <v>193</v>
      </c>
      <c r="AN181">
        <v>7</v>
      </c>
      <c r="AO181" t="s">
        <v>194</v>
      </c>
      <c r="AP181" t="s">
        <v>826</v>
      </c>
      <c r="AQ181" s="283">
        <v>0.66200000000000003</v>
      </c>
      <c r="AR181">
        <v>1.0840000000000001</v>
      </c>
      <c r="AS181" s="283">
        <v>0.71760800000000013</v>
      </c>
      <c r="AT181">
        <v>113</v>
      </c>
      <c r="AU181" t="s">
        <v>235</v>
      </c>
      <c r="AV181" t="s">
        <v>32</v>
      </c>
      <c r="AW181" t="s">
        <v>32</v>
      </c>
      <c r="AX181">
        <v>7</v>
      </c>
      <c r="AY181" t="s">
        <v>195</v>
      </c>
      <c r="AZ181">
        <v>10653</v>
      </c>
      <c r="BA181" t="s">
        <v>1108</v>
      </c>
      <c r="BB181">
        <v>232</v>
      </c>
      <c r="BC181" t="s">
        <v>1167</v>
      </c>
      <c r="BD181">
        <v>4393310</v>
      </c>
      <c r="BE181" t="s">
        <v>829</v>
      </c>
      <c r="BF181" t="s">
        <v>563</v>
      </c>
      <c r="BG181" t="s">
        <v>32</v>
      </c>
      <c r="BH181" t="s">
        <v>198</v>
      </c>
      <c r="BI181" t="s">
        <v>32</v>
      </c>
      <c r="BJ181">
        <v>484184</v>
      </c>
      <c r="BK181" t="s">
        <v>831</v>
      </c>
      <c r="BL181" t="s">
        <v>238</v>
      </c>
      <c r="BM181" t="s">
        <v>841</v>
      </c>
      <c r="BN181" t="s">
        <v>834</v>
      </c>
      <c r="BO181" t="s">
        <v>32</v>
      </c>
      <c r="BP181" t="s">
        <v>32</v>
      </c>
    </row>
    <row r="182" spans="1:68">
      <c r="A182" s="109">
        <v>2026</v>
      </c>
      <c r="B182" t="s">
        <v>699</v>
      </c>
      <c r="C182" s="109">
        <v>16</v>
      </c>
      <c r="D182" t="s">
        <v>1168</v>
      </c>
      <c r="E182">
        <v>3</v>
      </c>
      <c r="F182" t="s">
        <v>32</v>
      </c>
      <c r="G182" t="s">
        <v>32</v>
      </c>
      <c r="H182">
        <v>969587</v>
      </c>
      <c r="I182" t="s">
        <v>1169</v>
      </c>
      <c r="J182" t="s">
        <v>822</v>
      </c>
      <c r="K182" t="s">
        <v>1101</v>
      </c>
      <c r="L182" t="s">
        <v>1170</v>
      </c>
      <c r="M182">
        <v>17.8</v>
      </c>
      <c r="N182">
        <v>33</v>
      </c>
      <c r="O182">
        <v>22.5</v>
      </c>
      <c r="P182" s="110">
        <v>46116</v>
      </c>
      <c r="Q182" s="110">
        <v>46128</v>
      </c>
      <c r="R182" s="110">
        <v>46128.789471296303</v>
      </c>
      <c r="S182" t="s">
        <v>187</v>
      </c>
      <c r="T182" t="s">
        <v>32</v>
      </c>
      <c r="U182" t="s">
        <v>32</v>
      </c>
      <c r="V182" t="s">
        <v>232</v>
      </c>
      <c r="W182" t="s">
        <v>233</v>
      </c>
      <c r="X182" t="s">
        <v>1103</v>
      </c>
      <c r="Y182" t="s">
        <v>32</v>
      </c>
      <c r="Z182" t="s">
        <v>32</v>
      </c>
      <c r="AA182" t="s">
        <v>32</v>
      </c>
      <c r="AB182" t="s">
        <v>32</v>
      </c>
      <c r="AC182" t="s">
        <v>32</v>
      </c>
      <c r="AD182" t="s">
        <v>32</v>
      </c>
      <c r="AE182" t="s">
        <v>190</v>
      </c>
      <c r="AF182">
        <v>217</v>
      </c>
      <c r="AG182" t="s">
        <v>191</v>
      </c>
      <c r="AH182" t="s">
        <v>192</v>
      </c>
      <c r="AI182">
        <v>4</v>
      </c>
      <c r="AJ182">
        <v>4</v>
      </c>
      <c r="AK182" t="s">
        <v>193</v>
      </c>
      <c r="AL182" t="s">
        <v>193</v>
      </c>
      <c r="AM182" t="s">
        <v>193</v>
      </c>
      <c r="AN182">
        <v>7</v>
      </c>
      <c r="AO182" t="s">
        <v>194</v>
      </c>
      <c r="AP182" t="s">
        <v>826</v>
      </c>
      <c r="AQ182" s="283">
        <v>1.7000000000000001E-2</v>
      </c>
      <c r="AR182">
        <v>1.0840000000000001</v>
      </c>
      <c r="AS182" s="283">
        <v>1.8428E-2</v>
      </c>
      <c r="AT182">
        <v>113</v>
      </c>
      <c r="AU182" t="s">
        <v>235</v>
      </c>
      <c r="AV182" t="s">
        <v>32</v>
      </c>
      <c r="AW182" t="s">
        <v>32</v>
      </c>
      <c r="AX182">
        <v>7</v>
      </c>
      <c r="AY182" t="s">
        <v>239</v>
      </c>
      <c r="AZ182">
        <v>8888888</v>
      </c>
      <c r="BA182" t="s">
        <v>280</v>
      </c>
      <c r="BB182">
        <v>232</v>
      </c>
      <c r="BC182" t="s">
        <v>1167</v>
      </c>
      <c r="BD182">
        <v>4393310</v>
      </c>
      <c r="BE182" t="s">
        <v>829</v>
      </c>
      <c r="BF182" t="s">
        <v>563</v>
      </c>
      <c r="BG182" t="s">
        <v>32</v>
      </c>
      <c r="BH182" t="s">
        <v>198</v>
      </c>
      <c r="BI182" t="s">
        <v>32</v>
      </c>
      <c r="BJ182">
        <v>484184</v>
      </c>
      <c r="BK182" t="s">
        <v>831</v>
      </c>
      <c r="BL182" t="s">
        <v>238</v>
      </c>
      <c r="BM182" t="s">
        <v>841</v>
      </c>
      <c r="BN182" t="s">
        <v>834</v>
      </c>
      <c r="BO182" t="s">
        <v>32</v>
      </c>
      <c r="BP182" t="s">
        <v>32</v>
      </c>
    </row>
    <row r="183" spans="1:68">
      <c r="A183" s="109">
        <v>2026</v>
      </c>
      <c r="B183" t="s">
        <v>699</v>
      </c>
      <c r="C183" s="109">
        <v>16</v>
      </c>
      <c r="D183" t="s">
        <v>1171</v>
      </c>
      <c r="E183">
        <v>1</v>
      </c>
      <c r="F183" t="s">
        <v>32</v>
      </c>
      <c r="G183" t="s">
        <v>32</v>
      </c>
      <c r="H183">
        <v>702113</v>
      </c>
      <c r="I183" t="s">
        <v>1172</v>
      </c>
      <c r="J183" t="s">
        <v>822</v>
      </c>
      <c r="K183" t="s">
        <v>1101</v>
      </c>
      <c r="L183" t="s">
        <v>1173</v>
      </c>
      <c r="M183">
        <v>14.9</v>
      </c>
      <c r="N183">
        <v>23.2</v>
      </c>
      <c r="O183">
        <v>19.3</v>
      </c>
      <c r="P183" s="110">
        <v>46109</v>
      </c>
      <c r="Q183" s="110">
        <v>46128</v>
      </c>
      <c r="R183" s="110">
        <v>46128.533269756947</v>
      </c>
      <c r="S183" t="s">
        <v>187</v>
      </c>
      <c r="T183" t="s">
        <v>32</v>
      </c>
      <c r="U183" t="s">
        <v>32</v>
      </c>
      <c r="V183" t="s">
        <v>232</v>
      </c>
      <c r="W183" t="s">
        <v>233</v>
      </c>
      <c r="X183" t="s">
        <v>1103</v>
      </c>
      <c r="Y183" t="s">
        <v>32</v>
      </c>
      <c r="Z183" t="s">
        <v>32</v>
      </c>
      <c r="AA183" t="s">
        <v>32</v>
      </c>
      <c r="AB183" t="s">
        <v>32</v>
      </c>
      <c r="AC183" t="s">
        <v>32</v>
      </c>
      <c r="AD183" t="s">
        <v>32</v>
      </c>
      <c r="AE183" t="s">
        <v>190</v>
      </c>
      <c r="AF183">
        <v>217</v>
      </c>
      <c r="AG183" t="s">
        <v>191</v>
      </c>
      <c r="AH183" t="s">
        <v>192</v>
      </c>
      <c r="AI183">
        <v>4</v>
      </c>
      <c r="AJ183">
        <v>4</v>
      </c>
      <c r="AK183" t="s">
        <v>193</v>
      </c>
      <c r="AL183" t="s">
        <v>193</v>
      </c>
      <c r="AM183" t="s">
        <v>193</v>
      </c>
      <c r="AN183">
        <v>7</v>
      </c>
      <c r="AO183" t="s">
        <v>194</v>
      </c>
      <c r="AP183" t="s">
        <v>826</v>
      </c>
      <c r="AQ183" s="283">
        <v>1</v>
      </c>
      <c r="AR183">
        <v>1.0840000000000001</v>
      </c>
      <c r="AS183" s="283">
        <v>1.0840000000000001</v>
      </c>
      <c r="AT183">
        <v>113</v>
      </c>
      <c r="AU183" t="s">
        <v>235</v>
      </c>
      <c r="AV183" t="s">
        <v>32</v>
      </c>
      <c r="AW183" t="s">
        <v>32</v>
      </c>
      <c r="AX183">
        <v>5</v>
      </c>
      <c r="AY183" t="s">
        <v>195</v>
      </c>
      <c r="AZ183">
        <v>10746</v>
      </c>
      <c r="BA183" t="s">
        <v>1104</v>
      </c>
      <c r="BB183">
        <v>13559</v>
      </c>
      <c r="BC183" t="s">
        <v>1174</v>
      </c>
      <c r="BD183">
        <v>6563679</v>
      </c>
      <c r="BE183" t="s">
        <v>829</v>
      </c>
      <c r="BF183" t="s">
        <v>66</v>
      </c>
      <c r="BG183" t="s">
        <v>32</v>
      </c>
      <c r="BH183" t="s">
        <v>198</v>
      </c>
      <c r="BI183" t="s">
        <v>32</v>
      </c>
      <c r="BJ183">
        <v>484183</v>
      </c>
      <c r="BK183" t="s">
        <v>831</v>
      </c>
      <c r="BL183" t="s">
        <v>238</v>
      </c>
      <c r="BM183" t="s">
        <v>841</v>
      </c>
      <c r="BN183" t="s">
        <v>834</v>
      </c>
      <c r="BO183" t="s">
        <v>32</v>
      </c>
      <c r="BP183" t="s">
        <v>32</v>
      </c>
    </row>
    <row r="184" spans="1:68">
      <c r="A184" s="109">
        <v>2026</v>
      </c>
      <c r="B184" t="s">
        <v>699</v>
      </c>
      <c r="C184" s="109">
        <v>16</v>
      </c>
      <c r="D184" t="s">
        <v>1171</v>
      </c>
      <c r="E184">
        <v>2</v>
      </c>
      <c r="F184" t="s">
        <v>32</v>
      </c>
      <c r="G184" t="s">
        <v>32</v>
      </c>
      <c r="H184">
        <v>702113</v>
      </c>
      <c r="I184" t="s">
        <v>1172</v>
      </c>
      <c r="J184" t="s">
        <v>822</v>
      </c>
      <c r="K184" t="s">
        <v>1101</v>
      </c>
      <c r="L184" t="s">
        <v>1173</v>
      </c>
      <c r="M184">
        <v>14.9</v>
      </c>
      <c r="N184">
        <v>23.2</v>
      </c>
      <c r="O184">
        <v>19.3</v>
      </c>
      <c r="P184" s="110">
        <v>46109</v>
      </c>
      <c r="Q184" s="110">
        <v>46128</v>
      </c>
      <c r="R184" s="110">
        <v>46128.533269756947</v>
      </c>
      <c r="S184" t="s">
        <v>187</v>
      </c>
      <c r="T184" t="s">
        <v>32</v>
      </c>
      <c r="U184" t="s">
        <v>32</v>
      </c>
      <c r="V184" t="s">
        <v>232</v>
      </c>
      <c r="W184" t="s">
        <v>233</v>
      </c>
      <c r="X184" t="s">
        <v>1103</v>
      </c>
      <c r="Y184" t="s">
        <v>32</v>
      </c>
      <c r="Z184" t="s">
        <v>32</v>
      </c>
      <c r="AA184" t="s">
        <v>32</v>
      </c>
      <c r="AB184" t="s">
        <v>32</v>
      </c>
      <c r="AC184" t="s">
        <v>32</v>
      </c>
      <c r="AD184" t="s">
        <v>32</v>
      </c>
      <c r="AE184" t="s">
        <v>190</v>
      </c>
      <c r="AF184">
        <v>217</v>
      </c>
      <c r="AG184" t="s">
        <v>191</v>
      </c>
      <c r="AH184" t="s">
        <v>192</v>
      </c>
      <c r="AI184">
        <v>4</v>
      </c>
      <c r="AJ184">
        <v>4</v>
      </c>
      <c r="AK184" t="s">
        <v>193</v>
      </c>
      <c r="AL184" t="s">
        <v>193</v>
      </c>
      <c r="AM184" t="s">
        <v>193</v>
      </c>
      <c r="AN184">
        <v>6</v>
      </c>
      <c r="AO184" t="s">
        <v>194</v>
      </c>
      <c r="AP184" t="s">
        <v>826</v>
      </c>
      <c r="AQ184" s="283">
        <v>0.76500000000000001</v>
      </c>
      <c r="AR184">
        <v>1.0840000000000001</v>
      </c>
      <c r="AS184" s="283">
        <v>0.82926000000000011</v>
      </c>
      <c r="AT184">
        <v>112</v>
      </c>
      <c r="AU184" t="s">
        <v>235</v>
      </c>
      <c r="AV184" t="s">
        <v>32</v>
      </c>
      <c r="AW184" t="s">
        <v>32</v>
      </c>
      <c r="AX184">
        <v>5</v>
      </c>
      <c r="AY184" t="s">
        <v>195</v>
      </c>
      <c r="AZ184">
        <v>10746</v>
      </c>
      <c r="BA184" t="s">
        <v>1104</v>
      </c>
      <c r="BB184">
        <v>13559</v>
      </c>
      <c r="BC184" t="s">
        <v>1174</v>
      </c>
      <c r="BD184">
        <v>6563679</v>
      </c>
      <c r="BE184" t="s">
        <v>829</v>
      </c>
      <c r="BF184" t="s">
        <v>66</v>
      </c>
      <c r="BG184" t="s">
        <v>32</v>
      </c>
      <c r="BH184" t="s">
        <v>198</v>
      </c>
      <c r="BI184" t="s">
        <v>32</v>
      </c>
      <c r="BJ184">
        <v>484183</v>
      </c>
      <c r="BK184" t="s">
        <v>831</v>
      </c>
      <c r="BL184" t="s">
        <v>238</v>
      </c>
      <c r="BM184" t="s">
        <v>841</v>
      </c>
      <c r="BN184" t="s">
        <v>834</v>
      </c>
      <c r="BO184" t="s">
        <v>32</v>
      </c>
      <c r="BP184" t="s">
        <v>32</v>
      </c>
    </row>
    <row r="185" spans="1:68">
      <c r="A185" s="109">
        <v>2026</v>
      </c>
      <c r="B185" t="s">
        <v>699</v>
      </c>
      <c r="C185" s="109">
        <v>16</v>
      </c>
      <c r="D185" t="s">
        <v>1175</v>
      </c>
      <c r="E185">
        <v>1</v>
      </c>
      <c r="F185" t="s">
        <v>32</v>
      </c>
      <c r="G185" t="s">
        <v>32</v>
      </c>
      <c r="H185">
        <v>39434</v>
      </c>
      <c r="I185" t="s">
        <v>1176</v>
      </c>
      <c r="J185" t="s">
        <v>822</v>
      </c>
      <c r="K185" t="s">
        <v>1101</v>
      </c>
      <c r="L185" t="s">
        <v>1177</v>
      </c>
      <c r="M185">
        <v>17</v>
      </c>
      <c r="N185">
        <v>50</v>
      </c>
      <c r="O185">
        <v>57</v>
      </c>
      <c r="P185" s="110">
        <v>46100</v>
      </c>
      <c r="Q185" s="110">
        <v>46128</v>
      </c>
      <c r="R185" s="110">
        <v>46128.475255127312</v>
      </c>
      <c r="S185" t="s">
        <v>187</v>
      </c>
      <c r="T185" t="s">
        <v>32</v>
      </c>
      <c r="U185" t="s">
        <v>32</v>
      </c>
      <c r="V185" t="s">
        <v>232</v>
      </c>
      <c r="W185" t="s">
        <v>233</v>
      </c>
      <c r="X185" t="s">
        <v>1103</v>
      </c>
      <c r="Y185" t="s">
        <v>32</v>
      </c>
      <c r="Z185" t="s">
        <v>32</v>
      </c>
      <c r="AA185" t="s">
        <v>32</v>
      </c>
      <c r="AB185" t="s">
        <v>32</v>
      </c>
      <c r="AC185" t="s">
        <v>32</v>
      </c>
      <c r="AD185" t="s">
        <v>32</v>
      </c>
      <c r="AE185" t="s">
        <v>190</v>
      </c>
      <c r="AF185">
        <v>217</v>
      </c>
      <c r="AG185" t="s">
        <v>191</v>
      </c>
      <c r="AH185" t="s">
        <v>192</v>
      </c>
      <c r="AI185">
        <v>4</v>
      </c>
      <c r="AJ185">
        <v>4</v>
      </c>
      <c r="AK185" t="s">
        <v>193</v>
      </c>
      <c r="AL185" t="s">
        <v>193</v>
      </c>
      <c r="AM185" t="s">
        <v>193</v>
      </c>
      <c r="AN185">
        <v>7</v>
      </c>
      <c r="AO185" t="s">
        <v>194</v>
      </c>
      <c r="AP185" t="s">
        <v>826</v>
      </c>
      <c r="AQ185" s="283">
        <v>1</v>
      </c>
      <c r="AR185">
        <v>1.0840000000000001</v>
      </c>
      <c r="AS185" s="283">
        <v>1.0840000000000001</v>
      </c>
      <c r="AT185">
        <v>113</v>
      </c>
      <c r="AU185" t="s">
        <v>235</v>
      </c>
      <c r="AV185" t="s">
        <v>32</v>
      </c>
      <c r="AW185" t="s">
        <v>32</v>
      </c>
      <c r="AX185">
        <v>7</v>
      </c>
      <c r="AY185" t="s">
        <v>195</v>
      </c>
      <c r="AZ185">
        <v>10746</v>
      </c>
      <c r="BA185" t="s">
        <v>1104</v>
      </c>
      <c r="BB185">
        <v>85421</v>
      </c>
      <c r="BC185" t="s">
        <v>1178</v>
      </c>
      <c r="BD185">
        <v>6711572</v>
      </c>
      <c r="BE185" t="s">
        <v>829</v>
      </c>
      <c r="BF185" t="s">
        <v>563</v>
      </c>
      <c r="BG185" t="s">
        <v>32</v>
      </c>
      <c r="BH185" t="s">
        <v>198</v>
      </c>
      <c r="BI185" t="s">
        <v>32</v>
      </c>
      <c r="BJ185">
        <v>484182</v>
      </c>
      <c r="BK185" t="s">
        <v>831</v>
      </c>
      <c r="BL185" t="s">
        <v>238</v>
      </c>
      <c r="BM185" t="s">
        <v>841</v>
      </c>
      <c r="BN185" t="s">
        <v>834</v>
      </c>
      <c r="BO185" t="s">
        <v>32</v>
      </c>
      <c r="BP185" t="s">
        <v>32</v>
      </c>
    </row>
    <row r="186" spans="1:68">
      <c r="A186" s="109">
        <v>2026</v>
      </c>
      <c r="B186" t="s">
        <v>699</v>
      </c>
      <c r="C186" s="109">
        <v>16</v>
      </c>
      <c r="D186" t="s">
        <v>1175</v>
      </c>
      <c r="E186">
        <v>2</v>
      </c>
      <c r="F186" t="s">
        <v>32</v>
      </c>
      <c r="G186" t="s">
        <v>32</v>
      </c>
      <c r="H186">
        <v>39434</v>
      </c>
      <c r="I186" t="s">
        <v>1176</v>
      </c>
      <c r="J186" t="s">
        <v>822</v>
      </c>
      <c r="K186" t="s">
        <v>1101</v>
      </c>
      <c r="L186" t="s">
        <v>1177</v>
      </c>
      <c r="M186">
        <v>17</v>
      </c>
      <c r="N186">
        <v>50</v>
      </c>
      <c r="O186">
        <v>57</v>
      </c>
      <c r="P186" s="110">
        <v>46100</v>
      </c>
      <c r="Q186" s="110">
        <v>46128</v>
      </c>
      <c r="R186" s="110">
        <v>46128.475255127312</v>
      </c>
      <c r="S186" t="s">
        <v>187</v>
      </c>
      <c r="T186" t="s">
        <v>32</v>
      </c>
      <c r="U186" t="s">
        <v>32</v>
      </c>
      <c r="V186" t="s">
        <v>232</v>
      </c>
      <c r="W186" t="s">
        <v>233</v>
      </c>
      <c r="X186" t="s">
        <v>1103</v>
      </c>
      <c r="Y186" t="s">
        <v>32</v>
      </c>
      <c r="Z186" t="s">
        <v>32</v>
      </c>
      <c r="AA186" t="s">
        <v>32</v>
      </c>
      <c r="AB186" t="s">
        <v>32</v>
      </c>
      <c r="AC186" t="s">
        <v>32</v>
      </c>
      <c r="AD186" t="s">
        <v>32</v>
      </c>
      <c r="AE186" t="s">
        <v>190</v>
      </c>
      <c r="AF186">
        <v>217</v>
      </c>
      <c r="AG186" t="s">
        <v>191</v>
      </c>
      <c r="AH186" t="s">
        <v>192</v>
      </c>
      <c r="AI186">
        <v>4</v>
      </c>
      <c r="AJ186">
        <v>4</v>
      </c>
      <c r="AK186" t="s">
        <v>193</v>
      </c>
      <c r="AL186" t="s">
        <v>193</v>
      </c>
      <c r="AM186" t="s">
        <v>193</v>
      </c>
      <c r="AN186">
        <v>6</v>
      </c>
      <c r="AO186" t="s">
        <v>194</v>
      </c>
      <c r="AP186" t="s">
        <v>826</v>
      </c>
      <c r="AQ186" s="283">
        <v>0.76600000000000001</v>
      </c>
      <c r="AR186">
        <v>1.0840000000000001</v>
      </c>
      <c r="AS186" s="283">
        <v>0.83034400000000008</v>
      </c>
      <c r="AT186">
        <v>112</v>
      </c>
      <c r="AU186" t="s">
        <v>235</v>
      </c>
      <c r="AV186" t="s">
        <v>32</v>
      </c>
      <c r="AW186" t="s">
        <v>32</v>
      </c>
      <c r="AX186">
        <v>7</v>
      </c>
      <c r="AY186" t="s">
        <v>195</v>
      </c>
      <c r="AZ186">
        <v>10746</v>
      </c>
      <c r="BA186" t="s">
        <v>1104</v>
      </c>
      <c r="BB186">
        <v>85421</v>
      </c>
      <c r="BC186" t="s">
        <v>1178</v>
      </c>
      <c r="BD186">
        <v>6711572</v>
      </c>
      <c r="BE186" t="s">
        <v>829</v>
      </c>
      <c r="BF186" t="s">
        <v>563</v>
      </c>
      <c r="BG186" t="s">
        <v>32</v>
      </c>
      <c r="BH186" t="s">
        <v>198</v>
      </c>
      <c r="BI186" t="s">
        <v>32</v>
      </c>
      <c r="BJ186">
        <v>484182</v>
      </c>
      <c r="BK186" t="s">
        <v>831</v>
      </c>
      <c r="BL186" t="s">
        <v>238</v>
      </c>
      <c r="BM186" t="s">
        <v>841</v>
      </c>
      <c r="BN186" t="s">
        <v>834</v>
      </c>
      <c r="BO186" t="s">
        <v>32</v>
      </c>
      <c r="BP186" t="s">
        <v>32</v>
      </c>
    </row>
    <row r="187" spans="1:68">
      <c r="A187" s="109">
        <v>2026</v>
      </c>
      <c r="B187" t="s">
        <v>699</v>
      </c>
      <c r="C187" s="109">
        <v>16</v>
      </c>
      <c r="D187" t="s">
        <v>1179</v>
      </c>
      <c r="E187">
        <v>1</v>
      </c>
      <c r="F187" t="s">
        <v>32</v>
      </c>
      <c r="H187">
        <v>701340</v>
      </c>
      <c r="I187" t="s">
        <v>1180</v>
      </c>
      <c r="J187" t="s">
        <v>822</v>
      </c>
      <c r="K187" t="s">
        <v>854</v>
      </c>
      <c r="L187" t="s">
        <v>1181</v>
      </c>
      <c r="M187">
        <v>17</v>
      </c>
      <c r="N187">
        <v>67.599999999999994</v>
      </c>
      <c r="O187">
        <v>46.2</v>
      </c>
      <c r="P187" s="110">
        <v>46108</v>
      </c>
      <c r="Q187" s="110">
        <v>46128</v>
      </c>
      <c r="R187" s="110">
        <v>46128.600694444453</v>
      </c>
      <c r="S187" t="s">
        <v>187</v>
      </c>
      <c r="T187" t="s">
        <v>32</v>
      </c>
      <c r="U187" t="s">
        <v>32</v>
      </c>
      <c r="V187" t="s">
        <v>232</v>
      </c>
      <c r="W187" t="s">
        <v>233</v>
      </c>
      <c r="X187" t="s">
        <v>1103</v>
      </c>
      <c r="Y187" t="s">
        <v>32</v>
      </c>
      <c r="Z187" t="s">
        <v>32</v>
      </c>
      <c r="AA187" t="s">
        <v>32</v>
      </c>
      <c r="AB187" t="s">
        <v>32</v>
      </c>
      <c r="AC187" t="s">
        <v>32</v>
      </c>
      <c r="AD187" t="s">
        <v>32</v>
      </c>
      <c r="AE187" t="s">
        <v>190</v>
      </c>
      <c r="AF187">
        <v>217</v>
      </c>
      <c r="AG187" t="s">
        <v>191</v>
      </c>
      <c r="AH187" t="s">
        <v>192</v>
      </c>
      <c r="AI187">
        <v>4</v>
      </c>
      <c r="AJ187">
        <v>4</v>
      </c>
      <c r="AK187" t="s">
        <v>193</v>
      </c>
      <c r="AL187" t="s">
        <v>193</v>
      </c>
      <c r="AM187" t="s">
        <v>193</v>
      </c>
      <c r="AN187">
        <v>6</v>
      </c>
      <c r="AO187" t="s">
        <v>194</v>
      </c>
      <c r="AP187" t="s">
        <v>826</v>
      </c>
      <c r="AQ187" s="283">
        <v>2.9830000000000001</v>
      </c>
      <c r="AR187">
        <v>1.0840000000000001</v>
      </c>
      <c r="AS187" s="283">
        <v>3.2335720000000001</v>
      </c>
      <c r="AT187">
        <v>112</v>
      </c>
      <c r="AU187" t="s">
        <v>235</v>
      </c>
      <c r="AV187" t="s">
        <v>32</v>
      </c>
      <c r="AW187" t="s">
        <v>32</v>
      </c>
      <c r="AX187">
        <v>7</v>
      </c>
      <c r="AY187" t="s">
        <v>195</v>
      </c>
      <c r="AZ187">
        <v>10744</v>
      </c>
      <c r="BA187" t="s">
        <v>916</v>
      </c>
      <c r="BB187">
        <v>915985</v>
      </c>
      <c r="BC187" t="s">
        <v>433</v>
      </c>
      <c r="BD187">
        <v>5288302</v>
      </c>
      <c r="BE187" t="s">
        <v>829</v>
      </c>
      <c r="BF187" t="s">
        <v>563</v>
      </c>
      <c r="BG187" t="s">
        <v>32</v>
      </c>
      <c r="BH187" t="s">
        <v>198</v>
      </c>
      <c r="BI187" t="s">
        <v>1182</v>
      </c>
      <c r="BJ187">
        <v>484180</v>
      </c>
      <c r="BK187" t="s">
        <v>831</v>
      </c>
      <c r="BL187" t="s">
        <v>238</v>
      </c>
      <c r="BM187" t="s">
        <v>841</v>
      </c>
      <c r="BN187" t="s">
        <v>834</v>
      </c>
      <c r="BO187" t="s">
        <v>32</v>
      </c>
      <c r="BP187" t="s">
        <v>32</v>
      </c>
    </row>
    <row r="188" spans="1:68">
      <c r="A188" s="109">
        <v>2026</v>
      </c>
      <c r="B188" t="s">
        <v>699</v>
      </c>
      <c r="C188" s="109">
        <v>16</v>
      </c>
      <c r="D188" t="s">
        <v>1179</v>
      </c>
      <c r="E188">
        <v>2</v>
      </c>
      <c r="F188" t="s">
        <v>32</v>
      </c>
      <c r="H188">
        <v>701340</v>
      </c>
      <c r="I188" t="s">
        <v>1180</v>
      </c>
      <c r="J188" t="s">
        <v>822</v>
      </c>
      <c r="K188" t="s">
        <v>854</v>
      </c>
      <c r="L188" t="s">
        <v>1181</v>
      </c>
      <c r="M188">
        <v>17</v>
      </c>
      <c r="N188">
        <v>67.599999999999994</v>
      </c>
      <c r="O188">
        <v>46.2</v>
      </c>
      <c r="P188" s="110">
        <v>46108</v>
      </c>
      <c r="Q188" s="110">
        <v>46128</v>
      </c>
      <c r="R188" s="110">
        <v>46128.600694444453</v>
      </c>
      <c r="S188" t="s">
        <v>187</v>
      </c>
      <c r="T188" t="s">
        <v>32</v>
      </c>
      <c r="U188" t="s">
        <v>32</v>
      </c>
      <c r="V188" t="s">
        <v>232</v>
      </c>
      <c r="W188" t="s">
        <v>233</v>
      </c>
      <c r="X188" t="s">
        <v>1103</v>
      </c>
      <c r="Y188" t="s">
        <v>32</v>
      </c>
      <c r="Z188" t="s">
        <v>32</v>
      </c>
      <c r="AA188" t="s">
        <v>32</v>
      </c>
      <c r="AB188" t="s">
        <v>32</v>
      </c>
      <c r="AC188" t="s">
        <v>32</v>
      </c>
      <c r="AD188" t="s">
        <v>32</v>
      </c>
      <c r="AE188" t="s">
        <v>190</v>
      </c>
      <c r="AF188">
        <v>217</v>
      </c>
      <c r="AG188" t="s">
        <v>191</v>
      </c>
      <c r="AH188" t="s">
        <v>192</v>
      </c>
      <c r="AI188">
        <v>4</v>
      </c>
      <c r="AJ188">
        <v>4</v>
      </c>
      <c r="AK188" t="s">
        <v>193</v>
      </c>
      <c r="AL188" t="s">
        <v>193</v>
      </c>
      <c r="AM188" t="s">
        <v>193</v>
      </c>
      <c r="AN188">
        <v>7</v>
      </c>
      <c r="AO188" t="s">
        <v>194</v>
      </c>
      <c r="AP188" t="s">
        <v>826</v>
      </c>
      <c r="AQ188" s="283">
        <v>0.02</v>
      </c>
      <c r="AR188">
        <v>1.0840000000000001</v>
      </c>
      <c r="AS188" s="283">
        <v>2.1680000000000001E-2</v>
      </c>
      <c r="AT188">
        <v>113</v>
      </c>
      <c r="AU188" t="s">
        <v>235</v>
      </c>
      <c r="AV188" t="s">
        <v>32</v>
      </c>
      <c r="AW188" t="s">
        <v>32</v>
      </c>
      <c r="AX188">
        <v>7</v>
      </c>
      <c r="AY188" t="s">
        <v>239</v>
      </c>
      <c r="AZ188">
        <v>8888888</v>
      </c>
      <c r="BA188" t="s">
        <v>280</v>
      </c>
      <c r="BB188">
        <v>915985</v>
      </c>
      <c r="BC188" t="s">
        <v>433</v>
      </c>
      <c r="BD188">
        <v>5288302</v>
      </c>
      <c r="BE188" t="s">
        <v>829</v>
      </c>
      <c r="BF188" t="s">
        <v>563</v>
      </c>
      <c r="BG188" t="s">
        <v>32</v>
      </c>
      <c r="BH188" t="s">
        <v>198</v>
      </c>
      <c r="BI188" t="s">
        <v>1182</v>
      </c>
      <c r="BJ188">
        <v>484180</v>
      </c>
      <c r="BK188" t="s">
        <v>831</v>
      </c>
      <c r="BL188" t="s">
        <v>238</v>
      </c>
      <c r="BM188" t="s">
        <v>841</v>
      </c>
      <c r="BN188" t="s">
        <v>834</v>
      </c>
      <c r="BO188" t="s">
        <v>32</v>
      </c>
      <c r="BP188" t="s">
        <v>32</v>
      </c>
    </row>
    <row r="189" spans="1:68">
      <c r="A189" s="109">
        <v>2026</v>
      </c>
      <c r="B189" t="s">
        <v>699</v>
      </c>
      <c r="C189" s="109">
        <v>14</v>
      </c>
      <c r="D189" t="s">
        <v>1183</v>
      </c>
      <c r="E189">
        <v>1</v>
      </c>
      <c r="F189" t="s">
        <v>32</v>
      </c>
      <c r="G189" t="s">
        <v>32</v>
      </c>
      <c r="H189">
        <v>912902</v>
      </c>
      <c r="I189" t="s">
        <v>317</v>
      </c>
      <c r="J189" t="s">
        <v>822</v>
      </c>
      <c r="K189" t="s">
        <v>952</v>
      </c>
      <c r="L189" t="s">
        <v>1184</v>
      </c>
      <c r="M189">
        <v>14</v>
      </c>
      <c r="N189">
        <v>16</v>
      </c>
      <c r="O189">
        <v>33</v>
      </c>
      <c r="P189" s="110">
        <v>46104</v>
      </c>
      <c r="Q189" s="110">
        <v>46126</v>
      </c>
      <c r="R189" s="110">
        <v>46126.607208680558</v>
      </c>
      <c r="S189" t="s">
        <v>187</v>
      </c>
      <c r="T189" t="s">
        <v>32</v>
      </c>
      <c r="U189" t="s">
        <v>32</v>
      </c>
      <c r="V189" t="s">
        <v>318</v>
      </c>
      <c r="W189" t="s">
        <v>318</v>
      </c>
      <c r="X189" t="s">
        <v>954</v>
      </c>
      <c r="Y189" t="s">
        <v>32</v>
      </c>
      <c r="Z189" t="s">
        <v>32</v>
      </c>
      <c r="AA189" t="s">
        <v>32</v>
      </c>
      <c r="AB189" t="s">
        <v>32</v>
      </c>
      <c r="AC189" t="s">
        <v>32</v>
      </c>
      <c r="AD189" t="s">
        <v>32</v>
      </c>
      <c r="AE189" t="s">
        <v>190</v>
      </c>
      <c r="AF189">
        <v>217</v>
      </c>
      <c r="AG189" t="s">
        <v>191</v>
      </c>
      <c r="AH189" t="s">
        <v>192</v>
      </c>
      <c r="AI189">
        <v>4</v>
      </c>
      <c r="AJ189">
        <v>4</v>
      </c>
      <c r="AK189" t="s">
        <v>193</v>
      </c>
      <c r="AL189" t="s">
        <v>193</v>
      </c>
      <c r="AM189" t="s">
        <v>193</v>
      </c>
      <c r="AN189">
        <v>2</v>
      </c>
      <c r="AO189" t="s">
        <v>194</v>
      </c>
      <c r="AP189" t="s">
        <v>826</v>
      </c>
      <c r="AQ189" s="283">
        <v>0.99399999999999999</v>
      </c>
      <c r="AR189">
        <v>1.0840000000000001</v>
      </c>
      <c r="AS189" s="283">
        <v>1.077496</v>
      </c>
      <c r="AT189">
        <v>105</v>
      </c>
      <c r="AU189" t="s">
        <v>320</v>
      </c>
      <c r="AV189" t="s">
        <v>32</v>
      </c>
      <c r="AW189" t="s">
        <v>32</v>
      </c>
      <c r="AX189">
        <v>3</v>
      </c>
      <c r="AY189" t="s">
        <v>195</v>
      </c>
      <c r="AZ189">
        <v>5811</v>
      </c>
      <c r="BA189" t="s">
        <v>397</v>
      </c>
      <c r="BB189">
        <v>912953</v>
      </c>
      <c r="BC189" t="s">
        <v>322</v>
      </c>
      <c r="BD189">
        <v>12349216</v>
      </c>
      <c r="BE189" t="s">
        <v>829</v>
      </c>
      <c r="BF189" t="s">
        <v>318</v>
      </c>
      <c r="BG189" t="s">
        <v>32</v>
      </c>
      <c r="BH189" t="s">
        <v>198</v>
      </c>
      <c r="BI189" t="s">
        <v>32</v>
      </c>
      <c r="BJ189">
        <v>483837</v>
      </c>
      <c r="BK189" t="s">
        <v>831</v>
      </c>
      <c r="BL189" t="s">
        <v>323</v>
      </c>
      <c r="BM189" t="s">
        <v>841</v>
      </c>
      <c r="BN189" t="s">
        <v>834</v>
      </c>
      <c r="BO189" t="s">
        <v>32</v>
      </c>
      <c r="BP189" t="s">
        <v>32</v>
      </c>
    </row>
    <row r="190" spans="1:68">
      <c r="A190" s="109">
        <v>2026</v>
      </c>
      <c r="B190" t="s">
        <v>699</v>
      </c>
      <c r="C190" s="109">
        <v>14</v>
      </c>
      <c r="D190" t="s">
        <v>1185</v>
      </c>
      <c r="E190">
        <v>1</v>
      </c>
      <c r="F190" t="s">
        <v>32</v>
      </c>
      <c r="G190" t="s">
        <v>32</v>
      </c>
      <c r="H190">
        <v>35799</v>
      </c>
      <c r="I190" t="s">
        <v>381</v>
      </c>
      <c r="J190" t="s">
        <v>822</v>
      </c>
      <c r="K190" t="s">
        <v>956</v>
      </c>
      <c r="L190" t="s">
        <v>957</v>
      </c>
      <c r="M190">
        <v>14.9</v>
      </c>
      <c r="N190">
        <v>30</v>
      </c>
      <c r="O190">
        <v>20</v>
      </c>
      <c r="P190" s="110">
        <v>46107</v>
      </c>
      <c r="Q190" s="110">
        <v>46126</v>
      </c>
      <c r="R190" s="110">
        <v>46126.605026273137</v>
      </c>
      <c r="S190" t="s">
        <v>187</v>
      </c>
      <c r="T190" t="s">
        <v>32</v>
      </c>
      <c r="U190" t="s">
        <v>32</v>
      </c>
      <c r="V190" t="s">
        <v>318</v>
      </c>
      <c r="W190" t="s">
        <v>318</v>
      </c>
      <c r="X190" t="s">
        <v>954</v>
      </c>
      <c r="Y190" t="s">
        <v>32</v>
      </c>
      <c r="Z190" t="s">
        <v>32</v>
      </c>
      <c r="AA190" t="s">
        <v>32</v>
      </c>
      <c r="AB190" t="s">
        <v>32</v>
      </c>
      <c r="AC190" t="s">
        <v>32</v>
      </c>
      <c r="AD190" t="s">
        <v>32</v>
      </c>
      <c r="AE190" t="s">
        <v>190</v>
      </c>
      <c r="AF190">
        <v>217</v>
      </c>
      <c r="AG190" t="s">
        <v>191</v>
      </c>
      <c r="AH190" t="s">
        <v>192</v>
      </c>
      <c r="AI190">
        <v>4</v>
      </c>
      <c r="AJ190">
        <v>4</v>
      </c>
      <c r="AK190" t="s">
        <v>193</v>
      </c>
      <c r="AL190" t="s">
        <v>193</v>
      </c>
      <c r="AM190" t="s">
        <v>193</v>
      </c>
      <c r="AN190">
        <v>3</v>
      </c>
      <c r="AO190" t="s">
        <v>194</v>
      </c>
      <c r="AP190" t="s">
        <v>826</v>
      </c>
      <c r="AQ190" s="283">
        <v>2.0259999999999998</v>
      </c>
      <c r="AR190">
        <v>1.0840000000000001</v>
      </c>
      <c r="AS190" s="283">
        <v>2.1961840000000001</v>
      </c>
      <c r="AT190">
        <v>108</v>
      </c>
      <c r="AU190" t="s">
        <v>320</v>
      </c>
      <c r="AV190" t="s">
        <v>32</v>
      </c>
      <c r="AW190" t="s">
        <v>32</v>
      </c>
      <c r="AX190">
        <v>3</v>
      </c>
      <c r="AY190" t="s">
        <v>195</v>
      </c>
      <c r="AZ190">
        <v>5811</v>
      </c>
      <c r="BA190" t="s">
        <v>397</v>
      </c>
      <c r="BB190">
        <v>78434</v>
      </c>
      <c r="BC190" t="s">
        <v>382</v>
      </c>
      <c r="BD190">
        <v>12818264</v>
      </c>
      <c r="BE190" t="s">
        <v>829</v>
      </c>
      <c r="BF190" t="s">
        <v>318</v>
      </c>
      <c r="BG190" t="s">
        <v>32</v>
      </c>
      <c r="BH190" t="s">
        <v>198</v>
      </c>
      <c r="BI190" t="s">
        <v>32</v>
      </c>
      <c r="BJ190">
        <v>483836</v>
      </c>
      <c r="BK190" t="s">
        <v>831</v>
      </c>
      <c r="BL190" t="s">
        <v>323</v>
      </c>
      <c r="BM190" t="s">
        <v>841</v>
      </c>
      <c r="BN190" t="s">
        <v>834</v>
      </c>
      <c r="BO190" t="s">
        <v>32</v>
      </c>
      <c r="BP190" t="s">
        <v>32</v>
      </c>
    </row>
    <row r="191" spans="1:68">
      <c r="A191" s="109">
        <v>2026</v>
      </c>
      <c r="B191" t="s">
        <v>699</v>
      </c>
      <c r="C191" s="109">
        <v>14</v>
      </c>
      <c r="D191" t="s">
        <v>1186</v>
      </c>
      <c r="E191">
        <v>1</v>
      </c>
      <c r="F191" t="s">
        <v>32</v>
      </c>
      <c r="G191" t="s">
        <v>32</v>
      </c>
      <c r="H191">
        <v>702379</v>
      </c>
      <c r="I191" t="s">
        <v>951</v>
      </c>
      <c r="J191" t="s">
        <v>822</v>
      </c>
      <c r="K191" t="s">
        <v>952</v>
      </c>
      <c r="L191" t="s">
        <v>953</v>
      </c>
      <c r="M191">
        <v>14.18</v>
      </c>
      <c r="N191">
        <v>23.3</v>
      </c>
      <c r="O191">
        <v>20.399999999999999</v>
      </c>
      <c r="P191" s="110">
        <v>46104</v>
      </c>
      <c r="Q191" s="110">
        <v>46126</v>
      </c>
      <c r="R191" s="110">
        <v>46126.602583414351</v>
      </c>
      <c r="S191" t="s">
        <v>187</v>
      </c>
      <c r="T191" t="s">
        <v>32</v>
      </c>
      <c r="U191" t="s">
        <v>32</v>
      </c>
      <c r="V191" t="s">
        <v>318</v>
      </c>
      <c r="W191" t="s">
        <v>318</v>
      </c>
      <c r="X191" t="s">
        <v>954</v>
      </c>
      <c r="Y191" t="s">
        <v>32</v>
      </c>
      <c r="Z191" t="s">
        <v>32</v>
      </c>
      <c r="AA191" t="s">
        <v>32</v>
      </c>
      <c r="AB191" t="s">
        <v>32</v>
      </c>
      <c r="AC191" t="s">
        <v>32</v>
      </c>
      <c r="AD191" t="s">
        <v>32</v>
      </c>
      <c r="AE191" t="s">
        <v>190</v>
      </c>
      <c r="AF191">
        <v>217</v>
      </c>
      <c r="AG191" t="s">
        <v>191</v>
      </c>
      <c r="AH191" t="s">
        <v>192</v>
      </c>
      <c r="AI191">
        <v>4</v>
      </c>
      <c r="AJ191">
        <v>4</v>
      </c>
      <c r="AK191" t="s">
        <v>193</v>
      </c>
      <c r="AL191" t="s">
        <v>193</v>
      </c>
      <c r="AM191" t="s">
        <v>193</v>
      </c>
      <c r="AN191">
        <v>3</v>
      </c>
      <c r="AO191" t="s">
        <v>194</v>
      </c>
      <c r="AP191" t="s">
        <v>826</v>
      </c>
      <c r="AQ191" s="283">
        <v>1.5920000000000001</v>
      </c>
      <c r="AR191">
        <v>1.0840000000000001</v>
      </c>
      <c r="AS191" s="283">
        <v>1.7257279999999999</v>
      </c>
      <c r="AT191">
        <v>108</v>
      </c>
      <c r="AU191" t="s">
        <v>320</v>
      </c>
      <c r="AV191" t="s">
        <v>32</v>
      </c>
      <c r="AW191" t="s">
        <v>32</v>
      </c>
      <c r="AX191">
        <v>3</v>
      </c>
      <c r="AY191" t="s">
        <v>195</v>
      </c>
      <c r="AZ191">
        <v>5811</v>
      </c>
      <c r="BA191" t="s">
        <v>397</v>
      </c>
      <c r="BB191">
        <v>96624</v>
      </c>
      <c r="BC191" t="s">
        <v>358</v>
      </c>
      <c r="BD191">
        <v>9442664</v>
      </c>
      <c r="BE191" t="s">
        <v>829</v>
      </c>
      <c r="BF191" t="s">
        <v>318</v>
      </c>
      <c r="BG191" t="s">
        <v>32</v>
      </c>
      <c r="BH191" t="s">
        <v>198</v>
      </c>
      <c r="BI191" t="s">
        <v>32</v>
      </c>
      <c r="BJ191">
        <v>483835</v>
      </c>
      <c r="BK191" t="s">
        <v>831</v>
      </c>
      <c r="BL191" t="s">
        <v>323</v>
      </c>
      <c r="BM191" t="s">
        <v>841</v>
      </c>
      <c r="BN191" t="s">
        <v>834</v>
      </c>
      <c r="BO191" t="s">
        <v>32</v>
      </c>
      <c r="BP191" t="s">
        <v>32</v>
      </c>
    </row>
    <row r="192" spans="1:68">
      <c r="A192" s="109">
        <v>2026</v>
      </c>
      <c r="B192" t="s">
        <v>699</v>
      </c>
      <c r="C192" s="109">
        <v>13</v>
      </c>
      <c r="D192" t="s">
        <v>1187</v>
      </c>
      <c r="E192">
        <v>1</v>
      </c>
      <c r="F192" t="s">
        <v>32</v>
      </c>
      <c r="G192" t="s">
        <v>32</v>
      </c>
      <c r="H192">
        <v>701239</v>
      </c>
      <c r="I192" t="s">
        <v>975</v>
      </c>
      <c r="J192" t="s">
        <v>822</v>
      </c>
      <c r="K192" t="s">
        <v>976</v>
      </c>
      <c r="L192" t="s">
        <v>977</v>
      </c>
      <c r="M192">
        <v>18</v>
      </c>
      <c r="N192">
        <v>43</v>
      </c>
      <c r="O192">
        <v>54.1</v>
      </c>
      <c r="P192" s="110">
        <v>46102</v>
      </c>
      <c r="Q192" s="110">
        <v>46125</v>
      </c>
      <c r="R192" s="110">
        <v>46125.497746793983</v>
      </c>
      <c r="S192" t="s">
        <v>187</v>
      </c>
      <c r="T192" t="s">
        <v>32</v>
      </c>
      <c r="U192" t="s">
        <v>32</v>
      </c>
      <c r="V192" t="s">
        <v>978</v>
      </c>
      <c r="W192" t="s">
        <v>978</v>
      </c>
      <c r="X192" t="s">
        <v>856</v>
      </c>
      <c r="Y192" t="s">
        <v>32</v>
      </c>
      <c r="Z192" t="s">
        <v>32</v>
      </c>
      <c r="AA192" t="s">
        <v>32</v>
      </c>
      <c r="AB192" t="s">
        <v>32</v>
      </c>
      <c r="AC192" t="s">
        <v>32</v>
      </c>
      <c r="AD192" t="s">
        <v>32</v>
      </c>
      <c r="AE192" t="s">
        <v>190</v>
      </c>
      <c r="AF192">
        <v>217</v>
      </c>
      <c r="AG192" t="s">
        <v>191</v>
      </c>
      <c r="AH192" t="s">
        <v>192</v>
      </c>
      <c r="AI192">
        <v>4</v>
      </c>
      <c r="AJ192">
        <v>4</v>
      </c>
      <c r="AK192" t="s">
        <v>193</v>
      </c>
      <c r="AL192" t="s">
        <v>193</v>
      </c>
      <c r="AM192" t="s">
        <v>193</v>
      </c>
      <c r="AN192">
        <v>11</v>
      </c>
      <c r="AO192" t="s">
        <v>194</v>
      </c>
      <c r="AP192" t="s">
        <v>826</v>
      </c>
      <c r="AQ192" s="283">
        <v>2.78</v>
      </c>
      <c r="AR192">
        <v>1.087</v>
      </c>
      <c r="AS192" s="283">
        <v>3.0218600000000002</v>
      </c>
      <c r="AT192">
        <v>119</v>
      </c>
      <c r="AU192" t="s">
        <v>261</v>
      </c>
      <c r="AV192" t="s">
        <v>32</v>
      </c>
      <c r="AW192" t="s">
        <v>32</v>
      </c>
      <c r="AX192">
        <v>10</v>
      </c>
      <c r="AY192" t="s">
        <v>195</v>
      </c>
      <c r="AZ192">
        <v>4913</v>
      </c>
      <c r="BA192" t="s">
        <v>979</v>
      </c>
      <c r="BB192">
        <v>963281</v>
      </c>
      <c r="BC192" t="s">
        <v>980</v>
      </c>
      <c r="BD192">
        <v>10484245</v>
      </c>
      <c r="BE192" t="s">
        <v>829</v>
      </c>
      <c r="BF192" t="s">
        <v>981</v>
      </c>
      <c r="BG192" t="s">
        <v>32</v>
      </c>
      <c r="BH192" t="s">
        <v>198</v>
      </c>
      <c r="BI192" t="s">
        <v>32</v>
      </c>
      <c r="BJ192">
        <v>483549</v>
      </c>
      <c r="BK192" t="s">
        <v>831</v>
      </c>
      <c r="BL192" t="s">
        <v>982</v>
      </c>
      <c r="BM192" t="s">
        <v>841</v>
      </c>
      <c r="BN192" t="s">
        <v>834</v>
      </c>
      <c r="BO192" t="s">
        <v>32</v>
      </c>
      <c r="BP192" t="s">
        <v>32</v>
      </c>
    </row>
    <row r="193" spans="1:68">
      <c r="A193" s="109">
        <v>2026</v>
      </c>
      <c r="B193" t="s">
        <v>699</v>
      </c>
      <c r="C193" s="109">
        <v>13</v>
      </c>
      <c r="D193" t="s">
        <v>1188</v>
      </c>
      <c r="E193">
        <v>1</v>
      </c>
      <c r="F193" t="s">
        <v>32</v>
      </c>
      <c r="G193" t="s">
        <v>32</v>
      </c>
      <c r="H193">
        <v>969096</v>
      </c>
      <c r="I193" t="s">
        <v>346</v>
      </c>
      <c r="J193" t="s">
        <v>822</v>
      </c>
      <c r="K193" t="s">
        <v>1101</v>
      </c>
      <c r="L193" t="s">
        <v>1189</v>
      </c>
      <c r="M193">
        <v>14.9</v>
      </c>
      <c r="N193">
        <v>43.8</v>
      </c>
      <c r="O193">
        <v>38.299999999999997</v>
      </c>
      <c r="P193" s="110">
        <v>46118</v>
      </c>
      <c r="Q193" s="110">
        <v>46125</v>
      </c>
      <c r="R193" s="110">
        <v>46125.451145868057</v>
      </c>
      <c r="S193" t="s">
        <v>187</v>
      </c>
      <c r="T193" t="s">
        <v>32</v>
      </c>
      <c r="U193" t="s">
        <v>32</v>
      </c>
      <c r="V193" t="s">
        <v>1190</v>
      </c>
      <c r="W193" t="s">
        <v>1078</v>
      </c>
      <c r="X193" t="s">
        <v>1058</v>
      </c>
      <c r="Y193" t="s">
        <v>32</v>
      </c>
      <c r="Z193" t="s">
        <v>32</v>
      </c>
      <c r="AA193" t="s">
        <v>32</v>
      </c>
      <c r="AB193" t="s">
        <v>32</v>
      </c>
      <c r="AC193" t="s">
        <v>32</v>
      </c>
      <c r="AD193" t="s">
        <v>32</v>
      </c>
      <c r="AE193" t="s">
        <v>190</v>
      </c>
      <c r="AF193">
        <v>217</v>
      </c>
      <c r="AG193" t="s">
        <v>191</v>
      </c>
      <c r="AH193" t="s">
        <v>192</v>
      </c>
      <c r="AI193">
        <v>4</v>
      </c>
      <c r="AJ193">
        <v>4</v>
      </c>
      <c r="AK193" t="s">
        <v>193</v>
      </c>
      <c r="AL193" t="s">
        <v>193</v>
      </c>
      <c r="AM193" t="s">
        <v>193</v>
      </c>
      <c r="AN193">
        <v>5</v>
      </c>
      <c r="AO193" t="s">
        <v>194</v>
      </c>
      <c r="AP193" t="s">
        <v>826</v>
      </c>
      <c r="AQ193" s="283">
        <v>1.0760000000000001</v>
      </c>
      <c r="AR193">
        <v>1.0840000000000001</v>
      </c>
      <c r="AS193" s="283">
        <v>1.1663840000000001</v>
      </c>
      <c r="AT193">
        <v>111</v>
      </c>
      <c r="AU193" t="s">
        <v>1191</v>
      </c>
      <c r="AV193" t="s">
        <v>32</v>
      </c>
      <c r="AW193" t="s">
        <v>32</v>
      </c>
      <c r="AX193">
        <v>7</v>
      </c>
      <c r="AY193" t="s">
        <v>195</v>
      </c>
      <c r="AZ193">
        <v>10653</v>
      </c>
      <c r="BA193" t="s">
        <v>1108</v>
      </c>
      <c r="BB193">
        <v>942465</v>
      </c>
      <c r="BC193" t="s">
        <v>347</v>
      </c>
      <c r="BD193">
        <v>13575341</v>
      </c>
      <c r="BE193" t="s">
        <v>859</v>
      </c>
      <c r="BF193" t="s">
        <v>563</v>
      </c>
      <c r="BG193" t="s">
        <v>32</v>
      </c>
      <c r="BH193" t="s">
        <v>198</v>
      </c>
      <c r="BI193" t="s">
        <v>32</v>
      </c>
      <c r="BJ193">
        <v>483544</v>
      </c>
      <c r="BK193" t="s">
        <v>831</v>
      </c>
      <c r="BL193" t="s">
        <v>1192</v>
      </c>
      <c r="BM193" t="s">
        <v>833</v>
      </c>
      <c r="BN193" t="s">
        <v>834</v>
      </c>
      <c r="BO193" t="s">
        <v>32</v>
      </c>
      <c r="BP193" t="s">
        <v>32</v>
      </c>
    </row>
    <row r="194" spans="1:68">
      <c r="A194" s="109">
        <v>2026</v>
      </c>
      <c r="B194" t="s">
        <v>699</v>
      </c>
      <c r="C194" s="109">
        <v>13</v>
      </c>
      <c r="D194" t="s">
        <v>1193</v>
      </c>
      <c r="E194">
        <v>1</v>
      </c>
      <c r="F194" t="s">
        <v>32</v>
      </c>
      <c r="G194" t="s">
        <v>32</v>
      </c>
      <c r="H194">
        <v>950913</v>
      </c>
      <c r="I194" t="s">
        <v>465</v>
      </c>
      <c r="J194" t="s">
        <v>822</v>
      </c>
      <c r="K194" t="s">
        <v>823</v>
      </c>
      <c r="L194" t="s">
        <v>902</v>
      </c>
      <c r="M194">
        <v>17.7</v>
      </c>
      <c r="N194">
        <v>48</v>
      </c>
      <c r="O194">
        <v>77</v>
      </c>
      <c r="P194" s="110">
        <v>46106</v>
      </c>
      <c r="Q194" s="110">
        <v>46125</v>
      </c>
      <c r="R194" s="110">
        <v>46125.484585844912</v>
      </c>
      <c r="S194" t="s">
        <v>187</v>
      </c>
      <c r="T194" t="s">
        <v>32</v>
      </c>
      <c r="U194" t="s">
        <v>32</v>
      </c>
      <c r="V194" t="s">
        <v>301</v>
      </c>
      <c r="W194" t="s">
        <v>302</v>
      </c>
      <c r="X194" t="s">
        <v>856</v>
      </c>
      <c r="Y194" t="s">
        <v>32</v>
      </c>
      <c r="Z194" t="s">
        <v>32</v>
      </c>
      <c r="AA194" t="s">
        <v>32</v>
      </c>
      <c r="AB194" t="s">
        <v>32</v>
      </c>
      <c r="AC194" t="s">
        <v>32</v>
      </c>
      <c r="AD194" t="s">
        <v>32</v>
      </c>
      <c r="AE194" t="s">
        <v>190</v>
      </c>
      <c r="AF194">
        <v>217</v>
      </c>
      <c r="AG194" t="s">
        <v>191</v>
      </c>
      <c r="AH194" t="s">
        <v>192</v>
      </c>
      <c r="AI194">
        <v>4</v>
      </c>
      <c r="AJ194">
        <v>4</v>
      </c>
      <c r="AK194" t="s">
        <v>193</v>
      </c>
      <c r="AL194" t="s">
        <v>193</v>
      </c>
      <c r="AM194" t="s">
        <v>193</v>
      </c>
      <c r="AN194">
        <v>11</v>
      </c>
      <c r="AO194" t="s">
        <v>194</v>
      </c>
      <c r="AP194" t="s">
        <v>826</v>
      </c>
      <c r="AQ194" s="283">
        <v>1.8109999999999999</v>
      </c>
      <c r="AR194">
        <v>1.0840000000000001</v>
      </c>
      <c r="AS194" s="283">
        <v>1.9631240000000001</v>
      </c>
      <c r="AT194">
        <v>118</v>
      </c>
      <c r="AU194" t="s">
        <v>261</v>
      </c>
      <c r="AV194" t="s">
        <v>32</v>
      </c>
      <c r="AW194" t="s">
        <v>32</v>
      </c>
      <c r="AX194">
        <v>14</v>
      </c>
      <c r="AY194" t="s">
        <v>195</v>
      </c>
      <c r="AZ194">
        <v>7650</v>
      </c>
      <c r="BA194" t="s">
        <v>303</v>
      </c>
      <c r="BB194">
        <v>927498</v>
      </c>
      <c r="BC194" t="s">
        <v>467</v>
      </c>
      <c r="BD194">
        <v>6758684</v>
      </c>
      <c r="BE194" t="s">
        <v>859</v>
      </c>
      <c r="BF194" t="s">
        <v>188</v>
      </c>
      <c r="BG194" t="s">
        <v>32</v>
      </c>
      <c r="BH194" t="s">
        <v>198</v>
      </c>
      <c r="BI194" t="s">
        <v>1194</v>
      </c>
      <c r="BJ194">
        <v>483468</v>
      </c>
      <c r="BK194" t="s">
        <v>831</v>
      </c>
      <c r="BL194" t="s">
        <v>305</v>
      </c>
      <c r="BM194" t="s">
        <v>841</v>
      </c>
      <c r="BN194" t="s">
        <v>834</v>
      </c>
      <c r="BO194" t="s">
        <v>32</v>
      </c>
      <c r="BP194" t="s">
        <v>32</v>
      </c>
    </row>
    <row r="195" spans="1:68">
      <c r="A195" s="109">
        <v>2026</v>
      </c>
      <c r="B195" t="s">
        <v>699</v>
      </c>
      <c r="C195" s="109">
        <v>12</v>
      </c>
      <c r="D195" t="s">
        <v>1195</v>
      </c>
      <c r="E195">
        <v>1</v>
      </c>
      <c r="F195" t="s">
        <v>32</v>
      </c>
      <c r="G195" t="s">
        <v>32</v>
      </c>
      <c r="H195">
        <v>961539</v>
      </c>
      <c r="I195" t="s">
        <v>558</v>
      </c>
      <c r="J195" t="s">
        <v>822</v>
      </c>
      <c r="K195" t="s">
        <v>914</v>
      </c>
      <c r="L195" t="s">
        <v>1114</v>
      </c>
      <c r="M195">
        <v>14.96</v>
      </c>
      <c r="N195">
        <v>22.2</v>
      </c>
      <c r="O195">
        <v>33.5</v>
      </c>
      <c r="P195" s="110">
        <v>46108</v>
      </c>
      <c r="Q195" s="110">
        <v>46124</v>
      </c>
      <c r="R195" s="110">
        <v>46124.533798761579</v>
      </c>
      <c r="S195" t="s">
        <v>187</v>
      </c>
      <c r="T195" t="s">
        <v>32</v>
      </c>
      <c r="U195" t="s">
        <v>32</v>
      </c>
      <c r="V195" t="s">
        <v>1196</v>
      </c>
      <c r="W195" t="s">
        <v>1197</v>
      </c>
      <c r="X195" t="s">
        <v>1001</v>
      </c>
      <c r="Y195" t="s">
        <v>32</v>
      </c>
      <c r="Z195" t="s">
        <v>32</v>
      </c>
      <c r="AA195" t="s">
        <v>32</v>
      </c>
      <c r="AB195" t="s">
        <v>32</v>
      </c>
      <c r="AC195" t="s">
        <v>32</v>
      </c>
      <c r="AD195" t="s">
        <v>32</v>
      </c>
      <c r="AE195" t="s">
        <v>190</v>
      </c>
      <c r="AF195">
        <v>217</v>
      </c>
      <c r="AG195" t="s">
        <v>191</v>
      </c>
      <c r="AH195" t="s">
        <v>192</v>
      </c>
      <c r="AI195">
        <v>4</v>
      </c>
      <c r="AJ195">
        <v>4</v>
      </c>
      <c r="AK195" t="s">
        <v>193</v>
      </c>
      <c r="AL195" t="s">
        <v>193</v>
      </c>
      <c r="AM195" t="s">
        <v>193</v>
      </c>
      <c r="AN195">
        <v>4</v>
      </c>
      <c r="AO195" t="s">
        <v>194</v>
      </c>
      <c r="AP195" t="s">
        <v>826</v>
      </c>
      <c r="AQ195" s="283">
        <v>2.093</v>
      </c>
      <c r="AR195">
        <v>1.0840000000000001</v>
      </c>
      <c r="AS195" s="283">
        <v>2.2688120000000001</v>
      </c>
      <c r="AT195">
        <v>110</v>
      </c>
      <c r="AU195" t="s">
        <v>1198</v>
      </c>
      <c r="AV195" t="s">
        <v>32</v>
      </c>
      <c r="AW195" t="s">
        <v>32</v>
      </c>
      <c r="AX195">
        <v>5</v>
      </c>
      <c r="AY195" t="s">
        <v>195</v>
      </c>
      <c r="AZ195">
        <v>10746</v>
      </c>
      <c r="BA195" t="s">
        <v>1104</v>
      </c>
      <c r="BB195">
        <v>948623</v>
      </c>
      <c r="BC195" t="s">
        <v>559</v>
      </c>
      <c r="BD195">
        <v>9373917</v>
      </c>
      <c r="BE195" t="s">
        <v>829</v>
      </c>
      <c r="BF195" t="s">
        <v>340</v>
      </c>
      <c r="BG195" t="s">
        <v>32</v>
      </c>
      <c r="BH195" t="s">
        <v>198</v>
      </c>
      <c r="BI195" t="s">
        <v>32</v>
      </c>
      <c r="BJ195">
        <v>483437</v>
      </c>
      <c r="BK195" t="s">
        <v>831</v>
      </c>
      <c r="BL195" t="s">
        <v>1199</v>
      </c>
      <c r="BM195" t="s">
        <v>833</v>
      </c>
      <c r="BN195" t="s">
        <v>834</v>
      </c>
      <c r="BO195" t="s">
        <v>32</v>
      </c>
      <c r="BP195" t="s">
        <v>32</v>
      </c>
    </row>
    <row r="196" spans="1:68">
      <c r="A196" s="109">
        <v>2026</v>
      </c>
      <c r="B196" t="s">
        <v>699</v>
      </c>
      <c r="C196" s="109">
        <v>12</v>
      </c>
      <c r="D196" t="s">
        <v>1200</v>
      </c>
      <c r="E196">
        <v>1</v>
      </c>
      <c r="F196" t="s">
        <v>32</v>
      </c>
      <c r="G196" t="s">
        <v>32</v>
      </c>
      <c r="H196">
        <v>952851</v>
      </c>
      <c r="I196" t="s">
        <v>258</v>
      </c>
      <c r="J196" t="s">
        <v>822</v>
      </c>
      <c r="K196" t="s">
        <v>854</v>
      </c>
      <c r="L196" t="s">
        <v>1201</v>
      </c>
      <c r="M196">
        <v>15.6</v>
      </c>
      <c r="N196">
        <v>18</v>
      </c>
      <c r="O196">
        <v>20.2</v>
      </c>
      <c r="P196" s="110">
        <v>46112</v>
      </c>
      <c r="Q196" s="110">
        <v>46124</v>
      </c>
      <c r="R196" s="110">
        <v>46124.463052233797</v>
      </c>
      <c r="S196" t="s">
        <v>187</v>
      </c>
      <c r="T196" t="s">
        <v>32</v>
      </c>
      <c r="U196" t="s">
        <v>32</v>
      </c>
      <c r="V196" t="s">
        <v>259</v>
      </c>
      <c r="W196" t="s">
        <v>259</v>
      </c>
      <c r="X196" t="s">
        <v>856</v>
      </c>
      <c r="Y196" t="s">
        <v>32</v>
      </c>
      <c r="Z196" t="s">
        <v>32</v>
      </c>
      <c r="AA196" t="s">
        <v>32</v>
      </c>
      <c r="AB196" t="s">
        <v>32</v>
      </c>
      <c r="AC196" t="s">
        <v>32</v>
      </c>
      <c r="AD196" t="s">
        <v>32</v>
      </c>
      <c r="AE196" t="s">
        <v>190</v>
      </c>
      <c r="AF196">
        <v>217</v>
      </c>
      <c r="AG196" t="s">
        <v>191</v>
      </c>
      <c r="AH196" t="s">
        <v>192</v>
      </c>
      <c r="AI196">
        <v>4</v>
      </c>
      <c r="AJ196">
        <v>4</v>
      </c>
      <c r="AK196" t="s">
        <v>193</v>
      </c>
      <c r="AL196" t="s">
        <v>193</v>
      </c>
      <c r="AM196" t="s">
        <v>193</v>
      </c>
      <c r="AN196">
        <v>10</v>
      </c>
      <c r="AO196" t="s">
        <v>194</v>
      </c>
      <c r="AP196" t="s">
        <v>826</v>
      </c>
      <c r="AQ196" s="283">
        <v>2.524</v>
      </c>
      <c r="AR196">
        <v>1.0840000000000001</v>
      </c>
      <c r="AS196" s="283">
        <v>2.7360159999999998</v>
      </c>
      <c r="AT196">
        <v>117</v>
      </c>
      <c r="AU196" t="s">
        <v>261</v>
      </c>
      <c r="AV196" t="s">
        <v>32</v>
      </c>
      <c r="AW196" t="s">
        <v>32</v>
      </c>
      <c r="AX196">
        <v>5</v>
      </c>
      <c r="AY196" t="s">
        <v>195</v>
      </c>
      <c r="AZ196">
        <v>6629</v>
      </c>
      <c r="BA196" t="s">
        <v>262</v>
      </c>
      <c r="BB196">
        <v>900264</v>
      </c>
      <c r="BC196" t="s">
        <v>263</v>
      </c>
      <c r="BD196">
        <v>9035274</v>
      </c>
      <c r="BE196" t="s">
        <v>829</v>
      </c>
      <c r="BF196" t="s">
        <v>66</v>
      </c>
      <c r="BG196" t="s">
        <v>32</v>
      </c>
      <c r="BH196" t="s">
        <v>198</v>
      </c>
      <c r="BI196" t="s">
        <v>32</v>
      </c>
      <c r="BJ196">
        <v>483423</v>
      </c>
      <c r="BK196" t="s">
        <v>831</v>
      </c>
      <c r="BL196" t="s">
        <v>264</v>
      </c>
      <c r="BM196" t="s">
        <v>833</v>
      </c>
      <c r="BN196" t="s">
        <v>834</v>
      </c>
      <c r="BO196" t="s">
        <v>32</v>
      </c>
      <c r="BP196" t="s">
        <v>32</v>
      </c>
    </row>
    <row r="197" spans="1:68">
      <c r="A197" s="109">
        <v>2026</v>
      </c>
      <c r="B197" t="s">
        <v>699</v>
      </c>
      <c r="C197" s="109">
        <v>11</v>
      </c>
      <c r="D197" t="s">
        <v>1202</v>
      </c>
      <c r="E197">
        <v>1</v>
      </c>
      <c r="F197" t="s">
        <v>32</v>
      </c>
      <c r="H197">
        <v>30419</v>
      </c>
      <c r="I197" t="s">
        <v>412</v>
      </c>
      <c r="J197" t="s">
        <v>822</v>
      </c>
      <c r="K197" t="s">
        <v>1101</v>
      </c>
      <c r="L197" t="s">
        <v>1203</v>
      </c>
      <c r="M197">
        <v>13.95</v>
      </c>
      <c r="N197">
        <v>33</v>
      </c>
      <c r="O197">
        <v>43.5</v>
      </c>
      <c r="P197" s="110">
        <v>46114</v>
      </c>
      <c r="Q197" s="110">
        <v>46123</v>
      </c>
      <c r="R197" s="110">
        <v>46123.779861111107</v>
      </c>
      <c r="S197" t="s">
        <v>187</v>
      </c>
      <c r="T197" t="s">
        <v>32</v>
      </c>
      <c r="U197" t="s">
        <v>32</v>
      </c>
      <c r="V197" t="s">
        <v>232</v>
      </c>
      <c r="W197" t="s">
        <v>233</v>
      </c>
      <c r="X197" t="s">
        <v>1103</v>
      </c>
      <c r="Y197" t="s">
        <v>32</v>
      </c>
      <c r="Z197" t="s">
        <v>32</v>
      </c>
      <c r="AA197" t="s">
        <v>32</v>
      </c>
      <c r="AB197" t="s">
        <v>32</v>
      </c>
      <c r="AC197" t="s">
        <v>32</v>
      </c>
      <c r="AD197" t="s">
        <v>32</v>
      </c>
      <c r="AE197" t="s">
        <v>190</v>
      </c>
      <c r="AF197">
        <v>217</v>
      </c>
      <c r="AG197" t="s">
        <v>191</v>
      </c>
      <c r="AH197" t="s">
        <v>192</v>
      </c>
      <c r="AI197">
        <v>4</v>
      </c>
      <c r="AJ197">
        <v>4</v>
      </c>
      <c r="AK197" t="s">
        <v>193</v>
      </c>
      <c r="AL197" t="s">
        <v>193</v>
      </c>
      <c r="AM197" t="s">
        <v>193</v>
      </c>
      <c r="AN197">
        <v>5</v>
      </c>
      <c r="AO197" t="s">
        <v>194</v>
      </c>
      <c r="AP197" t="s">
        <v>826</v>
      </c>
      <c r="AQ197" s="283">
        <v>2</v>
      </c>
      <c r="AR197">
        <v>1.0840000000000001</v>
      </c>
      <c r="AS197" s="283">
        <v>2.1680000000000001</v>
      </c>
      <c r="AT197">
        <v>111</v>
      </c>
      <c r="AU197" t="s">
        <v>235</v>
      </c>
      <c r="AV197" t="s">
        <v>32</v>
      </c>
      <c r="AW197" t="s">
        <v>32</v>
      </c>
      <c r="AX197">
        <v>7</v>
      </c>
      <c r="AY197" t="s">
        <v>195</v>
      </c>
      <c r="AZ197">
        <v>10653</v>
      </c>
      <c r="BA197" t="s">
        <v>1108</v>
      </c>
      <c r="BB197">
        <v>479</v>
      </c>
      <c r="BC197" t="s">
        <v>413</v>
      </c>
      <c r="BD197">
        <v>11456997</v>
      </c>
      <c r="BE197" t="s">
        <v>829</v>
      </c>
      <c r="BF197" t="s">
        <v>563</v>
      </c>
      <c r="BG197" t="s">
        <v>32</v>
      </c>
      <c r="BH197" t="s">
        <v>198</v>
      </c>
      <c r="BI197" t="s">
        <v>1204</v>
      </c>
      <c r="BJ197">
        <v>483406</v>
      </c>
      <c r="BK197" t="s">
        <v>831</v>
      </c>
      <c r="BL197" t="s">
        <v>238</v>
      </c>
      <c r="BM197" t="s">
        <v>841</v>
      </c>
      <c r="BN197" t="s">
        <v>834</v>
      </c>
      <c r="BO197" t="s">
        <v>32</v>
      </c>
      <c r="BP197" t="s">
        <v>32</v>
      </c>
    </row>
    <row r="198" spans="1:68">
      <c r="A198" s="109">
        <v>2026</v>
      </c>
      <c r="B198" t="s">
        <v>699</v>
      </c>
      <c r="C198" s="109">
        <v>11</v>
      </c>
      <c r="D198" t="s">
        <v>1202</v>
      </c>
      <c r="E198">
        <v>2</v>
      </c>
      <c r="F198" t="s">
        <v>32</v>
      </c>
      <c r="H198">
        <v>30419</v>
      </c>
      <c r="I198" t="s">
        <v>412</v>
      </c>
      <c r="J198" t="s">
        <v>822</v>
      </c>
      <c r="K198" t="s">
        <v>1101</v>
      </c>
      <c r="L198" t="s">
        <v>1203</v>
      </c>
      <c r="M198">
        <v>13.95</v>
      </c>
      <c r="N198">
        <v>33</v>
      </c>
      <c r="O198">
        <v>43.5</v>
      </c>
      <c r="P198" s="110">
        <v>46114</v>
      </c>
      <c r="Q198" s="110">
        <v>46123</v>
      </c>
      <c r="R198" s="110">
        <v>46123.779861111107</v>
      </c>
      <c r="S198" t="s">
        <v>187</v>
      </c>
      <c r="T198" t="s">
        <v>32</v>
      </c>
      <c r="U198" t="s">
        <v>32</v>
      </c>
      <c r="V198" t="s">
        <v>232</v>
      </c>
      <c r="W198" t="s">
        <v>233</v>
      </c>
      <c r="X198" t="s">
        <v>1103</v>
      </c>
      <c r="Y198" t="s">
        <v>32</v>
      </c>
      <c r="Z198" t="s">
        <v>32</v>
      </c>
      <c r="AA198" t="s">
        <v>32</v>
      </c>
      <c r="AB198" t="s">
        <v>32</v>
      </c>
      <c r="AC198" t="s">
        <v>32</v>
      </c>
      <c r="AD198" t="s">
        <v>32</v>
      </c>
      <c r="AE198" t="s">
        <v>190</v>
      </c>
      <c r="AF198">
        <v>217</v>
      </c>
      <c r="AG198" t="s">
        <v>191</v>
      </c>
      <c r="AH198" t="s">
        <v>192</v>
      </c>
      <c r="AI198">
        <v>4</v>
      </c>
      <c r="AJ198">
        <v>4</v>
      </c>
      <c r="AK198" t="s">
        <v>193</v>
      </c>
      <c r="AL198" t="s">
        <v>193</v>
      </c>
      <c r="AM198" t="s">
        <v>193</v>
      </c>
      <c r="AN198">
        <v>5</v>
      </c>
      <c r="AO198" t="s">
        <v>194</v>
      </c>
      <c r="AP198" t="s">
        <v>826</v>
      </c>
      <c r="AQ198" s="283">
        <v>1.526</v>
      </c>
      <c r="AR198">
        <v>1.0840000000000001</v>
      </c>
      <c r="AS198" s="283">
        <v>1.6541840000000001</v>
      </c>
      <c r="AT198">
        <v>111</v>
      </c>
      <c r="AU198" t="s">
        <v>235</v>
      </c>
      <c r="AV198" t="s">
        <v>32</v>
      </c>
      <c r="AW198" t="s">
        <v>32</v>
      </c>
      <c r="AX198">
        <v>7</v>
      </c>
      <c r="AY198" t="s">
        <v>195</v>
      </c>
      <c r="AZ198">
        <v>10653</v>
      </c>
      <c r="BA198" t="s">
        <v>1108</v>
      </c>
      <c r="BB198">
        <v>479</v>
      </c>
      <c r="BC198" t="s">
        <v>413</v>
      </c>
      <c r="BD198">
        <v>11456997</v>
      </c>
      <c r="BE198" t="s">
        <v>829</v>
      </c>
      <c r="BF198" t="s">
        <v>563</v>
      </c>
      <c r="BG198" t="s">
        <v>32</v>
      </c>
      <c r="BH198" t="s">
        <v>198</v>
      </c>
      <c r="BI198" t="s">
        <v>1204</v>
      </c>
      <c r="BJ198">
        <v>483406</v>
      </c>
      <c r="BK198" t="s">
        <v>831</v>
      </c>
      <c r="BL198" t="s">
        <v>238</v>
      </c>
      <c r="BM198" t="s">
        <v>841</v>
      </c>
      <c r="BN198" t="s">
        <v>834</v>
      </c>
      <c r="BO198" t="s">
        <v>32</v>
      </c>
      <c r="BP198" t="s">
        <v>32</v>
      </c>
    </row>
    <row r="199" spans="1:68">
      <c r="A199" s="109">
        <v>2026</v>
      </c>
      <c r="B199" t="s">
        <v>699</v>
      </c>
      <c r="C199" s="109">
        <v>11</v>
      </c>
      <c r="D199" t="s">
        <v>1202</v>
      </c>
      <c r="E199">
        <v>3</v>
      </c>
      <c r="F199" t="s">
        <v>32</v>
      </c>
      <c r="H199">
        <v>30419</v>
      </c>
      <c r="I199" t="s">
        <v>412</v>
      </c>
      <c r="J199" t="s">
        <v>822</v>
      </c>
      <c r="K199" t="s">
        <v>1101</v>
      </c>
      <c r="L199" t="s">
        <v>1203</v>
      </c>
      <c r="M199">
        <v>13.95</v>
      </c>
      <c r="N199">
        <v>33</v>
      </c>
      <c r="O199">
        <v>43.5</v>
      </c>
      <c r="P199" s="110">
        <v>46114</v>
      </c>
      <c r="Q199" s="110">
        <v>46123</v>
      </c>
      <c r="R199" s="110">
        <v>46123.779861111107</v>
      </c>
      <c r="S199" t="s">
        <v>187</v>
      </c>
      <c r="T199" t="s">
        <v>32</v>
      </c>
      <c r="U199" t="s">
        <v>32</v>
      </c>
      <c r="V199" t="s">
        <v>232</v>
      </c>
      <c r="W199" t="s">
        <v>233</v>
      </c>
      <c r="X199" t="s">
        <v>1103</v>
      </c>
      <c r="Y199" t="s">
        <v>32</v>
      </c>
      <c r="Z199" t="s">
        <v>32</v>
      </c>
      <c r="AA199" t="s">
        <v>32</v>
      </c>
      <c r="AB199" t="s">
        <v>32</v>
      </c>
      <c r="AC199" t="s">
        <v>32</v>
      </c>
      <c r="AD199" t="s">
        <v>32</v>
      </c>
      <c r="AE199" t="s">
        <v>190</v>
      </c>
      <c r="AF199">
        <v>217</v>
      </c>
      <c r="AG199" t="s">
        <v>191</v>
      </c>
      <c r="AH199" t="s">
        <v>192</v>
      </c>
      <c r="AI199">
        <v>4</v>
      </c>
      <c r="AJ199">
        <v>4</v>
      </c>
      <c r="AK199" t="s">
        <v>193</v>
      </c>
      <c r="AL199" t="s">
        <v>193</v>
      </c>
      <c r="AM199" t="s">
        <v>193</v>
      </c>
      <c r="AN199">
        <v>5</v>
      </c>
      <c r="AO199" t="s">
        <v>194</v>
      </c>
      <c r="AP199" t="s">
        <v>826</v>
      </c>
      <c r="AQ199" s="283">
        <v>4.9000000000000002E-2</v>
      </c>
      <c r="AR199">
        <v>1.0840000000000001</v>
      </c>
      <c r="AS199" s="283">
        <v>5.3115999999999997E-2</v>
      </c>
      <c r="AT199">
        <v>111</v>
      </c>
      <c r="AU199" t="s">
        <v>235</v>
      </c>
      <c r="AV199" t="s">
        <v>32</v>
      </c>
      <c r="AW199" t="s">
        <v>32</v>
      </c>
      <c r="AX199">
        <v>7</v>
      </c>
      <c r="AY199" t="s">
        <v>239</v>
      </c>
      <c r="AZ199">
        <v>8888888</v>
      </c>
      <c r="BA199" t="s">
        <v>280</v>
      </c>
      <c r="BB199">
        <v>479</v>
      </c>
      <c r="BC199" t="s">
        <v>413</v>
      </c>
      <c r="BD199">
        <v>11456997</v>
      </c>
      <c r="BE199" t="s">
        <v>829</v>
      </c>
      <c r="BF199" t="s">
        <v>563</v>
      </c>
      <c r="BG199" t="s">
        <v>32</v>
      </c>
      <c r="BH199" t="s">
        <v>198</v>
      </c>
      <c r="BI199" t="s">
        <v>1204</v>
      </c>
      <c r="BJ199">
        <v>483406</v>
      </c>
      <c r="BK199" t="s">
        <v>831</v>
      </c>
      <c r="BL199" t="s">
        <v>238</v>
      </c>
      <c r="BM199" t="s">
        <v>841</v>
      </c>
      <c r="BN199" t="s">
        <v>834</v>
      </c>
      <c r="BO199" t="s">
        <v>32</v>
      </c>
      <c r="BP199" t="s">
        <v>32</v>
      </c>
    </row>
    <row r="200" spans="1:68">
      <c r="A200" s="109">
        <v>2026</v>
      </c>
      <c r="B200" t="s">
        <v>699</v>
      </c>
      <c r="C200" s="109">
        <v>11</v>
      </c>
      <c r="D200" t="s">
        <v>1205</v>
      </c>
      <c r="E200">
        <v>1</v>
      </c>
      <c r="F200" t="s">
        <v>32</v>
      </c>
      <c r="G200" t="s">
        <v>32</v>
      </c>
      <c r="H200">
        <v>699034</v>
      </c>
      <c r="I200" t="s">
        <v>418</v>
      </c>
      <c r="J200" t="s">
        <v>822</v>
      </c>
      <c r="K200" t="s">
        <v>914</v>
      </c>
      <c r="L200" t="s">
        <v>1206</v>
      </c>
      <c r="M200">
        <v>14.98</v>
      </c>
      <c r="N200">
        <v>18.8</v>
      </c>
      <c r="O200">
        <v>23.8</v>
      </c>
      <c r="P200" s="110">
        <v>46108</v>
      </c>
      <c r="Q200" s="110">
        <v>46123</v>
      </c>
      <c r="R200" s="110">
        <v>46123.536141932869</v>
      </c>
      <c r="S200" t="s">
        <v>187</v>
      </c>
      <c r="T200" t="s">
        <v>32</v>
      </c>
      <c r="U200" t="s">
        <v>32</v>
      </c>
      <c r="V200" t="s">
        <v>318</v>
      </c>
      <c r="W200" t="s">
        <v>318</v>
      </c>
      <c r="X200" t="s">
        <v>954</v>
      </c>
      <c r="Y200" t="s">
        <v>32</v>
      </c>
      <c r="Z200" t="s">
        <v>32</v>
      </c>
      <c r="AA200" t="s">
        <v>32</v>
      </c>
      <c r="AB200" t="s">
        <v>32</v>
      </c>
      <c r="AC200" t="s">
        <v>32</v>
      </c>
      <c r="AD200" t="s">
        <v>32</v>
      </c>
      <c r="AE200" t="s">
        <v>190</v>
      </c>
      <c r="AF200">
        <v>217</v>
      </c>
      <c r="AG200" t="s">
        <v>191</v>
      </c>
      <c r="AH200" t="s">
        <v>192</v>
      </c>
      <c r="AI200">
        <v>4</v>
      </c>
      <c r="AJ200">
        <v>4</v>
      </c>
      <c r="AK200" t="s">
        <v>193</v>
      </c>
      <c r="AL200" t="s">
        <v>193</v>
      </c>
      <c r="AM200" t="s">
        <v>193</v>
      </c>
      <c r="AN200">
        <v>4</v>
      </c>
      <c r="AO200" t="s">
        <v>194</v>
      </c>
      <c r="AP200" t="s">
        <v>826</v>
      </c>
      <c r="AQ200" s="283">
        <v>0.14000000000000001</v>
      </c>
      <c r="AR200">
        <v>1.0840000000000001</v>
      </c>
      <c r="AS200" s="283">
        <v>0.15176000000000001</v>
      </c>
      <c r="AT200">
        <v>110</v>
      </c>
      <c r="AU200" t="s">
        <v>320</v>
      </c>
      <c r="AV200" t="s">
        <v>32</v>
      </c>
      <c r="AW200" t="s">
        <v>32</v>
      </c>
      <c r="AX200">
        <v>5</v>
      </c>
      <c r="AY200" t="s">
        <v>195</v>
      </c>
      <c r="AZ200">
        <v>5811</v>
      </c>
      <c r="BA200" t="s">
        <v>397</v>
      </c>
      <c r="BB200">
        <v>9663</v>
      </c>
      <c r="BC200" t="s">
        <v>1207</v>
      </c>
      <c r="BD200">
        <v>10409259</v>
      </c>
      <c r="BE200" t="s">
        <v>829</v>
      </c>
      <c r="BF200" t="s">
        <v>340</v>
      </c>
      <c r="BG200" t="s">
        <v>32</v>
      </c>
      <c r="BH200" t="s">
        <v>198</v>
      </c>
      <c r="BI200" t="s">
        <v>32</v>
      </c>
      <c r="BJ200">
        <v>483351</v>
      </c>
      <c r="BK200" t="s">
        <v>831</v>
      </c>
      <c r="BL200" t="s">
        <v>323</v>
      </c>
      <c r="BM200" t="s">
        <v>833</v>
      </c>
      <c r="BN200" t="s">
        <v>834</v>
      </c>
      <c r="BO200" t="s">
        <v>32</v>
      </c>
      <c r="BP200" t="s">
        <v>32</v>
      </c>
    </row>
    <row r="201" spans="1:68">
      <c r="A201" s="109">
        <v>2026</v>
      </c>
      <c r="B201" t="s">
        <v>699</v>
      </c>
      <c r="C201" s="109">
        <v>11</v>
      </c>
      <c r="D201" t="s">
        <v>1205</v>
      </c>
      <c r="E201">
        <v>2</v>
      </c>
      <c r="F201" t="s">
        <v>32</v>
      </c>
      <c r="G201" t="s">
        <v>32</v>
      </c>
      <c r="H201">
        <v>699034</v>
      </c>
      <c r="I201" t="s">
        <v>418</v>
      </c>
      <c r="J201" t="s">
        <v>822</v>
      </c>
      <c r="K201" t="s">
        <v>914</v>
      </c>
      <c r="L201" t="s">
        <v>1206</v>
      </c>
      <c r="M201">
        <v>14.98</v>
      </c>
      <c r="N201">
        <v>18.8</v>
      </c>
      <c r="O201">
        <v>23.8</v>
      </c>
      <c r="P201" s="110">
        <v>46108</v>
      </c>
      <c r="Q201" s="110">
        <v>46123</v>
      </c>
      <c r="R201" s="110">
        <v>46123.536141932869</v>
      </c>
      <c r="S201" t="s">
        <v>187</v>
      </c>
      <c r="T201" t="s">
        <v>32</v>
      </c>
      <c r="U201" t="s">
        <v>32</v>
      </c>
      <c r="V201" t="s">
        <v>318</v>
      </c>
      <c r="W201" t="s">
        <v>318</v>
      </c>
      <c r="X201" t="s">
        <v>954</v>
      </c>
      <c r="Y201" t="s">
        <v>32</v>
      </c>
      <c r="Z201" t="s">
        <v>32</v>
      </c>
      <c r="AA201" t="s">
        <v>32</v>
      </c>
      <c r="AB201" t="s">
        <v>32</v>
      </c>
      <c r="AC201" t="s">
        <v>32</v>
      </c>
      <c r="AD201" t="s">
        <v>32</v>
      </c>
      <c r="AE201" t="s">
        <v>190</v>
      </c>
      <c r="AF201">
        <v>217</v>
      </c>
      <c r="AG201" t="s">
        <v>191</v>
      </c>
      <c r="AH201" t="s">
        <v>192</v>
      </c>
      <c r="AI201">
        <v>4</v>
      </c>
      <c r="AJ201">
        <v>4</v>
      </c>
      <c r="AK201" t="s">
        <v>193</v>
      </c>
      <c r="AL201" t="s">
        <v>193</v>
      </c>
      <c r="AM201" t="s">
        <v>193</v>
      </c>
      <c r="AN201">
        <v>4</v>
      </c>
      <c r="AO201" t="s">
        <v>194</v>
      </c>
      <c r="AP201" t="s">
        <v>826</v>
      </c>
      <c r="AQ201" s="283">
        <v>1</v>
      </c>
      <c r="AR201">
        <v>1.0840000000000001</v>
      </c>
      <c r="AS201" s="283">
        <v>1.0840000000000001</v>
      </c>
      <c r="AT201">
        <v>109</v>
      </c>
      <c r="AU201" t="s">
        <v>320</v>
      </c>
      <c r="AV201" t="s">
        <v>32</v>
      </c>
      <c r="AW201" t="s">
        <v>32</v>
      </c>
      <c r="AX201">
        <v>5</v>
      </c>
      <c r="AY201" t="s">
        <v>195</v>
      </c>
      <c r="AZ201">
        <v>5811</v>
      </c>
      <c r="BA201" t="s">
        <v>397</v>
      </c>
      <c r="BB201">
        <v>9663</v>
      </c>
      <c r="BC201" t="s">
        <v>1207</v>
      </c>
      <c r="BD201">
        <v>10409259</v>
      </c>
      <c r="BE201" t="s">
        <v>829</v>
      </c>
      <c r="BF201" t="s">
        <v>340</v>
      </c>
      <c r="BG201" t="s">
        <v>32</v>
      </c>
      <c r="BH201" t="s">
        <v>198</v>
      </c>
      <c r="BI201" t="s">
        <v>32</v>
      </c>
      <c r="BJ201">
        <v>483351</v>
      </c>
      <c r="BK201" t="s">
        <v>831</v>
      </c>
      <c r="BL201" t="s">
        <v>323</v>
      </c>
      <c r="BM201" t="s">
        <v>833</v>
      </c>
      <c r="BN201" t="s">
        <v>834</v>
      </c>
      <c r="BO201" t="s">
        <v>32</v>
      </c>
      <c r="BP201" t="s">
        <v>32</v>
      </c>
    </row>
    <row r="202" spans="1:68">
      <c r="A202" s="109">
        <v>2026</v>
      </c>
      <c r="B202" t="s">
        <v>699</v>
      </c>
      <c r="C202" s="109">
        <v>10</v>
      </c>
      <c r="D202" t="s">
        <v>1208</v>
      </c>
      <c r="E202">
        <v>1</v>
      </c>
      <c r="F202" t="s">
        <v>32</v>
      </c>
      <c r="G202" t="s">
        <v>32</v>
      </c>
      <c r="H202">
        <v>968859</v>
      </c>
      <c r="I202" t="s">
        <v>1209</v>
      </c>
      <c r="J202" t="s">
        <v>822</v>
      </c>
      <c r="K202" t="s">
        <v>854</v>
      </c>
      <c r="L202" t="s">
        <v>1210</v>
      </c>
      <c r="M202">
        <v>17.899999999999999</v>
      </c>
      <c r="N202">
        <v>48.9</v>
      </c>
      <c r="O202">
        <v>63.3</v>
      </c>
      <c r="P202" s="110">
        <v>46089</v>
      </c>
      <c r="Q202" s="110">
        <v>46122</v>
      </c>
      <c r="R202" s="110">
        <v>46122.87746635417</v>
      </c>
      <c r="S202" t="s">
        <v>187</v>
      </c>
      <c r="T202" t="s">
        <v>32</v>
      </c>
      <c r="U202" t="s">
        <v>32</v>
      </c>
      <c r="V202" t="s">
        <v>864</v>
      </c>
      <c r="W202" t="s">
        <v>865</v>
      </c>
      <c r="X202" t="s">
        <v>866</v>
      </c>
      <c r="Y202" t="s">
        <v>32</v>
      </c>
      <c r="Z202" t="s">
        <v>32</v>
      </c>
      <c r="AA202" t="s">
        <v>32</v>
      </c>
      <c r="AB202" t="s">
        <v>32</v>
      </c>
      <c r="AC202" t="s">
        <v>32</v>
      </c>
      <c r="AD202" t="s">
        <v>32</v>
      </c>
      <c r="AE202" t="s">
        <v>190</v>
      </c>
      <c r="AF202">
        <v>217</v>
      </c>
      <c r="AG202" t="s">
        <v>191</v>
      </c>
      <c r="AH202" t="s">
        <v>192</v>
      </c>
      <c r="AI202">
        <v>4</v>
      </c>
      <c r="AJ202">
        <v>4</v>
      </c>
      <c r="AK202" t="s">
        <v>193</v>
      </c>
      <c r="AL202" t="s">
        <v>193</v>
      </c>
      <c r="AM202" t="s">
        <v>193</v>
      </c>
      <c r="AN202">
        <v>11</v>
      </c>
      <c r="AO202" t="s">
        <v>194</v>
      </c>
      <c r="AP202" t="s">
        <v>826</v>
      </c>
      <c r="AQ202" s="283">
        <v>1.6259999999999999</v>
      </c>
      <c r="AR202">
        <v>1.087</v>
      </c>
      <c r="AS202" s="283">
        <v>1.7674620000000001</v>
      </c>
      <c r="AT202">
        <v>119</v>
      </c>
      <c r="AU202" t="s">
        <v>865</v>
      </c>
      <c r="AV202" t="s">
        <v>32</v>
      </c>
      <c r="AW202" t="s">
        <v>32</v>
      </c>
      <c r="AX202">
        <v>8</v>
      </c>
      <c r="AY202" t="s">
        <v>195</v>
      </c>
      <c r="AZ202">
        <v>9761</v>
      </c>
      <c r="BA202" t="s">
        <v>1211</v>
      </c>
      <c r="BB202">
        <v>203157</v>
      </c>
      <c r="BC202" t="s">
        <v>1212</v>
      </c>
      <c r="BD202">
        <v>18229955</v>
      </c>
      <c r="BE202" t="s">
        <v>829</v>
      </c>
      <c r="BF202" t="s">
        <v>203</v>
      </c>
      <c r="BG202">
        <v>7498683</v>
      </c>
      <c r="BH202" t="s">
        <v>198</v>
      </c>
      <c r="BI202" t="s">
        <v>32</v>
      </c>
      <c r="BJ202">
        <v>483172</v>
      </c>
      <c r="BK202" t="s">
        <v>831</v>
      </c>
      <c r="BL202" t="s">
        <v>1213</v>
      </c>
      <c r="BM202" t="s">
        <v>841</v>
      </c>
      <c r="BN202" t="s">
        <v>834</v>
      </c>
      <c r="BO202" t="s">
        <v>32</v>
      </c>
      <c r="BP202" t="s">
        <v>32</v>
      </c>
    </row>
    <row r="203" spans="1:68">
      <c r="A203" s="109">
        <v>2026</v>
      </c>
      <c r="B203" t="s">
        <v>699</v>
      </c>
      <c r="C203" s="109">
        <v>10</v>
      </c>
      <c r="D203" t="s">
        <v>1208</v>
      </c>
      <c r="E203">
        <v>2</v>
      </c>
      <c r="F203" t="s">
        <v>32</v>
      </c>
      <c r="G203" t="s">
        <v>32</v>
      </c>
      <c r="H203">
        <v>968859</v>
      </c>
      <c r="I203" t="s">
        <v>1209</v>
      </c>
      <c r="J203" t="s">
        <v>822</v>
      </c>
      <c r="K203" t="s">
        <v>854</v>
      </c>
      <c r="L203" t="s">
        <v>1210</v>
      </c>
      <c r="M203">
        <v>17.899999999999999</v>
      </c>
      <c r="N203">
        <v>48.9</v>
      </c>
      <c r="O203">
        <v>63.3</v>
      </c>
      <c r="P203" s="110">
        <v>46089</v>
      </c>
      <c r="Q203" s="110">
        <v>46122</v>
      </c>
      <c r="R203" s="110">
        <v>46122.87746635417</v>
      </c>
      <c r="S203" t="s">
        <v>187</v>
      </c>
      <c r="T203" t="s">
        <v>32</v>
      </c>
      <c r="U203" t="s">
        <v>32</v>
      </c>
      <c r="V203" t="s">
        <v>864</v>
      </c>
      <c r="W203" t="s">
        <v>865</v>
      </c>
      <c r="X203" t="s">
        <v>866</v>
      </c>
      <c r="Y203" t="s">
        <v>32</v>
      </c>
      <c r="Z203" t="s">
        <v>32</v>
      </c>
      <c r="AA203" t="s">
        <v>32</v>
      </c>
      <c r="AB203" t="s">
        <v>32</v>
      </c>
      <c r="AC203" t="s">
        <v>32</v>
      </c>
      <c r="AD203" t="s">
        <v>32</v>
      </c>
      <c r="AE203" t="s">
        <v>190</v>
      </c>
      <c r="AF203">
        <v>217</v>
      </c>
      <c r="AG203" t="s">
        <v>191</v>
      </c>
      <c r="AH203" t="s">
        <v>192</v>
      </c>
      <c r="AI203">
        <v>4</v>
      </c>
      <c r="AJ203">
        <v>4</v>
      </c>
      <c r="AK203" t="s">
        <v>193</v>
      </c>
      <c r="AL203" t="s">
        <v>193</v>
      </c>
      <c r="AM203" t="s">
        <v>193</v>
      </c>
      <c r="AN203">
        <v>12</v>
      </c>
      <c r="AO203" t="s">
        <v>194</v>
      </c>
      <c r="AP203" t="s">
        <v>826</v>
      </c>
      <c r="AQ203" s="283">
        <v>6</v>
      </c>
      <c r="AR203">
        <v>1.087</v>
      </c>
      <c r="AS203" s="283">
        <v>6.5220000000000002</v>
      </c>
      <c r="AT203">
        <v>120</v>
      </c>
      <c r="AU203" t="s">
        <v>865</v>
      </c>
      <c r="AV203" t="s">
        <v>32</v>
      </c>
      <c r="AW203" t="s">
        <v>32</v>
      </c>
      <c r="AX203">
        <v>8</v>
      </c>
      <c r="AY203" t="s">
        <v>195</v>
      </c>
      <c r="AZ203">
        <v>9761</v>
      </c>
      <c r="BA203" t="s">
        <v>1211</v>
      </c>
      <c r="BB203">
        <v>203157</v>
      </c>
      <c r="BC203" t="s">
        <v>1212</v>
      </c>
      <c r="BD203">
        <v>18229955</v>
      </c>
      <c r="BE203" t="s">
        <v>829</v>
      </c>
      <c r="BF203" t="s">
        <v>203</v>
      </c>
      <c r="BG203">
        <v>7498683</v>
      </c>
      <c r="BH203" t="s">
        <v>198</v>
      </c>
      <c r="BI203" t="s">
        <v>32</v>
      </c>
      <c r="BJ203">
        <v>483172</v>
      </c>
      <c r="BK203" t="s">
        <v>831</v>
      </c>
      <c r="BL203" t="s">
        <v>1213</v>
      </c>
      <c r="BM203" t="s">
        <v>841</v>
      </c>
      <c r="BN203" t="s">
        <v>834</v>
      </c>
      <c r="BO203" t="s">
        <v>32</v>
      </c>
      <c r="BP203" t="s">
        <v>32</v>
      </c>
    </row>
    <row r="204" spans="1:68">
      <c r="A204" s="109">
        <v>2026</v>
      </c>
      <c r="B204" t="s">
        <v>699</v>
      </c>
      <c r="C204" s="109">
        <v>10</v>
      </c>
      <c r="D204" t="s">
        <v>1214</v>
      </c>
      <c r="E204">
        <v>1</v>
      </c>
      <c r="F204" t="s">
        <v>32</v>
      </c>
      <c r="G204" t="s">
        <v>32</v>
      </c>
      <c r="H204">
        <v>968239</v>
      </c>
      <c r="I204" t="s">
        <v>1215</v>
      </c>
      <c r="J204" t="s">
        <v>822</v>
      </c>
      <c r="K204" t="s">
        <v>854</v>
      </c>
      <c r="L204" t="s">
        <v>1216</v>
      </c>
      <c r="M204">
        <v>14.98</v>
      </c>
      <c r="N204">
        <v>30.7</v>
      </c>
      <c r="O204">
        <v>41.1</v>
      </c>
      <c r="P204" s="110">
        <v>46098</v>
      </c>
      <c r="Q204" s="110">
        <v>46122</v>
      </c>
      <c r="R204" s="110">
        <v>46122.874958483793</v>
      </c>
      <c r="S204" t="s">
        <v>187</v>
      </c>
      <c r="T204" t="s">
        <v>32</v>
      </c>
      <c r="U204" t="s">
        <v>32</v>
      </c>
      <c r="V204" t="s">
        <v>864</v>
      </c>
      <c r="W204" t="s">
        <v>865</v>
      </c>
      <c r="X204" t="s">
        <v>866</v>
      </c>
      <c r="Y204" t="s">
        <v>32</v>
      </c>
      <c r="Z204" t="s">
        <v>32</v>
      </c>
      <c r="AA204" t="s">
        <v>32</v>
      </c>
      <c r="AB204" t="s">
        <v>32</v>
      </c>
      <c r="AC204" t="s">
        <v>32</v>
      </c>
      <c r="AD204" t="s">
        <v>32</v>
      </c>
      <c r="AE204" t="s">
        <v>190</v>
      </c>
      <c r="AF204">
        <v>217</v>
      </c>
      <c r="AG204" t="s">
        <v>191</v>
      </c>
      <c r="AH204" t="s">
        <v>192</v>
      </c>
      <c r="AI204">
        <v>4</v>
      </c>
      <c r="AJ204">
        <v>4</v>
      </c>
      <c r="AK204" t="s">
        <v>193</v>
      </c>
      <c r="AL204" t="s">
        <v>193</v>
      </c>
      <c r="AM204" t="s">
        <v>193</v>
      </c>
      <c r="AN204">
        <v>11</v>
      </c>
      <c r="AO204" t="s">
        <v>194</v>
      </c>
      <c r="AP204" t="s">
        <v>826</v>
      </c>
      <c r="AQ204" s="283">
        <v>3.113</v>
      </c>
      <c r="AR204">
        <v>1.087</v>
      </c>
      <c r="AS204" s="283">
        <v>3.3838309999999998</v>
      </c>
      <c r="AT204">
        <v>119</v>
      </c>
      <c r="AU204" t="s">
        <v>865</v>
      </c>
      <c r="AV204" t="s">
        <v>32</v>
      </c>
      <c r="AW204" t="s">
        <v>32</v>
      </c>
      <c r="AX204">
        <v>8</v>
      </c>
      <c r="AY204" t="s">
        <v>195</v>
      </c>
      <c r="AZ204">
        <v>9761</v>
      </c>
      <c r="BA204" t="s">
        <v>1211</v>
      </c>
      <c r="BB204">
        <v>19130</v>
      </c>
      <c r="BC204" t="s">
        <v>1217</v>
      </c>
      <c r="BD204">
        <v>7498683</v>
      </c>
      <c r="BE204" t="s">
        <v>829</v>
      </c>
      <c r="BF204" t="s">
        <v>203</v>
      </c>
      <c r="BG204" t="s">
        <v>32</v>
      </c>
      <c r="BH204" t="s">
        <v>198</v>
      </c>
      <c r="BI204" t="s">
        <v>32</v>
      </c>
      <c r="BJ204">
        <v>483171</v>
      </c>
      <c r="BK204" t="s">
        <v>831</v>
      </c>
      <c r="BL204" t="s">
        <v>1218</v>
      </c>
      <c r="BM204" t="s">
        <v>841</v>
      </c>
      <c r="BN204" t="s">
        <v>834</v>
      </c>
      <c r="BO204" t="s">
        <v>32</v>
      </c>
      <c r="BP204" t="s">
        <v>32</v>
      </c>
    </row>
    <row r="205" spans="1:68">
      <c r="A205" s="109">
        <v>2026</v>
      </c>
      <c r="B205" t="s">
        <v>699</v>
      </c>
      <c r="C205" s="109">
        <v>10</v>
      </c>
      <c r="D205" t="s">
        <v>1219</v>
      </c>
      <c r="E205">
        <v>1</v>
      </c>
      <c r="F205" t="s">
        <v>32</v>
      </c>
      <c r="G205" t="s">
        <v>32</v>
      </c>
      <c r="H205">
        <v>702006</v>
      </c>
      <c r="I205" t="s">
        <v>1014</v>
      </c>
      <c r="J205" t="s">
        <v>822</v>
      </c>
      <c r="K205" t="s">
        <v>823</v>
      </c>
      <c r="L205" t="s">
        <v>1015</v>
      </c>
      <c r="M205">
        <v>17</v>
      </c>
      <c r="N205">
        <v>47.9</v>
      </c>
      <c r="O205">
        <v>43.2</v>
      </c>
      <c r="P205" s="110">
        <v>46107</v>
      </c>
      <c r="Q205" s="110">
        <v>46122</v>
      </c>
      <c r="R205" s="110">
        <v>46122.676421759257</v>
      </c>
      <c r="S205" t="s">
        <v>187</v>
      </c>
      <c r="T205" t="s">
        <v>32</v>
      </c>
      <c r="U205" t="s">
        <v>32</v>
      </c>
      <c r="V205" t="s">
        <v>188</v>
      </c>
      <c r="W205" t="s">
        <v>188</v>
      </c>
      <c r="X205" t="s">
        <v>825</v>
      </c>
      <c r="Y205" t="s">
        <v>32</v>
      </c>
      <c r="Z205" t="s">
        <v>32</v>
      </c>
      <c r="AA205" t="s">
        <v>32</v>
      </c>
      <c r="AB205" t="s">
        <v>32</v>
      </c>
      <c r="AC205" t="s">
        <v>32</v>
      </c>
      <c r="AD205" t="s">
        <v>32</v>
      </c>
      <c r="AE205" t="s">
        <v>190</v>
      </c>
      <c r="AF205">
        <v>217</v>
      </c>
      <c r="AG205" t="s">
        <v>191</v>
      </c>
      <c r="AH205" t="s">
        <v>192</v>
      </c>
      <c r="AI205">
        <v>4</v>
      </c>
      <c r="AJ205">
        <v>4</v>
      </c>
      <c r="AK205" t="s">
        <v>193</v>
      </c>
      <c r="AL205" t="s">
        <v>193</v>
      </c>
      <c r="AM205" t="s">
        <v>193</v>
      </c>
      <c r="AN205">
        <v>10</v>
      </c>
      <c r="AO205" t="s">
        <v>194</v>
      </c>
      <c r="AP205" t="s">
        <v>826</v>
      </c>
      <c r="AQ205" s="283">
        <v>0.6</v>
      </c>
      <c r="AR205">
        <v>1.0840000000000001</v>
      </c>
      <c r="AS205" s="283">
        <v>0.65039999999999998</v>
      </c>
      <c r="AT205">
        <v>117</v>
      </c>
      <c r="AU205" t="s">
        <v>188</v>
      </c>
      <c r="AV205" t="s">
        <v>32</v>
      </c>
      <c r="AW205" t="s">
        <v>32</v>
      </c>
      <c r="AX205">
        <v>14</v>
      </c>
      <c r="AY205" t="s">
        <v>195</v>
      </c>
      <c r="AZ205">
        <v>10257</v>
      </c>
      <c r="BA205" t="s">
        <v>1016</v>
      </c>
      <c r="BB205">
        <v>39665</v>
      </c>
      <c r="BC205" t="s">
        <v>1017</v>
      </c>
      <c r="BD205">
        <v>10324383</v>
      </c>
      <c r="BE205" t="s">
        <v>829</v>
      </c>
      <c r="BF205" t="s">
        <v>188</v>
      </c>
      <c r="BG205" t="s">
        <v>32</v>
      </c>
      <c r="BH205" t="s">
        <v>198</v>
      </c>
      <c r="BI205" t="s">
        <v>32</v>
      </c>
      <c r="BJ205">
        <v>483169</v>
      </c>
      <c r="BK205" t="s">
        <v>831</v>
      </c>
      <c r="BL205" t="s">
        <v>1018</v>
      </c>
      <c r="BM205" t="s">
        <v>841</v>
      </c>
      <c r="BN205" t="s">
        <v>834</v>
      </c>
      <c r="BO205" t="s">
        <v>32</v>
      </c>
      <c r="BP205" t="s">
        <v>32</v>
      </c>
    </row>
    <row r="206" spans="1:68">
      <c r="A206" s="109">
        <v>2026</v>
      </c>
      <c r="B206" t="s">
        <v>699</v>
      </c>
      <c r="C206" s="109">
        <v>10</v>
      </c>
      <c r="D206" t="s">
        <v>1219</v>
      </c>
      <c r="E206">
        <v>2</v>
      </c>
      <c r="F206" t="s">
        <v>32</v>
      </c>
      <c r="G206" t="s">
        <v>32</v>
      </c>
      <c r="H206">
        <v>702006</v>
      </c>
      <c r="I206" t="s">
        <v>1014</v>
      </c>
      <c r="J206" t="s">
        <v>822</v>
      </c>
      <c r="K206" t="s">
        <v>823</v>
      </c>
      <c r="L206" t="s">
        <v>1015</v>
      </c>
      <c r="M206">
        <v>17</v>
      </c>
      <c r="N206">
        <v>47.9</v>
      </c>
      <c r="O206">
        <v>43.2</v>
      </c>
      <c r="P206" s="110">
        <v>46107</v>
      </c>
      <c r="Q206" s="110">
        <v>46122</v>
      </c>
      <c r="R206" s="110">
        <v>46122.676421759257</v>
      </c>
      <c r="S206" t="s">
        <v>187</v>
      </c>
      <c r="T206" t="s">
        <v>32</v>
      </c>
      <c r="U206" t="s">
        <v>32</v>
      </c>
      <c r="V206" t="s">
        <v>188</v>
      </c>
      <c r="W206" t="s">
        <v>188</v>
      </c>
      <c r="X206" t="s">
        <v>825</v>
      </c>
      <c r="Y206" t="s">
        <v>32</v>
      </c>
      <c r="Z206" t="s">
        <v>32</v>
      </c>
      <c r="AA206" t="s">
        <v>32</v>
      </c>
      <c r="AB206" t="s">
        <v>32</v>
      </c>
      <c r="AC206" t="s">
        <v>32</v>
      </c>
      <c r="AD206" t="s">
        <v>32</v>
      </c>
      <c r="AE206" t="s">
        <v>190</v>
      </c>
      <c r="AF206">
        <v>217</v>
      </c>
      <c r="AG206" t="s">
        <v>191</v>
      </c>
      <c r="AH206" t="s">
        <v>192</v>
      </c>
      <c r="AI206">
        <v>4</v>
      </c>
      <c r="AJ206">
        <v>4</v>
      </c>
      <c r="AK206" t="s">
        <v>193</v>
      </c>
      <c r="AL206" t="s">
        <v>193</v>
      </c>
      <c r="AM206" t="s">
        <v>193</v>
      </c>
      <c r="AN206">
        <v>10</v>
      </c>
      <c r="AO206" t="s">
        <v>194</v>
      </c>
      <c r="AP206" t="s">
        <v>826</v>
      </c>
      <c r="AQ206" s="283">
        <v>0.42299999999999999</v>
      </c>
      <c r="AR206">
        <v>1.0840000000000001</v>
      </c>
      <c r="AS206" s="283">
        <v>0.458532</v>
      </c>
      <c r="AT206">
        <v>162</v>
      </c>
      <c r="AU206" t="s">
        <v>188</v>
      </c>
      <c r="AV206" t="s">
        <v>32</v>
      </c>
      <c r="AW206" t="s">
        <v>32</v>
      </c>
      <c r="AX206">
        <v>14</v>
      </c>
      <c r="AY206" t="s">
        <v>195</v>
      </c>
      <c r="AZ206">
        <v>10257</v>
      </c>
      <c r="BA206" t="s">
        <v>1016</v>
      </c>
      <c r="BB206">
        <v>39665</v>
      </c>
      <c r="BC206" t="s">
        <v>1017</v>
      </c>
      <c r="BD206">
        <v>10324383</v>
      </c>
      <c r="BE206" t="s">
        <v>829</v>
      </c>
      <c r="BF206" t="s">
        <v>188</v>
      </c>
      <c r="BG206" t="s">
        <v>32</v>
      </c>
      <c r="BH206" t="s">
        <v>198</v>
      </c>
      <c r="BI206" t="s">
        <v>32</v>
      </c>
      <c r="BJ206">
        <v>483169</v>
      </c>
      <c r="BK206" t="s">
        <v>831</v>
      </c>
      <c r="BL206" t="s">
        <v>1018</v>
      </c>
      <c r="BM206" t="s">
        <v>841</v>
      </c>
      <c r="BN206" t="s">
        <v>834</v>
      </c>
      <c r="BO206" t="s">
        <v>32</v>
      </c>
      <c r="BP206" t="s">
        <v>32</v>
      </c>
    </row>
    <row r="207" spans="1:68">
      <c r="A207" s="109">
        <v>2026</v>
      </c>
      <c r="B207" t="s">
        <v>699</v>
      </c>
      <c r="C207" s="109">
        <v>10</v>
      </c>
      <c r="D207" t="s">
        <v>1220</v>
      </c>
      <c r="E207">
        <v>1</v>
      </c>
      <c r="F207" t="s">
        <v>32</v>
      </c>
      <c r="G207" t="s">
        <v>32</v>
      </c>
      <c r="H207">
        <v>704041</v>
      </c>
      <c r="I207" t="s">
        <v>399</v>
      </c>
      <c r="J207" t="s">
        <v>822</v>
      </c>
      <c r="K207" t="s">
        <v>870</v>
      </c>
      <c r="L207" t="s">
        <v>884</v>
      </c>
      <c r="M207">
        <v>17.72</v>
      </c>
      <c r="N207">
        <v>49.8</v>
      </c>
      <c r="O207">
        <v>75</v>
      </c>
      <c r="P207" s="110">
        <v>46113</v>
      </c>
      <c r="Q207" s="110">
        <v>46122</v>
      </c>
      <c r="R207" s="110">
        <v>46122.838087349533</v>
      </c>
      <c r="S207" t="s">
        <v>187</v>
      </c>
      <c r="T207" t="s">
        <v>32</v>
      </c>
      <c r="U207" t="s">
        <v>32</v>
      </c>
      <c r="V207" t="s">
        <v>301</v>
      </c>
      <c r="W207" t="s">
        <v>302</v>
      </c>
      <c r="X207" t="s">
        <v>856</v>
      </c>
      <c r="Y207" t="s">
        <v>32</v>
      </c>
      <c r="Z207" t="s">
        <v>32</v>
      </c>
      <c r="AA207" t="s">
        <v>32</v>
      </c>
      <c r="AB207" t="s">
        <v>32</v>
      </c>
      <c r="AC207" t="s">
        <v>32</v>
      </c>
      <c r="AD207" t="s">
        <v>32</v>
      </c>
      <c r="AE207" t="s">
        <v>190</v>
      </c>
      <c r="AF207">
        <v>217</v>
      </c>
      <c r="AG207" t="s">
        <v>191</v>
      </c>
      <c r="AH207" t="s">
        <v>192</v>
      </c>
      <c r="AI207">
        <v>4</v>
      </c>
      <c r="AJ207">
        <v>4</v>
      </c>
      <c r="AK207" t="s">
        <v>193</v>
      </c>
      <c r="AL207" t="s">
        <v>193</v>
      </c>
      <c r="AM207" t="s">
        <v>193</v>
      </c>
      <c r="AN207">
        <v>11</v>
      </c>
      <c r="AO207" t="s">
        <v>194</v>
      </c>
      <c r="AP207" t="s">
        <v>826</v>
      </c>
      <c r="AQ207" s="283">
        <v>3.9940000000000002</v>
      </c>
      <c r="AR207">
        <v>1.087</v>
      </c>
      <c r="AS207" s="283">
        <v>4.3414780000000004</v>
      </c>
      <c r="AT207">
        <v>119</v>
      </c>
      <c r="AU207" t="s">
        <v>261</v>
      </c>
      <c r="AV207" t="s">
        <v>32</v>
      </c>
      <c r="AW207" t="s">
        <v>32</v>
      </c>
      <c r="AX207">
        <v>14</v>
      </c>
      <c r="AY207" t="s">
        <v>195</v>
      </c>
      <c r="AZ207">
        <v>7650</v>
      </c>
      <c r="BA207" t="s">
        <v>303</v>
      </c>
      <c r="BB207">
        <v>81773</v>
      </c>
      <c r="BC207" t="s">
        <v>885</v>
      </c>
      <c r="BD207">
        <v>12075898</v>
      </c>
      <c r="BE207" t="s">
        <v>859</v>
      </c>
      <c r="BF207" t="s">
        <v>188</v>
      </c>
      <c r="BG207">
        <v>10404754</v>
      </c>
      <c r="BH207" t="s">
        <v>198</v>
      </c>
      <c r="BI207" t="s">
        <v>32</v>
      </c>
      <c r="BJ207">
        <v>483161</v>
      </c>
      <c r="BK207" t="s">
        <v>831</v>
      </c>
      <c r="BL207" t="s">
        <v>305</v>
      </c>
      <c r="BM207" t="s">
        <v>833</v>
      </c>
      <c r="BN207" t="s">
        <v>834</v>
      </c>
      <c r="BO207" t="s">
        <v>32</v>
      </c>
      <c r="BP207" t="s">
        <v>32</v>
      </c>
    </row>
    <row r="208" spans="1:68">
      <c r="A208" s="109">
        <v>2026</v>
      </c>
      <c r="B208" t="s">
        <v>699</v>
      </c>
      <c r="C208" s="109">
        <v>9</v>
      </c>
      <c r="D208" t="s">
        <v>1221</v>
      </c>
      <c r="E208">
        <v>1</v>
      </c>
      <c r="F208" t="s">
        <v>32</v>
      </c>
      <c r="G208" t="s">
        <v>32</v>
      </c>
      <c r="H208">
        <v>703496</v>
      </c>
      <c r="I208" t="s">
        <v>1222</v>
      </c>
      <c r="J208" t="s">
        <v>822</v>
      </c>
      <c r="K208" t="s">
        <v>910</v>
      </c>
      <c r="L208" t="s">
        <v>1223</v>
      </c>
      <c r="M208">
        <v>11.88</v>
      </c>
      <c r="N208">
        <v>47.4</v>
      </c>
      <c r="O208">
        <v>22</v>
      </c>
      <c r="P208" s="110">
        <v>46088</v>
      </c>
      <c r="Q208" s="110">
        <v>46121</v>
      </c>
      <c r="R208" s="110">
        <v>46121.576978784717</v>
      </c>
      <c r="S208" t="s">
        <v>187</v>
      </c>
      <c r="T208" t="s">
        <v>32</v>
      </c>
      <c r="U208" t="s">
        <v>32</v>
      </c>
      <c r="V208" t="s">
        <v>203</v>
      </c>
      <c r="W208" t="s">
        <v>203</v>
      </c>
      <c r="X208" t="s">
        <v>1039</v>
      </c>
      <c r="Y208" t="s">
        <v>32</v>
      </c>
      <c r="Z208" t="s">
        <v>32</v>
      </c>
      <c r="AA208" t="s">
        <v>32</v>
      </c>
      <c r="AB208" t="s">
        <v>32</v>
      </c>
      <c r="AC208" t="s">
        <v>32</v>
      </c>
      <c r="AD208" t="s">
        <v>32</v>
      </c>
      <c r="AE208" t="s">
        <v>190</v>
      </c>
      <c r="AF208">
        <v>217</v>
      </c>
      <c r="AG208" t="s">
        <v>191</v>
      </c>
      <c r="AH208" t="s">
        <v>192</v>
      </c>
      <c r="AI208">
        <v>4</v>
      </c>
      <c r="AJ208">
        <v>4</v>
      </c>
      <c r="AK208" t="s">
        <v>193</v>
      </c>
      <c r="AL208" t="s">
        <v>193</v>
      </c>
      <c r="AM208" t="s">
        <v>193</v>
      </c>
      <c r="AN208">
        <v>10</v>
      </c>
      <c r="AO208" t="s">
        <v>194</v>
      </c>
      <c r="AP208" t="s">
        <v>826</v>
      </c>
      <c r="AQ208" s="283">
        <v>4.4969999999999999</v>
      </c>
      <c r="AR208">
        <v>1.0840000000000001</v>
      </c>
      <c r="AS208" s="283">
        <v>4.8747480000000003</v>
      </c>
      <c r="AT208">
        <v>162</v>
      </c>
      <c r="AU208" t="s">
        <v>205</v>
      </c>
      <c r="AV208" t="s">
        <v>32</v>
      </c>
      <c r="AW208" t="s">
        <v>32</v>
      </c>
      <c r="AX208">
        <v>10</v>
      </c>
      <c r="AY208" t="s">
        <v>195</v>
      </c>
      <c r="AZ208">
        <v>5769</v>
      </c>
      <c r="BA208" t="s">
        <v>995</v>
      </c>
      <c r="BB208">
        <v>951817</v>
      </c>
      <c r="BC208" t="s">
        <v>1224</v>
      </c>
      <c r="BD208">
        <v>13141334</v>
      </c>
      <c r="BE208" t="s">
        <v>829</v>
      </c>
      <c r="BF208" t="s">
        <v>301</v>
      </c>
      <c r="BG208" t="s">
        <v>32</v>
      </c>
      <c r="BH208" t="s">
        <v>198</v>
      </c>
      <c r="BI208" t="s">
        <v>32</v>
      </c>
      <c r="BJ208">
        <v>482943</v>
      </c>
      <c r="BK208" t="s">
        <v>831</v>
      </c>
      <c r="BL208" t="s">
        <v>1041</v>
      </c>
      <c r="BM208" t="s">
        <v>1225</v>
      </c>
      <c r="BN208" t="s">
        <v>1226</v>
      </c>
      <c r="BO208" t="s">
        <v>32</v>
      </c>
      <c r="BP208" t="s">
        <v>32</v>
      </c>
    </row>
    <row r="209" spans="1:68">
      <c r="A209" s="109">
        <v>2026</v>
      </c>
      <c r="B209" t="s">
        <v>699</v>
      </c>
      <c r="C209" s="109">
        <v>9</v>
      </c>
      <c r="D209" t="s">
        <v>1227</v>
      </c>
      <c r="E209">
        <v>1</v>
      </c>
      <c r="F209" t="s">
        <v>32</v>
      </c>
      <c r="G209" t="s">
        <v>32</v>
      </c>
      <c r="H209">
        <v>701601</v>
      </c>
      <c r="I209" t="s">
        <v>766</v>
      </c>
      <c r="J209" t="s">
        <v>822</v>
      </c>
      <c r="K209" t="s">
        <v>914</v>
      </c>
      <c r="L209" t="s">
        <v>994</v>
      </c>
      <c r="M209">
        <v>14.7</v>
      </c>
      <c r="N209">
        <v>47</v>
      </c>
      <c r="O209">
        <v>41.8</v>
      </c>
      <c r="P209" s="110">
        <v>46096</v>
      </c>
      <c r="Q209" s="110">
        <v>46121</v>
      </c>
      <c r="R209" s="110">
        <v>46121.411683020837</v>
      </c>
      <c r="S209" t="s">
        <v>187</v>
      </c>
      <c r="T209" t="s">
        <v>32</v>
      </c>
      <c r="U209" t="s">
        <v>32</v>
      </c>
      <c r="V209" t="s">
        <v>250</v>
      </c>
      <c r="W209" t="s">
        <v>251</v>
      </c>
      <c r="X209" t="s">
        <v>843</v>
      </c>
      <c r="Y209" t="s">
        <v>32</v>
      </c>
      <c r="Z209" t="s">
        <v>32</v>
      </c>
      <c r="AA209" t="s">
        <v>32</v>
      </c>
      <c r="AB209" t="s">
        <v>32</v>
      </c>
      <c r="AC209" t="s">
        <v>32</v>
      </c>
      <c r="AD209" t="s">
        <v>32</v>
      </c>
      <c r="AE209" t="s">
        <v>190</v>
      </c>
      <c r="AF209">
        <v>217</v>
      </c>
      <c r="AG209" t="s">
        <v>191</v>
      </c>
      <c r="AH209" t="s">
        <v>192</v>
      </c>
      <c r="AI209">
        <v>4</v>
      </c>
      <c r="AJ209">
        <v>4</v>
      </c>
      <c r="AK209" t="s">
        <v>193</v>
      </c>
      <c r="AL209" t="s">
        <v>193</v>
      </c>
      <c r="AM209" t="s">
        <v>193</v>
      </c>
      <c r="AN209">
        <v>12</v>
      </c>
      <c r="AO209" t="s">
        <v>194</v>
      </c>
      <c r="AP209" t="s">
        <v>826</v>
      </c>
      <c r="AQ209" s="283">
        <v>3.6080000000000001</v>
      </c>
      <c r="AR209">
        <v>1.087</v>
      </c>
      <c r="AS209" s="283">
        <v>3.9218959999999998</v>
      </c>
      <c r="AT209">
        <v>120</v>
      </c>
      <c r="AU209" t="s">
        <v>253</v>
      </c>
      <c r="AV209" t="s">
        <v>32</v>
      </c>
      <c r="AW209" t="s">
        <v>32</v>
      </c>
      <c r="AX209">
        <v>8</v>
      </c>
      <c r="AY209" t="s">
        <v>195</v>
      </c>
      <c r="AZ209">
        <v>5769</v>
      </c>
      <c r="BA209" t="s">
        <v>995</v>
      </c>
      <c r="BB209">
        <v>962080</v>
      </c>
      <c r="BC209" t="s">
        <v>996</v>
      </c>
      <c r="BD209">
        <v>17607986</v>
      </c>
      <c r="BE209" t="s">
        <v>829</v>
      </c>
      <c r="BF209" t="s">
        <v>203</v>
      </c>
      <c r="BG209">
        <v>13147553</v>
      </c>
      <c r="BH209" t="s">
        <v>198</v>
      </c>
      <c r="BI209" t="s">
        <v>32</v>
      </c>
      <c r="BJ209">
        <v>482773</v>
      </c>
      <c r="BK209" t="s">
        <v>831</v>
      </c>
      <c r="BL209" t="s">
        <v>256</v>
      </c>
      <c r="BM209" t="s">
        <v>841</v>
      </c>
      <c r="BN209" t="s">
        <v>834</v>
      </c>
      <c r="BO209" t="s">
        <v>32</v>
      </c>
      <c r="BP209" t="s">
        <v>32</v>
      </c>
    </row>
    <row r="210" spans="1:68">
      <c r="A210" s="109">
        <v>2026</v>
      </c>
      <c r="B210" t="s">
        <v>699</v>
      </c>
      <c r="C210" s="109">
        <v>8</v>
      </c>
      <c r="D210" t="s">
        <v>1228</v>
      </c>
      <c r="E210">
        <v>1</v>
      </c>
      <c r="F210" t="s">
        <v>32</v>
      </c>
      <c r="G210" t="s">
        <v>32</v>
      </c>
      <c r="H210">
        <v>701764</v>
      </c>
      <c r="I210" t="s">
        <v>970</v>
      </c>
      <c r="J210" t="s">
        <v>822</v>
      </c>
      <c r="K210" t="s">
        <v>914</v>
      </c>
      <c r="L210" t="s">
        <v>971</v>
      </c>
      <c r="M210">
        <v>14.9</v>
      </c>
      <c r="N210">
        <v>28.1</v>
      </c>
      <c r="O210">
        <v>22.8</v>
      </c>
      <c r="P210" s="110">
        <v>46105</v>
      </c>
      <c r="Q210" s="110">
        <v>46120</v>
      </c>
      <c r="R210" s="110">
        <v>46120.848968171304</v>
      </c>
      <c r="S210" t="s">
        <v>187</v>
      </c>
      <c r="T210" t="s">
        <v>32</v>
      </c>
      <c r="U210" t="s">
        <v>32</v>
      </c>
      <c r="V210" t="s">
        <v>215</v>
      </c>
      <c r="W210" t="s">
        <v>216</v>
      </c>
      <c r="X210" t="s">
        <v>943</v>
      </c>
      <c r="Y210" t="s">
        <v>32</v>
      </c>
      <c r="Z210" t="s">
        <v>32</v>
      </c>
      <c r="AA210" t="s">
        <v>32</v>
      </c>
      <c r="AB210" t="s">
        <v>32</v>
      </c>
      <c r="AC210" t="s">
        <v>32</v>
      </c>
      <c r="AD210" t="s">
        <v>32</v>
      </c>
      <c r="AE210" t="s">
        <v>190</v>
      </c>
      <c r="AF210">
        <v>217</v>
      </c>
      <c r="AG210" t="s">
        <v>191</v>
      </c>
      <c r="AH210" t="s">
        <v>192</v>
      </c>
      <c r="AI210">
        <v>4</v>
      </c>
      <c r="AJ210">
        <v>4</v>
      </c>
      <c r="AK210" t="s">
        <v>193</v>
      </c>
      <c r="AL210" t="s">
        <v>193</v>
      </c>
      <c r="AM210" t="s">
        <v>193</v>
      </c>
      <c r="AN210">
        <v>1</v>
      </c>
      <c r="AO210" t="s">
        <v>194</v>
      </c>
      <c r="AP210" t="s">
        <v>826</v>
      </c>
      <c r="AQ210" s="283">
        <v>1.196</v>
      </c>
      <c r="AR210">
        <v>1.0840000000000001</v>
      </c>
      <c r="AS210" s="283">
        <v>1.2964640000000001</v>
      </c>
      <c r="AT210">
        <v>102</v>
      </c>
      <c r="AU210" t="s">
        <v>216</v>
      </c>
      <c r="AV210" t="s">
        <v>32</v>
      </c>
      <c r="AW210" t="s">
        <v>32</v>
      </c>
      <c r="AX210">
        <v>1</v>
      </c>
      <c r="AY210" t="s">
        <v>195</v>
      </c>
      <c r="AZ210">
        <v>6980</v>
      </c>
      <c r="BA210" t="s">
        <v>277</v>
      </c>
      <c r="BB210">
        <v>983265</v>
      </c>
      <c r="BC210" t="s">
        <v>972</v>
      </c>
      <c r="BD210">
        <v>9344023</v>
      </c>
      <c r="BE210" t="s">
        <v>829</v>
      </c>
      <c r="BF210" t="s">
        <v>216</v>
      </c>
      <c r="BG210" t="s">
        <v>32</v>
      </c>
      <c r="BH210" t="s">
        <v>198</v>
      </c>
      <c r="BI210" t="s">
        <v>32</v>
      </c>
      <c r="BJ210">
        <v>482737</v>
      </c>
      <c r="BK210" t="s">
        <v>831</v>
      </c>
      <c r="BL210" t="s">
        <v>220</v>
      </c>
      <c r="BM210" t="s">
        <v>841</v>
      </c>
      <c r="BN210" t="s">
        <v>834</v>
      </c>
      <c r="BO210" t="s">
        <v>32</v>
      </c>
      <c r="BP210" t="s">
        <v>32</v>
      </c>
    </row>
    <row r="211" spans="1:68">
      <c r="A211" s="109">
        <v>2026</v>
      </c>
      <c r="B211" t="s">
        <v>699</v>
      </c>
      <c r="C211" s="109">
        <v>8</v>
      </c>
      <c r="D211" t="s">
        <v>1229</v>
      </c>
      <c r="E211">
        <v>1</v>
      </c>
      <c r="F211" t="s">
        <v>32</v>
      </c>
      <c r="G211" t="s">
        <v>32</v>
      </c>
      <c r="H211">
        <v>34126</v>
      </c>
      <c r="I211" t="s">
        <v>214</v>
      </c>
      <c r="J211" t="s">
        <v>822</v>
      </c>
      <c r="K211" t="s">
        <v>914</v>
      </c>
      <c r="L211" t="s">
        <v>1053</v>
      </c>
      <c r="M211">
        <v>13.7</v>
      </c>
      <c r="N211">
        <v>25</v>
      </c>
      <c r="O211">
        <v>45</v>
      </c>
      <c r="P211" s="110">
        <v>46105</v>
      </c>
      <c r="Q211" s="110">
        <v>46120</v>
      </c>
      <c r="R211" s="110">
        <v>46120.829583182873</v>
      </c>
      <c r="S211" t="s">
        <v>187</v>
      </c>
      <c r="T211" t="s">
        <v>32</v>
      </c>
      <c r="U211" t="s">
        <v>32</v>
      </c>
      <c r="V211" t="s">
        <v>215</v>
      </c>
      <c r="W211" t="s">
        <v>216</v>
      </c>
      <c r="X211" t="s">
        <v>943</v>
      </c>
      <c r="Y211" t="s">
        <v>32</v>
      </c>
      <c r="Z211" t="s">
        <v>32</v>
      </c>
      <c r="AA211" t="s">
        <v>32</v>
      </c>
      <c r="AB211" t="s">
        <v>32</v>
      </c>
      <c r="AC211" t="s">
        <v>32</v>
      </c>
      <c r="AD211" t="s">
        <v>32</v>
      </c>
      <c r="AE211" t="s">
        <v>190</v>
      </c>
      <c r="AF211">
        <v>217</v>
      </c>
      <c r="AG211" t="s">
        <v>191</v>
      </c>
      <c r="AH211" t="s">
        <v>192</v>
      </c>
      <c r="AI211">
        <v>4</v>
      </c>
      <c r="AJ211">
        <v>4</v>
      </c>
      <c r="AK211" t="s">
        <v>193</v>
      </c>
      <c r="AL211" t="s">
        <v>193</v>
      </c>
      <c r="AM211" t="s">
        <v>193</v>
      </c>
      <c r="AN211">
        <v>1</v>
      </c>
      <c r="AO211" t="s">
        <v>194</v>
      </c>
      <c r="AP211" t="s">
        <v>826</v>
      </c>
      <c r="AQ211" s="283">
        <v>0.41399999999999998</v>
      </c>
      <c r="AR211">
        <v>1.0840000000000001</v>
      </c>
      <c r="AS211" s="283">
        <v>0.44877600000000001</v>
      </c>
      <c r="AT211">
        <v>102</v>
      </c>
      <c r="AU211" t="s">
        <v>216</v>
      </c>
      <c r="AV211" t="s">
        <v>32</v>
      </c>
      <c r="AW211" t="s">
        <v>32</v>
      </c>
      <c r="AX211">
        <v>5</v>
      </c>
      <c r="AY211" t="s">
        <v>195</v>
      </c>
      <c r="AZ211">
        <v>10744</v>
      </c>
      <c r="BA211" t="s">
        <v>916</v>
      </c>
      <c r="BB211">
        <v>11788</v>
      </c>
      <c r="BC211" t="s">
        <v>219</v>
      </c>
      <c r="BD211">
        <v>4679790</v>
      </c>
      <c r="BE211" t="s">
        <v>829</v>
      </c>
      <c r="BF211" t="s">
        <v>340</v>
      </c>
      <c r="BG211" t="s">
        <v>32</v>
      </c>
      <c r="BH211" t="s">
        <v>198</v>
      </c>
      <c r="BI211" t="s">
        <v>1230</v>
      </c>
      <c r="BJ211">
        <v>482725</v>
      </c>
      <c r="BK211" t="s">
        <v>831</v>
      </c>
      <c r="BL211" t="s">
        <v>220</v>
      </c>
      <c r="BM211" t="s">
        <v>833</v>
      </c>
      <c r="BN211" t="s">
        <v>834</v>
      </c>
      <c r="BO211" t="s">
        <v>32</v>
      </c>
      <c r="BP211" t="s">
        <v>32</v>
      </c>
    </row>
    <row r="212" spans="1:68">
      <c r="A212" s="109">
        <v>2026</v>
      </c>
      <c r="B212" t="s">
        <v>699</v>
      </c>
      <c r="C212" s="109">
        <v>8</v>
      </c>
      <c r="D212" t="s">
        <v>1231</v>
      </c>
      <c r="E212">
        <v>1</v>
      </c>
      <c r="F212" t="s">
        <v>32</v>
      </c>
      <c r="G212" t="s">
        <v>32</v>
      </c>
      <c r="H212">
        <v>966508</v>
      </c>
      <c r="I212" t="s">
        <v>186</v>
      </c>
      <c r="J212" t="s">
        <v>822</v>
      </c>
      <c r="K212" t="s">
        <v>914</v>
      </c>
      <c r="L212" t="s">
        <v>1022</v>
      </c>
      <c r="M212">
        <v>17.22</v>
      </c>
      <c r="N212">
        <v>31.9</v>
      </c>
      <c r="O212">
        <v>30</v>
      </c>
      <c r="P212" s="110">
        <v>46105</v>
      </c>
      <c r="Q212" s="110">
        <v>46120</v>
      </c>
      <c r="R212" s="110">
        <v>46120.746800578701</v>
      </c>
      <c r="S212" t="s">
        <v>187</v>
      </c>
      <c r="T212" t="s">
        <v>32</v>
      </c>
      <c r="U212" t="s">
        <v>32</v>
      </c>
      <c r="V212" t="s">
        <v>188</v>
      </c>
      <c r="W212" t="s">
        <v>188</v>
      </c>
      <c r="X212" t="s">
        <v>825</v>
      </c>
      <c r="Y212" t="s">
        <v>32</v>
      </c>
      <c r="Z212" t="s">
        <v>32</v>
      </c>
      <c r="AA212" t="s">
        <v>32</v>
      </c>
      <c r="AB212" t="s">
        <v>32</v>
      </c>
      <c r="AC212" t="s">
        <v>32</v>
      </c>
      <c r="AD212" t="s">
        <v>32</v>
      </c>
      <c r="AE212" t="s">
        <v>190</v>
      </c>
      <c r="AF212">
        <v>217</v>
      </c>
      <c r="AG212" t="s">
        <v>191</v>
      </c>
      <c r="AH212" t="s">
        <v>192</v>
      </c>
      <c r="AI212">
        <v>4</v>
      </c>
      <c r="AJ212">
        <v>4</v>
      </c>
      <c r="AK212" t="s">
        <v>193</v>
      </c>
      <c r="AL212" t="s">
        <v>193</v>
      </c>
      <c r="AM212" t="s">
        <v>193</v>
      </c>
      <c r="AN212">
        <v>10</v>
      </c>
      <c r="AO212" t="s">
        <v>194</v>
      </c>
      <c r="AP212" t="s">
        <v>826</v>
      </c>
      <c r="AQ212" s="283">
        <v>2.9670000000000001</v>
      </c>
      <c r="AR212">
        <v>1.0840000000000001</v>
      </c>
      <c r="AS212" s="283">
        <v>3.216228000000001</v>
      </c>
      <c r="AT212">
        <v>162</v>
      </c>
      <c r="AU212" t="s">
        <v>188</v>
      </c>
      <c r="AV212" t="s">
        <v>32</v>
      </c>
      <c r="AW212" t="s">
        <v>32</v>
      </c>
      <c r="AX212">
        <v>14</v>
      </c>
      <c r="AY212" t="s">
        <v>195</v>
      </c>
      <c r="AZ212">
        <v>10825</v>
      </c>
      <c r="BA212" t="s">
        <v>1023</v>
      </c>
      <c r="BB212">
        <v>81642</v>
      </c>
      <c r="BC212" t="s">
        <v>197</v>
      </c>
      <c r="BD212">
        <v>7533433</v>
      </c>
      <c r="BE212" t="s">
        <v>859</v>
      </c>
      <c r="BF212" t="s">
        <v>188</v>
      </c>
      <c r="BG212" t="s">
        <v>32</v>
      </c>
      <c r="BH212" t="s">
        <v>198</v>
      </c>
      <c r="BI212" t="s">
        <v>32</v>
      </c>
      <c r="BJ212">
        <v>482695</v>
      </c>
      <c r="BK212" t="s">
        <v>831</v>
      </c>
      <c r="BL212" t="s">
        <v>200</v>
      </c>
      <c r="BM212" t="s">
        <v>841</v>
      </c>
      <c r="BN212" t="s">
        <v>834</v>
      </c>
      <c r="BO212" t="s">
        <v>32</v>
      </c>
      <c r="BP212" t="s">
        <v>32</v>
      </c>
    </row>
    <row r="213" spans="1:68">
      <c r="A213" s="109">
        <v>2026</v>
      </c>
      <c r="B213" t="s">
        <v>699</v>
      </c>
      <c r="C213" s="109">
        <v>8</v>
      </c>
      <c r="D213" t="s">
        <v>1232</v>
      </c>
      <c r="E213">
        <v>1</v>
      </c>
      <c r="F213" t="s">
        <v>32</v>
      </c>
      <c r="G213" t="s">
        <v>32</v>
      </c>
      <c r="H213">
        <v>968714</v>
      </c>
      <c r="I213" t="s">
        <v>1233</v>
      </c>
      <c r="J213" t="s">
        <v>822</v>
      </c>
      <c r="K213" t="s">
        <v>854</v>
      </c>
      <c r="L213" t="s">
        <v>1234</v>
      </c>
      <c r="M213">
        <v>17.98</v>
      </c>
      <c r="N213">
        <v>50</v>
      </c>
      <c r="O213">
        <v>60</v>
      </c>
      <c r="P213" s="110">
        <v>46085</v>
      </c>
      <c r="Q213" s="110">
        <v>46120</v>
      </c>
      <c r="R213" s="110">
        <v>46120.786042824067</v>
      </c>
      <c r="S213" t="s">
        <v>187</v>
      </c>
      <c r="T213" t="s">
        <v>32</v>
      </c>
      <c r="U213" t="s">
        <v>32</v>
      </c>
      <c r="V213" t="s">
        <v>203</v>
      </c>
      <c r="W213" t="s">
        <v>203</v>
      </c>
      <c r="X213" t="s">
        <v>1039</v>
      </c>
      <c r="Y213" t="s">
        <v>32</v>
      </c>
      <c r="Z213" t="s">
        <v>32</v>
      </c>
      <c r="AA213" t="s">
        <v>32</v>
      </c>
      <c r="AB213" t="s">
        <v>32</v>
      </c>
      <c r="AC213" t="s">
        <v>32</v>
      </c>
      <c r="AD213" t="s">
        <v>32</v>
      </c>
      <c r="AE213" t="s">
        <v>190</v>
      </c>
      <c r="AF213">
        <v>217</v>
      </c>
      <c r="AG213" t="s">
        <v>191</v>
      </c>
      <c r="AH213" t="s">
        <v>192</v>
      </c>
      <c r="AI213">
        <v>4</v>
      </c>
      <c r="AJ213">
        <v>4</v>
      </c>
      <c r="AK213" t="s">
        <v>193</v>
      </c>
      <c r="AL213" t="s">
        <v>193</v>
      </c>
      <c r="AM213" t="s">
        <v>193</v>
      </c>
      <c r="AN213">
        <v>10</v>
      </c>
      <c r="AO213" t="s">
        <v>194</v>
      </c>
      <c r="AP213" t="s">
        <v>826</v>
      </c>
      <c r="AQ213" s="283">
        <v>7.3479999999999999</v>
      </c>
      <c r="AR213">
        <v>1.0840000000000001</v>
      </c>
      <c r="AS213" s="283">
        <v>7.9652320000000003</v>
      </c>
      <c r="AT213">
        <v>162</v>
      </c>
      <c r="AU213" t="s">
        <v>205</v>
      </c>
      <c r="AV213" t="s">
        <v>32</v>
      </c>
      <c r="AW213" t="s">
        <v>32</v>
      </c>
      <c r="AX213">
        <v>10</v>
      </c>
      <c r="AY213" t="s">
        <v>195</v>
      </c>
      <c r="AZ213">
        <v>8039</v>
      </c>
      <c r="BA213" t="s">
        <v>1235</v>
      </c>
      <c r="BB213">
        <v>931984</v>
      </c>
      <c r="BC213" t="s">
        <v>1236</v>
      </c>
      <c r="BD213">
        <v>13142057</v>
      </c>
      <c r="BE213" t="s">
        <v>859</v>
      </c>
      <c r="BF213" t="s">
        <v>301</v>
      </c>
      <c r="BG213" t="s">
        <v>32</v>
      </c>
      <c r="BH213" t="s">
        <v>198</v>
      </c>
      <c r="BI213" t="s">
        <v>32</v>
      </c>
      <c r="BJ213">
        <v>482679</v>
      </c>
      <c r="BK213" t="s">
        <v>831</v>
      </c>
      <c r="BL213" t="s">
        <v>1041</v>
      </c>
      <c r="BM213" t="s">
        <v>841</v>
      </c>
      <c r="BN213" t="s">
        <v>834</v>
      </c>
      <c r="BO213" t="s">
        <v>32</v>
      </c>
      <c r="BP213" t="s">
        <v>32</v>
      </c>
    </row>
    <row r="214" spans="1:68">
      <c r="A214" s="109">
        <v>2026</v>
      </c>
      <c r="B214" t="s">
        <v>699</v>
      </c>
      <c r="C214" s="109">
        <v>8</v>
      </c>
      <c r="D214" t="s">
        <v>1232</v>
      </c>
      <c r="E214">
        <v>2</v>
      </c>
      <c r="F214" t="s">
        <v>32</v>
      </c>
      <c r="G214" t="s">
        <v>32</v>
      </c>
      <c r="H214">
        <v>968714</v>
      </c>
      <c r="I214" t="s">
        <v>1233</v>
      </c>
      <c r="J214" t="s">
        <v>822</v>
      </c>
      <c r="K214" t="s">
        <v>854</v>
      </c>
      <c r="L214" t="s">
        <v>1234</v>
      </c>
      <c r="M214">
        <v>17.98</v>
      </c>
      <c r="N214">
        <v>50</v>
      </c>
      <c r="O214">
        <v>60</v>
      </c>
      <c r="P214" s="110">
        <v>46085</v>
      </c>
      <c r="Q214" s="110">
        <v>46120</v>
      </c>
      <c r="R214" s="110">
        <v>46120.786042824067</v>
      </c>
      <c r="S214" t="s">
        <v>187</v>
      </c>
      <c r="T214" t="s">
        <v>32</v>
      </c>
      <c r="U214" t="s">
        <v>32</v>
      </c>
      <c r="V214" t="s">
        <v>203</v>
      </c>
      <c r="W214" t="s">
        <v>203</v>
      </c>
      <c r="X214" t="s">
        <v>1039</v>
      </c>
      <c r="Y214" t="s">
        <v>32</v>
      </c>
      <c r="Z214" t="s">
        <v>32</v>
      </c>
      <c r="AA214" t="s">
        <v>32</v>
      </c>
      <c r="AB214" t="s">
        <v>32</v>
      </c>
      <c r="AC214" t="s">
        <v>32</v>
      </c>
      <c r="AD214" t="s">
        <v>32</v>
      </c>
      <c r="AE214" t="s">
        <v>190</v>
      </c>
      <c r="AF214">
        <v>217</v>
      </c>
      <c r="AG214" t="s">
        <v>191</v>
      </c>
      <c r="AH214" t="s">
        <v>192</v>
      </c>
      <c r="AI214">
        <v>4</v>
      </c>
      <c r="AJ214">
        <v>4</v>
      </c>
      <c r="AK214" t="s">
        <v>193</v>
      </c>
      <c r="AL214" t="s">
        <v>193</v>
      </c>
      <c r="AM214" t="s">
        <v>193</v>
      </c>
      <c r="AN214">
        <v>10</v>
      </c>
      <c r="AO214" t="s">
        <v>194</v>
      </c>
      <c r="AP214" t="s">
        <v>826</v>
      </c>
      <c r="AQ214" s="283">
        <v>0.18</v>
      </c>
      <c r="AR214">
        <v>1.0840000000000001</v>
      </c>
      <c r="AS214" s="283">
        <v>0.19511999999999999</v>
      </c>
      <c r="AT214">
        <v>162</v>
      </c>
      <c r="AU214" t="s">
        <v>205</v>
      </c>
      <c r="AV214" t="s">
        <v>32</v>
      </c>
      <c r="AW214" t="s">
        <v>32</v>
      </c>
      <c r="AX214">
        <v>10</v>
      </c>
      <c r="AY214" t="s">
        <v>239</v>
      </c>
      <c r="AZ214">
        <v>8888888</v>
      </c>
      <c r="BA214" t="s">
        <v>280</v>
      </c>
      <c r="BB214">
        <v>931984</v>
      </c>
      <c r="BC214" t="s">
        <v>1236</v>
      </c>
      <c r="BD214">
        <v>13142057</v>
      </c>
      <c r="BE214" t="s">
        <v>859</v>
      </c>
      <c r="BF214" t="s">
        <v>301</v>
      </c>
      <c r="BG214" t="s">
        <v>32</v>
      </c>
      <c r="BH214" t="s">
        <v>198</v>
      </c>
      <c r="BI214" t="s">
        <v>32</v>
      </c>
      <c r="BJ214">
        <v>482679</v>
      </c>
      <c r="BK214" t="s">
        <v>831</v>
      </c>
      <c r="BL214" t="s">
        <v>1041</v>
      </c>
      <c r="BM214" t="s">
        <v>841</v>
      </c>
      <c r="BN214" t="s">
        <v>834</v>
      </c>
      <c r="BO214" t="s">
        <v>32</v>
      </c>
      <c r="BP214" t="s">
        <v>32</v>
      </c>
    </row>
    <row r="215" spans="1:68">
      <c r="A215" s="109">
        <v>2026</v>
      </c>
      <c r="B215" t="s">
        <v>699</v>
      </c>
      <c r="C215" s="109">
        <v>8</v>
      </c>
      <c r="D215" t="s">
        <v>1237</v>
      </c>
      <c r="E215">
        <v>1</v>
      </c>
      <c r="F215" t="s">
        <v>32</v>
      </c>
      <c r="G215" t="s">
        <v>32</v>
      </c>
      <c r="H215">
        <v>702687</v>
      </c>
      <c r="I215" t="s">
        <v>1063</v>
      </c>
      <c r="J215" t="s">
        <v>822</v>
      </c>
      <c r="K215" t="s">
        <v>914</v>
      </c>
      <c r="L215" t="s">
        <v>1064</v>
      </c>
      <c r="M215">
        <v>14.95</v>
      </c>
      <c r="N215">
        <v>24.5</v>
      </c>
      <c r="O215">
        <v>43.5</v>
      </c>
      <c r="P215" s="110">
        <v>46106</v>
      </c>
      <c r="Q215" s="110">
        <v>46120</v>
      </c>
      <c r="R215" s="110">
        <v>46120.766399270833</v>
      </c>
      <c r="S215" t="s">
        <v>187</v>
      </c>
      <c r="T215" t="s">
        <v>32</v>
      </c>
      <c r="U215" t="s">
        <v>32</v>
      </c>
      <c r="V215" t="s">
        <v>188</v>
      </c>
      <c r="W215" t="s">
        <v>188</v>
      </c>
      <c r="X215" t="s">
        <v>825</v>
      </c>
      <c r="Y215" t="s">
        <v>32</v>
      </c>
      <c r="Z215" t="s">
        <v>32</v>
      </c>
      <c r="AA215" t="s">
        <v>32</v>
      </c>
      <c r="AB215" t="s">
        <v>32</v>
      </c>
      <c r="AC215" t="s">
        <v>32</v>
      </c>
      <c r="AD215" t="s">
        <v>32</v>
      </c>
      <c r="AE215" t="s">
        <v>190</v>
      </c>
      <c r="AF215">
        <v>217</v>
      </c>
      <c r="AG215" t="s">
        <v>191</v>
      </c>
      <c r="AH215" t="s">
        <v>192</v>
      </c>
      <c r="AI215">
        <v>4</v>
      </c>
      <c r="AJ215">
        <v>4</v>
      </c>
      <c r="AK215" t="s">
        <v>193</v>
      </c>
      <c r="AL215" t="s">
        <v>193</v>
      </c>
      <c r="AM215" t="s">
        <v>193</v>
      </c>
      <c r="AN215">
        <v>8</v>
      </c>
      <c r="AO215" t="s">
        <v>194</v>
      </c>
      <c r="AP215" t="s">
        <v>826</v>
      </c>
      <c r="AQ215" s="283">
        <v>0.91100000000000003</v>
      </c>
      <c r="AR215">
        <v>1.0840000000000001</v>
      </c>
      <c r="AS215" s="283">
        <v>0.98752400000000018</v>
      </c>
      <c r="AT215">
        <v>114</v>
      </c>
      <c r="AU215" t="s">
        <v>188</v>
      </c>
      <c r="AV215" t="s">
        <v>32</v>
      </c>
      <c r="AW215" t="s">
        <v>32</v>
      </c>
      <c r="AX215">
        <v>5</v>
      </c>
      <c r="AY215" t="s">
        <v>195</v>
      </c>
      <c r="AZ215">
        <v>10825</v>
      </c>
      <c r="BA215" t="s">
        <v>1023</v>
      </c>
      <c r="BB215">
        <v>9997</v>
      </c>
      <c r="BC215" t="s">
        <v>1065</v>
      </c>
      <c r="BD215">
        <v>11360162</v>
      </c>
      <c r="BE215" t="s">
        <v>829</v>
      </c>
      <c r="BF215" t="s">
        <v>340</v>
      </c>
      <c r="BG215" t="s">
        <v>32</v>
      </c>
      <c r="BH215" t="s">
        <v>198</v>
      </c>
      <c r="BI215" t="s">
        <v>32</v>
      </c>
      <c r="BJ215">
        <v>482667</v>
      </c>
      <c r="BK215" t="s">
        <v>831</v>
      </c>
      <c r="BL215" t="s">
        <v>200</v>
      </c>
      <c r="BM215" t="s">
        <v>841</v>
      </c>
      <c r="BN215" t="s">
        <v>834</v>
      </c>
      <c r="BO215" t="s">
        <v>32</v>
      </c>
      <c r="BP215" t="s">
        <v>32</v>
      </c>
    </row>
    <row r="216" spans="1:68">
      <c r="A216" s="109">
        <v>2026</v>
      </c>
      <c r="B216" t="s">
        <v>699</v>
      </c>
      <c r="C216" s="109">
        <v>8</v>
      </c>
      <c r="D216" t="s">
        <v>1237</v>
      </c>
      <c r="E216">
        <v>2</v>
      </c>
      <c r="F216" t="s">
        <v>32</v>
      </c>
      <c r="G216" t="s">
        <v>32</v>
      </c>
      <c r="H216">
        <v>702687</v>
      </c>
      <c r="I216" t="s">
        <v>1063</v>
      </c>
      <c r="J216" t="s">
        <v>822</v>
      </c>
      <c r="K216" t="s">
        <v>914</v>
      </c>
      <c r="L216" t="s">
        <v>1064</v>
      </c>
      <c r="M216">
        <v>14.95</v>
      </c>
      <c r="N216">
        <v>24.5</v>
      </c>
      <c r="O216">
        <v>43.5</v>
      </c>
      <c r="P216" s="110">
        <v>46106</v>
      </c>
      <c r="Q216" s="110">
        <v>46120</v>
      </c>
      <c r="R216" s="110">
        <v>46120.766399270833</v>
      </c>
      <c r="S216" t="s">
        <v>187</v>
      </c>
      <c r="T216" t="s">
        <v>32</v>
      </c>
      <c r="U216" t="s">
        <v>32</v>
      </c>
      <c r="V216" t="s">
        <v>188</v>
      </c>
      <c r="W216" t="s">
        <v>188</v>
      </c>
      <c r="X216" t="s">
        <v>825</v>
      </c>
      <c r="Y216" t="s">
        <v>32</v>
      </c>
      <c r="Z216" t="s">
        <v>32</v>
      </c>
      <c r="AA216" t="s">
        <v>32</v>
      </c>
      <c r="AB216" t="s">
        <v>32</v>
      </c>
      <c r="AC216" t="s">
        <v>32</v>
      </c>
      <c r="AD216" t="s">
        <v>32</v>
      </c>
      <c r="AE216" t="s">
        <v>190</v>
      </c>
      <c r="AF216">
        <v>217</v>
      </c>
      <c r="AG216" t="s">
        <v>191</v>
      </c>
      <c r="AH216" t="s">
        <v>192</v>
      </c>
      <c r="AI216">
        <v>4</v>
      </c>
      <c r="AJ216">
        <v>4</v>
      </c>
      <c r="AK216" t="s">
        <v>193</v>
      </c>
      <c r="AL216" t="s">
        <v>193</v>
      </c>
      <c r="AM216" t="s">
        <v>193</v>
      </c>
      <c r="AN216">
        <v>14</v>
      </c>
      <c r="AO216" t="s">
        <v>194</v>
      </c>
      <c r="AP216" t="s">
        <v>826</v>
      </c>
      <c r="AQ216" s="283">
        <v>1.2999999999999999E-2</v>
      </c>
      <c r="AR216">
        <v>1.0840000000000001</v>
      </c>
      <c r="AS216" s="283">
        <v>1.4092E-2</v>
      </c>
      <c r="AT216">
        <v>161</v>
      </c>
      <c r="AU216" t="s">
        <v>188</v>
      </c>
      <c r="AV216" t="s">
        <v>32</v>
      </c>
      <c r="AW216" t="s">
        <v>32</v>
      </c>
      <c r="AX216">
        <v>5</v>
      </c>
      <c r="AY216" t="s">
        <v>239</v>
      </c>
      <c r="AZ216">
        <v>1734622</v>
      </c>
      <c r="BA216" t="s">
        <v>274</v>
      </c>
      <c r="BB216">
        <v>9997</v>
      </c>
      <c r="BC216" t="s">
        <v>1065</v>
      </c>
      <c r="BD216">
        <v>11360162</v>
      </c>
      <c r="BE216" t="s">
        <v>829</v>
      </c>
      <c r="BF216" t="s">
        <v>340</v>
      </c>
      <c r="BG216" t="s">
        <v>32</v>
      </c>
      <c r="BH216" t="s">
        <v>198</v>
      </c>
      <c r="BI216" t="s">
        <v>32</v>
      </c>
      <c r="BJ216">
        <v>482667</v>
      </c>
      <c r="BK216" t="s">
        <v>831</v>
      </c>
      <c r="BL216" t="s">
        <v>200</v>
      </c>
      <c r="BM216" t="s">
        <v>841</v>
      </c>
      <c r="BN216" t="s">
        <v>834</v>
      </c>
      <c r="BO216" t="s">
        <v>32</v>
      </c>
      <c r="BP216" t="s">
        <v>32</v>
      </c>
    </row>
    <row r="217" spans="1:68">
      <c r="A217" s="109">
        <v>2026</v>
      </c>
      <c r="B217" t="s">
        <v>699</v>
      </c>
      <c r="C217" s="109">
        <v>8</v>
      </c>
      <c r="D217" t="s">
        <v>1238</v>
      </c>
      <c r="E217">
        <v>1</v>
      </c>
      <c r="F217" t="s">
        <v>32</v>
      </c>
      <c r="G217" t="s">
        <v>32</v>
      </c>
      <c r="H217">
        <v>702039</v>
      </c>
      <c r="I217" t="s">
        <v>878</v>
      </c>
      <c r="J217" t="s">
        <v>822</v>
      </c>
      <c r="K217" t="s">
        <v>875</v>
      </c>
      <c r="L217" t="s">
        <v>879</v>
      </c>
      <c r="M217">
        <v>17.8</v>
      </c>
      <c r="N217">
        <v>50</v>
      </c>
      <c r="O217">
        <v>79.900000000000006</v>
      </c>
      <c r="P217" s="110">
        <v>46087</v>
      </c>
      <c r="Q217" s="110">
        <v>46120</v>
      </c>
      <c r="R217" s="110">
        <v>46120.502488391197</v>
      </c>
      <c r="S217" t="s">
        <v>187</v>
      </c>
      <c r="T217" t="s">
        <v>32</v>
      </c>
      <c r="U217" t="s">
        <v>32</v>
      </c>
      <c r="V217" t="s">
        <v>250</v>
      </c>
      <c r="W217" t="s">
        <v>251</v>
      </c>
      <c r="X217" t="s">
        <v>843</v>
      </c>
      <c r="Y217" t="s">
        <v>32</v>
      </c>
      <c r="Z217" t="s">
        <v>32</v>
      </c>
      <c r="AA217" t="s">
        <v>32</v>
      </c>
      <c r="AB217" t="s">
        <v>32</v>
      </c>
      <c r="AC217" t="s">
        <v>32</v>
      </c>
      <c r="AD217" t="s">
        <v>32</v>
      </c>
      <c r="AE217" t="s">
        <v>190</v>
      </c>
      <c r="AF217">
        <v>217</v>
      </c>
      <c r="AG217" t="s">
        <v>191</v>
      </c>
      <c r="AH217" t="s">
        <v>192</v>
      </c>
      <c r="AI217">
        <v>4</v>
      </c>
      <c r="AJ217">
        <v>4</v>
      </c>
      <c r="AK217" t="s">
        <v>193</v>
      </c>
      <c r="AL217" t="s">
        <v>193</v>
      </c>
      <c r="AM217" t="s">
        <v>193</v>
      </c>
      <c r="AN217">
        <v>12</v>
      </c>
      <c r="AO217" t="s">
        <v>194</v>
      </c>
      <c r="AP217" t="s">
        <v>826</v>
      </c>
      <c r="AQ217" s="283">
        <v>6.6230000000000002</v>
      </c>
      <c r="AR217">
        <v>1.087</v>
      </c>
      <c r="AS217" s="283">
        <v>7.1992010000000004</v>
      </c>
      <c r="AT217">
        <v>120</v>
      </c>
      <c r="AU217" t="s">
        <v>253</v>
      </c>
      <c r="AV217" t="s">
        <v>32</v>
      </c>
      <c r="AW217" t="s">
        <v>32</v>
      </c>
      <c r="AX217">
        <v>8</v>
      </c>
      <c r="AY217" t="s">
        <v>195</v>
      </c>
      <c r="AZ217">
        <v>5536</v>
      </c>
      <c r="BA217" t="s">
        <v>880</v>
      </c>
      <c r="BB217">
        <v>944989</v>
      </c>
      <c r="BC217" t="s">
        <v>881</v>
      </c>
      <c r="BD217">
        <v>16037261</v>
      </c>
      <c r="BE217" t="s">
        <v>829</v>
      </c>
      <c r="BF217" t="s">
        <v>351</v>
      </c>
      <c r="BG217" t="s">
        <v>32</v>
      </c>
      <c r="BH217" t="s">
        <v>198</v>
      </c>
      <c r="BI217" t="s">
        <v>882</v>
      </c>
      <c r="BJ217">
        <v>482662</v>
      </c>
      <c r="BK217" t="s">
        <v>831</v>
      </c>
      <c r="BL217" t="s">
        <v>256</v>
      </c>
      <c r="BM217" t="s">
        <v>841</v>
      </c>
      <c r="BN217" t="s">
        <v>834</v>
      </c>
      <c r="BO217" t="s">
        <v>32</v>
      </c>
      <c r="BP217" t="s">
        <v>32</v>
      </c>
    </row>
    <row r="218" spans="1:68">
      <c r="A218" s="109">
        <v>2026</v>
      </c>
      <c r="B218" t="s">
        <v>699</v>
      </c>
      <c r="C218" s="109">
        <v>8</v>
      </c>
      <c r="D218" t="s">
        <v>1239</v>
      </c>
      <c r="E218">
        <v>1</v>
      </c>
      <c r="F218" t="s">
        <v>32</v>
      </c>
      <c r="G218" t="s">
        <v>32</v>
      </c>
      <c r="H218">
        <v>25103</v>
      </c>
      <c r="I218" t="s">
        <v>300</v>
      </c>
      <c r="J218" t="s">
        <v>822</v>
      </c>
      <c r="K218" t="s">
        <v>870</v>
      </c>
      <c r="L218" t="s">
        <v>887</v>
      </c>
      <c r="M218">
        <v>17.2</v>
      </c>
      <c r="N218">
        <v>47</v>
      </c>
      <c r="O218">
        <v>67</v>
      </c>
      <c r="P218" s="110">
        <v>46101</v>
      </c>
      <c r="Q218" s="110">
        <v>46120</v>
      </c>
      <c r="R218" s="110">
        <v>46120.66031392361</v>
      </c>
      <c r="S218" t="s">
        <v>187</v>
      </c>
      <c r="T218" t="s">
        <v>32</v>
      </c>
      <c r="U218" t="s">
        <v>32</v>
      </c>
      <c r="V218" t="s">
        <v>301</v>
      </c>
      <c r="W218" t="s">
        <v>302</v>
      </c>
      <c r="X218" t="s">
        <v>856</v>
      </c>
      <c r="Y218" t="s">
        <v>32</v>
      </c>
      <c r="Z218" t="s">
        <v>32</v>
      </c>
      <c r="AA218" t="s">
        <v>32</v>
      </c>
      <c r="AB218" t="s">
        <v>32</v>
      </c>
      <c r="AC218" t="s">
        <v>32</v>
      </c>
      <c r="AD218" t="s">
        <v>32</v>
      </c>
      <c r="AE218" t="s">
        <v>190</v>
      </c>
      <c r="AF218">
        <v>217</v>
      </c>
      <c r="AG218" t="s">
        <v>191</v>
      </c>
      <c r="AH218" t="s">
        <v>192</v>
      </c>
      <c r="AI218">
        <v>4</v>
      </c>
      <c r="AJ218">
        <v>4</v>
      </c>
      <c r="AK218" t="s">
        <v>193</v>
      </c>
      <c r="AL218" t="s">
        <v>193</v>
      </c>
      <c r="AM218" t="s">
        <v>193</v>
      </c>
      <c r="AN218">
        <v>12</v>
      </c>
      <c r="AO218" t="s">
        <v>194</v>
      </c>
      <c r="AP218" t="s">
        <v>826</v>
      </c>
      <c r="AQ218" s="283">
        <v>2.367</v>
      </c>
      <c r="AR218">
        <v>1.087</v>
      </c>
      <c r="AS218" s="283">
        <v>2.5729289999999998</v>
      </c>
      <c r="AT218">
        <v>120</v>
      </c>
      <c r="AU218" t="s">
        <v>261</v>
      </c>
      <c r="AV218" t="s">
        <v>32</v>
      </c>
      <c r="AW218" t="s">
        <v>32</v>
      </c>
      <c r="AX218">
        <v>10</v>
      </c>
      <c r="AY218" t="s">
        <v>195</v>
      </c>
      <c r="AZ218">
        <v>7650</v>
      </c>
      <c r="BA218" t="s">
        <v>303</v>
      </c>
      <c r="BB218">
        <v>87619</v>
      </c>
      <c r="BC218" t="s">
        <v>304</v>
      </c>
      <c r="BD218">
        <v>10404754</v>
      </c>
      <c r="BE218" t="s">
        <v>829</v>
      </c>
      <c r="BF218" t="s">
        <v>301</v>
      </c>
      <c r="BG218" t="s">
        <v>32</v>
      </c>
      <c r="BH218" t="s">
        <v>198</v>
      </c>
      <c r="BI218" t="s">
        <v>32</v>
      </c>
      <c r="BJ218">
        <v>482650</v>
      </c>
      <c r="BK218" t="s">
        <v>831</v>
      </c>
      <c r="BL218" t="s">
        <v>305</v>
      </c>
      <c r="BM218" t="s">
        <v>841</v>
      </c>
      <c r="BN218" t="s">
        <v>834</v>
      </c>
      <c r="BO218" t="s">
        <v>32</v>
      </c>
      <c r="BP218" t="s">
        <v>32</v>
      </c>
    </row>
    <row r="219" spans="1:68">
      <c r="A219" s="109">
        <v>2026</v>
      </c>
      <c r="B219" t="s">
        <v>699</v>
      </c>
      <c r="C219" s="109">
        <v>8</v>
      </c>
      <c r="D219" t="s">
        <v>1240</v>
      </c>
      <c r="E219">
        <v>1</v>
      </c>
      <c r="F219" t="s">
        <v>32</v>
      </c>
      <c r="G219" t="s">
        <v>32</v>
      </c>
      <c r="H219">
        <v>962048</v>
      </c>
      <c r="I219" t="s">
        <v>1241</v>
      </c>
      <c r="J219" t="s">
        <v>822</v>
      </c>
      <c r="K219" t="s">
        <v>854</v>
      </c>
      <c r="L219" t="s">
        <v>1242</v>
      </c>
      <c r="M219">
        <v>17.7</v>
      </c>
      <c r="N219">
        <v>48</v>
      </c>
      <c r="O219">
        <v>42.9</v>
      </c>
      <c r="P219" s="110">
        <v>46086</v>
      </c>
      <c r="Q219" s="110">
        <v>46120</v>
      </c>
      <c r="R219" s="110">
        <v>46120.596399965267</v>
      </c>
      <c r="S219" t="s">
        <v>187</v>
      </c>
      <c r="T219" t="s">
        <v>32</v>
      </c>
      <c r="U219" t="s">
        <v>32</v>
      </c>
      <c r="V219" t="s">
        <v>203</v>
      </c>
      <c r="W219" t="s">
        <v>203</v>
      </c>
      <c r="X219" t="s">
        <v>1039</v>
      </c>
      <c r="Y219" t="s">
        <v>32</v>
      </c>
      <c r="Z219" t="s">
        <v>32</v>
      </c>
      <c r="AA219" t="s">
        <v>32</v>
      </c>
      <c r="AB219" t="s">
        <v>32</v>
      </c>
      <c r="AC219" t="s">
        <v>32</v>
      </c>
      <c r="AD219" t="s">
        <v>32</v>
      </c>
      <c r="AE219" t="s">
        <v>190</v>
      </c>
      <c r="AF219">
        <v>217</v>
      </c>
      <c r="AG219" t="s">
        <v>191</v>
      </c>
      <c r="AH219" t="s">
        <v>192</v>
      </c>
      <c r="AI219">
        <v>4</v>
      </c>
      <c r="AJ219">
        <v>4</v>
      </c>
      <c r="AK219" t="s">
        <v>193</v>
      </c>
      <c r="AL219" t="s">
        <v>193</v>
      </c>
      <c r="AM219" t="s">
        <v>193</v>
      </c>
      <c r="AN219">
        <v>10</v>
      </c>
      <c r="AO219" t="s">
        <v>194</v>
      </c>
      <c r="AP219" t="s">
        <v>826</v>
      </c>
      <c r="AQ219" s="283">
        <v>1.865</v>
      </c>
      <c r="AR219">
        <v>1.0840000000000001</v>
      </c>
      <c r="AS219" s="283">
        <v>2.0216599999999998</v>
      </c>
      <c r="AT219">
        <v>162</v>
      </c>
      <c r="AU219" t="s">
        <v>205</v>
      </c>
      <c r="AV219" t="s">
        <v>32</v>
      </c>
      <c r="AW219" t="s">
        <v>32</v>
      </c>
      <c r="AX219">
        <v>14</v>
      </c>
      <c r="AY219" t="s">
        <v>195</v>
      </c>
      <c r="AZ219">
        <v>7104</v>
      </c>
      <c r="BA219" t="s">
        <v>857</v>
      </c>
      <c r="BB219">
        <v>911078</v>
      </c>
      <c r="BC219" t="s">
        <v>858</v>
      </c>
      <c r="BD219">
        <v>11440416</v>
      </c>
      <c r="BE219" t="s">
        <v>859</v>
      </c>
      <c r="BF219" t="s">
        <v>188</v>
      </c>
      <c r="BG219" t="s">
        <v>32</v>
      </c>
      <c r="BH219" t="s">
        <v>198</v>
      </c>
      <c r="BI219" t="s">
        <v>32</v>
      </c>
      <c r="BJ219">
        <v>482630</v>
      </c>
      <c r="BK219" t="s">
        <v>831</v>
      </c>
      <c r="BL219" t="s">
        <v>1041</v>
      </c>
      <c r="BM219" t="s">
        <v>841</v>
      </c>
      <c r="BN219" t="s">
        <v>834</v>
      </c>
      <c r="BO219" t="s">
        <v>32</v>
      </c>
      <c r="BP219" t="s">
        <v>32</v>
      </c>
    </row>
    <row r="220" spans="1:68">
      <c r="A220" s="109">
        <v>2026</v>
      </c>
      <c r="B220" t="s">
        <v>699</v>
      </c>
      <c r="C220" s="109">
        <v>7</v>
      </c>
      <c r="D220" t="s">
        <v>1243</v>
      </c>
      <c r="E220">
        <v>1</v>
      </c>
      <c r="F220" t="s">
        <v>32</v>
      </c>
      <c r="G220" t="s">
        <v>32</v>
      </c>
      <c r="H220">
        <v>969716</v>
      </c>
      <c r="I220" t="s">
        <v>904</v>
      </c>
      <c r="J220" t="s">
        <v>822</v>
      </c>
      <c r="K220" t="s">
        <v>854</v>
      </c>
      <c r="L220" t="s">
        <v>905</v>
      </c>
      <c r="M220">
        <v>14.9</v>
      </c>
      <c r="N220">
        <v>30.4</v>
      </c>
      <c r="O220">
        <v>40.200000000000003</v>
      </c>
      <c r="P220" s="110">
        <v>46091</v>
      </c>
      <c r="Q220" s="110">
        <v>46119</v>
      </c>
      <c r="R220" s="110">
        <v>46119.763059143523</v>
      </c>
      <c r="S220" t="s">
        <v>187</v>
      </c>
      <c r="T220" t="s">
        <v>32</v>
      </c>
      <c r="U220" t="s">
        <v>32</v>
      </c>
      <c r="V220" t="s">
        <v>291</v>
      </c>
      <c r="W220" t="s">
        <v>292</v>
      </c>
      <c r="X220" t="s">
        <v>856</v>
      </c>
      <c r="Y220" t="s">
        <v>32</v>
      </c>
      <c r="Z220" t="s">
        <v>32</v>
      </c>
      <c r="AA220" t="s">
        <v>32</v>
      </c>
      <c r="AB220" t="s">
        <v>32</v>
      </c>
      <c r="AC220" t="s">
        <v>32</v>
      </c>
      <c r="AD220" t="s">
        <v>32</v>
      </c>
      <c r="AE220" t="s">
        <v>190</v>
      </c>
      <c r="AF220">
        <v>217</v>
      </c>
      <c r="AG220" t="s">
        <v>191</v>
      </c>
      <c r="AH220" t="s">
        <v>192</v>
      </c>
      <c r="AI220">
        <v>4</v>
      </c>
      <c r="AJ220">
        <v>4</v>
      </c>
      <c r="AK220" t="s">
        <v>193</v>
      </c>
      <c r="AL220" t="s">
        <v>193</v>
      </c>
      <c r="AM220" t="s">
        <v>193</v>
      </c>
      <c r="AN220">
        <v>10</v>
      </c>
      <c r="AO220" t="s">
        <v>194</v>
      </c>
      <c r="AP220" t="s">
        <v>826</v>
      </c>
      <c r="AQ220" s="283">
        <v>2.0190000000000001</v>
      </c>
      <c r="AR220">
        <v>1.0840000000000001</v>
      </c>
      <c r="AS220" s="283">
        <v>2.188596</v>
      </c>
      <c r="AT220">
        <v>117</v>
      </c>
      <c r="AU220" t="s">
        <v>269</v>
      </c>
      <c r="AV220" t="s">
        <v>32</v>
      </c>
      <c r="AW220" t="s">
        <v>32</v>
      </c>
      <c r="AX220">
        <v>14</v>
      </c>
      <c r="AY220" t="s">
        <v>195</v>
      </c>
      <c r="AZ220">
        <v>10444</v>
      </c>
      <c r="BA220" t="s">
        <v>906</v>
      </c>
      <c r="BB220">
        <v>81755</v>
      </c>
      <c r="BC220" t="s">
        <v>590</v>
      </c>
      <c r="BD220">
        <v>14061078</v>
      </c>
      <c r="BE220" t="s">
        <v>859</v>
      </c>
      <c r="BF220" t="s">
        <v>188</v>
      </c>
      <c r="BG220" t="s">
        <v>32</v>
      </c>
      <c r="BH220" t="s">
        <v>198</v>
      </c>
      <c r="BI220" t="s">
        <v>32</v>
      </c>
      <c r="BJ220">
        <v>482511</v>
      </c>
      <c r="BK220" t="s">
        <v>831</v>
      </c>
      <c r="BL220" t="s">
        <v>293</v>
      </c>
      <c r="BM220" t="s">
        <v>841</v>
      </c>
      <c r="BN220" t="s">
        <v>834</v>
      </c>
      <c r="BO220" t="s">
        <v>32</v>
      </c>
      <c r="BP220" t="s">
        <v>32</v>
      </c>
    </row>
    <row r="221" spans="1:68">
      <c r="A221" s="109">
        <v>2026</v>
      </c>
      <c r="B221" t="s">
        <v>699</v>
      </c>
      <c r="C221" s="109">
        <v>7</v>
      </c>
      <c r="D221" t="s">
        <v>1244</v>
      </c>
      <c r="E221">
        <v>1</v>
      </c>
      <c r="F221" t="s">
        <v>32</v>
      </c>
      <c r="H221">
        <v>968441</v>
      </c>
      <c r="I221" t="s">
        <v>1245</v>
      </c>
      <c r="J221" t="s">
        <v>822</v>
      </c>
      <c r="K221" t="s">
        <v>854</v>
      </c>
      <c r="L221" t="s">
        <v>1246</v>
      </c>
      <c r="M221">
        <v>14.9</v>
      </c>
      <c r="N221">
        <v>29.1</v>
      </c>
      <c r="O221">
        <v>20.5</v>
      </c>
      <c r="P221" s="110">
        <v>46104</v>
      </c>
      <c r="Q221" s="110">
        <v>46119</v>
      </c>
      <c r="R221" s="110">
        <v>46119.612500000003</v>
      </c>
      <c r="S221" t="s">
        <v>187</v>
      </c>
      <c r="T221" t="s">
        <v>32</v>
      </c>
      <c r="U221" t="s">
        <v>32</v>
      </c>
      <c r="V221" t="s">
        <v>188</v>
      </c>
      <c r="W221" t="s">
        <v>188</v>
      </c>
      <c r="X221" t="s">
        <v>825</v>
      </c>
      <c r="Y221" t="s">
        <v>32</v>
      </c>
      <c r="Z221" t="s">
        <v>32</v>
      </c>
      <c r="AA221" t="s">
        <v>32</v>
      </c>
      <c r="AB221" t="s">
        <v>32</v>
      </c>
      <c r="AC221" t="s">
        <v>32</v>
      </c>
      <c r="AD221" t="s">
        <v>32</v>
      </c>
      <c r="AE221" t="s">
        <v>190</v>
      </c>
      <c r="AF221">
        <v>217</v>
      </c>
      <c r="AG221" t="s">
        <v>191</v>
      </c>
      <c r="AH221" t="s">
        <v>192</v>
      </c>
      <c r="AI221">
        <v>4</v>
      </c>
      <c r="AJ221">
        <v>4</v>
      </c>
      <c r="AK221" t="s">
        <v>193</v>
      </c>
      <c r="AL221" t="s">
        <v>193</v>
      </c>
      <c r="AM221" t="s">
        <v>193</v>
      </c>
      <c r="AN221">
        <v>10</v>
      </c>
      <c r="AO221" t="s">
        <v>194</v>
      </c>
      <c r="AP221" t="s">
        <v>826</v>
      </c>
      <c r="AQ221" s="283">
        <v>0.113</v>
      </c>
      <c r="AR221">
        <v>1.0840000000000001</v>
      </c>
      <c r="AS221" s="283">
        <v>0.122492</v>
      </c>
      <c r="AT221">
        <v>117</v>
      </c>
      <c r="AU221" t="s">
        <v>188</v>
      </c>
      <c r="AV221" t="s">
        <v>32</v>
      </c>
      <c r="AW221" t="s">
        <v>32</v>
      </c>
      <c r="AX221">
        <v>10</v>
      </c>
      <c r="AY221" t="s">
        <v>195</v>
      </c>
      <c r="AZ221">
        <v>6627</v>
      </c>
      <c r="BA221" t="s">
        <v>364</v>
      </c>
      <c r="BB221">
        <v>38799</v>
      </c>
      <c r="BC221" t="s">
        <v>1247</v>
      </c>
      <c r="BD221">
        <v>13321080</v>
      </c>
      <c r="BE221" t="s">
        <v>829</v>
      </c>
      <c r="BF221" t="s">
        <v>301</v>
      </c>
      <c r="BG221" t="s">
        <v>32</v>
      </c>
      <c r="BH221" t="s">
        <v>198</v>
      </c>
      <c r="BI221" t="s">
        <v>1248</v>
      </c>
      <c r="BJ221">
        <v>482438</v>
      </c>
      <c r="BK221" t="s">
        <v>831</v>
      </c>
      <c r="BL221" t="s">
        <v>200</v>
      </c>
      <c r="BM221" t="s">
        <v>841</v>
      </c>
      <c r="BN221" t="s">
        <v>834</v>
      </c>
      <c r="BO221" t="s">
        <v>32</v>
      </c>
      <c r="BP221" t="s">
        <v>32</v>
      </c>
    </row>
    <row r="222" spans="1:68">
      <c r="A222" s="109">
        <v>2026</v>
      </c>
      <c r="B222" t="s">
        <v>699</v>
      </c>
      <c r="C222" s="109">
        <v>7</v>
      </c>
      <c r="D222" t="s">
        <v>1244</v>
      </c>
      <c r="E222">
        <v>2</v>
      </c>
      <c r="F222" t="s">
        <v>32</v>
      </c>
      <c r="H222">
        <v>968441</v>
      </c>
      <c r="I222" t="s">
        <v>1245</v>
      </c>
      <c r="J222" t="s">
        <v>822</v>
      </c>
      <c r="K222" t="s">
        <v>854</v>
      </c>
      <c r="L222" t="s">
        <v>1246</v>
      </c>
      <c r="M222">
        <v>14.9</v>
      </c>
      <c r="N222">
        <v>29.1</v>
      </c>
      <c r="O222">
        <v>20.5</v>
      </c>
      <c r="P222" s="110">
        <v>46104</v>
      </c>
      <c r="Q222" s="110">
        <v>46119</v>
      </c>
      <c r="R222" s="110">
        <v>46119.612500000003</v>
      </c>
      <c r="S222" t="s">
        <v>187</v>
      </c>
      <c r="T222" t="s">
        <v>32</v>
      </c>
      <c r="U222" t="s">
        <v>32</v>
      </c>
      <c r="V222" t="s">
        <v>188</v>
      </c>
      <c r="W222" t="s">
        <v>188</v>
      </c>
      <c r="X222" t="s">
        <v>825</v>
      </c>
      <c r="Y222" t="s">
        <v>32</v>
      </c>
      <c r="Z222" t="s">
        <v>32</v>
      </c>
      <c r="AA222" t="s">
        <v>32</v>
      </c>
      <c r="AB222" t="s">
        <v>32</v>
      </c>
      <c r="AC222" t="s">
        <v>32</v>
      </c>
      <c r="AD222" t="s">
        <v>32</v>
      </c>
      <c r="AE222" t="s">
        <v>190</v>
      </c>
      <c r="AF222">
        <v>217</v>
      </c>
      <c r="AG222" t="s">
        <v>191</v>
      </c>
      <c r="AH222" t="s">
        <v>192</v>
      </c>
      <c r="AI222">
        <v>4</v>
      </c>
      <c r="AJ222">
        <v>4</v>
      </c>
      <c r="AK222" t="s">
        <v>193</v>
      </c>
      <c r="AL222" t="s">
        <v>193</v>
      </c>
      <c r="AM222" t="s">
        <v>193</v>
      </c>
      <c r="AN222">
        <v>11</v>
      </c>
      <c r="AO222" t="s">
        <v>194</v>
      </c>
      <c r="AP222" t="s">
        <v>826</v>
      </c>
      <c r="AQ222" s="283">
        <v>5.8000000000000003E-2</v>
      </c>
      <c r="AR222">
        <v>1.0840000000000001</v>
      </c>
      <c r="AS222" s="283">
        <v>6.2872000000000011E-2</v>
      </c>
      <c r="AT222">
        <v>118</v>
      </c>
      <c r="AU222" t="s">
        <v>188</v>
      </c>
      <c r="AV222" t="s">
        <v>32</v>
      </c>
      <c r="AW222" t="s">
        <v>32</v>
      </c>
      <c r="AX222">
        <v>10</v>
      </c>
      <c r="AY222" t="s">
        <v>195</v>
      </c>
      <c r="AZ222">
        <v>6627</v>
      </c>
      <c r="BA222" t="s">
        <v>364</v>
      </c>
      <c r="BB222">
        <v>38799</v>
      </c>
      <c r="BC222" t="s">
        <v>1247</v>
      </c>
      <c r="BD222">
        <v>13321080</v>
      </c>
      <c r="BE222" t="s">
        <v>829</v>
      </c>
      <c r="BF222" t="s">
        <v>301</v>
      </c>
      <c r="BG222" t="s">
        <v>32</v>
      </c>
      <c r="BH222" t="s">
        <v>198</v>
      </c>
      <c r="BI222" t="s">
        <v>1248</v>
      </c>
      <c r="BJ222">
        <v>482438</v>
      </c>
      <c r="BK222" t="s">
        <v>831</v>
      </c>
      <c r="BL222" t="s">
        <v>200</v>
      </c>
      <c r="BM222" t="s">
        <v>841</v>
      </c>
      <c r="BN222" t="s">
        <v>834</v>
      </c>
      <c r="BO222" t="s">
        <v>32</v>
      </c>
      <c r="BP222" t="s">
        <v>32</v>
      </c>
    </row>
    <row r="223" spans="1:68">
      <c r="A223" s="109">
        <v>2026</v>
      </c>
      <c r="B223" t="s">
        <v>699</v>
      </c>
      <c r="C223" s="109">
        <v>7</v>
      </c>
      <c r="D223" t="s">
        <v>1249</v>
      </c>
      <c r="E223">
        <v>1</v>
      </c>
      <c r="F223" t="s">
        <v>32</v>
      </c>
      <c r="G223" t="s">
        <v>32</v>
      </c>
      <c r="H223">
        <v>702944</v>
      </c>
      <c r="I223" t="s">
        <v>897</v>
      </c>
      <c r="J223" t="s">
        <v>822</v>
      </c>
      <c r="K223" t="s">
        <v>875</v>
      </c>
      <c r="L223" t="s">
        <v>898</v>
      </c>
      <c r="M223">
        <v>17.98</v>
      </c>
      <c r="N223">
        <v>96.3</v>
      </c>
      <c r="O223">
        <v>68.900000000000006</v>
      </c>
      <c r="P223" s="110">
        <v>46092</v>
      </c>
      <c r="Q223" s="110">
        <v>46119</v>
      </c>
      <c r="R223" s="110">
        <v>46119.589722256947</v>
      </c>
      <c r="S223" t="s">
        <v>187</v>
      </c>
      <c r="T223" t="s">
        <v>32</v>
      </c>
      <c r="U223" t="s">
        <v>32</v>
      </c>
      <c r="V223" t="s">
        <v>250</v>
      </c>
      <c r="W223" t="s">
        <v>251</v>
      </c>
      <c r="X223" t="s">
        <v>843</v>
      </c>
      <c r="Y223" t="s">
        <v>32</v>
      </c>
      <c r="Z223" t="s">
        <v>32</v>
      </c>
      <c r="AA223" t="s">
        <v>32</v>
      </c>
      <c r="AB223" t="s">
        <v>32</v>
      </c>
      <c r="AC223" t="s">
        <v>32</v>
      </c>
      <c r="AD223" t="s">
        <v>32</v>
      </c>
      <c r="AE223" t="s">
        <v>190</v>
      </c>
      <c r="AF223">
        <v>217</v>
      </c>
      <c r="AG223" t="s">
        <v>191</v>
      </c>
      <c r="AH223" t="s">
        <v>192</v>
      </c>
      <c r="AI223">
        <v>4</v>
      </c>
      <c r="AJ223">
        <v>4</v>
      </c>
      <c r="AK223" t="s">
        <v>193</v>
      </c>
      <c r="AL223" t="s">
        <v>193</v>
      </c>
      <c r="AM223" t="s">
        <v>193</v>
      </c>
      <c r="AN223">
        <v>12</v>
      </c>
      <c r="AO223" t="s">
        <v>194</v>
      </c>
      <c r="AP223" t="s">
        <v>826</v>
      </c>
      <c r="AQ223" s="283">
        <v>5.6849999999999996</v>
      </c>
      <c r="AR223">
        <v>1.087</v>
      </c>
      <c r="AS223" s="283">
        <v>6.1795949999999991</v>
      </c>
      <c r="AT223">
        <v>120</v>
      </c>
      <c r="AU223" t="s">
        <v>253</v>
      </c>
      <c r="AV223" t="s">
        <v>32</v>
      </c>
      <c r="AW223" t="s">
        <v>32</v>
      </c>
      <c r="AX223">
        <v>8</v>
      </c>
      <c r="AY223" t="s">
        <v>195</v>
      </c>
      <c r="AZ223">
        <v>5536</v>
      </c>
      <c r="BA223" t="s">
        <v>880</v>
      </c>
      <c r="BB223">
        <v>18039</v>
      </c>
      <c r="BC223" t="s">
        <v>899</v>
      </c>
      <c r="BD223">
        <v>5960148</v>
      </c>
      <c r="BE223" t="s">
        <v>829</v>
      </c>
      <c r="BF223" t="s">
        <v>351</v>
      </c>
      <c r="BG223" t="s">
        <v>32</v>
      </c>
      <c r="BH223" t="s">
        <v>198</v>
      </c>
      <c r="BI223" t="s">
        <v>1250</v>
      </c>
      <c r="BJ223">
        <v>482428</v>
      </c>
      <c r="BK223" t="s">
        <v>831</v>
      </c>
      <c r="BL223" t="s">
        <v>256</v>
      </c>
      <c r="BM223" t="s">
        <v>841</v>
      </c>
      <c r="BN223" t="s">
        <v>834</v>
      </c>
      <c r="BO223" t="s">
        <v>32</v>
      </c>
      <c r="BP223" t="s">
        <v>32</v>
      </c>
    </row>
    <row r="224" spans="1:68">
      <c r="A224" s="109">
        <v>2026</v>
      </c>
      <c r="B224" t="s">
        <v>699</v>
      </c>
      <c r="C224" s="109">
        <v>7</v>
      </c>
      <c r="D224" t="s">
        <v>1251</v>
      </c>
      <c r="E224">
        <v>1</v>
      </c>
      <c r="F224" t="s">
        <v>32</v>
      </c>
      <c r="G224" t="s">
        <v>32</v>
      </c>
      <c r="H224">
        <v>701050</v>
      </c>
      <c r="I224" t="s">
        <v>1252</v>
      </c>
      <c r="J224" t="s">
        <v>822</v>
      </c>
      <c r="K224" t="s">
        <v>854</v>
      </c>
      <c r="L224" t="s">
        <v>1253</v>
      </c>
      <c r="M224">
        <v>11.9</v>
      </c>
      <c r="N224">
        <v>23.3</v>
      </c>
      <c r="O224">
        <v>24.9</v>
      </c>
      <c r="P224" s="110">
        <v>46113</v>
      </c>
      <c r="Q224" s="110">
        <v>46119</v>
      </c>
      <c r="R224" s="110">
        <v>46119.523740659723</v>
      </c>
      <c r="S224" t="s">
        <v>187</v>
      </c>
      <c r="T224" t="s">
        <v>32</v>
      </c>
      <c r="U224" t="s">
        <v>32</v>
      </c>
      <c r="V224" t="s">
        <v>1254</v>
      </c>
      <c r="W224" t="s">
        <v>1255</v>
      </c>
      <c r="X224" t="s">
        <v>856</v>
      </c>
      <c r="Y224" t="s">
        <v>32</v>
      </c>
      <c r="Z224" t="s">
        <v>32</v>
      </c>
      <c r="AA224" t="s">
        <v>32</v>
      </c>
      <c r="AB224" t="s">
        <v>32</v>
      </c>
      <c r="AC224" t="s">
        <v>32</v>
      </c>
      <c r="AD224" t="s">
        <v>32</v>
      </c>
      <c r="AE224" t="s">
        <v>190</v>
      </c>
      <c r="AF224">
        <v>217</v>
      </c>
      <c r="AG224" t="s">
        <v>191</v>
      </c>
      <c r="AH224" t="s">
        <v>192</v>
      </c>
      <c r="AI224">
        <v>4</v>
      </c>
      <c r="AJ224">
        <v>4</v>
      </c>
      <c r="AK224" t="s">
        <v>193</v>
      </c>
      <c r="AL224" t="s">
        <v>193</v>
      </c>
      <c r="AM224" t="s">
        <v>193</v>
      </c>
      <c r="AN224">
        <v>10</v>
      </c>
      <c r="AO224" t="s">
        <v>194</v>
      </c>
      <c r="AP224" t="s">
        <v>826</v>
      </c>
      <c r="AQ224" s="283">
        <v>0.83899999999999997</v>
      </c>
      <c r="AR224">
        <v>1.0840000000000001</v>
      </c>
      <c r="AS224" s="283">
        <v>0.90947599999999995</v>
      </c>
      <c r="AT224">
        <v>117</v>
      </c>
      <c r="AU224" t="s">
        <v>269</v>
      </c>
      <c r="AV224" t="s">
        <v>32</v>
      </c>
      <c r="AW224" t="s">
        <v>32</v>
      </c>
      <c r="AX224">
        <v>10</v>
      </c>
      <c r="AY224" t="s">
        <v>195</v>
      </c>
      <c r="AZ224">
        <v>2960</v>
      </c>
      <c r="BA224" t="s">
        <v>1256</v>
      </c>
      <c r="BB224">
        <v>935822</v>
      </c>
      <c r="BC224" t="s">
        <v>1257</v>
      </c>
      <c r="BD224">
        <v>15834559</v>
      </c>
      <c r="BE224" t="s">
        <v>829</v>
      </c>
      <c r="BF224" t="s">
        <v>268</v>
      </c>
      <c r="BG224" t="s">
        <v>32</v>
      </c>
      <c r="BH224" t="s">
        <v>198</v>
      </c>
      <c r="BI224" t="s">
        <v>1258</v>
      </c>
      <c r="BJ224">
        <v>482419</v>
      </c>
      <c r="BK224" t="s">
        <v>831</v>
      </c>
      <c r="BL224" t="s">
        <v>1259</v>
      </c>
      <c r="BM224" t="s">
        <v>841</v>
      </c>
      <c r="BN224" t="s">
        <v>1226</v>
      </c>
      <c r="BO224" t="s">
        <v>32</v>
      </c>
      <c r="BP224" t="s">
        <v>32</v>
      </c>
    </row>
    <row r="225" spans="1:68">
      <c r="A225" s="109">
        <v>2026</v>
      </c>
      <c r="B225" t="s">
        <v>699</v>
      </c>
      <c r="C225" s="109">
        <v>7</v>
      </c>
      <c r="D225" t="s">
        <v>1260</v>
      </c>
      <c r="E225">
        <v>1</v>
      </c>
      <c r="F225" t="s">
        <v>32</v>
      </c>
      <c r="H225">
        <v>969570</v>
      </c>
      <c r="I225" t="s">
        <v>1081</v>
      </c>
      <c r="J225" t="s">
        <v>822</v>
      </c>
      <c r="K225" t="s">
        <v>854</v>
      </c>
      <c r="L225" t="s">
        <v>1082</v>
      </c>
      <c r="M225">
        <v>14.98</v>
      </c>
      <c r="N225">
        <v>38</v>
      </c>
      <c r="O225">
        <v>42.2</v>
      </c>
      <c r="P225" s="110">
        <v>46102</v>
      </c>
      <c r="Q225" s="110">
        <v>46119</v>
      </c>
      <c r="R225" s="110">
        <v>46119.593055555553</v>
      </c>
      <c r="S225" t="s">
        <v>187</v>
      </c>
      <c r="T225" t="s">
        <v>32</v>
      </c>
      <c r="U225" t="s">
        <v>32</v>
      </c>
      <c r="V225" t="s">
        <v>334</v>
      </c>
      <c r="W225" t="s">
        <v>188</v>
      </c>
      <c r="X225" t="s">
        <v>825</v>
      </c>
      <c r="Y225" t="s">
        <v>32</v>
      </c>
      <c r="Z225" t="s">
        <v>32</v>
      </c>
      <c r="AA225" t="s">
        <v>32</v>
      </c>
      <c r="AB225" t="s">
        <v>32</v>
      </c>
      <c r="AC225" t="s">
        <v>32</v>
      </c>
      <c r="AD225" t="s">
        <v>32</v>
      </c>
      <c r="AE225" t="s">
        <v>190</v>
      </c>
      <c r="AF225">
        <v>217</v>
      </c>
      <c r="AG225" t="s">
        <v>191</v>
      </c>
      <c r="AH225" t="s">
        <v>192</v>
      </c>
      <c r="AI225">
        <v>4</v>
      </c>
      <c r="AJ225">
        <v>4</v>
      </c>
      <c r="AK225" t="s">
        <v>193</v>
      </c>
      <c r="AL225" t="s">
        <v>193</v>
      </c>
      <c r="AM225" t="s">
        <v>193</v>
      </c>
      <c r="AN225">
        <v>10</v>
      </c>
      <c r="AO225" t="s">
        <v>194</v>
      </c>
      <c r="AP225" t="s">
        <v>826</v>
      </c>
      <c r="AQ225" s="283">
        <v>1.9370000000000001</v>
      </c>
      <c r="AR225">
        <v>1.0840000000000001</v>
      </c>
      <c r="AS225" s="283">
        <v>2.0997080000000001</v>
      </c>
      <c r="AT225">
        <v>162</v>
      </c>
      <c r="AU225" t="s">
        <v>188</v>
      </c>
      <c r="AV225" t="s">
        <v>32</v>
      </c>
      <c r="AW225" t="s">
        <v>32</v>
      </c>
      <c r="AX225">
        <v>5</v>
      </c>
      <c r="AY225" t="s">
        <v>195</v>
      </c>
      <c r="AZ225">
        <v>9687</v>
      </c>
      <c r="BA225" t="s">
        <v>1083</v>
      </c>
      <c r="BB225">
        <v>979307</v>
      </c>
      <c r="BC225" t="s">
        <v>1084</v>
      </c>
      <c r="BD225">
        <v>15055519</v>
      </c>
      <c r="BE225" t="s">
        <v>829</v>
      </c>
      <c r="BF225" t="s">
        <v>66</v>
      </c>
      <c r="BG225" t="s">
        <v>32</v>
      </c>
      <c r="BH225" t="s">
        <v>198</v>
      </c>
      <c r="BI225" t="s">
        <v>1261</v>
      </c>
      <c r="BJ225">
        <v>482415</v>
      </c>
      <c r="BK225" t="s">
        <v>831</v>
      </c>
      <c r="BL225" t="s">
        <v>336</v>
      </c>
      <c r="BM225" t="s">
        <v>841</v>
      </c>
      <c r="BN225" t="s">
        <v>834</v>
      </c>
      <c r="BO225" t="s">
        <v>32</v>
      </c>
      <c r="BP225" t="s">
        <v>32</v>
      </c>
    </row>
    <row r="226" spans="1:68">
      <c r="A226" s="109">
        <v>2026</v>
      </c>
      <c r="B226" t="s">
        <v>699</v>
      </c>
      <c r="C226" s="109">
        <v>7</v>
      </c>
      <c r="D226" t="s">
        <v>1262</v>
      </c>
      <c r="E226">
        <v>1</v>
      </c>
      <c r="F226" t="s">
        <v>32</v>
      </c>
      <c r="G226" t="s">
        <v>32</v>
      </c>
      <c r="H226">
        <v>966933</v>
      </c>
      <c r="I226" t="s">
        <v>395</v>
      </c>
      <c r="J226" t="s">
        <v>822</v>
      </c>
      <c r="K226" t="s">
        <v>952</v>
      </c>
      <c r="L226" t="s">
        <v>959</v>
      </c>
      <c r="M226">
        <v>14.99</v>
      </c>
      <c r="N226">
        <v>21.4</v>
      </c>
      <c r="O226">
        <v>39.799999999999997</v>
      </c>
      <c r="P226" s="110">
        <v>46103</v>
      </c>
      <c r="Q226" s="110">
        <v>46119</v>
      </c>
      <c r="R226" s="110">
        <v>46119.490555439806</v>
      </c>
      <c r="S226" t="s">
        <v>187</v>
      </c>
      <c r="T226" t="s">
        <v>32</v>
      </c>
      <c r="U226" t="s">
        <v>32</v>
      </c>
      <c r="V226" t="s">
        <v>318</v>
      </c>
      <c r="W226" t="s">
        <v>318</v>
      </c>
      <c r="X226" t="s">
        <v>954</v>
      </c>
      <c r="Y226" t="s">
        <v>32</v>
      </c>
      <c r="Z226" t="s">
        <v>32</v>
      </c>
      <c r="AA226" t="s">
        <v>32</v>
      </c>
      <c r="AB226" t="s">
        <v>32</v>
      </c>
      <c r="AC226" t="s">
        <v>32</v>
      </c>
      <c r="AD226" t="s">
        <v>32</v>
      </c>
      <c r="AE226" t="s">
        <v>190</v>
      </c>
      <c r="AF226">
        <v>217</v>
      </c>
      <c r="AG226" t="s">
        <v>191</v>
      </c>
      <c r="AH226" t="s">
        <v>192</v>
      </c>
      <c r="AI226">
        <v>4</v>
      </c>
      <c r="AJ226">
        <v>4</v>
      </c>
      <c r="AK226" t="s">
        <v>193</v>
      </c>
      <c r="AL226" t="s">
        <v>193</v>
      </c>
      <c r="AM226" t="s">
        <v>193</v>
      </c>
      <c r="AN226">
        <v>3</v>
      </c>
      <c r="AO226" t="s">
        <v>194</v>
      </c>
      <c r="AP226" t="s">
        <v>826</v>
      </c>
      <c r="AQ226" s="283">
        <v>1.3109999999999999</v>
      </c>
      <c r="AR226">
        <v>1.0840000000000001</v>
      </c>
      <c r="AS226" s="283">
        <v>1.4211240000000001</v>
      </c>
      <c r="AT226">
        <v>108</v>
      </c>
      <c r="AU226" t="s">
        <v>320</v>
      </c>
      <c r="AV226" t="s">
        <v>32</v>
      </c>
      <c r="AW226" t="s">
        <v>32</v>
      </c>
      <c r="AX226">
        <v>3</v>
      </c>
      <c r="AY226" t="s">
        <v>195</v>
      </c>
      <c r="AZ226">
        <v>5811</v>
      </c>
      <c r="BA226" t="s">
        <v>397</v>
      </c>
      <c r="BB226">
        <v>78068</v>
      </c>
      <c r="BC226" t="s">
        <v>396</v>
      </c>
      <c r="BD226">
        <v>9347160</v>
      </c>
      <c r="BE226" t="s">
        <v>829</v>
      </c>
      <c r="BF226" t="s">
        <v>318</v>
      </c>
      <c r="BG226" t="s">
        <v>32</v>
      </c>
      <c r="BH226" t="s">
        <v>198</v>
      </c>
      <c r="BI226" t="s">
        <v>1263</v>
      </c>
      <c r="BJ226">
        <v>482402</v>
      </c>
      <c r="BK226" t="s">
        <v>831</v>
      </c>
      <c r="BL226" t="s">
        <v>323</v>
      </c>
      <c r="BM226" t="s">
        <v>841</v>
      </c>
      <c r="BN226" t="s">
        <v>834</v>
      </c>
      <c r="BO226" t="s">
        <v>32</v>
      </c>
      <c r="BP226" t="s">
        <v>32</v>
      </c>
    </row>
    <row r="227" spans="1:68">
      <c r="A227" s="109">
        <v>2026</v>
      </c>
      <c r="B227" t="s">
        <v>699</v>
      </c>
      <c r="C227" s="109">
        <v>7</v>
      </c>
      <c r="D227" t="s">
        <v>1264</v>
      </c>
      <c r="E227">
        <v>1</v>
      </c>
      <c r="F227" t="s">
        <v>32</v>
      </c>
      <c r="G227" t="s">
        <v>32</v>
      </c>
      <c r="H227">
        <v>965674</v>
      </c>
      <c r="I227" t="s">
        <v>460</v>
      </c>
      <c r="J227" t="s">
        <v>822</v>
      </c>
      <c r="K227" t="s">
        <v>823</v>
      </c>
      <c r="L227" t="s">
        <v>1025</v>
      </c>
      <c r="M227">
        <v>14.66</v>
      </c>
      <c r="N227">
        <v>36</v>
      </c>
      <c r="O227">
        <v>40.4</v>
      </c>
      <c r="P227" s="110">
        <v>46106</v>
      </c>
      <c r="Q227" s="110">
        <v>46119</v>
      </c>
      <c r="R227" s="110">
        <v>46120.370756793993</v>
      </c>
      <c r="S227" t="s">
        <v>187</v>
      </c>
      <c r="T227" t="s">
        <v>32</v>
      </c>
      <c r="U227" t="s">
        <v>32</v>
      </c>
      <c r="V227" t="s">
        <v>188</v>
      </c>
      <c r="W227" t="s">
        <v>188</v>
      </c>
      <c r="X227" t="s">
        <v>825</v>
      </c>
      <c r="Y227" t="s">
        <v>32</v>
      </c>
      <c r="Z227" t="s">
        <v>32</v>
      </c>
      <c r="AA227" t="s">
        <v>32</v>
      </c>
      <c r="AB227" t="s">
        <v>32</v>
      </c>
      <c r="AC227" t="s">
        <v>32</v>
      </c>
      <c r="AD227" t="s">
        <v>32</v>
      </c>
      <c r="AE227" t="s">
        <v>190</v>
      </c>
      <c r="AF227">
        <v>217</v>
      </c>
      <c r="AG227" t="s">
        <v>191</v>
      </c>
      <c r="AH227" t="s">
        <v>192</v>
      </c>
      <c r="AI227">
        <v>4</v>
      </c>
      <c r="AJ227">
        <v>4</v>
      </c>
      <c r="AK227" t="s">
        <v>193</v>
      </c>
      <c r="AL227" t="s">
        <v>193</v>
      </c>
      <c r="AM227" t="s">
        <v>193</v>
      </c>
      <c r="AN227">
        <v>10</v>
      </c>
      <c r="AO227" t="s">
        <v>194</v>
      </c>
      <c r="AP227" t="s">
        <v>826</v>
      </c>
      <c r="AQ227" s="283">
        <v>1.6850000000000001</v>
      </c>
      <c r="AR227">
        <v>1.0840000000000001</v>
      </c>
      <c r="AS227" s="283">
        <v>1.8265400000000001</v>
      </c>
      <c r="AT227">
        <v>162</v>
      </c>
      <c r="AU227" t="s">
        <v>188</v>
      </c>
      <c r="AV227" t="s">
        <v>32</v>
      </c>
      <c r="AW227" t="s">
        <v>32</v>
      </c>
      <c r="AX227">
        <v>14</v>
      </c>
      <c r="AY227" t="s">
        <v>195</v>
      </c>
      <c r="AZ227">
        <v>8747</v>
      </c>
      <c r="BA227" t="s">
        <v>1026</v>
      </c>
      <c r="BB227">
        <v>81539</v>
      </c>
      <c r="BC227" t="s">
        <v>461</v>
      </c>
      <c r="BD227">
        <v>6125470</v>
      </c>
      <c r="BE227" t="s">
        <v>829</v>
      </c>
      <c r="BF227" t="s">
        <v>188</v>
      </c>
      <c r="BG227" t="s">
        <v>32</v>
      </c>
      <c r="BH227" t="s">
        <v>198</v>
      </c>
      <c r="BI227" t="s">
        <v>32</v>
      </c>
      <c r="BJ227">
        <v>482391</v>
      </c>
      <c r="BK227" t="s">
        <v>831</v>
      </c>
      <c r="BL227" t="s">
        <v>200</v>
      </c>
      <c r="BM227" t="s">
        <v>841</v>
      </c>
      <c r="BN227" t="s">
        <v>834</v>
      </c>
      <c r="BO227" t="s">
        <v>32</v>
      </c>
      <c r="BP227" t="s">
        <v>32</v>
      </c>
    </row>
    <row r="228" spans="1:68">
      <c r="A228" s="109">
        <v>2026</v>
      </c>
      <c r="B228" t="s">
        <v>699</v>
      </c>
      <c r="C228" s="109">
        <v>7</v>
      </c>
      <c r="D228" t="s">
        <v>1264</v>
      </c>
      <c r="E228">
        <v>2</v>
      </c>
      <c r="F228" t="s">
        <v>32</v>
      </c>
      <c r="G228" t="s">
        <v>32</v>
      </c>
      <c r="H228">
        <v>965674</v>
      </c>
      <c r="I228" t="s">
        <v>460</v>
      </c>
      <c r="J228" t="s">
        <v>822</v>
      </c>
      <c r="K228" t="s">
        <v>823</v>
      </c>
      <c r="L228" t="s">
        <v>1025</v>
      </c>
      <c r="M228">
        <v>14.66</v>
      </c>
      <c r="N228">
        <v>36</v>
      </c>
      <c r="O228">
        <v>40.4</v>
      </c>
      <c r="P228" s="110">
        <v>46106</v>
      </c>
      <c r="Q228" s="110">
        <v>46119</v>
      </c>
      <c r="R228" s="110">
        <v>46120.370756793993</v>
      </c>
      <c r="S228" t="s">
        <v>187</v>
      </c>
      <c r="T228" t="s">
        <v>32</v>
      </c>
      <c r="U228" t="s">
        <v>32</v>
      </c>
      <c r="V228" t="s">
        <v>188</v>
      </c>
      <c r="W228" t="s">
        <v>188</v>
      </c>
      <c r="X228" t="s">
        <v>825</v>
      </c>
      <c r="Y228" t="s">
        <v>32</v>
      </c>
      <c r="Z228" t="s">
        <v>32</v>
      </c>
      <c r="AA228" t="s">
        <v>32</v>
      </c>
      <c r="AB228" t="s">
        <v>32</v>
      </c>
      <c r="AC228" t="s">
        <v>32</v>
      </c>
      <c r="AD228" t="s">
        <v>32</v>
      </c>
      <c r="AE228" t="s">
        <v>190</v>
      </c>
      <c r="AF228">
        <v>217</v>
      </c>
      <c r="AG228" t="s">
        <v>191</v>
      </c>
      <c r="AH228" t="s">
        <v>192</v>
      </c>
      <c r="AI228">
        <v>4</v>
      </c>
      <c r="AJ228">
        <v>4</v>
      </c>
      <c r="AK228" t="s">
        <v>193</v>
      </c>
      <c r="AL228" t="s">
        <v>193</v>
      </c>
      <c r="AM228" t="s">
        <v>193</v>
      </c>
      <c r="AN228">
        <v>10</v>
      </c>
      <c r="AO228" t="s">
        <v>194</v>
      </c>
      <c r="AP228" t="s">
        <v>826</v>
      </c>
      <c r="AQ228" s="283">
        <v>2.1999999999999999E-2</v>
      </c>
      <c r="AR228">
        <v>1.0840000000000001</v>
      </c>
      <c r="AS228" s="283">
        <v>2.3848000000000001E-2</v>
      </c>
      <c r="AT228">
        <v>162</v>
      </c>
      <c r="AU228" t="s">
        <v>188</v>
      </c>
      <c r="AV228" t="s">
        <v>32</v>
      </c>
      <c r="AW228" t="s">
        <v>32</v>
      </c>
      <c r="AX228">
        <v>14</v>
      </c>
      <c r="AY228" t="s">
        <v>239</v>
      </c>
      <c r="AZ228">
        <v>1734622</v>
      </c>
      <c r="BA228" t="s">
        <v>274</v>
      </c>
      <c r="BB228">
        <v>81539</v>
      </c>
      <c r="BC228" t="s">
        <v>461</v>
      </c>
      <c r="BD228">
        <v>6125470</v>
      </c>
      <c r="BE228" t="s">
        <v>829</v>
      </c>
      <c r="BF228" t="s">
        <v>188</v>
      </c>
      <c r="BG228" t="s">
        <v>32</v>
      </c>
      <c r="BH228" t="s">
        <v>198</v>
      </c>
      <c r="BI228" t="s">
        <v>32</v>
      </c>
      <c r="BJ228">
        <v>482391</v>
      </c>
      <c r="BK228" t="s">
        <v>831</v>
      </c>
      <c r="BL228" t="s">
        <v>200</v>
      </c>
      <c r="BM228" t="s">
        <v>841</v>
      </c>
      <c r="BN228" t="s">
        <v>834</v>
      </c>
      <c r="BO228" t="s">
        <v>32</v>
      </c>
      <c r="BP228" t="s">
        <v>32</v>
      </c>
    </row>
    <row r="229" spans="1:68">
      <c r="A229" s="109">
        <v>2026</v>
      </c>
      <c r="B229" t="s">
        <v>699</v>
      </c>
      <c r="C229" s="109">
        <v>6</v>
      </c>
      <c r="D229" t="s">
        <v>1265</v>
      </c>
      <c r="E229">
        <v>1</v>
      </c>
      <c r="F229" t="s">
        <v>32</v>
      </c>
      <c r="G229" t="s">
        <v>32</v>
      </c>
      <c r="H229">
        <v>697342</v>
      </c>
      <c r="I229" t="s">
        <v>581</v>
      </c>
      <c r="J229" t="s">
        <v>822</v>
      </c>
      <c r="K229" t="s">
        <v>854</v>
      </c>
      <c r="L229" t="s">
        <v>1266</v>
      </c>
      <c r="M229">
        <v>17.899999999999999</v>
      </c>
      <c r="N229">
        <v>47.1</v>
      </c>
      <c r="O229">
        <v>53.6</v>
      </c>
      <c r="P229" s="110">
        <v>46105</v>
      </c>
      <c r="Q229" s="110">
        <v>46118</v>
      </c>
      <c r="R229" s="110">
        <v>46118.488396493063</v>
      </c>
      <c r="S229" t="s">
        <v>187</v>
      </c>
      <c r="T229" t="s">
        <v>32</v>
      </c>
      <c r="U229" t="s">
        <v>32</v>
      </c>
      <c r="V229" t="s">
        <v>203</v>
      </c>
      <c r="W229" t="s">
        <v>203</v>
      </c>
      <c r="X229" t="s">
        <v>1039</v>
      </c>
      <c r="Y229" t="s">
        <v>32</v>
      </c>
      <c r="Z229" t="s">
        <v>32</v>
      </c>
      <c r="AA229" t="s">
        <v>32</v>
      </c>
      <c r="AB229" t="s">
        <v>32</v>
      </c>
      <c r="AC229" t="s">
        <v>32</v>
      </c>
      <c r="AD229" t="s">
        <v>32</v>
      </c>
      <c r="AE229" t="s">
        <v>190</v>
      </c>
      <c r="AF229">
        <v>217</v>
      </c>
      <c r="AG229" t="s">
        <v>191</v>
      </c>
      <c r="AH229" t="s">
        <v>192</v>
      </c>
      <c r="AI229">
        <v>4</v>
      </c>
      <c r="AJ229">
        <v>4</v>
      </c>
      <c r="AK229" t="s">
        <v>193</v>
      </c>
      <c r="AL229" t="s">
        <v>193</v>
      </c>
      <c r="AM229" t="s">
        <v>193</v>
      </c>
      <c r="AN229">
        <v>9</v>
      </c>
      <c r="AO229" t="s">
        <v>194</v>
      </c>
      <c r="AP229" t="s">
        <v>826</v>
      </c>
      <c r="AQ229" s="283">
        <v>0.82099999999999995</v>
      </c>
      <c r="AR229">
        <v>1.0840000000000001</v>
      </c>
      <c r="AS229" s="283">
        <v>0.88996399999999998</v>
      </c>
      <c r="AT229">
        <v>115</v>
      </c>
      <c r="AU229" t="s">
        <v>205</v>
      </c>
      <c r="AV229" t="s">
        <v>32</v>
      </c>
      <c r="AW229" t="s">
        <v>32</v>
      </c>
      <c r="AX229">
        <v>14</v>
      </c>
      <c r="AY229" t="s">
        <v>195</v>
      </c>
      <c r="AZ229">
        <v>6988</v>
      </c>
      <c r="BA229" t="s">
        <v>582</v>
      </c>
      <c r="BB229">
        <v>911074</v>
      </c>
      <c r="BC229" t="s">
        <v>583</v>
      </c>
      <c r="BD229">
        <v>3656588</v>
      </c>
      <c r="BE229" t="s">
        <v>829</v>
      </c>
      <c r="BF229" t="s">
        <v>188</v>
      </c>
      <c r="BG229" t="s">
        <v>32</v>
      </c>
      <c r="BH229" t="s">
        <v>198</v>
      </c>
      <c r="BI229" t="s">
        <v>32</v>
      </c>
      <c r="BJ229">
        <v>482139</v>
      </c>
      <c r="BK229" t="s">
        <v>831</v>
      </c>
      <c r="BL229" t="s">
        <v>1041</v>
      </c>
      <c r="BM229" t="s">
        <v>841</v>
      </c>
      <c r="BN229" t="s">
        <v>834</v>
      </c>
      <c r="BO229" t="s">
        <v>32</v>
      </c>
      <c r="BP229" t="s">
        <v>32</v>
      </c>
    </row>
    <row r="230" spans="1:68">
      <c r="A230" s="109">
        <v>2026</v>
      </c>
      <c r="B230" t="s">
        <v>699</v>
      </c>
      <c r="C230" s="109">
        <v>6</v>
      </c>
      <c r="D230" t="s">
        <v>1265</v>
      </c>
      <c r="E230">
        <v>2</v>
      </c>
      <c r="F230" t="s">
        <v>32</v>
      </c>
      <c r="G230" t="s">
        <v>32</v>
      </c>
      <c r="H230">
        <v>697342</v>
      </c>
      <c r="I230" t="s">
        <v>581</v>
      </c>
      <c r="J230" t="s">
        <v>822</v>
      </c>
      <c r="K230" t="s">
        <v>854</v>
      </c>
      <c r="L230" t="s">
        <v>1266</v>
      </c>
      <c r="M230">
        <v>17.899999999999999</v>
      </c>
      <c r="N230">
        <v>47.1</v>
      </c>
      <c r="O230">
        <v>53.6</v>
      </c>
      <c r="P230" s="110">
        <v>46105</v>
      </c>
      <c r="Q230" s="110">
        <v>46118</v>
      </c>
      <c r="R230" s="110">
        <v>46118.488396493063</v>
      </c>
      <c r="S230" t="s">
        <v>187</v>
      </c>
      <c r="T230" t="s">
        <v>32</v>
      </c>
      <c r="U230" t="s">
        <v>32</v>
      </c>
      <c r="V230" t="s">
        <v>203</v>
      </c>
      <c r="W230" t="s">
        <v>203</v>
      </c>
      <c r="X230" t="s">
        <v>1039</v>
      </c>
      <c r="Y230" t="s">
        <v>32</v>
      </c>
      <c r="Z230" t="s">
        <v>32</v>
      </c>
      <c r="AA230" t="s">
        <v>32</v>
      </c>
      <c r="AB230" t="s">
        <v>32</v>
      </c>
      <c r="AC230" t="s">
        <v>32</v>
      </c>
      <c r="AD230" t="s">
        <v>32</v>
      </c>
      <c r="AE230" t="s">
        <v>190</v>
      </c>
      <c r="AF230">
        <v>217</v>
      </c>
      <c r="AG230" t="s">
        <v>191</v>
      </c>
      <c r="AH230" t="s">
        <v>192</v>
      </c>
      <c r="AI230">
        <v>4</v>
      </c>
      <c r="AJ230">
        <v>4</v>
      </c>
      <c r="AK230" t="s">
        <v>193</v>
      </c>
      <c r="AL230" t="s">
        <v>193</v>
      </c>
      <c r="AM230" t="s">
        <v>193</v>
      </c>
      <c r="AN230">
        <v>8</v>
      </c>
      <c r="AO230" t="s">
        <v>194</v>
      </c>
      <c r="AP230" t="s">
        <v>826</v>
      </c>
      <c r="AQ230" s="283">
        <v>1</v>
      </c>
      <c r="AR230">
        <v>1.0840000000000001</v>
      </c>
      <c r="AS230" s="283">
        <v>1.0840000000000001</v>
      </c>
      <c r="AT230">
        <v>114</v>
      </c>
      <c r="AU230" t="s">
        <v>205</v>
      </c>
      <c r="AV230" t="s">
        <v>32</v>
      </c>
      <c r="AW230" t="s">
        <v>32</v>
      </c>
      <c r="AX230">
        <v>14</v>
      </c>
      <c r="AY230" t="s">
        <v>195</v>
      </c>
      <c r="AZ230">
        <v>6988</v>
      </c>
      <c r="BA230" t="s">
        <v>582</v>
      </c>
      <c r="BB230">
        <v>911074</v>
      </c>
      <c r="BC230" t="s">
        <v>583</v>
      </c>
      <c r="BD230">
        <v>3656588</v>
      </c>
      <c r="BE230" t="s">
        <v>829</v>
      </c>
      <c r="BF230" t="s">
        <v>188</v>
      </c>
      <c r="BG230" t="s">
        <v>32</v>
      </c>
      <c r="BH230" t="s">
        <v>198</v>
      </c>
      <c r="BI230" t="s">
        <v>32</v>
      </c>
      <c r="BJ230">
        <v>482139</v>
      </c>
      <c r="BK230" t="s">
        <v>831</v>
      </c>
      <c r="BL230" t="s">
        <v>1041</v>
      </c>
      <c r="BM230" t="s">
        <v>841</v>
      </c>
      <c r="BN230" t="s">
        <v>834</v>
      </c>
      <c r="BO230" t="s">
        <v>32</v>
      </c>
      <c r="BP230" t="s">
        <v>32</v>
      </c>
    </row>
    <row r="231" spans="1:68">
      <c r="A231" s="109">
        <v>2026</v>
      </c>
      <c r="B231" t="s">
        <v>699</v>
      </c>
      <c r="C231" s="109">
        <v>5</v>
      </c>
      <c r="D231" t="s">
        <v>1267</v>
      </c>
      <c r="E231">
        <v>1</v>
      </c>
      <c r="F231" t="s">
        <v>32</v>
      </c>
      <c r="G231" t="s">
        <v>32</v>
      </c>
      <c r="H231">
        <v>952273</v>
      </c>
      <c r="I231" t="s">
        <v>409</v>
      </c>
      <c r="J231" t="s">
        <v>822</v>
      </c>
      <c r="K231" t="s">
        <v>914</v>
      </c>
      <c r="L231" t="s">
        <v>1057</v>
      </c>
      <c r="M231">
        <v>14</v>
      </c>
      <c r="N231">
        <v>20</v>
      </c>
      <c r="O231">
        <v>33</v>
      </c>
      <c r="P231" s="110">
        <v>46110</v>
      </c>
      <c r="Q231" s="110">
        <v>46117</v>
      </c>
      <c r="R231" s="110">
        <v>46117.938714548611</v>
      </c>
      <c r="S231" t="s">
        <v>187</v>
      </c>
      <c r="T231" t="s">
        <v>32</v>
      </c>
      <c r="U231" t="s">
        <v>32</v>
      </c>
      <c r="V231" t="s">
        <v>339</v>
      </c>
      <c r="W231" t="s">
        <v>340</v>
      </c>
      <c r="X231" t="s">
        <v>1058</v>
      </c>
      <c r="Y231" t="s">
        <v>32</v>
      </c>
      <c r="Z231" t="s">
        <v>32</v>
      </c>
      <c r="AA231" t="s">
        <v>32</v>
      </c>
      <c r="AB231" t="s">
        <v>32</v>
      </c>
      <c r="AC231" t="s">
        <v>32</v>
      </c>
      <c r="AD231" t="s">
        <v>32</v>
      </c>
      <c r="AE231" t="s">
        <v>190</v>
      </c>
      <c r="AF231">
        <v>217</v>
      </c>
      <c r="AG231" t="s">
        <v>191</v>
      </c>
      <c r="AH231" t="s">
        <v>192</v>
      </c>
      <c r="AI231">
        <v>4</v>
      </c>
      <c r="AJ231">
        <v>4</v>
      </c>
      <c r="AK231" t="s">
        <v>193</v>
      </c>
      <c r="AL231" t="s">
        <v>193</v>
      </c>
      <c r="AM231" t="s">
        <v>193</v>
      </c>
      <c r="AN231">
        <v>5</v>
      </c>
      <c r="AO231" t="s">
        <v>194</v>
      </c>
      <c r="AP231" t="s">
        <v>826</v>
      </c>
      <c r="AQ231" s="283">
        <v>0.10299999999999999</v>
      </c>
      <c r="AR231">
        <v>1.0840000000000001</v>
      </c>
      <c r="AS231" s="283">
        <v>0.111652</v>
      </c>
      <c r="AT231">
        <v>111</v>
      </c>
      <c r="AU231" t="s">
        <v>340</v>
      </c>
      <c r="AV231" t="s">
        <v>32</v>
      </c>
      <c r="AW231" t="s">
        <v>32</v>
      </c>
      <c r="AX231">
        <v>5</v>
      </c>
      <c r="AY231" t="s">
        <v>195</v>
      </c>
      <c r="AZ231">
        <v>723</v>
      </c>
      <c r="BA231" t="s">
        <v>228</v>
      </c>
      <c r="BB231">
        <v>9571</v>
      </c>
      <c r="BC231" t="s">
        <v>410</v>
      </c>
      <c r="BD231">
        <v>8070607</v>
      </c>
      <c r="BE231" t="s">
        <v>829</v>
      </c>
      <c r="BF231" t="s">
        <v>340</v>
      </c>
      <c r="BG231" t="s">
        <v>32</v>
      </c>
      <c r="BH231" t="s">
        <v>198</v>
      </c>
      <c r="BI231" t="s">
        <v>32</v>
      </c>
      <c r="BJ231">
        <v>482029</v>
      </c>
      <c r="BK231" t="s">
        <v>831</v>
      </c>
      <c r="BL231" t="s">
        <v>1268</v>
      </c>
      <c r="BM231" t="s">
        <v>833</v>
      </c>
      <c r="BN231" t="s">
        <v>834</v>
      </c>
      <c r="BO231" t="s">
        <v>32</v>
      </c>
      <c r="BP231" t="s">
        <v>32</v>
      </c>
    </row>
    <row r="232" spans="1:68">
      <c r="A232" s="109">
        <v>2026</v>
      </c>
      <c r="B232" t="s">
        <v>699</v>
      </c>
      <c r="C232" s="109">
        <v>5</v>
      </c>
      <c r="D232" t="s">
        <v>1269</v>
      </c>
      <c r="E232">
        <v>1</v>
      </c>
      <c r="F232" t="s">
        <v>32</v>
      </c>
      <c r="G232" t="s">
        <v>32</v>
      </c>
      <c r="H232">
        <v>963934</v>
      </c>
      <c r="I232" t="s">
        <v>338</v>
      </c>
      <c r="J232" t="s">
        <v>822</v>
      </c>
      <c r="K232" t="s">
        <v>914</v>
      </c>
      <c r="L232" t="s">
        <v>1102</v>
      </c>
      <c r="M232">
        <v>14.93</v>
      </c>
      <c r="N232">
        <v>29.3</v>
      </c>
      <c r="O232">
        <v>27.3</v>
      </c>
      <c r="P232" s="110">
        <v>46102</v>
      </c>
      <c r="Q232" s="110">
        <v>46117</v>
      </c>
      <c r="R232" s="110">
        <v>46117.935495949067</v>
      </c>
      <c r="S232" t="s">
        <v>187</v>
      </c>
      <c r="T232" t="s">
        <v>32</v>
      </c>
      <c r="U232" t="s">
        <v>32</v>
      </c>
      <c r="V232" t="s">
        <v>339</v>
      </c>
      <c r="W232" t="s">
        <v>340</v>
      </c>
      <c r="X232" t="s">
        <v>1058</v>
      </c>
      <c r="Y232" t="s">
        <v>32</v>
      </c>
      <c r="Z232" t="s">
        <v>32</v>
      </c>
      <c r="AA232" t="s">
        <v>32</v>
      </c>
      <c r="AB232" t="s">
        <v>32</v>
      </c>
      <c r="AC232" t="s">
        <v>32</v>
      </c>
      <c r="AD232" t="s">
        <v>32</v>
      </c>
      <c r="AE232" t="s">
        <v>190</v>
      </c>
      <c r="AF232">
        <v>217</v>
      </c>
      <c r="AG232" t="s">
        <v>191</v>
      </c>
      <c r="AH232" t="s">
        <v>192</v>
      </c>
      <c r="AI232">
        <v>4</v>
      </c>
      <c r="AJ232">
        <v>4</v>
      </c>
      <c r="AK232" t="s">
        <v>193</v>
      </c>
      <c r="AL232" t="s">
        <v>193</v>
      </c>
      <c r="AM232" t="s">
        <v>193</v>
      </c>
      <c r="AN232">
        <v>5</v>
      </c>
      <c r="AO232" t="s">
        <v>194</v>
      </c>
      <c r="AP232" t="s">
        <v>826</v>
      </c>
      <c r="AQ232" s="283">
        <v>2.2389999999999999</v>
      </c>
      <c r="AR232">
        <v>1.0840000000000001</v>
      </c>
      <c r="AS232" s="283">
        <v>2.427076</v>
      </c>
      <c r="AT232">
        <v>111</v>
      </c>
      <c r="AU232" t="s">
        <v>340</v>
      </c>
      <c r="AV232" t="s">
        <v>32</v>
      </c>
      <c r="AW232" t="s">
        <v>32</v>
      </c>
      <c r="AX232">
        <v>5</v>
      </c>
      <c r="AY232" t="s">
        <v>195</v>
      </c>
      <c r="AZ232">
        <v>723</v>
      </c>
      <c r="BA232" t="s">
        <v>228</v>
      </c>
      <c r="BB232">
        <v>902193</v>
      </c>
      <c r="BC232" t="s">
        <v>343</v>
      </c>
      <c r="BD232">
        <v>8584657</v>
      </c>
      <c r="BE232" t="s">
        <v>829</v>
      </c>
      <c r="BF232" t="s">
        <v>340</v>
      </c>
      <c r="BG232" t="s">
        <v>32</v>
      </c>
      <c r="BH232" t="s">
        <v>198</v>
      </c>
      <c r="BI232" t="s">
        <v>32</v>
      </c>
      <c r="BJ232">
        <v>482028</v>
      </c>
      <c r="BK232" t="s">
        <v>831</v>
      </c>
      <c r="BL232" t="s">
        <v>344</v>
      </c>
      <c r="BM232" t="s">
        <v>833</v>
      </c>
      <c r="BN232" t="s">
        <v>834</v>
      </c>
      <c r="BO232" t="s">
        <v>32</v>
      </c>
      <c r="BP232" t="s">
        <v>32</v>
      </c>
    </row>
    <row r="233" spans="1:68">
      <c r="A233" s="109">
        <v>2026</v>
      </c>
      <c r="B233" t="s">
        <v>699</v>
      </c>
      <c r="C233" s="109">
        <v>5</v>
      </c>
      <c r="D233" t="s">
        <v>1270</v>
      </c>
      <c r="E233">
        <v>1</v>
      </c>
      <c r="F233" t="s">
        <v>32</v>
      </c>
      <c r="G233" t="s">
        <v>32</v>
      </c>
      <c r="H233">
        <v>969772</v>
      </c>
      <c r="I233" t="s">
        <v>1106</v>
      </c>
      <c r="J233" t="s">
        <v>822</v>
      </c>
      <c r="K233" t="s">
        <v>1101</v>
      </c>
      <c r="L233" t="s">
        <v>1107</v>
      </c>
      <c r="M233">
        <v>14.99</v>
      </c>
      <c r="N233">
        <v>19.7</v>
      </c>
      <c r="O233">
        <v>30</v>
      </c>
      <c r="P233" s="110">
        <v>46109</v>
      </c>
      <c r="Q233" s="110">
        <v>46117</v>
      </c>
      <c r="R233" s="110">
        <v>46117.577068865743</v>
      </c>
      <c r="S233" t="s">
        <v>187</v>
      </c>
      <c r="T233" t="s">
        <v>32</v>
      </c>
      <c r="U233" t="s">
        <v>32</v>
      </c>
      <c r="V233" t="s">
        <v>232</v>
      </c>
      <c r="W233" t="s">
        <v>233</v>
      </c>
      <c r="X233" t="s">
        <v>1103</v>
      </c>
      <c r="Y233" t="s">
        <v>32</v>
      </c>
      <c r="Z233" t="s">
        <v>32</v>
      </c>
      <c r="AA233" t="s">
        <v>32</v>
      </c>
      <c r="AB233" t="s">
        <v>32</v>
      </c>
      <c r="AC233" t="s">
        <v>32</v>
      </c>
      <c r="AD233" t="s">
        <v>32</v>
      </c>
      <c r="AE233" t="s">
        <v>190</v>
      </c>
      <c r="AF233">
        <v>217</v>
      </c>
      <c r="AG233" t="s">
        <v>191</v>
      </c>
      <c r="AH233" t="s">
        <v>192</v>
      </c>
      <c r="AI233">
        <v>4</v>
      </c>
      <c r="AJ233">
        <v>4</v>
      </c>
      <c r="AK233" t="s">
        <v>193</v>
      </c>
      <c r="AL233" t="s">
        <v>193</v>
      </c>
      <c r="AM233" t="s">
        <v>193</v>
      </c>
      <c r="AN233">
        <v>7</v>
      </c>
      <c r="AO233" t="s">
        <v>194</v>
      </c>
      <c r="AP233" t="s">
        <v>826</v>
      </c>
      <c r="AQ233" s="283">
        <v>0.28000000000000003</v>
      </c>
      <c r="AR233">
        <v>1.0840000000000001</v>
      </c>
      <c r="AS233" s="283">
        <v>0.30352000000000012</v>
      </c>
      <c r="AT233">
        <v>113</v>
      </c>
      <c r="AU233" t="s">
        <v>235</v>
      </c>
      <c r="AV233" t="s">
        <v>32</v>
      </c>
      <c r="AW233" t="s">
        <v>32</v>
      </c>
      <c r="AX233">
        <v>7</v>
      </c>
      <c r="AY233" t="s">
        <v>195</v>
      </c>
      <c r="AZ233">
        <v>10653</v>
      </c>
      <c r="BA233" t="s">
        <v>1108</v>
      </c>
      <c r="BB233">
        <v>900371</v>
      </c>
      <c r="BC233" t="s">
        <v>361</v>
      </c>
      <c r="BD233">
        <v>14556309</v>
      </c>
      <c r="BE233" t="s">
        <v>829</v>
      </c>
      <c r="BF233" t="s">
        <v>563</v>
      </c>
      <c r="BG233" t="s">
        <v>32</v>
      </c>
      <c r="BH233" t="s">
        <v>198</v>
      </c>
      <c r="BI233" t="s">
        <v>32</v>
      </c>
      <c r="BJ233">
        <v>482017</v>
      </c>
      <c r="BK233" t="s">
        <v>831</v>
      </c>
      <c r="BL233" t="s">
        <v>238</v>
      </c>
      <c r="BM233" t="s">
        <v>841</v>
      </c>
      <c r="BN233" t="s">
        <v>834</v>
      </c>
      <c r="BO233" t="s">
        <v>32</v>
      </c>
      <c r="BP233" t="s">
        <v>32</v>
      </c>
    </row>
    <row r="234" spans="1:68">
      <c r="A234" s="109">
        <v>2026</v>
      </c>
      <c r="B234" t="s">
        <v>699</v>
      </c>
      <c r="C234" s="109">
        <v>5</v>
      </c>
      <c r="D234" t="s">
        <v>1271</v>
      </c>
      <c r="E234">
        <v>1</v>
      </c>
      <c r="F234" t="s">
        <v>32</v>
      </c>
      <c r="G234" t="s">
        <v>32</v>
      </c>
      <c r="H234">
        <v>702411</v>
      </c>
      <c r="I234" t="s">
        <v>1110</v>
      </c>
      <c r="J234" t="s">
        <v>822</v>
      </c>
      <c r="K234" t="s">
        <v>914</v>
      </c>
      <c r="L234" t="s">
        <v>1111</v>
      </c>
      <c r="M234">
        <v>14.96</v>
      </c>
      <c r="N234">
        <v>48.8</v>
      </c>
      <c r="O234">
        <v>49.6</v>
      </c>
      <c r="P234" s="110">
        <v>46109</v>
      </c>
      <c r="Q234" s="110">
        <v>46117</v>
      </c>
      <c r="R234" s="110">
        <v>46117.579582604158</v>
      </c>
      <c r="S234" t="s">
        <v>187</v>
      </c>
      <c r="T234" t="s">
        <v>32</v>
      </c>
      <c r="U234" t="s">
        <v>32</v>
      </c>
      <c r="V234" t="s">
        <v>232</v>
      </c>
      <c r="W234" t="s">
        <v>233</v>
      </c>
      <c r="X234" t="s">
        <v>1103</v>
      </c>
      <c r="Y234" t="s">
        <v>32</v>
      </c>
      <c r="Z234" t="s">
        <v>32</v>
      </c>
      <c r="AA234" t="s">
        <v>32</v>
      </c>
      <c r="AB234" t="s">
        <v>32</v>
      </c>
      <c r="AC234" t="s">
        <v>32</v>
      </c>
      <c r="AD234" t="s">
        <v>32</v>
      </c>
      <c r="AE234" t="s">
        <v>190</v>
      </c>
      <c r="AF234">
        <v>217</v>
      </c>
      <c r="AG234" t="s">
        <v>191</v>
      </c>
      <c r="AH234" t="s">
        <v>192</v>
      </c>
      <c r="AI234">
        <v>4</v>
      </c>
      <c r="AJ234">
        <v>4</v>
      </c>
      <c r="AK234" t="s">
        <v>193</v>
      </c>
      <c r="AL234" t="s">
        <v>193</v>
      </c>
      <c r="AM234" t="s">
        <v>193</v>
      </c>
      <c r="AN234">
        <v>7</v>
      </c>
      <c r="AO234" t="s">
        <v>194</v>
      </c>
      <c r="AP234" t="s">
        <v>826</v>
      </c>
      <c r="AQ234" s="283">
        <v>0.24299999999999999</v>
      </c>
      <c r="AR234">
        <v>1.0840000000000001</v>
      </c>
      <c r="AS234" s="283">
        <v>0.26341199999999998</v>
      </c>
      <c r="AT234">
        <v>113</v>
      </c>
      <c r="AU234" t="s">
        <v>235</v>
      </c>
      <c r="AV234" t="s">
        <v>32</v>
      </c>
      <c r="AW234" t="s">
        <v>32</v>
      </c>
      <c r="AX234">
        <v>7</v>
      </c>
      <c r="AY234" t="s">
        <v>195</v>
      </c>
      <c r="AZ234">
        <v>10653</v>
      </c>
      <c r="BA234" t="s">
        <v>1108</v>
      </c>
      <c r="BB234">
        <v>85443</v>
      </c>
      <c r="BC234" t="s">
        <v>1112</v>
      </c>
      <c r="BD234">
        <v>8472010</v>
      </c>
      <c r="BE234" t="s">
        <v>829</v>
      </c>
      <c r="BF234" t="s">
        <v>563</v>
      </c>
      <c r="BG234" t="s">
        <v>32</v>
      </c>
      <c r="BH234" t="s">
        <v>198</v>
      </c>
      <c r="BI234" t="s">
        <v>32</v>
      </c>
      <c r="BJ234">
        <v>482016</v>
      </c>
      <c r="BK234" t="s">
        <v>831</v>
      </c>
      <c r="BL234" t="s">
        <v>238</v>
      </c>
      <c r="BM234" t="s">
        <v>841</v>
      </c>
      <c r="BN234" t="s">
        <v>834</v>
      </c>
      <c r="BO234" t="s">
        <v>32</v>
      </c>
      <c r="BP234" t="s">
        <v>32</v>
      </c>
    </row>
    <row r="235" spans="1:68">
      <c r="A235" s="109">
        <v>2026</v>
      </c>
      <c r="B235" t="s">
        <v>699</v>
      </c>
      <c r="C235" s="109">
        <v>5</v>
      </c>
      <c r="D235" t="s">
        <v>1272</v>
      </c>
      <c r="E235">
        <v>1</v>
      </c>
      <c r="F235" t="s">
        <v>32</v>
      </c>
      <c r="G235" t="s">
        <v>32</v>
      </c>
      <c r="H235">
        <v>4480</v>
      </c>
      <c r="I235" t="s">
        <v>1273</v>
      </c>
      <c r="J235" t="s">
        <v>822</v>
      </c>
      <c r="K235" t="s">
        <v>1101</v>
      </c>
      <c r="L235" t="s">
        <v>1274</v>
      </c>
      <c r="M235">
        <v>18</v>
      </c>
      <c r="N235">
        <v>41.4</v>
      </c>
      <c r="O235">
        <v>29.3</v>
      </c>
      <c r="P235" s="110">
        <v>46102</v>
      </c>
      <c r="Q235" s="110">
        <v>46117</v>
      </c>
      <c r="R235" s="110">
        <v>46117.550794907409</v>
      </c>
      <c r="S235" t="s">
        <v>187</v>
      </c>
      <c r="T235" t="s">
        <v>32</v>
      </c>
      <c r="U235" t="s">
        <v>32</v>
      </c>
      <c r="V235" t="s">
        <v>232</v>
      </c>
      <c r="W235" t="s">
        <v>233</v>
      </c>
      <c r="X235" t="s">
        <v>1103</v>
      </c>
      <c r="Y235" t="s">
        <v>32</v>
      </c>
      <c r="Z235" t="s">
        <v>32</v>
      </c>
      <c r="AA235" t="s">
        <v>32</v>
      </c>
      <c r="AB235" t="s">
        <v>32</v>
      </c>
      <c r="AC235" t="s">
        <v>32</v>
      </c>
      <c r="AD235" t="s">
        <v>32</v>
      </c>
      <c r="AE235" t="s">
        <v>190</v>
      </c>
      <c r="AF235">
        <v>217</v>
      </c>
      <c r="AG235" t="s">
        <v>191</v>
      </c>
      <c r="AH235" t="s">
        <v>192</v>
      </c>
      <c r="AI235">
        <v>4</v>
      </c>
      <c r="AJ235">
        <v>4</v>
      </c>
      <c r="AK235" t="s">
        <v>193</v>
      </c>
      <c r="AL235" t="s">
        <v>193</v>
      </c>
      <c r="AM235" t="s">
        <v>193</v>
      </c>
      <c r="AN235">
        <v>7</v>
      </c>
      <c r="AO235" t="s">
        <v>194</v>
      </c>
      <c r="AP235" t="s">
        <v>826</v>
      </c>
      <c r="AQ235" s="283">
        <v>0.90200000000000002</v>
      </c>
      <c r="AR235">
        <v>1.0840000000000001</v>
      </c>
      <c r="AS235" s="283">
        <v>0.97776800000000008</v>
      </c>
      <c r="AT235">
        <v>113</v>
      </c>
      <c r="AU235" t="s">
        <v>235</v>
      </c>
      <c r="AV235" t="s">
        <v>32</v>
      </c>
      <c r="AW235" t="s">
        <v>32</v>
      </c>
      <c r="AX235">
        <v>7</v>
      </c>
      <c r="AY235" t="s">
        <v>195</v>
      </c>
      <c r="AZ235">
        <v>7458</v>
      </c>
      <c r="BA235" t="s">
        <v>243</v>
      </c>
      <c r="BB235">
        <v>16145</v>
      </c>
      <c r="BC235" t="s">
        <v>1275</v>
      </c>
      <c r="BD235">
        <v>11767632</v>
      </c>
      <c r="BE235" t="s">
        <v>829</v>
      </c>
      <c r="BF235" t="s">
        <v>563</v>
      </c>
      <c r="BG235" t="s">
        <v>32</v>
      </c>
      <c r="BH235" t="s">
        <v>198</v>
      </c>
      <c r="BI235" t="s">
        <v>32</v>
      </c>
      <c r="BJ235">
        <v>482013</v>
      </c>
      <c r="BK235" t="s">
        <v>831</v>
      </c>
      <c r="BL235" t="s">
        <v>238</v>
      </c>
      <c r="BM235" t="s">
        <v>841</v>
      </c>
      <c r="BN235" t="s">
        <v>834</v>
      </c>
      <c r="BO235" t="s">
        <v>32</v>
      </c>
      <c r="BP235" t="s">
        <v>32</v>
      </c>
    </row>
    <row r="236" spans="1:68">
      <c r="A236" s="109">
        <v>2026</v>
      </c>
      <c r="B236" t="s">
        <v>699</v>
      </c>
      <c r="C236" s="109">
        <v>5</v>
      </c>
      <c r="D236" t="s">
        <v>1276</v>
      </c>
      <c r="E236">
        <v>1</v>
      </c>
      <c r="F236" t="s">
        <v>32</v>
      </c>
      <c r="H236">
        <v>702079</v>
      </c>
      <c r="I236" t="s">
        <v>1277</v>
      </c>
      <c r="J236" t="s">
        <v>822</v>
      </c>
      <c r="K236" t="s">
        <v>1101</v>
      </c>
      <c r="L236" t="s">
        <v>1278</v>
      </c>
      <c r="M236">
        <v>17.59</v>
      </c>
      <c r="N236">
        <v>30</v>
      </c>
      <c r="O236">
        <v>33.6</v>
      </c>
      <c r="P236" s="110">
        <v>46098</v>
      </c>
      <c r="Q236" s="110">
        <v>46117</v>
      </c>
      <c r="R236" s="110">
        <v>46117.504861111112</v>
      </c>
      <c r="S236" t="s">
        <v>187</v>
      </c>
      <c r="T236" t="s">
        <v>32</v>
      </c>
      <c r="U236" t="s">
        <v>32</v>
      </c>
      <c r="V236" t="s">
        <v>232</v>
      </c>
      <c r="W236" t="s">
        <v>233</v>
      </c>
      <c r="X236" t="s">
        <v>1103</v>
      </c>
      <c r="Y236" t="s">
        <v>32</v>
      </c>
      <c r="Z236" t="s">
        <v>32</v>
      </c>
      <c r="AA236" t="s">
        <v>32</v>
      </c>
      <c r="AB236" t="s">
        <v>32</v>
      </c>
      <c r="AC236" t="s">
        <v>32</v>
      </c>
      <c r="AD236" t="s">
        <v>32</v>
      </c>
      <c r="AE236" t="s">
        <v>190</v>
      </c>
      <c r="AF236">
        <v>217</v>
      </c>
      <c r="AG236" t="s">
        <v>191</v>
      </c>
      <c r="AH236" t="s">
        <v>192</v>
      </c>
      <c r="AI236">
        <v>4</v>
      </c>
      <c r="AJ236">
        <v>4</v>
      </c>
      <c r="AK236" t="s">
        <v>193</v>
      </c>
      <c r="AL236" t="s">
        <v>193</v>
      </c>
      <c r="AM236" t="s">
        <v>193</v>
      </c>
      <c r="AN236">
        <v>8</v>
      </c>
      <c r="AO236" t="s">
        <v>194</v>
      </c>
      <c r="AP236" t="s">
        <v>826</v>
      </c>
      <c r="AQ236" s="283">
        <v>0.3</v>
      </c>
      <c r="AR236">
        <v>1.0840000000000001</v>
      </c>
      <c r="AS236" s="283">
        <v>0.32519999999999999</v>
      </c>
      <c r="AT236">
        <v>114</v>
      </c>
      <c r="AU236" t="s">
        <v>235</v>
      </c>
      <c r="AV236" t="s">
        <v>32</v>
      </c>
      <c r="AW236" t="s">
        <v>32</v>
      </c>
      <c r="AX236">
        <v>7</v>
      </c>
      <c r="AY236" t="s">
        <v>195</v>
      </c>
      <c r="AZ236">
        <v>7458</v>
      </c>
      <c r="BA236" t="s">
        <v>243</v>
      </c>
      <c r="BB236">
        <v>16145</v>
      </c>
      <c r="BC236" t="s">
        <v>1275</v>
      </c>
      <c r="BD236">
        <v>11767632</v>
      </c>
      <c r="BE236" t="s">
        <v>829</v>
      </c>
      <c r="BF236" t="s">
        <v>563</v>
      </c>
      <c r="BG236" t="s">
        <v>32</v>
      </c>
      <c r="BH236" t="s">
        <v>198</v>
      </c>
      <c r="BI236" t="s">
        <v>32</v>
      </c>
      <c r="BJ236">
        <v>482012</v>
      </c>
      <c r="BK236" t="s">
        <v>831</v>
      </c>
      <c r="BL236" t="s">
        <v>238</v>
      </c>
      <c r="BM236" t="s">
        <v>841</v>
      </c>
      <c r="BN236" t="s">
        <v>834</v>
      </c>
      <c r="BO236" t="s">
        <v>32</v>
      </c>
      <c r="BP236" t="s">
        <v>32</v>
      </c>
    </row>
    <row r="237" spans="1:68">
      <c r="A237" s="109">
        <v>2026</v>
      </c>
      <c r="B237" t="s">
        <v>699</v>
      </c>
      <c r="C237" s="109">
        <v>5</v>
      </c>
      <c r="D237" t="s">
        <v>1276</v>
      </c>
      <c r="E237">
        <v>2</v>
      </c>
      <c r="F237" t="s">
        <v>32</v>
      </c>
      <c r="H237">
        <v>702079</v>
      </c>
      <c r="I237" t="s">
        <v>1277</v>
      </c>
      <c r="J237" t="s">
        <v>822</v>
      </c>
      <c r="K237" t="s">
        <v>1101</v>
      </c>
      <c r="L237" t="s">
        <v>1278</v>
      </c>
      <c r="M237">
        <v>17.59</v>
      </c>
      <c r="N237">
        <v>30</v>
      </c>
      <c r="O237">
        <v>33.6</v>
      </c>
      <c r="P237" s="110">
        <v>46098</v>
      </c>
      <c r="Q237" s="110">
        <v>46117</v>
      </c>
      <c r="R237" s="110">
        <v>46117.504861111112</v>
      </c>
      <c r="S237" t="s">
        <v>187</v>
      </c>
      <c r="T237" t="s">
        <v>32</v>
      </c>
      <c r="U237" t="s">
        <v>32</v>
      </c>
      <c r="V237" t="s">
        <v>232</v>
      </c>
      <c r="W237" t="s">
        <v>233</v>
      </c>
      <c r="X237" t="s">
        <v>1103</v>
      </c>
      <c r="Y237" t="s">
        <v>32</v>
      </c>
      <c r="Z237" t="s">
        <v>32</v>
      </c>
      <c r="AA237" t="s">
        <v>32</v>
      </c>
      <c r="AB237" t="s">
        <v>32</v>
      </c>
      <c r="AC237" t="s">
        <v>32</v>
      </c>
      <c r="AD237" t="s">
        <v>32</v>
      </c>
      <c r="AE237" t="s">
        <v>190</v>
      </c>
      <c r="AF237">
        <v>217</v>
      </c>
      <c r="AG237" t="s">
        <v>191</v>
      </c>
      <c r="AH237" t="s">
        <v>192</v>
      </c>
      <c r="AI237">
        <v>4</v>
      </c>
      <c r="AJ237">
        <v>4</v>
      </c>
      <c r="AK237" t="s">
        <v>193</v>
      </c>
      <c r="AL237" t="s">
        <v>193</v>
      </c>
      <c r="AM237" t="s">
        <v>193</v>
      </c>
      <c r="AN237">
        <v>8</v>
      </c>
      <c r="AO237" t="s">
        <v>194</v>
      </c>
      <c r="AP237" t="s">
        <v>826</v>
      </c>
      <c r="AQ237" s="283">
        <v>0.29099999999999998</v>
      </c>
      <c r="AR237">
        <v>1.0840000000000001</v>
      </c>
      <c r="AS237" s="283">
        <v>0.315444</v>
      </c>
      <c r="AT237">
        <v>114</v>
      </c>
      <c r="AU237" t="s">
        <v>235</v>
      </c>
      <c r="AV237" t="s">
        <v>32</v>
      </c>
      <c r="AW237" t="s">
        <v>32</v>
      </c>
      <c r="AX237">
        <v>7</v>
      </c>
      <c r="AY237" t="s">
        <v>195</v>
      </c>
      <c r="AZ237">
        <v>7458</v>
      </c>
      <c r="BA237" t="s">
        <v>243</v>
      </c>
      <c r="BB237">
        <v>16145</v>
      </c>
      <c r="BC237" t="s">
        <v>1275</v>
      </c>
      <c r="BD237">
        <v>11767632</v>
      </c>
      <c r="BE237" t="s">
        <v>829</v>
      </c>
      <c r="BF237" t="s">
        <v>563</v>
      </c>
      <c r="BG237" t="s">
        <v>32</v>
      </c>
      <c r="BH237" t="s">
        <v>198</v>
      </c>
      <c r="BI237" t="s">
        <v>32</v>
      </c>
      <c r="BJ237">
        <v>482012</v>
      </c>
      <c r="BK237" t="s">
        <v>831</v>
      </c>
      <c r="BL237" t="s">
        <v>238</v>
      </c>
      <c r="BM237" t="s">
        <v>841</v>
      </c>
      <c r="BN237" t="s">
        <v>834</v>
      </c>
      <c r="BO237" t="s">
        <v>32</v>
      </c>
      <c r="BP237" t="s">
        <v>32</v>
      </c>
    </row>
    <row r="238" spans="1:68">
      <c r="A238" s="109">
        <v>2026</v>
      </c>
      <c r="B238" t="s">
        <v>699</v>
      </c>
      <c r="C238" s="109">
        <v>5</v>
      </c>
      <c r="D238" t="s">
        <v>1279</v>
      </c>
      <c r="E238">
        <v>1</v>
      </c>
      <c r="F238" t="s">
        <v>32</v>
      </c>
      <c r="G238" t="s">
        <v>32</v>
      </c>
      <c r="H238">
        <v>964908</v>
      </c>
      <c r="I238" t="s">
        <v>471</v>
      </c>
      <c r="J238" t="s">
        <v>822</v>
      </c>
      <c r="K238" t="s">
        <v>1101</v>
      </c>
      <c r="L238" t="s">
        <v>1102</v>
      </c>
      <c r="M238">
        <v>14.85</v>
      </c>
      <c r="N238">
        <v>24.9</v>
      </c>
      <c r="O238">
        <v>44.3</v>
      </c>
      <c r="P238" s="110">
        <v>46100</v>
      </c>
      <c r="Q238" s="110">
        <v>46117</v>
      </c>
      <c r="R238" s="110">
        <v>46117.502148148153</v>
      </c>
      <c r="S238" t="s">
        <v>187</v>
      </c>
      <c r="T238" t="s">
        <v>32</v>
      </c>
      <c r="U238" t="s">
        <v>32</v>
      </c>
      <c r="V238" t="s">
        <v>232</v>
      </c>
      <c r="W238" t="s">
        <v>233</v>
      </c>
      <c r="X238" t="s">
        <v>1103</v>
      </c>
      <c r="Y238" t="s">
        <v>32</v>
      </c>
      <c r="Z238" t="s">
        <v>32</v>
      </c>
      <c r="AA238" t="s">
        <v>32</v>
      </c>
      <c r="AB238" t="s">
        <v>32</v>
      </c>
      <c r="AC238" t="s">
        <v>32</v>
      </c>
      <c r="AD238" t="s">
        <v>32</v>
      </c>
      <c r="AE238" t="s">
        <v>190</v>
      </c>
      <c r="AF238">
        <v>217</v>
      </c>
      <c r="AG238" t="s">
        <v>191</v>
      </c>
      <c r="AH238" t="s">
        <v>192</v>
      </c>
      <c r="AI238">
        <v>4</v>
      </c>
      <c r="AJ238">
        <v>4</v>
      </c>
      <c r="AK238" t="s">
        <v>193</v>
      </c>
      <c r="AL238" t="s">
        <v>193</v>
      </c>
      <c r="AM238" t="s">
        <v>193</v>
      </c>
      <c r="AN238">
        <v>7</v>
      </c>
      <c r="AO238" t="s">
        <v>194</v>
      </c>
      <c r="AP238" t="s">
        <v>826</v>
      </c>
      <c r="AQ238" s="283">
        <v>2.1469999999999998</v>
      </c>
      <c r="AR238">
        <v>1.0840000000000001</v>
      </c>
      <c r="AS238" s="283">
        <v>2.3273480000000002</v>
      </c>
      <c r="AT238">
        <v>113</v>
      </c>
      <c r="AU238" t="s">
        <v>235</v>
      </c>
      <c r="AV238" t="s">
        <v>32</v>
      </c>
      <c r="AW238" t="s">
        <v>32</v>
      </c>
      <c r="AX238">
        <v>7</v>
      </c>
      <c r="AY238" t="s">
        <v>195</v>
      </c>
      <c r="AZ238">
        <v>7458</v>
      </c>
      <c r="BA238" t="s">
        <v>243</v>
      </c>
      <c r="BB238">
        <v>16233</v>
      </c>
      <c r="BC238" t="s">
        <v>472</v>
      </c>
      <c r="BD238">
        <v>7389617</v>
      </c>
      <c r="BE238" t="s">
        <v>859</v>
      </c>
      <c r="BF238" t="s">
        <v>563</v>
      </c>
      <c r="BG238" t="s">
        <v>32</v>
      </c>
      <c r="BH238" t="s">
        <v>198</v>
      </c>
      <c r="BI238" t="s">
        <v>32</v>
      </c>
      <c r="BJ238">
        <v>482011</v>
      </c>
      <c r="BK238" t="s">
        <v>831</v>
      </c>
      <c r="BL238" t="s">
        <v>238</v>
      </c>
      <c r="BM238" t="s">
        <v>841</v>
      </c>
      <c r="BN238" t="s">
        <v>834</v>
      </c>
      <c r="BO238" t="s">
        <v>32</v>
      </c>
      <c r="BP238" t="s">
        <v>32</v>
      </c>
    </row>
    <row r="239" spans="1:68">
      <c r="A239" s="109">
        <v>2026</v>
      </c>
      <c r="B239" t="s">
        <v>699</v>
      </c>
      <c r="C239" s="109">
        <v>5</v>
      </c>
      <c r="D239" t="s">
        <v>1279</v>
      </c>
      <c r="E239">
        <v>2</v>
      </c>
      <c r="F239" t="s">
        <v>32</v>
      </c>
      <c r="G239" t="s">
        <v>32</v>
      </c>
      <c r="H239">
        <v>964908</v>
      </c>
      <c r="I239" t="s">
        <v>471</v>
      </c>
      <c r="J239" t="s">
        <v>822</v>
      </c>
      <c r="K239" t="s">
        <v>1101</v>
      </c>
      <c r="L239" t="s">
        <v>1102</v>
      </c>
      <c r="M239">
        <v>14.85</v>
      </c>
      <c r="N239">
        <v>24.9</v>
      </c>
      <c r="O239">
        <v>44.3</v>
      </c>
      <c r="P239" s="110">
        <v>46100</v>
      </c>
      <c r="Q239" s="110">
        <v>46117</v>
      </c>
      <c r="R239" s="110">
        <v>46117.502148148153</v>
      </c>
      <c r="S239" t="s">
        <v>187</v>
      </c>
      <c r="T239" t="s">
        <v>32</v>
      </c>
      <c r="U239" t="s">
        <v>32</v>
      </c>
      <c r="V239" t="s">
        <v>232</v>
      </c>
      <c r="W239" t="s">
        <v>233</v>
      </c>
      <c r="X239" t="s">
        <v>1103</v>
      </c>
      <c r="Y239" t="s">
        <v>32</v>
      </c>
      <c r="Z239" t="s">
        <v>32</v>
      </c>
      <c r="AA239" t="s">
        <v>32</v>
      </c>
      <c r="AB239" t="s">
        <v>32</v>
      </c>
      <c r="AC239" t="s">
        <v>32</v>
      </c>
      <c r="AD239" t="s">
        <v>32</v>
      </c>
      <c r="AE239" t="s">
        <v>190</v>
      </c>
      <c r="AF239">
        <v>217</v>
      </c>
      <c r="AG239" t="s">
        <v>191</v>
      </c>
      <c r="AH239" t="s">
        <v>192</v>
      </c>
      <c r="AI239">
        <v>4</v>
      </c>
      <c r="AJ239">
        <v>4</v>
      </c>
      <c r="AK239" t="s">
        <v>193</v>
      </c>
      <c r="AL239" t="s">
        <v>193</v>
      </c>
      <c r="AM239" t="s">
        <v>193</v>
      </c>
      <c r="AN239">
        <v>7</v>
      </c>
      <c r="AO239" t="s">
        <v>194</v>
      </c>
      <c r="AP239" t="s">
        <v>826</v>
      </c>
      <c r="AQ239" s="283">
        <v>0.127</v>
      </c>
      <c r="AR239">
        <v>1.0840000000000001</v>
      </c>
      <c r="AS239" s="283">
        <v>0.13766800000000001</v>
      </c>
      <c r="AT239">
        <v>113</v>
      </c>
      <c r="AU239" t="s">
        <v>235</v>
      </c>
      <c r="AV239" t="s">
        <v>32</v>
      </c>
      <c r="AW239" t="s">
        <v>32</v>
      </c>
      <c r="AX239">
        <v>7</v>
      </c>
      <c r="AY239" t="s">
        <v>239</v>
      </c>
      <c r="AZ239">
        <v>8888888</v>
      </c>
      <c r="BA239" t="s">
        <v>280</v>
      </c>
      <c r="BB239">
        <v>16233</v>
      </c>
      <c r="BC239" t="s">
        <v>472</v>
      </c>
      <c r="BD239">
        <v>7389617</v>
      </c>
      <c r="BE239" t="s">
        <v>859</v>
      </c>
      <c r="BF239" t="s">
        <v>563</v>
      </c>
      <c r="BG239" t="s">
        <v>32</v>
      </c>
      <c r="BH239" t="s">
        <v>198</v>
      </c>
      <c r="BI239" t="s">
        <v>32</v>
      </c>
      <c r="BJ239">
        <v>482011</v>
      </c>
      <c r="BK239" t="s">
        <v>831</v>
      </c>
      <c r="BL239" t="s">
        <v>238</v>
      </c>
      <c r="BM239" t="s">
        <v>841</v>
      </c>
      <c r="BN239" t="s">
        <v>834</v>
      </c>
      <c r="BO239" t="s">
        <v>32</v>
      </c>
      <c r="BP239" t="s">
        <v>32</v>
      </c>
    </row>
    <row r="240" spans="1:68">
      <c r="A240" s="109">
        <v>2026</v>
      </c>
      <c r="B240" t="s">
        <v>699</v>
      </c>
      <c r="C240" s="109">
        <v>3</v>
      </c>
      <c r="D240" t="s">
        <v>1280</v>
      </c>
      <c r="E240">
        <v>1</v>
      </c>
      <c r="F240" t="s">
        <v>32</v>
      </c>
      <c r="G240" t="s">
        <v>32</v>
      </c>
      <c r="H240">
        <v>705426</v>
      </c>
      <c r="I240" t="s">
        <v>1281</v>
      </c>
      <c r="J240" t="s">
        <v>822</v>
      </c>
      <c r="K240" t="s">
        <v>914</v>
      </c>
      <c r="L240" t="s">
        <v>1282</v>
      </c>
      <c r="M240">
        <v>14.16</v>
      </c>
      <c r="N240">
        <v>12.8</v>
      </c>
      <c r="O240">
        <v>17.100000000000001</v>
      </c>
      <c r="P240" s="110">
        <v>46099</v>
      </c>
      <c r="Q240" s="110">
        <v>46115</v>
      </c>
      <c r="R240" s="110">
        <v>46115.638648414351</v>
      </c>
      <c r="S240" t="s">
        <v>187</v>
      </c>
      <c r="T240" t="s">
        <v>32</v>
      </c>
      <c r="U240" t="s">
        <v>32</v>
      </c>
      <c r="V240" t="s">
        <v>65</v>
      </c>
      <c r="W240" t="s">
        <v>65</v>
      </c>
      <c r="X240" t="s">
        <v>1001</v>
      </c>
      <c r="Y240" t="s">
        <v>32</v>
      </c>
      <c r="Z240" t="s">
        <v>32</v>
      </c>
      <c r="AA240" t="s">
        <v>32</v>
      </c>
      <c r="AB240" t="s">
        <v>32</v>
      </c>
      <c r="AC240" t="s">
        <v>32</v>
      </c>
      <c r="AD240" t="s">
        <v>32</v>
      </c>
      <c r="AE240" t="s">
        <v>190</v>
      </c>
      <c r="AF240">
        <v>217</v>
      </c>
      <c r="AG240" t="s">
        <v>191</v>
      </c>
      <c r="AH240" t="s">
        <v>192</v>
      </c>
      <c r="AI240">
        <v>4</v>
      </c>
      <c r="AJ240">
        <v>4</v>
      </c>
      <c r="AK240" t="s">
        <v>193</v>
      </c>
      <c r="AL240" t="s">
        <v>193</v>
      </c>
      <c r="AM240" t="s">
        <v>193</v>
      </c>
      <c r="AN240">
        <v>3</v>
      </c>
      <c r="AO240" t="s">
        <v>194</v>
      </c>
      <c r="AP240" t="s">
        <v>826</v>
      </c>
      <c r="AQ240" s="283">
        <v>0.30399999999999999</v>
      </c>
      <c r="AR240">
        <v>1.0840000000000001</v>
      </c>
      <c r="AS240" s="283">
        <v>0.329536</v>
      </c>
      <c r="AT240">
        <v>108</v>
      </c>
      <c r="AU240" t="s">
        <v>387</v>
      </c>
      <c r="AV240" t="s">
        <v>32</v>
      </c>
      <c r="AW240" t="s">
        <v>32</v>
      </c>
      <c r="AX240">
        <v>5</v>
      </c>
      <c r="AY240" t="s">
        <v>195</v>
      </c>
      <c r="AZ240">
        <v>10744</v>
      </c>
      <c r="BA240" t="s">
        <v>916</v>
      </c>
      <c r="BB240">
        <v>8639</v>
      </c>
      <c r="BC240" t="s">
        <v>1283</v>
      </c>
      <c r="BD240">
        <v>10748005</v>
      </c>
      <c r="BE240" t="s">
        <v>829</v>
      </c>
      <c r="BF240" t="s">
        <v>340</v>
      </c>
      <c r="BG240" t="s">
        <v>32</v>
      </c>
      <c r="BH240" t="s">
        <v>198</v>
      </c>
      <c r="BI240" t="s">
        <v>32</v>
      </c>
      <c r="BJ240">
        <v>481988</v>
      </c>
      <c r="BK240" t="s">
        <v>831</v>
      </c>
      <c r="BL240" t="s">
        <v>1004</v>
      </c>
      <c r="BM240" t="s">
        <v>833</v>
      </c>
      <c r="BN240" t="s">
        <v>834</v>
      </c>
      <c r="BO240" t="s">
        <v>32</v>
      </c>
      <c r="BP240" t="s">
        <v>32</v>
      </c>
    </row>
    <row r="241" spans="1:68">
      <c r="A241" s="109">
        <v>2026</v>
      </c>
      <c r="B241" t="s">
        <v>699</v>
      </c>
      <c r="C241" s="109">
        <v>2</v>
      </c>
      <c r="D241" t="s">
        <v>1284</v>
      </c>
      <c r="E241">
        <v>1</v>
      </c>
      <c r="F241" t="s">
        <v>32</v>
      </c>
      <c r="G241" t="s">
        <v>32</v>
      </c>
      <c r="H241">
        <v>925411</v>
      </c>
      <c r="I241" t="s">
        <v>333</v>
      </c>
      <c r="J241" t="s">
        <v>822</v>
      </c>
      <c r="K241" t="s">
        <v>823</v>
      </c>
      <c r="L241" t="s">
        <v>1029</v>
      </c>
      <c r="M241">
        <v>14.89</v>
      </c>
      <c r="N241">
        <v>31</v>
      </c>
      <c r="O241">
        <v>38.799999999999997</v>
      </c>
      <c r="P241" s="110">
        <v>46100</v>
      </c>
      <c r="Q241" s="110">
        <v>46114</v>
      </c>
      <c r="R241" s="110">
        <v>46114.668813194447</v>
      </c>
      <c r="S241" t="s">
        <v>187</v>
      </c>
      <c r="T241" t="s">
        <v>32</v>
      </c>
      <c r="U241" t="s">
        <v>32</v>
      </c>
      <c r="V241" t="s">
        <v>188</v>
      </c>
      <c r="W241" t="s">
        <v>188</v>
      </c>
      <c r="X241" t="s">
        <v>825</v>
      </c>
      <c r="Y241" t="s">
        <v>32</v>
      </c>
      <c r="Z241" t="s">
        <v>32</v>
      </c>
      <c r="AA241" t="s">
        <v>32</v>
      </c>
      <c r="AB241" t="s">
        <v>32</v>
      </c>
      <c r="AC241" t="s">
        <v>32</v>
      </c>
      <c r="AD241" t="s">
        <v>32</v>
      </c>
      <c r="AE241" t="s">
        <v>190</v>
      </c>
      <c r="AF241">
        <v>217</v>
      </c>
      <c r="AG241" t="s">
        <v>191</v>
      </c>
      <c r="AH241" t="s">
        <v>192</v>
      </c>
      <c r="AI241">
        <v>4</v>
      </c>
      <c r="AJ241">
        <v>4</v>
      </c>
      <c r="AK241" t="s">
        <v>193</v>
      </c>
      <c r="AL241" t="s">
        <v>193</v>
      </c>
      <c r="AM241" t="s">
        <v>193</v>
      </c>
      <c r="AN241">
        <v>14</v>
      </c>
      <c r="AO241" t="s">
        <v>194</v>
      </c>
      <c r="AP241" t="s">
        <v>826</v>
      </c>
      <c r="AQ241" s="283">
        <v>1.349</v>
      </c>
      <c r="AR241">
        <v>1.0840000000000001</v>
      </c>
      <c r="AS241" s="283">
        <v>1.4623159999999999</v>
      </c>
      <c r="AT241">
        <v>161</v>
      </c>
      <c r="AU241" t="s">
        <v>188</v>
      </c>
      <c r="AV241" t="s">
        <v>32</v>
      </c>
      <c r="AW241" t="s">
        <v>32</v>
      </c>
      <c r="AX241">
        <v>14</v>
      </c>
      <c r="AY241" t="s">
        <v>195</v>
      </c>
      <c r="AZ241">
        <v>8486</v>
      </c>
      <c r="BA241" t="s">
        <v>330</v>
      </c>
      <c r="BB241">
        <v>88158</v>
      </c>
      <c r="BC241" t="s">
        <v>335</v>
      </c>
      <c r="BD241">
        <v>7468555</v>
      </c>
      <c r="BE241" t="s">
        <v>829</v>
      </c>
      <c r="BF241" t="s">
        <v>188</v>
      </c>
      <c r="BG241" t="s">
        <v>32</v>
      </c>
      <c r="BH241" t="s">
        <v>198</v>
      </c>
      <c r="BI241" t="s">
        <v>32</v>
      </c>
      <c r="BJ241">
        <v>481860</v>
      </c>
      <c r="BK241" t="s">
        <v>831</v>
      </c>
      <c r="BL241" t="s">
        <v>1030</v>
      </c>
      <c r="BM241" t="s">
        <v>833</v>
      </c>
      <c r="BN241" t="s">
        <v>834</v>
      </c>
      <c r="BO241" t="s">
        <v>32</v>
      </c>
      <c r="BP241" t="s">
        <v>32</v>
      </c>
    </row>
    <row r="242" spans="1:68">
      <c r="A242" s="109">
        <v>2026</v>
      </c>
      <c r="B242" t="s">
        <v>699</v>
      </c>
      <c r="C242" s="109">
        <v>2</v>
      </c>
      <c r="D242" t="s">
        <v>1285</v>
      </c>
      <c r="E242">
        <v>1</v>
      </c>
      <c r="F242" t="s">
        <v>32</v>
      </c>
      <c r="G242" t="s">
        <v>32</v>
      </c>
      <c r="H242">
        <v>3491</v>
      </c>
      <c r="I242" t="s">
        <v>438</v>
      </c>
      <c r="J242" t="s">
        <v>822</v>
      </c>
      <c r="K242" t="s">
        <v>914</v>
      </c>
      <c r="L242" t="s">
        <v>1087</v>
      </c>
      <c r="M242">
        <v>15</v>
      </c>
      <c r="N242">
        <v>29</v>
      </c>
      <c r="O242">
        <v>15</v>
      </c>
      <c r="P242" s="110">
        <v>46099</v>
      </c>
      <c r="Q242" s="110">
        <v>46114</v>
      </c>
      <c r="R242" s="110">
        <v>46114.758440659723</v>
      </c>
      <c r="S242" t="s">
        <v>187</v>
      </c>
      <c r="T242" t="s">
        <v>32</v>
      </c>
      <c r="U242" t="s">
        <v>32</v>
      </c>
      <c r="V242" t="s">
        <v>215</v>
      </c>
      <c r="W242" t="s">
        <v>216</v>
      </c>
      <c r="X242" t="s">
        <v>943</v>
      </c>
      <c r="Y242" t="s">
        <v>32</v>
      </c>
      <c r="Z242" t="s">
        <v>32</v>
      </c>
      <c r="AA242" t="s">
        <v>32</v>
      </c>
      <c r="AB242" t="s">
        <v>32</v>
      </c>
      <c r="AC242" t="s">
        <v>32</v>
      </c>
      <c r="AD242" t="s">
        <v>32</v>
      </c>
      <c r="AE242" t="s">
        <v>190</v>
      </c>
      <c r="AF242">
        <v>217</v>
      </c>
      <c r="AG242" t="s">
        <v>191</v>
      </c>
      <c r="AH242" t="s">
        <v>192</v>
      </c>
      <c r="AI242">
        <v>4</v>
      </c>
      <c r="AJ242">
        <v>4</v>
      </c>
      <c r="AK242" t="s">
        <v>193</v>
      </c>
      <c r="AL242" t="s">
        <v>193</v>
      </c>
      <c r="AM242" t="s">
        <v>193</v>
      </c>
      <c r="AN242">
        <v>1</v>
      </c>
      <c r="AO242" t="s">
        <v>194</v>
      </c>
      <c r="AP242" t="s">
        <v>826</v>
      </c>
      <c r="AQ242" s="283">
        <v>0.32</v>
      </c>
      <c r="AR242">
        <v>1.0840000000000001</v>
      </c>
      <c r="AS242" s="283">
        <v>0.34688000000000002</v>
      </c>
      <c r="AT242">
        <v>102</v>
      </c>
      <c r="AU242" t="s">
        <v>216</v>
      </c>
      <c r="AV242" t="s">
        <v>32</v>
      </c>
      <c r="AW242" t="s">
        <v>32</v>
      </c>
      <c r="AX242">
        <v>5</v>
      </c>
      <c r="AY242" t="s">
        <v>195</v>
      </c>
      <c r="AZ242">
        <v>10744</v>
      </c>
      <c r="BA242" t="s">
        <v>916</v>
      </c>
      <c r="BB242">
        <v>8154</v>
      </c>
      <c r="BC242" t="s">
        <v>440</v>
      </c>
      <c r="BD242">
        <v>4966738</v>
      </c>
      <c r="BE242" t="s">
        <v>829</v>
      </c>
      <c r="BF242" t="s">
        <v>340</v>
      </c>
      <c r="BG242" t="s">
        <v>32</v>
      </c>
      <c r="BH242" t="s">
        <v>198</v>
      </c>
      <c r="BI242" t="s">
        <v>32</v>
      </c>
      <c r="BJ242">
        <v>481836</v>
      </c>
      <c r="BK242" t="s">
        <v>831</v>
      </c>
      <c r="BL242" t="s">
        <v>220</v>
      </c>
      <c r="BM242" t="s">
        <v>841</v>
      </c>
      <c r="BN242" t="s">
        <v>834</v>
      </c>
      <c r="BO242" t="s">
        <v>32</v>
      </c>
      <c r="BP242" t="s">
        <v>32</v>
      </c>
    </row>
    <row r="243" spans="1:68">
      <c r="A243" s="109">
        <v>2026</v>
      </c>
      <c r="B243" t="s">
        <v>699</v>
      </c>
      <c r="C243" s="109">
        <v>2</v>
      </c>
      <c r="D243" t="s">
        <v>1285</v>
      </c>
      <c r="E243">
        <v>2</v>
      </c>
      <c r="F243" t="s">
        <v>32</v>
      </c>
      <c r="G243" t="s">
        <v>32</v>
      </c>
      <c r="H243">
        <v>3491</v>
      </c>
      <c r="I243" t="s">
        <v>438</v>
      </c>
      <c r="J243" t="s">
        <v>822</v>
      </c>
      <c r="K243" t="s">
        <v>914</v>
      </c>
      <c r="L243" t="s">
        <v>1087</v>
      </c>
      <c r="M243">
        <v>15</v>
      </c>
      <c r="N243">
        <v>29</v>
      </c>
      <c r="O243">
        <v>15</v>
      </c>
      <c r="P243" s="110">
        <v>46099</v>
      </c>
      <c r="Q243" s="110">
        <v>46114</v>
      </c>
      <c r="R243" s="110">
        <v>46114.758440659723</v>
      </c>
      <c r="S243" t="s">
        <v>187</v>
      </c>
      <c r="T243" t="s">
        <v>32</v>
      </c>
      <c r="U243" t="s">
        <v>32</v>
      </c>
      <c r="V243" t="s">
        <v>215</v>
      </c>
      <c r="W243" t="s">
        <v>216</v>
      </c>
      <c r="X243" t="s">
        <v>943</v>
      </c>
      <c r="Y243" t="s">
        <v>32</v>
      </c>
      <c r="Z243" t="s">
        <v>32</v>
      </c>
      <c r="AA243" t="s">
        <v>32</v>
      </c>
      <c r="AB243" t="s">
        <v>32</v>
      </c>
      <c r="AC243" t="s">
        <v>32</v>
      </c>
      <c r="AD243" t="s">
        <v>32</v>
      </c>
      <c r="AE243" t="s">
        <v>190</v>
      </c>
      <c r="AF243">
        <v>217</v>
      </c>
      <c r="AG243" t="s">
        <v>191</v>
      </c>
      <c r="AH243" t="s">
        <v>192</v>
      </c>
      <c r="AI243">
        <v>4</v>
      </c>
      <c r="AJ243">
        <v>4</v>
      </c>
      <c r="AK243" t="s">
        <v>193</v>
      </c>
      <c r="AL243" t="s">
        <v>193</v>
      </c>
      <c r="AM243" t="s">
        <v>193</v>
      </c>
      <c r="AN243">
        <v>2</v>
      </c>
      <c r="AO243" t="s">
        <v>194</v>
      </c>
      <c r="AP243" t="s">
        <v>826</v>
      </c>
      <c r="AQ243" s="283">
        <v>0.32</v>
      </c>
      <c r="AR243">
        <v>1.0840000000000001</v>
      </c>
      <c r="AS243" s="283">
        <v>0.34688000000000002</v>
      </c>
      <c r="AT243">
        <v>104</v>
      </c>
      <c r="AU243" t="s">
        <v>216</v>
      </c>
      <c r="AV243" t="s">
        <v>32</v>
      </c>
      <c r="AW243" t="s">
        <v>32</v>
      </c>
      <c r="AX243">
        <v>5</v>
      </c>
      <c r="AY243" t="s">
        <v>195</v>
      </c>
      <c r="AZ243">
        <v>10744</v>
      </c>
      <c r="BA243" t="s">
        <v>916</v>
      </c>
      <c r="BB243">
        <v>8154</v>
      </c>
      <c r="BC243" t="s">
        <v>440</v>
      </c>
      <c r="BD243">
        <v>4966738</v>
      </c>
      <c r="BE243" t="s">
        <v>829</v>
      </c>
      <c r="BF243" t="s">
        <v>340</v>
      </c>
      <c r="BG243" t="s">
        <v>32</v>
      </c>
      <c r="BH243" t="s">
        <v>198</v>
      </c>
      <c r="BI243" t="s">
        <v>32</v>
      </c>
      <c r="BJ243">
        <v>481836</v>
      </c>
      <c r="BK243" t="s">
        <v>831</v>
      </c>
      <c r="BL243" t="s">
        <v>220</v>
      </c>
      <c r="BM243" t="s">
        <v>841</v>
      </c>
      <c r="BN243" t="s">
        <v>834</v>
      </c>
      <c r="BO243" t="s">
        <v>32</v>
      </c>
      <c r="BP243" t="s">
        <v>32</v>
      </c>
    </row>
    <row r="244" spans="1:68">
      <c r="A244" s="109">
        <v>2026</v>
      </c>
      <c r="B244" t="s">
        <v>699</v>
      </c>
      <c r="C244" s="109">
        <v>2</v>
      </c>
      <c r="D244" t="s">
        <v>1285</v>
      </c>
      <c r="E244">
        <v>3</v>
      </c>
      <c r="F244" t="s">
        <v>32</v>
      </c>
      <c r="G244" t="s">
        <v>32</v>
      </c>
      <c r="H244">
        <v>3491</v>
      </c>
      <c r="I244" t="s">
        <v>438</v>
      </c>
      <c r="J244" t="s">
        <v>822</v>
      </c>
      <c r="K244" t="s">
        <v>914</v>
      </c>
      <c r="L244" t="s">
        <v>1087</v>
      </c>
      <c r="M244">
        <v>15</v>
      </c>
      <c r="N244">
        <v>29</v>
      </c>
      <c r="O244">
        <v>15</v>
      </c>
      <c r="P244" s="110">
        <v>46099</v>
      </c>
      <c r="Q244" s="110">
        <v>46114</v>
      </c>
      <c r="R244" s="110">
        <v>46114.758440659723</v>
      </c>
      <c r="S244" t="s">
        <v>187</v>
      </c>
      <c r="T244" t="s">
        <v>32</v>
      </c>
      <c r="U244" t="s">
        <v>32</v>
      </c>
      <c r="V244" t="s">
        <v>215</v>
      </c>
      <c r="W244" t="s">
        <v>216</v>
      </c>
      <c r="X244" t="s">
        <v>943</v>
      </c>
      <c r="Y244" t="s">
        <v>32</v>
      </c>
      <c r="Z244" t="s">
        <v>32</v>
      </c>
      <c r="AA244" t="s">
        <v>32</v>
      </c>
      <c r="AB244" t="s">
        <v>32</v>
      </c>
      <c r="AC244" t="s">
        <v>32</v>
      </c>
      <c r="AD244" t="s">
        <v>32</v>
      </c>
      <c r="AE244" t="s">
        <v>190</v>
      </c>
      <c r="AF244">
        <v>217</v>
      </c>
      <c r="AG244" t="s">
        <v>191</v>
      </c>
      <c r="AH244" t="s">
        <v>192</v>
      </c>
      <c r="AI244">
        <v>4</v>
      </c>
      <c r="AJ244">
        <v>4</v>
      </c>
      <c r="AK244" t="s">
        <v>193</v>
      </c>
      <c r="AL244" t="s">
        <v>193</v>
      </c>
      <c r="AM244" t="s">
        <v>193</v>
      </c>
      <c r="AN244">
        <v>1</v>
      </c>
      <c r="AO244" t="s">
        <v>194</v>
      </c>
      <c r="AP244" t="s">
        <v>826</v>
      </c>
      <c r="AQ244" s="283">
        <v>0.19</v>
      </c>
      <c r="AR244">
        <v>1.0840000000000001</v>
      </c>
      <c r="AS244" s="283">
        <v>0.20596</v>
      </c>
      <c r="AT244">
        <v>103</v>
      </c>
      <c r="AU244" t="s">
        <v>216</v>
      </c>
      <c r="AV244" t="s">
        <v>32</v>
      </c>
      <c r="AW244" t="s">
        <v>32</v>
      </c>
      <c r="AX244">
        <v>5</v>
      </c>
      <c r="AY244" t="s">
        <v>195</v>
      </c>
      <c r="AZ244">
        <v>10744</v>
      </c>
      <c r="BA244" t="s">
        <v>916</v>
      </c>
      <c r="BB244">
        <v>8154</v>
      </c>
      <c r="BC244" t="s">
        <v>440</v>
      </c>
      <c r="BD244">
        <v>4966738</v>
      </c>
      <c r="BE244" t="s">
        <v>829</v>
      </c>
      <c r="BF244" t="s">
        <v>340</v>
      </c>
      <c r="BG244" t="s">
        <v>32</v>
      </c>
      <c r="BH244" t="s">
        <v>198</v>
      </c>
      <c r="BI244" t="s">
        <v>32</v>
      </c>
      <c r="BJ244">
        <v>481836</v>
      </c>
      <c r="BK244" t="s">
        <v>831</v>
      </c>
      <c r="BL244" t="s">
        <v>220</v>
      </c>
      <c r="BM244" t="s">
        <v>841</v>
      </c>
      <c r="BN244" t="s">
        <v>834</v>
      </c>
      <c r="BO244" t="s">
        <v>32</v>
      </c>
      <c r="BP244" t="s">
        <v>32</v>
      </c>
    </row>
    <row r="245" spans="1:68">
      <c r="A245" s="109">
        <v>2026</v>
      </c>
      <c r="B245" t="s">
        <v>699</v>
      </c>
      <c r="C245" s="109">
        <v>1</v>
      </c>
      <c r="D245" t="s">
        <v>1286</v>
      </c>
      <c r="E245">
        <v>1</v>
      </c>
      <c r="F245" t="s">
        <v>32</v>
      </c>
      <c r="G245" t="s">
        <v>32</v>
      </c>
      <c r="H245">
        <v>900213</v>
      </c>
      <c r="I245" t="s">
        <v>385</v>
      </c>
      <c r="J245" t="s">
        <v>822</v>
      </c>
      <c r="K245" t="s">
        <v>914</v>
      </c>
      <c r="L245" t="s">
        <v>1076</v>
      </c>
      <c r="M245">
        <v>14</v>
      </c>
      <c r="N245">
        <v>21</v>
      </c>
      <c r="O245">
        <v>33</v>
      </c>
      <c r="P245" s="110">
        <v>46095</v>
      </c>
      <c r="Q245" s="110">
        <v>46113</v>
      </c>
      <c r="R245" s="110">
        <v>46113.655538888888</v>
      </c>
      <c r="S245" t="s">
        <v>187</v>
      </c>
      <c r="T245" t="s">
        <v>32</v>
      </c>
      <c r="U245" t="s">
        <v>32</v>
      </c>
      <c r="V245" t="s">
        <v>1190</v>
      </c>
      <c r="W245" t="s">
        <v>1078</v>
      </c>
      <c r="X245" t="s">
        <v>1058</v>
      </c>
      <c r="Y245" t="s">
        <v>32</v>
      </c>
      <c r="Z245" t="s">
        <v>32</v>
      </c>
      <c r="AA245" t="s">
        <v>32</v>
      </c>
      <c r="AB245" t="s">
        <v>32</v>
      </c>
      <c r="AC245" t="s">
        <v>32</v>
      </c>
      <c r="AD245" t="s">
        <v>32</v>
      </c>
      <c r="AE245" t="s">
        <v>190</v>
      </c>
      <c r="AF245">
        <v>217</v>
      </c>
      <c r="AG245" t="s">
        <v>191</v>
      </c>
      <c r="AH245" t="s">
        <v>192</v>
      </c>
      <c r="AI245">
        <v>4</v>
      </c>
      <c r="AJ245">
        <v>4</v>
      </c>
      <c r="AK245" t="s">
        <v>193</v>
      </c>
      <c r="AL245" t="s">
        <v>193</v>
      </c>
      <c r="AM245" t="s">
        <v>193</v>
      </c>
      <c r="AN245">
        <v>5</v>
      </c>
      <c r="AO245" t="s">
        <v>194</v>
      </c>
      <c r="AP245" t="s">
        <v>826</v>
      </c>
      <c r="AQ245" s="283">
        <v>3.0459999999999998</v>
      </c>
      <c r="AR245">
        <v>1.0840000000000001</v>
      </c>
      <c r="AS245" s="283">
        <v>3.3018640000000001</v>
      </c>
      <c r="AT245">
        <v>111</v>
      </c>
      <c r="AU245" t="s">
        <v>1191</v>
      </c>
      <c r="AV245" t="s">
        <v>32</v>
      </c>
      <c r="AW245" t="s">
        <v>32</v>
      </c>
      <c r="AX245">
        <v>5</v>
      </c>
      <c r="AY245" t="s">
        <v>195</v>
      </c>
      <c r="AZ245">
        <v>10746</v>
      </c>
      <c r="BA245" t="s">
        <v>1104</v>
      </c>
      <c r="BB245">
        <v>901981</v>
      </c>
      <c r="BC245" t="s">
        <v>389</v>
      </c>
      <c r="BD245">
        <v>6136456</v>
      </c>
      <c r="BE245" t="s">
        <v>829</v>
      </c>
      <c r="BF245" t="s">
        <v>1078</v>
      </c>
      <c r="BG245" t="s">
        <v>32</v>
      </c>
      <c r="BH245" t="s">
        <v>198</v>
      </c>
      <c r="BI245" t="s">
        <v>32</v>
      </c>
      <c r="BJ245">
        <v>481632</v>
      </c>
      <c r="BK245" t="s">
        <v>831</v>
      </c>
      <c r="BL245" t="s">
        <v>1192</v>
      </c>
      <c r="BM245" t="s">
        <v>833</v>
      </c>
      <c r="BN245" t="s">
        <v>834</v>
      </c>
      <c r="BO245" t="s">
        <v>32</v>
      </c>
      <c r="BP245" t="s">
        <v>32</v>
      </c>
    </row>
    <row r="246" spans="1:68">
      <c r="A246" s="109">
        <v>2026</v>
      </c>
      <c r="B246" t="s">
        <v>699</v>
      </c>
      <c r="C246" s="109">
        <v>1</v>
      </c>
      <c r="D246" t="s">
        <v>1287</v>
      </c>
      <c r="E246">
        <v>1</v>
      </c>
      <c r="F246" t="s">
        <v>32</v>
      </c>
      <c r="G246" t="s">
        <v>32</v>
      </c>
      <c r="H246">
        <v>705507</v>
      </c>
      <c r="I246" t="s">
        <v>961</v>
      </c>
      <c r="J246" t="s">
        <v>822</v>
      </c>
      <c r="K246" t="s">
        <v>952</v>
      </c>
      <c r="L246" t="s">
        <v>962</v>
      </c>
      <c r="M246">
        <v>14.1</v>
      </c>
      <c r="N246">
        <v>19.5</v>
      </c>
      <c r="O246">
        <v>25.7</v>
      </c>
      <c r="P246" s="110">
        <v>46097</v>
      </c>
      <c r="Q246" s="110">
        <v>46113</v>
      </c>
      <c r="R246" s="110">
        <v>46113.511054826391</v>
      </c>
      <c r="S246" t="s">
        <v>187</v>
      </c>
      <c r="T246" t="s">
        <v>32</v>
      </c>
      <c r="U246" t="s">
        <v>32</v>
      </c>
      <c r="V246" t="s">
        <v>318</v>
      </c>
      <c r="W246" t="s">
        <v>318</v>
      </c>
      <c r="X246" t="s">
        <v>954</v>
      </c>
      <c r="Y246" t="s">
        <v>32</v>
      </c>
      <c r="Z246" t="s">
        <v>32</v>
      </c>
      <c r="AA246" t="s">
        <v>32</v>
      </c>
      <c r="AB246" t="s">
        <v>32</v>
      </c>
      <c r="AC246" t="s">
        <v>32</v>
      </c>
      <c r="AD246" t="s">
        <v>32</v>
      </c>
      <c r="AE246" t="s">
        <v>190</v>
      </c>
      <c r="AF246">
        <v>217</v>
      </c>
      <c r="AG246" t="s">
        <v>191</v>
      </c>
      <c r="AH246" t="s">
        <v>192</v>
      </c>
      <c r="AI246">
        <v>4</v>
      </c>
      <c r="AJ246">
        <v>4</v>
      </c>
      <c r="AK246" t="s">
        <v>193</v>
      </c>
      <c r="AL246" t="s">
        <v>193</v>
      </c>
      <c r="AM246" t="s">
        <v>193</v>
      </c>
      <c r="AN246">
        <v>3</v>
      </c>
      <c r="AO246" t="s">
        <v>194</v>
      </c>
      <c r="AP246" t="s">
        <v>826</v>
      </c>
      <c r="AQ246" s="283">
        <v>0.72599999999999998</v>
      </c>
      <c r="AR246">
        <v>1.0840000000000001</v>
      </c>
      <c r="AS246" s="283">
        <v>0.78698400000000002</v>
      </c>
      <c r="AT246">
        <v>107</v>
      </c>
      <c r="AU246" t="s">
        <v>320</v>
      </c>
      <c r="AV246" t="s">
        <v>32</v>
      </c>
      <c r="AW246" t="s">
        <v>32</v>
      </c>
      <c r="AX246">
        <v>3</v>
      </c>
      <c r="AY246" t="s">
        <v>195</v>
      </c>
      <c r="AZ246">
        <v>8568</v>
      </c>
      <c r="BA246" t="s">
        <v>963</v>
      </c>
      <c r="BB246">
        <v>90701</v>
      </c>
      <c r="BC246" t="s">
        <v>649</v>
      </c>
      <c r="BD246">
        <v>12029896</v>
      </c>
      <c r="BE246" t="s">
        <v>829</v>
      </c>
      <c r="BF246" t="s">
        <v>318</v>
      </c>
      <c r="BG246" t="s">
        <v>32</v>
      </c>
      <c r="BH246" t="s">
        <v>198</v>
      </c>
      <c r="BI246" t="s">
        <v>32</v>
      </c>
      <c r="BJ246">
        <v>481610</v>
      </c>
      <c r="BK246" t="s">
        <v>831</v>
      </c>
      <c r="BL246" t="s">
        <v>323</v>
      </c>
      <c r="BM246" t="s">
        <v>833</v>
      </c>
      <c r="BN246" t="s">
        <v>834</v>
      </c>
      <c r="BO246" t="s">
        <v>32</v>
      </c>
      <c r="BP246" t="s">
        <v>32</v>
      </c>
    </row>
    <row r="247" spans="1:68">
      <c r="A247" s="109">
        <v>2026</v>
      </c>
      <c r="B247" t="s">
        <v>699</v>
      </c>
      <c r="C247" s="109">
        <v>1</v>
      </c>
      <c r="D247" t="s">
        <v>1288</v>
      </c>
      <c r="E247">
        <v>1</v>
      </c>
      <c r="F247" t="s">
        <v>32</v>
      </c>
      <c r="G247" t="s">
        <v>32</v>
      </c>
      <c r="H247">
        <v>969035</v>
      </c>
      <c r="I247" t="s">
        <v>853</v>
      </c>
      <c r="J247" t="s">
        <v>822</v>
      </c>
      <c r="K247" t="s">
        <v>854</v>
      </c>
      <c r="L247" t="s">
        <v>855</v>
      </c>
      <c r="M247">
        <v>14.99</v>
      </c>
      <c r="N247">
        <v>44.8</v>
      </c>
      <c r="O247">
        <v>49.9</v>
      </c>
      <c r="P247" s="110">
        <v>46083</v>
      </c>
      <c r="Q247" s="110">
        <v>46113</v>
      </c>
      <c r="R247" s="110">
        <v>46113.475919293982</v>
      </c>
      <c r="S247" t="s">
        <v>187</v>
      </c>
      <c r="T247" t="s">
        <v>32</v>
      </c>
      <c r="U247" t="s">
        <v>32</v>
      </c>
      <c r="V247" t="s">
        <v>301</v>
      </c>
      <c r="W247" t="s">
        <v>302</v>
      </c>
      <c r="X247" t="s">
        <v>856</v>
      </c>
      <c r="Y247" t="s">
        <v>32</v>
      </c>
      <c r="Z247" t="s">
        <v>32</v>
      </c>
      <c r="AA247" t="s">
        <v>32</v>
      </c>
      <c r="AB247" t="s">
        <v>32</v>
      </c>
      <c r="AC247" t="s">
        <v>32</v>
      </c>
      <c r="AD247" t="s">
        <v>32</v>
      </c>
      <c r="AE247" t="s">
        <v>190</v>
      </c>
      <c r="AF247">
        <v>217</v>
      </c>
      <c r="AG247" t="s">
        <v>191</v>
      </c>
      <c r="AH247" t="s">
        <v>192</v>
      </c>
      <c r="AI247">
        <v>4</v>
      </c>
      <c r="AJ247">
        <v>4</v>
      </c>
      <c r="AK247" t="s">
        <v>193</v>
      </c>
      <c r="AL247" t="s">
        <v>193</v>
      </c>
      <c r="AM247" t="s">
        <v>193</v>
      </c>
      <c r="AN247">
        <v>10</v>
      </c>
      <c r="AO247" t="s">
        <v>194</v>
      </c>
      <c r="AP247" t="s">
        <v>826</v>
      </c>
      <c r="AQ247" s="283">
        <v>1</v>
      </c>
      <c r="AR247">
        <v>1.0840000000000001</v>
      </c>
      <c r="AS247" s="283">
        <v>1.0840000000000001</v>
      </c>
      <c r="AT247">
        <v>117</v>
      </c>
      <c r="AU247" t="s">
        <v>261</v>
      </c>
      <c r="AV247" t="s">
        <v>32</v>
      </c>
      <c r="AW247" t="s">
        <v>32</v>
      </c>
      <c r="AX247">
        <v>14</v>
      </c>
      <c r="AY247" t="s">
        <v>195</v>
      </c>
      <c r="AZ247">
        <v>7104</v>
      </c>
      <c r="BA247" t="s">
        <v>857</v>
      </c>
      <c r="BB247">
        <v>911078</v>
      </c>
      <c r="BC247" t="s">
        <v>858</v>
      </c>
      <c r="BD247">
        <v>11440416</v>
      </c>
      <c r="BE247" t="s">
        <v>859</v>
      </c>
      <c r="BF247" t="s">
        <v>188</v>
      </c>
      <c r="BG247" t="s">
        <v>32</v>
      </c>
      <c r="BH247" t="s">
        <v>198</v>
      </c>
      <c r="BI247" t="s">
        <v>32</v>
      </c>
      <c r="BJ247">
        <v>481601</v>
      </c>
      <c r="BK247" t="s">
        <v>831</v>
      </c>
      <c r="BL247" t="s">
        <v>305</v>
      </c>
      <c r="BM247" t="s">
        <v>841</v>
      </c>
      <c r="BN247" t="s">
        <v>834</v>
      </c>
      <c r="BO247" t="s">
        <v>32</v>
      </c>
      <c r="BP247" t="s">
        <v>32</v>
      </c>
    </row>
    <row r="248" spans="1:68">
      <c r="A248" s="109">
        <v>2026</v>
      </c>
      <c r="B248" t="s">
        <v>699</v>
      </c>
      <c r="C248" s="109">
        <v>1</v>
      </c>
      <c r="D248" t="s">
        <v>1288</v>
      </c>
      <c r="E248">
        <v>2</v>
      </c>
      <c r="F248" t="s">
        <v>32</v>
      </c>
      <c r="G248" t="s">
        <v>32</v>
      </c>
      <c r="H248">
        <v>969035</v>
      </c>
      <c r="I248" t="s">
        <v>853</v>
      </c>
      <c r="J248" t="s">
        <v>822</v>
      </c>
      <c r="K248" t="s">
        <v>854</v>
      </c>
      <c r="L248" t="s">
        <v>855</v>
      </c>
      <c r="M248">
        <v>14.99</v>
      </c>
      <c r="N248">
        <v>44.8</v>
      </c>
      <c r="O248">
        <v>49.9</v>
      </c>
      <c r="P248" s="110">
        <v>46083</v>
      </c>
      <c r="Q248" s="110">
        <v>46113</v>
      </c>
      <c r="R248" s="110">
        <v>46113.475919293982</v>
      </c>
      <c r="S248" t="s">
        <v>187</v>
      </c>
      <c r="T248" t="s">
        <v>32</v>
      </c>
      <c r="U248" t="s">
        <v>32</v>
      </c>
      <c r="V248" t="s">
        <v>301</v>
      </c>
      <c r="W248" t="s">
        <v>302</v>
      </c>
      <c r="X248" t="s">
        <v>856</v>
      </c>
      <c r="Y248" t="s">
        <v>32</v>
      </c>
      <c r="Z248" t="s">
        <v>32</v>
      </c>
      <c r="AA248" t="s">
        <v>32</v>
      </c>
      <c r="AB248" t="s">
        <v>32</v>
      </c>
      <c r="AC248" t="s">
        <v>32</v>
      </c>
      <c r="AD248" t="s">
        <v>32</v>
      </c>
      <c r="AE248" t="s">
        <v>190</v>
      </c>
      <c r="AF248">
        <v>217</v>
      </c>
      <c r="AG248" t="s">
        <v>191</v>
      </c>
      <c r="AH248" t="s">
        <v>192</v>
      </c>
      <c r="AI248">
        <v>4</v>
      </c>
      <c r="AJ248">
        <v>4</v>
      </c>
      <c r="AK248" t="s">
        <v>193</v>
      </c>
      <c r="AL248" t="s">
        <v>193</v>
      </c>
      <c r="AM248" t="s">
        <v>193</v>
      </c>
      <c r="AN248">
        <v>11</v>
      </c>
      <c r="AO248" t="s">
        <v>194</v>
      </c>
      <c r="AP248" t="s">
        <v>826</v>
      </c>
      <c r="AQ248" s="283">
        <v>1.0740000000000001</v>
      </c>
      <c r="AR248">
        <v>1.0840000000000001</v>
      </c>
      <c r="AS248" s="283">
        <v>1.1642159999999999</v>
      </c>
      <c r="AT248">
        <v>118</v>
      </c>
      <c r="AU248" t="s">
        <v>261</v>
      </c>
      <c r="AV248" t="s">
        <v>32</v>
      </c>
      <c r="AW248" t="s">
        <v>32</v>
      </c>
      <c r="AX248">
        <v>14</v>
      </c>
      <c r="AY248" t="s">
        <v>195</v>
      </c>
      <c r="AZ248">
        <v>7104</v>
      </c>
      <c r="BA248" t="s">
        <v>857</v>
      </c>
      <c r="BB248">
        <v>911078</v>
      </c>
      <c r="BC248" t="s">
        <v>858</v>
      </c>
      <c r="BD248">
        <v>11440416</v>
      </c>
      <c r="BE248" t="s">
        <v>859</v>
      </c>
      <c r="BF248" t="s">
        <v>188</v>
      </c>
      <c r="BG248" t="s">
        <v>32</v>
      </c>
      <c r="BH248" t="s">
        <v>198</v>
      </c>
      <c r="BI248" t="s">
        <v>32</v>
      </c>
      <c r="BJ248">
        <v>481601</v>
      </c>
      <c r="BK248" t="s">
        <v>831</v>
      </c>
      <c r="BL248" t="s">
        <v>305</v>
      </c>
      <c r="BM248" t="s">
        <v>841</v>
      </c>
      <c r="BN248" t="s">
        <v>834</v>
      </c>
      <c r="BO248" t="s">
        <v>32</v>
      </c>
      <c r="BP248" t="s">
        <v>32</v>
      </c>
    </row>
    <row r="249" spans="1:68">
      <c r="A249" s="109">
        <v>2026</v>
      </c>
      <c r="B249" t="s">
        <v>699</v>
      </c>
      <c r="C249" s="109">
        <v>1</v>
      </c>
      <c r="D249" t="s">
        <v>1288</v>
      </c>
      <c r="E249">
        <v>3</v>
      </c>
      <c r="F249" t="s">
        <v>32</v>
      </c>
      <c r="G249" t="s">
        <v>32</v>
      </c>
      <c r="H249">
        <v>969035</v>
      </c>
      <c r="I249" t="s">
        <v>853</v>
      </c>
      <c r="J249" t="s">
        <v>822</v>
      </c>
      <c r="K249" t="s">
        <v>854</v>
      </c>
      <c r="L249" t="s">
        <v>855</v>
      </c>
      <c r="M249">
        <v>14.99</v>
      </c>
      <c r="N249">
        <v>44.8</v>
      </c>
      <c r="O249">
        <v>49.9</v>
      </c>
      <c r="P249" s="110">
        <v>46083</v>
      </c>
      <c r="Q249" s="110">
        <v>46113</v>
      </c>
      <c r="R249" s="110">
        <v>46113.475919293982</v>
      </c>
      <c r="S249" t="s">
        <v>187</v>
      </c>
      <c r="T249" t="s">
        <v>32</v>
      </c>
      <c r="U249" t="s">
        <v>32</v>
      </c>
      <c r="V249" t="s">
        <v>301</v>
      </c>
      <c r="W249" t="s">
        <v>302</v>
      </c>
      <c r="X249" t="s">
        <v>856</v>
      </c>
      <c r="Y249" t="s">
        <v>32</v>
      </c>
      <c r="Z249" t="s">
        <v>32</v>
      </c>
      <c r="AA249" t="s">
        <v>32</v>
      </c>
      <c r="AB249" t="s">
        <v>32</v>
      </c>
      <c r="AC249" t="s">
        <v>32</v>
      </c>
      <c r="AD249" t="s">
        <v>32</v>
      </c>
      <c r="AE249" t="s">
        <v>190</v>
      </c>
      <c r="AF249">
        <v>217</v>
      </c>
      <c r="AG249" t="s">
        <v>191</v>
      </c>
      <c r="AH249" t="s">
        <v>192</v>
      </c>
      <c r="AI249">
        <v>4</v>
      </c>
      <c r="AJ249">
        <v>4</v>
      </c>
      <c r="AK249" t="s">
        <v>193</v>
      </c>
      <c r="AL249" t="s">
        <v>193</v>
      </c>
      <c r="AM249" t="s">
        <v>193</v>
      </c>
      <c r="AN249">
        <v>11</v>
      </c>
      <c r="AO249" t="s">
        <v>194</v>
      </c>
      <c r="AP249" t="s">
        <v>826</v>
      </c>
      <c r="AQ249" s="283">
        <v>0.14099999999999999</v>
      </c>
      <c r="AR249">
        <v>1.0840000000000001</v>
      </c>
      <c r="AS249" s="283">
        <v>0.15284400000000001</v>
      </c>
      <c r="AT249">
        <v>118</v>
      </c>
      <c r="AU249" t="s">
        <v>261</v>
      </c>
      <c r="AV249" t="s">
        <v>32</v>
      </c>
      <c r="AW249" t="s">
        <v>32</v>
      </c>
      <c r="AX249">
        <v>14</v>
      </c>
      <c r="AY249" t="s">
        <v>195</v>
      </c>
      <c r="AZ249">
        <v>7104</v>
      </c>
      <c r="BA249" t="s">
        <v>857</v>
      </c>
      <c r="BB249">
        <v>911078</v>
      </c>
      <c r="BC249" t="s">
        <v>858</v>
      </c>
      <c r="BD249">
        <v>11440416</v>
      </c>
      <c r="BE249" t="s">
        <v>859</v>
      </c>
      <c r="BF249" t="s">
        <v>188</v>
      </c>
      <c r="BG249" t="s">
        <v>32</v>
      </c>
      <c r="BH249" t="s">
        <v>198</v>
      </c>
      <c r="BI249" t="s">
        <v>32</v>
      </c>
      <c r="BJ249">
        <v>481601</v>
      </c>
      <c r="BK249" t="s">
        <v>831</v>
      </c>
      <c r="BL249" t="s">
        <v>305</v>
      </c>
      <c r="BM249" t="s">
        <v>841</v>
      </c>
      <c r="BN249" t="s">
        <v>834</v>
      </c>
      <c r="BO249" t="s">
        <v>32</v>
      </c>
      <c r="BP249" t="s">
        <v>32</v>
      </c>
    </row>
    <row r="250" spans="1:68">
      <c r="A250" s="109">
        <v>2026</v>
      </c>
      <c r="B250" t="s">
        <v>699</v>
      </c>
      <c r="C250" s="109">
        <v>1</v>
      </c>
      <c r="D250" t="s">
        <v>1289</v>
      </c>
      <c r="E250">
        <v>1</v>
      </c>
      <c r="F250" t="s">
        <v>32</v>
      </c>
      <c r="G250" t="s">
        <v>32</v>
      </c>
      <c r="H250">
        <v>704154</v>
      </c>
      <c r="I250" t="s">
        <v>874</v>
      </c>
      <c r="J250" t="s">
        <v>822</v>
      </c>
      <c r="K250" t="s">
        <v>875</v>
      </c>
      <c r="L250" t="s">
        <v>876</v>
      </c>
      <c r="M250">
        <v>14.99</v>
      </c>
      <c r="N250">
        <v>52.4</v>
      </c>
      <c r="O250">
        <v>49.2</v>
      </c>
      <c r="P250" s="110">
        <v>46094</v>
      </c>
      <c r="Q250" s="110">
        <v>46113</v>
      </c>
      <c r="R250" s="110">
        <v>46113.538896064812</v>
      </c>
      <c r="S250" t="s">
        <v>187</v>
      </c>
      <c r="T250" t="s">
        <v>32</v>
      </c>
      <c r="U250" t="s">
        <v>32</v>
      </c>
      <c r="V250" t="s">
        <v>188</v>
      </c>
      <c r="W250" t="s">
        <v>188</v>
      </c>
      <c r="X250" t="s">
        <v>825</v>
      </c>
      <c r="Y250" t="s">
        <v>32</v>
      </c>
      <c r="Z250" t="s">
        <v>32</v>
      </c>
      <c r="AA250" t="s">
        <v>32</v>
      </c>
      <c r="AB250" t="s">
        <v>32</v>
      </c>
      <c r="AC250" t="s">
        <v>32</v>
      </c>
      <c r="AD250" t="s">
        <v>32</v>
      </c>
      <c r="AE250" t="s">
        <v>190</v>
      </c>
      <c r="AF250">
        <v>217</v>
      </c>
      <c r="AG250" t="s">
        <v>191</v>
      </c>
      <c r="AH250" t="s">
        <v>192</v>
      </c>
      <c r="AI250">
        <v>4</v>
      </c>
      <c r="AJ250">
        <v>4</v>
      </c>
      <c r="AK250" t="s">
        <v>193</v>
      </c>
      <c r="AL250" t="s">
        <v>193</v>
      </c>
      <c r="AM250" t="s">
        <v>193</v>
      </c>
      <c r="AN250">
        <v>9</v>
      </c>
      <c r="AO250" t="s">
        <v>194</v>
      </c>
      <c r="AP250" t="s">
        <v>826</v>
      </c>
      <c r="AQ250" s="283">
        <v>2.573</v>
      </c>
      <c r="AR250">
        <v>1.0840000000000001</v>
      </c>
      <c r="AS250" s="283">
        <v>2.7891319999999999</v>
      </c>
      <c r="AT250">
        <v>115</v>
      </c>
      <c r="AU250" t="s">
        <v>188</v>
      </c>
      <c r="AV250" t="s">
        <v>32</v>
      </c>
      <c r="AW250" t="s">
        <v>32</v>
      </c>
      <c r="AX250">
        <v>14</v>
      </c>
      <c r="AY250" t="s">
        <v>195</v>
      </c>
      <c r="AZ250">
        <v>8486</v>
      </c>
      <c r="BA250" t="s">
        <v>330</v>
      </c>
      <c r="BB250">
        <v>942458</v>
      </c>
      <c r="BC250" t="s">
        <v>867</v>
      </c>
      <c r="BD250">
        <v>15928261</v>
      </c>
      <c r="BE250" t="s">
        <v>829</v>
      </c>
      <c r="BF250" t="s">
        <v>188</v>
      </c>
      <c r="BG250" t="s">
        <v>32</v>
      </c>
      <c r="BH250" t="s">
        <v>198</v>
      </c>
      <c r="BI250" t="s">
        <v>32</v>
      </c>
      <c r="BJ250">
        <v>481600</v>
      </c>
      <c r="BK250" t="s">
        <v>831</v>
      </c>
      <c r="BL250" t="s">
        <v>1030</v>
      </c>
      <c r="BM250" t="s">
        <v>841</v>
      </c>
      <c r="BN250" t="s">
        <v>834</v>
      </c>
      <c r="BO250" t="s">
        <v>32</v>
      </c>
      <c r="BP250" t="s">
        <v>32</v>
      </c>
    </row>
    <row r="251" spans="1:68">
      <c r="A251" s="109">
        <v>2026</v>
      </c>
      <c r="B251" t="s">
        <v>699</v>
      </c>
      <c r="C251" s="109">
        <v>1</v>
      </c>
      <c r="D251" t="s">
        <v>1290</v>
      </c>
      <c r="E251">
        <v>1</v>
      </c>
      <c r="F251" t="s">
        <v>32</v>
      </c>
      <c r="G251" t="s">
        <v>32</v>
      </c>
      <c r="H251">
        <v>700379</v>
      </c>
      <c r="I251" t="s">
        <v>329</v>
      </c>
      <c r="J251" t="s">
        <v>822</v>
      </c>
      <c r="K251" t="s">
        <v>823</v>
      </c>
      <c r="L251" t="s">
        <v>1035</v>
      </c>
      <c r="M251">
        <v>15</v>
      </c>
      <c r="N251">
        <v>45</v>
      </c>
      <c r="O251">
        <v>44.1</v>
      </c>
      <c r="P251" s="110">
        <v>46105</v>
      </c>
      <c r="Q251" s="110">
        <v>46113</v>
      </c>
      <c r="R251" s="110">
        <v>46113.661390011577</v>
      </c>
      <c r="S251" t="s">
        <v>187</v>
      </c>
      <c r="T251" t="s">
        <v>32</v>
      </c>
      <c r="U251" t="s">
        <v>32</v>
      </c>
      <c r="V251" t="s">
        <v>188</v>
      </c>
      <c r="W251" t="s">
        <v>188</v>
      </c>
      <c r="X251" t="s">
        <v>825</v>
      </c>
      <c r="Y251" t="s">
        <v>32</v>
      </c>
      <c r="Z251" t="s">
        <v>32</v>
      </c>
      <c r="AA251" t="s">
        <v>32</v>
      </c>
      <c r="AB251" t="s">
        <v>32</v>
      </c>
      <c r="AC251" t="s">
        <v>32</v>
      </c>
      <c r="AD251" t="s">
        <v>32</v>
      </c>
      <c r="AE251" t="s">
        <v>190</v>
      </c>
      <c r="AF251">
        <v>217</v>
      </c>
      <c r="AG251" t="s">
        <v>191</v>
      </c>
      <c r="AH251" t="s">
        <v>192</v>
      </c>
      <c r="AI251">
        <v>4</v>
      </c>
      <c r="AJ251">
        <v>4</v>
      </c>
      <c r="AK251" t="s">
        <v>193</v>
      </c>
      <c r="AL251" t="s">
        <v>193</v>
      </c>
      <c r="AM251" t="s">
        <v>193</v>
      </c>
      <c r="AN251">
        <v>10</v>
      </c>
      <c r="AO251" t="s">
        <v>194</v>
      </c>
      <c r="AP251" t="s">
        <v>826</v>
      </c>
      <c r="AQ251" s="283">
        <v>2.7639999999999998</v>
      </c>
      <c r="AR251">
        <v>1.0840000000000001</v>
      </c>
      <c r="AS251" s="283">
        <v>2.9961760000000002</v>
      </c>
      <c r="AT251">
        <v>117</v>
      </c>
      <c r="AU251" t="s">
        <v>188</v>
      </c>
      <c r="AV251" t="s">
        <v>32</v>
      </c>
      <c r="AW251" t="s">
        <v>32</v>
      </c>
      <c r="AX251">
        <v>14</v>
      </c>
      <c r="AY251" t="s">
        <v>195</v>
      </c>
      <c r="AZ251">
        <v>8486</v>
      </c>
      <c r="BA251" t="s">
        <v>330</v>
      </c>
      <c r="BB251">
        <v>88158</v>
      </c>
      <c r="BC251" t="s">
        <v>335</v>
      </c>
      <c r="BD251">
        <v>7468555</v>
      </c>
      <c r="BE251" t="s">
        <v>829</v>
      </c>
      <c r="BF251" t="s">
        <v>188</v>
      </c>
      <c r="BG251" t="s">
        <v>32</v>
      </c>
      <c r="BH251" t="s">
        <v>198</v>
      </c>
      <c r="BI251" t="s">
        <v>32</v>
      </c>
      <c r="BJ251">
        <v>481530</v>
      </c>
      <c r="BK251" t="s">
        <v>831</v>
      </c>
      <c r="BL251" t="s">
        <v>1030</v>
      </c>
      <c r="BM251" t="s">
        <v>841</v>
      </c>
      <c r="BN251" t="s">
        <v>834</v>
      </c>
      <c r="BO251" t="s">
        <v>32</v>
      </c>
      <c r="BP251" t="s">
        <v>32</v>
      </c>
    </row>
    <row r="252" spans="1:68">
      <c r="A252" s="109">
        <v>2026</v>
      </c>
      <c r="B252" t="s">
        <v>543</v>
      </c>
      <c r="C252" s="109">
        <v>31</v>
      </c>
      <c r="D252" t="s">
        <v>1291</v>
      </c>
      <c r="E252">
        <v>1</v>
      </c>
      <c r="F252" t="s">
        <v>32</v>
      </c>
      <c r="G252" t="s">
        <v>32</v>
      </c>
      <c r="H252">
        <v>703786</v>
      </c>
      <c r="I252" t="s">
        <v>921</v>
      </c>
      <c r="J252" t="s">
        <v>822</v>
      </c>
      <c r="K252" t="s">
        <v>854</v>
      </c>
      <c r="L252" t="s">
        <v>922</v>
      </c>
      <c r="M252">
        <v>14.98</v>
      </c>
      <c r="N252">
        <v>50.9</v>
      </c>
      <c r="O252">
        <v>39.1</v>
      </c>
      <c r="P252" s="110">
        <v>46106</v>
      </c>
      <c r="Q252" s="110">
        <v>46112</v>
      </c>
      <c r="R252" s="110">
        <v>46112.883090393523</v>
      </c>
      <c r="S252" t="s">
        <v>187</v>
      </c>
      <c r="T252" t="s">
        <v>32</v>
      </c>
      <c r="U252" t="s">
        <v>32</v>
      </c>
      <c r="V252" t="s">
        <v>350</v>
      </c>
      <c r="W252" t="s">
        <v>351</v>
      </c>
      <c r="X252" t="s">
        <v>1039</v>
      </c>
      <c r="Y252" t="s">
        <v>32</v>
      </c>
      <c r="Z252" t="s">
        <v>32</v>
      </c>
      <c r="AA252" t="s">
        <v>32</v>
      </c>
      <c r="AB252" t="s">
        <v>32</v>
      </c>
      <c r="AC252" t="s">
        <v>32</v>
      </c>
      <c r="AD252" t="s">
        <v>32</v>
      </c>
      <c r="AE252" t="s">
        <v>190</v>
      </c>
      <c r="AF252">
        <v>217</v>
      </c>
      <c r="AG252" t="s">
        <v>191</v>
      </c>
      <c r="AH252" t="s">
        <v>192</v>
      </c>
      <c r="AI252">
        <v>4</v>
      </c>
      <c r="AJ252">
        <v>4</v>
      </c>
      <c r="AK252" t="s">
        <v>193</v>
      </c>
      <c r="AL252" t="s">
        <v>193</v>
      </c>
      <c r="AM252" t="s">
        <v>193</v>
      </c>
      <c r="AN252">
        <v>8</v>
      </c>
      <c r="AO252" t="s">
        <v>194</v>
      </c>
      <c r="AP252" t="s">
        <v>826</v>
      </c>
      <c r="AQ252" s="283">
        <v>1.1879999999999999</v>
      </c>
      <c r="AR252">
        <v>1.0840000000000001</v>
      </c>
      <c r="AS252" s="283">
        <v>1.287792</v>
      </c>
      <c r="AT252">
        <v>114</v>
      </c>
      <c r="AU252" t="s">
        <v>352</v>
      </c>
      <c r="AV252" t="s">
        <v>32</v>
      </c>
      <c r="AW252" t="s">
        <v>32</v>
      </c>
      <c r="AX252">
        <v>14</v>
      </c>
      <c r="AY252" t="s">
        <v>195</v>
      </c>
      <c r="AZ252">
        <v>10444</v>
      </c>
      <c r="BA252" t="s">
        <v>906</v>
      </c>
      <c r="BB252">
        <v>37374</v>
      </c>
      <c r="BC252" t="s">
        <v>923</v>
      </c>
      <c r="BD252">
        <v>5435141</v>
      </c>
      <c r="BE252" t="s">
        <v>829</v>
      </c>
      <c r="BF252" t="s">
        <v>188</v>
      </c>
      <c r="BG252" t="s">
        <v>32</v>
      </c>
      <c r="BH252" t="s">
        <v>198</v>
      </c>
      <c r="BI252" t="s">
        <v>32</v>
      </c>
      <c r="BJ252">
        <v>481474</v>
      </c>
      <c r="BK252" t="s">
        <v>831</v>
      </c>
      <c r="BL252" t="s">
        <v>355</v>
      </c>
      <c r="BM252" t="s">
        <v>833</v>
      </c>
      <c r="BN252" t="s">
        <v>834</v>
      </c>
      <c r="BO252" t="s">
        <v>32</v>
      </c>
      <c r="BP252" t="s">
        <v>32</v>
      </c>
    </row>
    <row r="253" spans="1:68">
      <c r="A253" s="109">
        <v>2026</v>
      </c>
      <c r="B253" t="s">
        <v>543</v>
      </c>
      <c r="C253" s="109">
        <v>31</v>
      </c>
      <c r="D253" t="s">
        <v>1292</v>
      </c>
      <c r="E253">
        <v>1</v>
      </c>
      <c r="F253" t="s">
        <v>32</v>
      </c>
      <c r="G253" t="s">
        <v>32</v>
      </c>
      <c r="H253">
        <v>704715</v>
      </c>
      <c r="I253" t="s">
        <v>965</v>
      </c>
      <c r="J253" t="s">
        <v>822</v>
      </c>
      <c r="K253" t="s">
        <v>952</v>
      </c>
      <c r="L253" t="s">
        <v>966</v>
      </c>
      <c r="M253">
        <v>14.89</v>
      </c>
      <c r="N253">
        <v>43.1</v>
      </c>
      <c r="O253">
        <v>30</v>
      </c>
      <c r="P253" s="110">
        <v>46093</v>
      </c>
      <c r="Q253" s="110">
        <v>46112</v>
      </c>
      <c r="R253" s="110">
        <v>46112.578614085651</v>
      </c>
      <c r="S253" t="s">
        <v>187</v>
      </c>
      <c r="T253" t="s">
        <v>32</v>
      </c>
      <c r="U253" t="s">
        <v>32</v>
      </c>
      <c r="V253" t="s">
        <v>65</v>
      </c>
      <c r="W253" t="s">
        <v>65</v>
      </c>
      <c r="X253" t="s">
        <v>1001</v>
      </c>
      <c r="Y253" t="s">
        <v>32</v>
      </c>
      <c r="Z253" t="s">
        <v>32</v>
      </c>
      <c r="AA253" t="s">
        <v>32</v>
      </c>
      <c r="AB253" t="s">
        <v>32</v>
      </c>
      <c r="AC253" t="s">
        <v>32</v>
      </c>
      <c r="AD253" t="s">
        <v>32</v>
      </c>
      <c r="AE253" t="s">
        <v>190</v>
      </c>
      <c r="AF253">
        <v>217</v>
      </c>
      <c r="AG253" t="s">
        <v>191</v>
      </c>
      <c r="AH253" t="s">
        <v>192</v>
      </c>
      <c r="AI253">
        <v>4</v>
      </c>
      <c r="AJ253">
        <v>4</v>
      </c>
      <c r="AK253" t="s">
        <v>193</v>
      </c>
      <c r="AL253" t="s">
        <v>193</v>
      </c>
      <c r="AM253" t="s">
        <v>193</v>
      </c>
      <c r="AN253">
        <v>4</v>
      </c>
      <c r="AO253" t="s">
        <v>194</v>
      </c>
      <c r="AP253" t="s">
        <v>826</v>
      </c>
      <c r="AQ253" s="283">
        <v>3</v>
      </c>
      <c r="AR253">
        <v>1.0840000000000001</v>
      </c>
      <c r="AS253" s="283">
        <v>3.2519999999999998</v>
      </c>
      <c r="AT253">
        <v>110</v>
      </c>
      <c r="AU253" t="s">
        <v>387</v>
      </c>
      <c r="AV253" t="s">
        <v>32</v>
      </c>
      <c r="AW253" t="s">
        <v>32</v>
      </c>
      <c r="AX253">
        <v>3</v>
      </c>
      <c r="AY253" t="s">
        <v>195</v>
      </c>
      <c r="AZ253">
        <v>5811</v>
      </c>
      <c r="BA253" t="s">
        <v>397</v>
      </c>
      <c r="BB253">
        <v>233816</v>
      </c>
      <c r="BC253" t="s">
        <v>967</v>
      </c>
      <c r="BD253">
        <v>16821805</v>
      </c>
      <c r="BE253" t="s">
        <v>829</v>
      </c>
      <c r="BF253" t="s">
        <v>318</v>
      </c>
      <c r="BG253" t="s">
        <v>32</v>
      </c>
      <c r="BH253" t="s">
        <v>198</v>
      </c>
      <c r="BI253" t="s">
        <v>32</v>
      </c>
      <c r="BJ253">
        <v>481314</v>
      </c>
      <c r="BK253" t="s">
        <v>831</v>
      </c>
      <c r="BL253" t="s">
        <v>390</v>
      </c>
      <c r="BM253" t="s">
        <v>841</v>
      </c>
      <c r="BN253" t="s">
        <v>834</v>
      </c>
      <c r="BO253" t="s">
        <v>32</v>
      </c>
      <c r="BP253" t="s">
        <v>32</v>
      </c>
    </row>
    <row r="254" spans="1:68">
      <c r="A254" s="109">
        <v>2026</v>
      </c>
      <c r="B254" t="s">
        <v>543</v>
      </c>
      <c r="C254" s="109">
        <v>31</v>
      </c>
      <c r="D254" t="s">
        <v>1292</v>
      </c>
      <c r="E254">
        <v>2</v>
      </c>
      <c r="F254" t="s">
        <v>32</v>
      </c>
      <c r="G254" t="s">
        <v>32</v>
      </c>
      <c r="H254">
        <v>704715</v>
      </c>
      <c r="I254" t="s">
        <v>965</v>
      </c>
      <c r="J254" t="s">
        <v>822</v>
      </c>
      <c r="K254" t="s">
        <v>952</v>
      </c>
      <c r="L254" t="s">
        <v>966</v>
      </c>
      <c r="M254">
        <v>14.89</v>
      </c>
      <c r="N254">
        <v>43.1</v>
      </c>
      <c r="O254">
        <v>30</v>
      </c>
      <c r="P254" s="110">
        <v>46093</v>
      </c>
      <c r="Q254" s="110">
        <v>46112</v>
      </c>
      <c r="R254" s="110">
        <v>46112.578614085651</v>
      </c>
      <c r="S254" t="s">
        <v>187</v>
      </c>
      <c r="T254" t="s">
        <v>32</v>
      </c>
      <c r="U254" t="s">
        <v>32</v>
      </c>
      <c r="V254" t="s">
        <v>65</v>
      </c>
      <c r="W254" t="s">
        <v>65</v>
      </c>
      <c r="X254" t="s">
        <v>1001</v>
      </c>
      <c r="Y254" t="s">
        <v>32</v>
      </c>
      <c r="Z254" t="s">
        <v>32</v>
      </c>
      <c r="AA254" t="s">
        <v>32</v>
      </c>
      <c r="AB254" t="s">
        <v>32</v>
      </c>
      <c r="AC254" t="s">
        <v>32</v>
      </c>
      <c r="AD254" t="s">
        <v>32</v>
      </c>
      <c r="AE254" t="s">
        <v>190</v>
      </c>
      <c r="AF254">
        <v>217</v>
      </c>
      <c r="AG254" t="s">
        <v>191</v>
      </c>
      <c r="AH254" t="s">
        <v>192</v>
      </c>
      <c r="AI254">
        <v>4</v>
      </c>
      <c r="AJ254">
        <v>4</v>
      </c>
      <c r="AK254" t="s">
        <v>193</v>
      </c>
      <c r="AL254" t="s">
        <v>193</v>
      </c>
      <c r="AM254" t="s">
        <v>193</v>
      </c>
      <c r="AN254">
        <v>4</v>
      </c>
      <c r="AO254" t="s">
        <v>194</v>
      </c>
      <c r="AP254" t="s">
        <v>826</v>
      </c>
      <c r="AQ254" s="283">
        <v>0.60099999999999998</v>
      </c>
      <c r="AR254">
        <v>1.0840000000000001</v>
      </c>
      <c r="AS254" s="283">
        <v>0.65148399999999995</v>
      </c>
      <c r="AT254">
        <v>109</v>
      </c>
      <c r="AU254" t="s">
        <v>387</v>
      </c>
      <c r="AV254" t="s">
        <v>32</v>
      </c>
      <c r="AW254" t="s">
        <v>32</v>
      </c>
      <c r="AX254">
        <v>3</v>
      </c>
      <c r="AY254" t="s">
        <v>195</v>
      </c>
      <c r="AZ254">
        <v>5811</v>
      </c>
      <c r="BA254" t="s">
        <v>397</v>
      </c>
      <c r="BB254">
        <v>233816</v>
      </c>
      <c r="BC254" t="s">
        <v>967</v>
      </c>
      <c r="BD254">
        <v>16821805</v>
      </c>
      <c r="BE254" t="s">
        <v>829</v>
      </c>
      <c r="BF254" t="s">
        <v>318</v>
      </c>
      <c r="BG254" t="s">
        <v>32</v>
      </c>
      <c r="BH254" t="s">
        <v>198</v>
      </c>
      <c r="BI254" t="s">
        <v>32</v>
      </c>
      <c r="BJ254">
        <v>481314</v>
      </c>
      <c r="BK254" t="s">
        <v>831</v>
      </c>
      <c r="BL254" t="s">
        <v>390</v>
      </c>
      <c r="BM254" t="s">
        <v>841</v>
      </c>
      <c r="BN254" t="s">
        <v>834</v>
      </c>
      <c r="BO254" t="s">
        <v>32</v>
      </c>
      <c r="BP254" t="s">
        <v>32</v>
      </c>
    </row>
    <row r="255" spans="1:68">
      <c r="A255" s="109">
        <v>2026</v>
      </c>
      <c r="B255" t="s">
        <v>543</v>
      </c>
      <c r="C255" s="109">
        <v>31</v>
      </c>
      <c r="D255" t="s">
        <v>1293</v>
      </c>
      <c r="E255">
        <v>1</v>
      </c>
      <c r="F255" t="s">
        <v>32</v>
      </c>
      <c r="G255" t="s">
        <v>32</v>
      </c>
      <c r="H255">
        <v>40073</v>
      </c>
      <c r="I255" t="s">
        <v>588</v>
      </c>
      <c r="J255" t="s">
        <v>822</v>
      </c>
      <c r="K255" t="s">
        <v>870</v>
      </c>
      <c r="L255" t="s">
        <v>871</v>
      </c>
      <c r="M255">
        <v>14.6</v>
      </c>
      <c r="N255">
        <v>38</v>
      </c>
      <c r="O255">
        <v>50.7</v>
      </c>
      <c r="P255" s="110">
        <v>46100</v>
      </c>
      <c r="Q255" s="110">
        <v>46112</v>
      </c>
      <c r="R255" s="110">
        <v>46112.550030983803</v>
      </c>
      <c r="S255" t="s">
        <v>187</v>
      </c>
      <c r="T255" t="s">
        <v>32</v>
      </c>
      <c r="U255" t="s">
        <v>32</v>
      </c>
      <c r="V255" t="s">
        <v>267</v>
      </c>
      <c r="W255" t="s">
        <v>268</v>
      </c>
      <c r="X255" t="s">
        <v>856</v>
      </c>
      <c r="Y255" t="s">
        <v>32</v>
      </c>
      <c r="Z255" t="s">
        <v>32</v>
      </c>
      <c r="AA255" t="s">
        <v>32</v>
      </c>
      <c r="AB255" t="s">
        <v>32</v>
      </c>
      <c r="AC255" t="s">
        <v>32</v>
      </c>
      <c r="AD255" t="s">
        <v>32</v>
      </c>
      <c r="AE255" t="s">
        <v>190</v>
      </c>
      <c r="AF255">
        <v>217</v>
      </c>
      <c r="AG255" t="s">
        <v>191</v>
      </c>
      <c r="AH255" t="s">
        <v>192</v>
      </c>
      <c r="AI255">
        <v>4</v>
      </c>
      <c r="AJ255">
        <v>4</v>
      </c>
      <c r="AK255" t="s">
        <v>193</v>
      </c>
      <c r="AL255" t="s">
        <v>193</v>
      </c>
      <c r="AM255" t="s">
        <v>193</v>
      </c>
      <c r="AN255">
        <v>10</v>
      </c>
      <c r="AO255" t="s">
        <v>194</v>
      </c>
      <c r="AP255" t="s">
        <v>826</v>
      </c>
      <c r="AQ255" s="283">
        <v>0.4</v>
      </c>
      <c r="AR255">
        <v>1.0840000000000001</v>
      </c>
      <c r="AS255" s="283">
        <v>0.43359999999999999</v>
      </c>
      <c r="AT255">
        <v>162</v>
      </c>
      <c r="AU255" t="s">
        <v>269</v>
      </c>
      <c r="AV255" t="s">
        <v>32</v>
      </c>
      <c r="AW255" t="s">
        <v>32</v>
      </c>
      <c r="AX255">
        <v>14</v>
      </c>
      <c r="AY255" t="s">
        <v>195</v>
      </c>
      <c r="AZ255">
        <v>10033</v>
      </c>
      <c r="BA255" t="s">
        <v>872</v>
      </c>
      <c r="BB255">
        <v>81755</v>
      </c>
      <c r="BC255" t="s">
        <v>590</v>
      </c>
      <c r="BD255">
        <v>14061078</v>
      </c>
      <c r="BE255" t="s">
        <v>859</v>
      </c>
      <c r="BF255" t="s">
        <v>188</v>
      </c>
      <c r="BG255" t="s">
        <v>32</v>
      </c>
      <c r="BH255" t="s">
        <v>198</v>
      </c>
      <c r="BI255" t="s">
        <v>32</v>
      </c>
      <c r="BJ255">
        <v>481275</v>
      </c>
      <c r="BK255" t="s">
        <v>831</v>
      </c>
      <c r="BL255" t="s">
        <v>272</v>
      </c>
      <c r="BM255" t="s">
        <v>841</v>
      </c>
      <c r="BN255" t="s">
        <v>834</v>
      </c>
      <c r="BO255" t="s">
        <v>32</v>
      </c>
      <c r="BP255" t="s">
        <v>32</v>
      </c>
    </row>
    <row r="256" spans="1:68">
      <c r="A256" s="109">
        <v>2026</v>
      </c>
      <c r="B256" t="s">
        <v>543</v>
      </c>
      <c r="C256" s="109">
        <v>31</v>
      </c>
      <c r="D256" t="s">
        <v>1293</v>
      </c>
      <c r="E256">
        <v>2</v>
      </c>
      <c r="F256" t="s">
        <v>32</v>
      </c>
      <c r="G256" t="s">
        <v>32</v>
      </c>
      <c r="H256">
        <v>40073</v>
      </c>
      <c r="I256" t="s">
        <v>588</v>
      </c>
      <c r="J256" t="s">
        <v>822</v>
      </c>
      <c r="K256" t="s">
        <v>870</v>
      </c>
      <c r="L256" t="s">
        <v>871</v>
      </c>
      <c r="M256">
        <v>14.6</v>
      </c>
      <c r="N256">
        <v>38</v>
      </c>
      <c r="O256">
        <v>50.7</v>
      </c>
      <c r="P256" s="110">
        <v>46100</v>
      </c>
      <c r="Q256" s="110">
        <v>46112</v>
      </c>
      <c r="R256" s="110">
        <v>46112.550030983803</v>
      </c>
      <c r="S256" t="s">
        <v>187</v>
      </c>
      <c r="T256" t="s">
        <v>32</v>
      </c>
      <c r="U256" t="s">
        <v>32</v>
      </c>
      <c r="V256" t="s">
        <v>267</v>
      </c>
      <c r="W256" t="s">
        <v>268</v>
      </c>
      <c r="X256" t="s">
        <v>856</v>
      </c>
      <c r="Y256" t="s">
        <v>32</v>
      </c>
      <c r="Z256" t="s">
        <v>32</v>
      </c>
      <c r="AA256" t="s">
        <v>32</v>
      </c>
      <c r="AB256" t="s">
        <v>32</v>
      </c>
      <c r="AC256" t="s">
        <v>32</v>
      </c>
      <c r="AD256" t="s">
        <v>32</v>
      </c>
      <c r="AE256" t="s">
        <v>190</v>
      </c>
      <c r="AF256">
        <v>217</v>
      </c>
      <c r="AG256" t="s">
        <v>191</v>
      </c>
      <c r="AH256" t="s">
        <v>192</v>
      </c>
      <c r="AI256">
        <v>4</v>
      </c>
      <c r="AJ256">
        <v>4</v>
      </c>
      <c r="AK256" t="s">
        <v>193</v>
      </c>
      <c r="AL256" t="s">
        <v>193</v>
      </c>
      <c r="AM256" t="s">
        <v>193</v>
      </c>
      <c r="AN256">
        <v>10</v>
      </c>
      <c r="AO256" t="s">
        <v>194</v>
      </c>
      <c r="AP256" t="s">
        <v>826</v>
      </c>
      <c r="AQ256" s="283">
        <v>0.14399999999999999</v>
      </c>
      <c r="AR256">
        <v>1.0840000000000001</v>
      </c>
      <c r="AS256" s="283">
        <v>0.15609600000000001</v>
      </c>
      <c r="AT256">
        <v>117</v>
      </c>
      <c r="AU256" t="s">
        <v>269</v>
      </c>
      <c r="AV256" t="s">
        <v>32</v>
      </c>
      <c r="AW256" t="s">
        <v>32</v>
      </c>
      <c r="AX256">
        <v>14</v>
      </c>
      <c r="AY256" t="s">
        <v>195</v>
      </c>
      <c r="AZ256">
        <v>10033</v>
      </c>
      <c r="BA256" t="s">
        <v>872</v>
      </c>
      <c r="BB256">
        <v>81755</v>
      </c>
      <c r="BC256" t="s">
        <v>590</v>
      </c>
      <c r="BD256">
        <v>14061078</v>
      </c>
      <c r="BE256" t="s">
        <v>859</v>
      </c>
      <c r="BF256" t="s">
        <v>188</v>
      </c>
      <c r="BG256" t="s">
        <v>32</v>
      </c>
      <c r="BH256" t="s">
        <v>198</v>
      </c>
      <c r="BI256" t="s">
        <v>32</v>
      </c>
      <c r="BJ256">
        <v>481275</v>
      </c>
      <c r="BK256" t="s">
        <v>831</v>
      </c>
      <c r="BL256" t="s">
        <v>272</v>
      </c>
      <c r="BM256" t="s">
        <v>841</v>
      </c>
      <c r="BN256" t="s">
        <v>834</v>
      </c>
      <c r="BO256" t="s">
        <v>32</v>
      </c>
      <c r="BP256" t="s">
        <v>32</v>
      </c>
    </row>
    <row r="257" spans="1:68">
      <c r="A257" s="109">
        <v>2026</v>
      </c>
      <c r="B257" t="s">
        <v>543</v>
      </c>
      <c r="C257" s="109">
        <v>31</v>
      </c>
      <c r="D257" t="s">
        <v>1294</v>
      </c>
      <c r="E257">
        <v>1</v>
      </c>
      <c r="F257" t="s">
        <v>32</v>
      </c>
      <c r="G257" t="s">
        <v>32</v>
      </c>
      <c r="H257">
        <v>703570</v>
      </c>
      <c r="I257" t="s">
        <v>892</v>
      </c>
      <c r="J257" t="s">
        <v>822</v>
      </c>
      <c r="K257" t="s">
        <v>854</v>
      </c>
      <c r="L257" t="s">
        <v>893</v>
      </c>
      <c r="M257">
        <v>17.899999999999999</v>
      </c>
      <c r="N257">
        <v>47.8</v>
      </c>
      <c r="O257">
        <v>42.4</v>
      </c>
      <c r="P257" s="110">
        <v>46105</v>
      </c>
      <c r="Q257" s="110">
        <v>46112</v>
      </c>
      <c r="R257" s="110">
        <v>46112.499064236108</v>
      </c>
      <c r="S257" t="s">
        <v>187</v>
      </c>
      <c r="T257" t="s">
        <v>32</v>
      </c>
      <c r="U257" t="s">
        <v>32</v>
      </c>
      <c r="V257" t="s">
        <v>301</v>
      </c>
      <c r="W257" t="s">
        <v>302</v>
      </c>
      <c r="X257" t="s">
        <v>856</v>
      </c>
      <c r="Y257" t="s">
        <v>32</v>
      </c>
      <c r="Z257" t="s">
        <v>32</v>
      </c>
      <c r="AA257" t="s">
        <v>32</v>
      </c>
      <c r="AB257" t="s">
        <v>32</v>
      </c>
      <c r="AC257" t="s">
        <v>32</v>
      </c>
      <c r="AD257" t="s">
        <v>32</v>
      </c>
      <c r="AE257" t="s">
        <v>190</v>
      </c>
      <c r="AF257">
        <v>217</v>
      </c>
      <c r="AG257" t="s">
        <v>191</v>
      </c>
      <c r="AH257" t="s">
        <v>192</v>
      </c>
      <c r="AI257">
        <v>4</v>
      </c>
      <c r="AJ257">
        <v>4</v>
      </c>
      <c r="AK257" t="s">
        <v>193</v>
      </c>
      <c r="AL257" t="s">
        <v>193</v>
      </c>
      <c r="AM257" t="s">
        <v>193</v>
      </c>
      <c r="AN257">
        <v>10</v>
      </c>
      <c r="AO257" t="s">
        <v>194</v>
      </c>
      <c r="AP257" t="s">
        <v>826</v>
      </c>
      <c r="AQ257" s="283">
        <v>1.137</v>
      </c>
      <c r="AR257">
        <v>1.0840000000000001</v>
      </c>
      <c r="AS257" s="283">
        <v>1.2325079999999999</v>
      </c>
      <c r="AT257">
        <v>117</v>
      </c>
      <c r="AU257" t="s">
        <v>261</v>
      </c>
      <c r="AV257" t="s">
        <v>32</v>
      </c>
      <c r="AW257" t="s">
        <v>32</v>
      </c>
      <c r="AX257">
        <v>5</v>
      </c>
      <c r="AY257" t="s">
        <v>195</v>
      </c>
      <c r="AZ257">
        <v>10333</v>
      </c>
      <c r="BA257" t="s">
        <v>894</v>
      </c>
      <c r="BB257">
        <v>8525</v>
      </c>
      <c r="BC257" t="s">
        <v>895</v>
      </c>
      <c r="BD257">
        <v>7143249</v>
      </c>
      <c r="BE257" t="s">
        <v>829</v>
      </c>
      <c r="BF257" t="s">
        <v>340</v>
      </c>
      <c r="BG257" t="s">
        <v>32</v>
      </c>
      <c r="BH257" t="s">
        <v>198</v>
      </c>
      <c r="BI257" t="s">
        <v>32</v>
      </c>
      <c r="BJ257">
        <v>481250</v>
      </c>
      <c r="BK257" t="s">
        <v>831</v>
      </c>
      <c r="BL257" t="s">
        <v>305</v>
      </c>
      <c r="BM257" t="s">
        <v>841</v>
      </c>
      <c r="BN257" t="s">
        <v>834</v>
      </c>
      <c r="BO257" t="s">
        <v>32</v>
      </c>
      <c r="BP257" t="s">
        <v>32</v>
      </c>
    </row>
    <row r="258" spans="1:68">
      <c r="A258" s="109">
        <v>2026</v>
      </c>
      <c r="B258" t="s">
        <v>543</v>
      </c>
      <c r="C258" s="109">
        <v>31</v>
      </c>
      <c r="D258" t="s">
        <v>1295</v>
      </c>
      <c r="E258">
        <v>1</v>
      </c>
      <c r="F258" t="s">
        <v>32</v>
      </c>
      <c r="G258" t="s">
        <v>32</v>
      </c>
      <c r="H258">
        <v>901796</v>
      </c>
      <c r="I258" t="s">
        <v>1296</v>
      </c>
      <c r="J258" t="s">
        <v>822</v>
      </c>
      <c r="K258" t="s">
        <v>914</v>
      </c>
      <c r="L258" t="s">
        <v>1297</v>
      </c>
      <c r="M258">
        <v>14.76</v>
      </c>
      <c r="N258">
        <v>46.4</v>
      </c>
      <c r="O258">
        <v>35.9</v>
      </c>
      <c r="P258" s="110">
        <v>46087</v>
      </c>
      <c r="Q258" s="110">
        <v>46112</v>
      </c>
      <c r="R258" s="110">
        <v>46112.507786689806</v>
      </c>
      <c r="S258" t="s">
        <v>187</v>
      </c>
      <c r="T258" t="s">
        <v>32</v>
      </c>
      <c r="U258" t="s">
        <v>32</v>
      </c>
      <c r="V258" t="s">
        <v>339</v>
      </c>
      <c r="W258" t="s">
        <v>340</v>
      </c>
      <c r="X258" t="s">
        <v>1058</v>
      </c>
      <c r="Y258" t="s">
        <v>32</v>
      </c>
      <c r="Z258" t="s">
        <v>32</v>
      </c>
      <c r="AA258" t="s">
        <v>32</v>
      </c>
      <c r="AB258" t="s">
        <v>32</v>
      </c>
      <c r="AC258" t="s">
        <v>32</v>
      </c>
      <c r="AD258" t="s">
        <v>32</v>
      </c>
      <c r="AE258" t="s">
        <v>190</v>
      </c>
      <c r="AF258">
        <v>217</v>
      </c>
      <c r="AG258" t="s">
        <v>191</v>
      </c>
      <c r="AH258" t="s">
        <v>192</v>
      </c>
      <c r="AI258">
        <v>4</v>
      </c>
      <c r="AJ258">
        <v>4</v>
      </c>
      <c r="AK258" t="s">
        <v>193</v>
      </c>
      <c r="AL258" t="s">
        <v>193</v>
      </c>
      <c r="AM258" t="s">
        <v>193</v>
      </c>
      <c r="AN258">
        <v>5</v>
      </c>
      <c r="AO258" t="s">
        <v>194</v>
      </c>
      <c r="AP258" t="s">
        <v>826</v>
      </c>
      <c r="AQ258" s="283">
        <v>2.8719999999999999</v>
      </c>
      <c r="AR258">
        <v>1.0840000000000001</v>
      </c>
      <c r="AS258" s="283">
        <v>3.113248</v>
      </c>
      <c r="AT258">
        <v>111</v>
      </c>
      <c r="AU258" t="s">
        <v>340</v>
      </c>
      <c r="AV258" t="s">
        <v>32</v>
      </c>
      <c r="AW258" t="s">
        <v>32</v>
      </c>
      <c r="AX258">
        <v>5</v>
      </c>
      <c r="AY258" t="s">
        <v>195</v>
      </c>
      <c r="AZ258">
        <v>10744</v>
      </c>
      <c r="BA258" t="s">
        <v>916</v>
      </c>
      <c r="BB258">
        <v>8597</v>
      </c>
      <c r="BC258" t="s">
        <v>1298</v>
      </c>
      <c r="BD258">
        <v>10199908</v>
      </c>
      <c r="BE258" t="s">
        <v>829</v>
      </c>
      <c r="BF258" t="s">
        <v>340</v>
      </c>
      <c r="BG258" t="s">
        <v>32</v>
      </c>
      <c r="BH258" t="s">
        <v>198</v>
      </c>
      <c r="BI258" t="s">
        <v>32</v>
      </c>
      <c r="BJ258">
        <v>481111</v>
      </c>
      <c r="BK258" t="s">
        <v>831</v>
      </c>
      <c r="BL258" t="s">
        <v>344</v>
      </c>
      <c r="BM258" t="s">
        <v>833</v>
      </c>
      <c r="BN258" t="s">
        <v>834</v>
      </c>
      <c r="BO258" t="s">
        <v>32</v>
      </c>
      <c r="BP258" t="s">
        <v>32</v>
      </c>
    </row>
    <row r="259" spans="1:68">
      <c r="A259" s="109">
        <v>2026</v>
      </c>
      <c r="B259" t="s">
        <v>543</v>
      </c>
      <c r="C259" s="109">
        <v>30</v>
      </c>
      <c r="D259" t="s">
        <v>1299</v>
      </c>
      <c r="E259">
        <v>1</v>
      </c>
      <c r="F259" t="s">
        <v>32</v>
      </c>
      <c r="G259" t="s">
        <v>32</v>
      </c>
      <c r="H259">
        <v>969587</v>
      </c>
      <c r="I259" t="s">
        <v>1169</v>
      </c>
      <c r="J259" t="s">
        <v>822</v>
      </c>
      <c r="K259" t="s">
        <v>1101</v>
      </c>
      <c r="L259" t="s">
        <v>1170</v>
      </c>
      <c r="M259">
        <v>17.8</v>
      </c>
      <c r="N259">
        <v>33</v>
      </c>
      <c r="O259">
        <v>22.5</v>
      </c>
      <c r="P259" s="110">
        <v>46100</v>
      </c>
      <c r="Q259" s="110">
        <v>46111</v>
      </c>
      <c r="R259" s="110">
        <v>46111.597315127307</v>
      </c>
      <c r="S259" t="s">
        <v>187</v>
      </c>
      <c r="T259" t="s">
        <v>32</v>
      </c>
      <c r="U259" t="s">
        <v>32</v>
      </c>
      <c r="V259" t="s">
        <v>479</v>
      </c>
      <c r="W259" t="s">
        <v>480</v>
      </c>
      <c r="X259" t="s">
        <v>1039</v>
      </c>
      <c r="Y259" t="s">
        <v>32</v>
      </c>
      <c r="Z259" t="s">
        <v>32</v>
      </c>
      <c r="AA259" t="s">
        <v>32</v>
      </c>
      <c r="AB259" t="s">
        <v>32</v>
      </c>
      <c r="AC259" t="s">
        <v>32</v>
      </c>
      <c r="AD259" t="s">
        <v>32</v>
      </c>
      <c r="AE259" t="s">
        <v>190</v>
      </c>
      <c r="AF259">
        <v>217</v>
      </c>
      <c r="AG259" t="s">
        <v>191</v>
      </c>
      <c r="AH259" t="s">
        <v>192</v>
      </c>
      <c r="AI259">
        <v>4</v>
      </c>
      <c r="AJ259">
        <v>4</v>
      </c>
      <c r="AK259" t="s">
        <v>193</v>
      </c>
      <c r="AL259" t="s">
        <v>193</v>
      </c>
      <c r="AM259" t="s">
        <v>193</v>
      </c>
      <c r="AN259">
        <v>16</v>
      </c>
      <c r="AO259" t="s">
        <v>194</v>
      </c>
      <c r="AP259" t="s">
        <v>826</v>
      </c>
      <c r="AQ259" s="283">
        <v>0.7</v>
      </c>
      <c r="AR259">
        <v>1.0840000000000001</v>
      </c>
      <c r="AS259" s="283">
        <v>0.75880000000000003</v>
      </c>
      <c r="AT259">
        <v>165</v>
      </c>
      <c r="AU259" t="s">
        <v>352</v>
      </c>
      <c r="AV259" t="s">
        <v>32</v>
      </c>
      <c r="AW259" t="s">
        <v>32</v>
      </c>
      <c r="AX259">
        <v>7</v>
      </c>
      <c r="AY259" t="s">
        <v>195</v>
      </c>
      <c r="AZ259">
        <v>10653</v>
      </c>
      <c r="BA259" t="s">
        <v>1108</v>
      </c>
      <c r="BB259">
        <v>232</v>
      </c>
      <c r="BC259" t="s">
        <v>1167</v>
      </c>
      <c r="BD259">
        <v>4393310</v>
      </c>
      <c r="BE259" t="s">
        <v>829</v>
      </c>
      <c r="BF259" t="s">
        <v>563</v>
      </c>
      <c r="BG259" t="s">
        <v>32</v>
      </c>
      <c r="BH259" t="s">
        <v>198</v>
      </c>
      <c r="BI259" t="s">
        <v>32</v>
      </c>
      <c r="BJ259">
        <v>481032</v>
      </c>
      <c r="BK259" t="s">
        <v>831</v>
      </c>
      <c r="BL259" t="s">
        <v>482</v>
      </c>
      <c r="BM259" t="s">
        <v>841</v>
      </c>
      <c r="BN259" t="s">
        <v>834</v>
      </c>
      <c r="BO259" t="s">
        <v>32</v>
      </c>
      <c r="BP259" t="s">
        <v>32</v>
      </c>
    </row>
    <row r="260" spans="1:68">
      <c r="A260" s="109">
        <v>2026</v>
      </c>
      <c r="B260" t="s">
        <v>543</v>
      </c>
      <c r="C260" s="109">
        <v>30</v>
      </c>
      <c r="D260" t="s">
        <v>1299</v>
      </c>
      <c r="E260">
        <v>2</v>
      </c>
      <c r="F260" t="s">
        <v>32</v>
      </c>
      <c r="G260" t="s">
        <v>32</v>
      </c>
      <c r="H260">
        <v>969587</v>
      </c>
      <c r="I260" t="s">
        <v>1169</v>
      </c>
      <c r="J260" t="s">
        <v>822</v>
      </c>
      <c r="K260" t="s">
        <v>1101</v>
      </c>
      <c r="L260" t="s">
        <v>1170</v>
      </c>
      <c r="M260">
        <v>17.8</v>
      </c>
      <c r="N260">
        <v>33</v>
      </c>
      <c r="O260">
        <v>22.5</v>
      </c>
      <c r="P260" s="110">
        <v>46100</v>
      </c>
      <c r="Q260" s="110">
        <v>46111</v>
      </c>
      <c r="R260" s="110">
        <v>46111.597315127307</v>
      </c>
      <c r="S260" t="s">
        <v>187</v>
      </c>
      <c r="T260" t="s">
        <v>32</v>
      </c>
      <c r="U260" t="s">
        <v>32</v>
      </c>
      <c r="V260" t="s">
        <v>479</v>
      </c>
      <c r="W260" t="s">
        <v>480</v>
      </c>
      <c r="X260" t="s">
        <v>1039</v>
      </c>
      <c r="Y260" t="s">
        <v>32</v>
      </c>
      <c r="Z260" t="s">
        <v>32</v>
      </c>
      <c r="AA260" t="s">
        <v>32</v>
      </c>
      <c r="AB260" t="s">
        <v>32</v>
      </c>
      <c r="AC260" t="s">
        <v>32</v>
      </c>
      <c r="AD260" t="s">
        <v>32</v>
      </c>
      <c r="AE260" t="s">
        <v>190</v>
      </c>
      <c r="AF260">
        <v>217</v>
      </c>
      <c r="AG260" t="s">
        <v>191</v>
      </c>
      <c r="AH260" t="s">
        <v>192</v>
      </c>
      <c r="AI260">
        <v>4</v>
      </c>
      <c r="AJ260">
        <v>4</v>
      </c>
      <c r="AK260" t="s">
        <v>193</v>
      </c>
      <c r="AL260" t="s">
        <v>193</v>
      </c>
      <c r="AM260" t="s">
        <v>193</v>
      </c>
      <c r="AN260">
        <v>7</v>
      </c>
      <c r="AO260" t="s">
        <v>194</v>
      </c>
      <c r="AP260" t="s">
        <v>826</v>
      </c>
      <c r="AQ260" s="283">
        <v>0.89600000000000002</v>
      </c>
      <c r="AR260">
        <v>1.0840000000000001</v>
      </c>
      <c r="AS260" s="283">
        <v>0.97126400000000013</v>
      </c>
      <c r="AT260">
        <v>113</v>
      </c>
      <c r="AU260" t="s">
        <v>352</v>
      </c>
      <c r="AV260" t="s">
        <v>32</v>
      </c>
      <c r="AW260" t="s">
        <v>32</v>
      </c>
      <c r="AX260">
        <v>7</v>
      </c>
      <c r="AY260" t="s">
        <v>195</v>
      </c>
      <c r="AZ260">
        <v>10653</v>
      </c>
      <c r="BA260" t="s">
        <v>1108</v>
      </c>
      <c r="BB260">
        <v>232</v>
      </c>
      <c r="BC260" t="s">
        <v>1167</v>
      </c>
      <c r="BD260">
        <v>4393310</v>
      </c>
      <c r="BE260" t="s">
        <v>829</v>
      </c>
      <c r="BF260" t="s">
        <v>563</v>
      </c>
      <c r="BG260" t="s">
        <v>32</v>
      </c>
      <c r="BH260" t="s">
        <v>198</v>
      </c>
      <c r="BI260" t="s">
        <v>32</v>
      </c>
      <c r="BJ260">
        <v>481032</v>
      </c>
      <c r="BK260" t="s">
        <v>831</v>
      </c>
      <c r="BL260" t="s">
        <v>482</v>
      </c>
      <c r="BM260" t="s">
        <v>841</v>
      </c>
      <c r="BN260" t="s">
        <v>834</v>
      </c>
      <c r="BO260" t="s">
        <v>32</v>
      </c>
      <c r="BP260" t="s">
        <v>32</v>
      </c>
    </row>
    <row r="261" spans="1:68">
      <c r="A261" s="109">
        <v>2026</v>
      </c>
      <c r="B261" t="s">
        <v>543</v>
      </c>
      <c r="C261" s="109">
        <v>30</v>
      </c>
      <c r="D261" t="s">
        <v>1300</v>
      </c>
      <c r="E261">
        <v>1</v>
      </c>
      <c r="F261" t="s">
        <v>32</v>
      </c>
      <c r="G261" t="s">
        <v>32</v>
      </c>
      <c r="H261">
        <v>952851</v>
      </c>
      <c r="I261" t="s">
        <v>258</v>
      </c>
      <c r="J261" t="s">
        <v>822</v>
      </c>
      <c r="K261" t="s">
        <v>854</v>
      </c>
      <c r="L261" t="s">
        <v>1201</v>
      </c>
      <c r="M261">
        <v>15.6</v>
      </c>
      <c r="N261">
        <v>18</v>
      </c>
      <c r="O261">
        <v>20.2</v>
      </c>
      <c r="P261" s="110">
        <v>46100</v>
      </c>
      <c r="Q261" s="110">
        <v>46111</v>
      </c>
      <c r="R261" s="110">
        <v>46111.478871099527</v>
      </c>
      <c r="S261" t="s">
        <v>187</v>
      </c>
      <c r="T261" t="s">
        <v>32</v>
      </c>
      <c r="U261" t="s">
        <v>32</v>
      </c>
      <c r="V261" t="s">
        <v>259</v>
      </c>
      <c r="W261" t="s">
        <v>259</v>
      </c>
      <c r="X261" t="s">
        <v>856</v>
      </c>
      <c r="Y261" t="s">
        <v>32</v>
      </c>
      <c r="Z261" t="s">
        <v>32</v>
      </c>
      <c r="AA261" t="s">
        <v>32</v>
      </c>
      <c r="AB261" t="s">
        <v>32</v>
      </c>
      <c r="AC261" t="s">
        <v>32</v>
      </c>
      <c r="AD261" t="s">
        <v>32</v>
      </c>
      <c r="AE261" t="s">
        <v>190</v>
      </c>
      <c r="AF261">
        <v>217</v>
      </c>
      <c r="AG261" t="s">
        <v>191</v>
      </c>
      <c r="AH261" t="s">
        <v>192</v>
      </c>
      <c r="AI261">
        <v>4</v>
      </c>
      <c r="AJ261">
        <v>4</v>
      </c>
      <c r="AK261" t="s">
        <v>193</v>
      </c>
      <c r="AL261" t="s">
        <v>193</v>
      </c>
      <c r="AM261" t="s">
        <v>193</v>
      </c>
      <c r="AN261">
        <v>10</v>
      </c>
      <c r="AO261" t="s">
        <v>194</v>
      </c>
      <c r="AP261" t="s">
        <v>826</v>
      </c>
      <c r="AQ261" s="283">
        <v>0.81799999999999995</v>
      </c>
      <c r="AR261">
        <v>1.0840000000000001</v>
      </c>
      <c r="AS261" s="283">
        <v>0.88671199999999994</v>
      </c>
      <c r="AT261">
        <v>117</v>
      </c>
      <c r="AU261" t="s">
        <v>261</v>
      </c>
      <c r="AV261" t="s">
        <v>32</v>
      </c>
      <c r="AW261" t="s">
        <v>32</v>
      </c>
      <c r="AX261">
        <v>5</v>
      </c>
      <c r="AY261" t="s">
        <v>195</v>
      </c>
      <c r="AZ261">
        <v>6629</v>
      </c>
      <c r="BA261" t="s">
        <v>262</v>
      </c>
      <c r="BB261">
        <v>900264</v>
      </c>
      <c r="BC261" t="s">
        <v>263</v>
      </c>
      <c r="BD261">
        <v>9035274</v>
      </c>
      <c r="BE261" t="s">
        <v>829</v>
      </c>
      <c r="BF261" t="s">
        <v>66</v>
      </c>
      <c r="BG261" t="s">
        <v>32</v>
      </c>
      <c r="BH261" t="s">
        <v>198</v>
      </c>
      <c r="BI261" t="s">
        <v>32</v>
      </c>
      <c r="BJ261">
        <v>481018</v>
      </c>
      <c r="BK261" t="s">
        <v>831</v>
      </c>
      <c r="BL261" t="s">
        <v>264</v>
      </c>
      <c r="BM261" t="s">
        <v>841</v>
      </c>
      <c r="BN261" t="s">
        <v>834</v>
      </c>
      <c r="BO261" t="s">
        <v>32</v>
      </c>
      <c r="BP261" t="s">
        <v>32</v>
      </c>
    </row>
    <row r="262" spans="1:68">
      <c r="A262" s="109">
        <v>2026</v>
      </c>
      <c r="B262" t="s">
        <v>543</v>
      </c>
      <c r="C262" s="109">
        <v>30</v>
      </c>
      <c r="D262" t="s">
        <v>1301</v>
      </c>
      <c r="E262">
        <v>1</v>
      </c>
      <c r="F262" t="s">
        <v>32</v>
      </c>
      <c r="G262" t="s">
        <v>32</v>
      </c>
      <c r="H262">
        <v>969531</v>
      </c>
      <c r="I262" t="s">
        <v>372</v>
      </c>
      <c r="J262" t="s">
        <v>822</v>
      </c>
      <c r="K262" t="s">
        <v>941</v>
      </c>
      <c r="L262" t="s">
        <v>942</v>
      </c>
      <c r="M262">
        <v>13.85</v>
      </c>
      <c r="N262">
        <v>18.2</v>
      </c>
      <c r="O262">
        <v>19.7</v>
      </c>
      <c r="P262" s="110">
        <v>46098</v>
      </c>
      <c r="Q262" s="110">
        <v>46111</v>
      </c>
      <c r="R262" s="110">
        <v>46111.689097418981</v>
      </c>
      <c r="S262" t="s">
        <v>187</v>
      </c>
      <c r="T262" t="s">
        <v>32</v>
      </c>
      <c r="U262" t="s">
        <v>32</v>
      </c>
      <c r="V262" t="s">
        <v>215</v>
      </c>
      <c r="W262" t="s">
        <v>216</v>
      </c>
      <c r="X262" t="s">
        <v>943</v>
      </c>
      <c r="Y262" t="s">
        <v>32</v>
      </c>
      <c r="Z262" t="s">
        <v>32</v>
      </c>
      <c r="AA262" t="s">
        <v>32</v>
      </c>
      <c r="AB262" t="s">
        <v>32</v>
      </c>
      <c r="AC262" t="s">
        <v>32</v>
      </c>
      <c r="AD262" t="s">
        <v>32</v>
      </c>
      <c r="AE262" t="s">
        <v>190</v>
      </c>
      <c r="AF262">
        <v>217</v>
      </c>
      <c r="AG262" t="s">
        <v>191</v>
      </c>
      <c r="AH262" t="s">
        <v>192</v>
      </c>
      <c r="AI262">
        <v>4</v>
      </c>
      <c r="AJ262">
        <v>4</v>
      </c>
      <c r="AK262" t="s">
        <v>193</v>
      </c>
      <c r="AL262" t="s">
        <v>193</v>
      </c>
      <c r="AM262" t="s">
        <v>193</v>
      </c>
      <c r="AN262">
        <v>2</v>
      </c>
      <c r="AO262" t="s">
        <v>194</v>
      </c>
      <c r="AP262" t="s">
        <v>826</v>
      </c>
      <c r="AQ262" s="283">
        <v>1.4999999999999999E-2</v>
      </c>
      <c r="AR262">
        <v>1.0840000000000001</v>
      </c>
      <c r="AS262" s="283">
        <v>1.626E-2</v>
      </c>
      <c r="AT262">
        <v>104</v>
      </c>
      <c r="AU262" t="s">
        <v>216</v>
      </c>
      <c r="AV262" t="s">
        <v>32</v>
      </c>
      <c r="AW262" t="s">
        <v>32</v>
      </c>
      <c r="AX262">
        <v>1</v>
      </c>
      <c r="AY262" t="s">
        <v>195</v>
      </c>
      <c r="AZ262">
        <v>1981</v>
      </c>
      <c r="BA262" t="s">
        <v>218</v>
      </c>
      <c r="BB262">
        <v>224374</v>
      </c>
      <c r="BC262" t="s">
        <v>373</v>
      </c>
      <c r="BD262">
        <v>11613362</v>
      </c>
      <c r="BE262" t="s">
        <v>859</v>
      </c>
      <c r="BF262" t="s">
        <v>216</v>
      </c>
      <c r="BG262" t="s">
        <v>32</v>
      </c>
      <c r="BH262" t="s">
        <v>198</v>
      </c>
      <c r="BI262" t="s">
        <v>32</v>
      </c>
      <c r="BJ262">
        <v>481016</v>
      </c>
      <c r="BK262" t="s">
        <v>831</v>
      </c>
      <c r="BL262" t="s">
        <v>220</v>
      </c>
      <c r="BM262" t="s">
        <v>841</v>
      </c>
      <c r="BN262" t="s">
        <v>834</v>
      </c>
      <c r="BO262" t="s">
        <v>32</v>
      </c>
      <c r="BP262" t="s">
        <v>32</v>
      </c>
    </row>
    <row r="263" spans="1:68">
      <c r="A263" s="109">
        <v>2026</v>
      </c>
      <c r="B263" t="s">
        <v>543</v>
      </c>
      <c r="C263" s="109">
        <v>30</v>
      </c>
      <c r="D263" t="s">
        <v>1301</v>
      </c>
      <c r="E263">
        <v>2</v>
      </c>
      <c r="F263" t="s">
        <v>32</v>
      </c>
      <c r="G263" t="s">
        <v>32</v>
      </c>
      <c r="H263">
        <v>969531</v>
      </c>
      <c r="I263" t="s">
        <v>372</v>
      </c>
      <c r="J263" t="s">
        <v>822</v>
      </c>
      <c r="K263" t="s">
        <v>941</v>
      </c>
      <c r="L263" t="s">
        <v>942</v>
      </c>
      <c r="M263">
        <v>13.85</v>
      </c>
      <c r="N263">
        <v>18.2</v>
      </c>
      <c r="O263">
        <v>19.7</v>
      </c>
      <c r="P263" s="110">
        <v>46098</v>
      </c>
      <c r="Q263" s="110">
        <v>46111</v>
      </c>
      <c r="R263" s="110">
        <v>46111.689097418981</v>
      </c>
      <c r="S263" t="s">
        <v>187</v>
      </c>
      <c r="T263" t="s">
        <v>32</v>
      </c>
      <c r="U263" t="s">
        <v>32</v>
      </c>
      <c r="V263" t="s">
        <v>215</v>
      </c>
      <c r="W263" t="s">
        <v>216</v>
      </c>
      <c r="X263" t="s">
        <v>943</v>
      </c>
      <c r="Y263" t="s">
        <v>32</v>
      </c>
      <c r="Z263" t="s">
        <v>32</v>
      </c>
      <c r="AA263" t="s">
        <v>32</v>
      </c>
      <c r="AB263" t="s">
        <v>32</v>
      </c>
      <c r="AC263" t="s">
        <v>32</v>
      </c>
      <c r="AD263" t="s">
        <v>32</v>
      </c>
      <c r="AE263" t="s">
        <v>190</v>
      </c>
      <c r="AF263">
        <v>217</v>
      </c>
      <c r="AG263" t="s">
        <v>191</v>
      </c>
      <c r="AH263" t="s">
        <v>192</v>
      </c>
      <c r="AI263">
        <v>4</v>
      </c>
      <c r="AJ263">
        <v>4</v>
      </c>
      <c r="AK263" t="s">
        <v>193</v>
      </c>
      <c r="AL263" t="s">
        <v>193</v>
      </c>
      <c r="AM263" t="s">
        <v>193</v>
      </c>
      <c r="AN263">
        <v>2</v>
      </c>
      <c r="AO263" t="s">
        <v>194</v>
      </c>
      <c r="AP263" t="s">
        <v>826</v>
      </c>
      <c r="AQ263" s="283">
        <v>1.74</v>
      </c>
      <c r="AR263">
        <v>1.0840000000000001</v>
      </c>
      <c r="AS263" s="283">
        <v>1.8861600000000001</v>
      </c>
      <c r="AT263">
        <v>104</v>
      </c>
      <c r="AU263" t="s">
        <v>216</v>
      </c>
      <c r="AV263" t="s">
        <v>32</v>
      </c>
      <c r="AW263" t="s">
        <v>32</v>
      </c>
      <c r="AX263">
        <v>1</v>
      </c>
      <c r="AY263" t="s">
        <v>195</v>
      </c>
      <c r="AZ263">
        <v>8668</v>
      </c>
      <c r="BA263" t="s">
        <v>374</v>
      </c>
      <c r="BB263">
        <v>224374</v>
      </c>
      <c r="BC263" t="s">
        <v>373</v>
      </c>
      <c r="BD263">
        <v>11613362</v>
      </c>
      <c r="BE263" t="s">
        <v>859</v>
      </c>
      <c r="BF263" t="s">
        <v>216</v>
      </c>
      <c r="BG263" t="s">
        <v>32</v>
      </c>
      <c r="BH263" t="s">
        <v>198</v>
      </c>
      <c r="BI263" t="s">
        <v>32</v>
      </c>
      <c r="BJ263">
        <v>481016</v>
      </c>
      <c r="BK263" t="s">
        <v>831</v>
      </c>
      <c r="BL263" t="s">
        <v>220</v>
      </c>
      <c r="BM263" t="s">
        <v>841</v>
      </c>
      <c r="BN263" t="s">
        <v>834</v>
      </c>
      <c r="BO263" t="s">
        <v>32</v>
      </c>
      <c r="BP263" t="s">
        <v>32</v>
      </c>
    </row>
    <row r="264" spans="1:68">
      <c r="A264" s="109">
        <v>2026</v>
      </c>
      <c r="B264" t="s">
        <v>543</v>
      </c>
      <c r="C264" s="109">
        <v>30</v>
      </c>
      <c r="D264" t="s">
        <v>1302</v>
      </c>
      <c r="E264">
        <v>1</v>
      </c>
      <c r="F264" t="s">
        <v>32</v>
      </c>
      <c r="G264" t="s">
        <v>32</v>
      </c>
      <c r="H264">
        <v>699540</v>
      </c>
      <c r="I264" t="s">
        <v>1146</v>
      </c>
      <c r="J264" t="s">
        <v>822</v>
      </c>
      <c r="K264" t="s">
        <v>1147</v>
      </c>
      <c r="L264" t="s">
        <v>1148</v>
      </c>
      <c r="M264">
        <v>14.9</v>
      </c>
      <c r="N264">
        <v>22.5</v>
      </c>
      <c r="O264">
        <v>34.9</v>
      </c>
      <c r="P264" s="110">
        <v>46100</v>
      </c>
      <c r="Q264" s="110">
        <v>46111</v>
      </c>
      <c r="R264" s="110">
        <v>46111.448135104169</v>
      </c>
      <c r="S264" t="s">
        <v>187</v>
      </c>
      <c r="T264" t="s">
        <v>32</v>
      </c>
      <c r="U264" t="s">
        <v>32</v>
      </c>
      <c r="V264" t="s">
        <v>259</v>
      </c>
      <c r="W264" t="s">
        <v>259</v>
      </c>
      <c r="X264" t="s">
        <v>856</v>
      </c>
      <c r="Y264" t="s">
        <v>32</v>
      </c>
      <c r="Z264" t="s">
        <v>32</v>
      </c>
      <c r="AA264" t="s">
        <v>32</v>
      </c>
      <c r="AB264" t="s">
        <v>32</v>
      </c>
      <c r="AC264" t="s">
        <v>32</v>
      </c>
      <c r="AD264" t="s">
        <v>32</v>
      </c>
      <c r="AE264" t="s">
        <v>190</v>
      </c>
      <c r="AF264">
        <v>217</v>
      </c>
      <c r="AG264" t="s">
        <v>191</v>
      </c>
      <c r="AH264" t="s">
        <v>192</v>
      </c>
      <c r="AI264">
        <v>4</v>
      </c>
      <c r="AJ264">
        <v>4</v>
      </c>
      <c r="AK264" t="s">
        <v>193</v>
      </c>
      <c r="AL264" t="s">
        <v>193</v>
      </c>
      <c r="AM264" t="s">
        <v>193</v>
      </c>
      <c r="AN264">
        <v>10</v>
      </c>
      <c r="AO264" t="s">
        <v>194</v>
      </c>
      <c r="AP264" t="s">
        <v>826</v>
      </c>
      <c r="AQ264" s="283">
        <v>1.345</v>
      </c>
      <c r="AR264">
        <v>1.0840000000000001</v>
      </c>
      <c r="AS264" s="283">
        <v>1.4579800000000001</v>
      </c>
      <c r="AT264">
        <v>162</v>
      </c>
      <c r="AU264" t="s">
        <v>261</v>
      </c>
      <c r="AV264" t="s">
        <v>32</v>
      </c>
      <c r="AW264" t="s">
        <v>32</v>
      </c>
      <c r="AX264">
        <v>7</v>
      </c>
      <c r="AY264" t="s">
        <v>195</v>
      </c>
      <c r="AZ264">
        <v>9107</v>
      </c>
      <c r="BA264" t="s">
        <v>1149</v>
      </c>
      <c r="BB264">
        <v>16229</v>
      </c>
      <c r="BC264" t="s">
        <v>1150</v>
      </c>
      <c r="BD264">
        <v>11321609</v>
      </c>
      <c r="BE264" t="s">
        <v>829</v>
      </c>
      <c r="BF264" t="s">
        <v>563</v>
      </c>
      <c r="BG264" t="s">
        <v>32</v>
      </c>
      <c r="BH264" t="s">
        <v>198</v>
      </c>
      <c r="BI264" t="s">
        <v>32</v>
      </c>
      <c r="BJ264">
        <v>480947</v>
      </c>
      <c r="BK264" t="s">
        <v>831</v>
      </c>
      <c r="BL264" t="s">
        <v>264</v>
      </c>
      <c r="BM264" t="s">
        <v>841</v>
      </c>
      <c r="BN264" t="s">
        <v>834</v>
      </c>
      <c r="BO264" t="s">
        <v>32</v>
      </c>
      <c r="BP264" t="s">
        <v>32</v>
      </c>
    </row>
    <row r="265" spans="1:68">
      <c r="A265" s="109">
        <v>2026</v>
      </c>
      <c r="B265" t="s">
        <v>543</v>
      </c>
      <c r="C265" s="109">
        <v>30</v>
      </c>
      <c r="D265" t="s">
        <v>1302</v>
      </c>
      <c r="E265">
        <v>2</v>
      </c>
      <c r="F265" t="s">
        <v>32</v>
      </c>
      <c r="G265" t="s">
        <v>32</v>
      </c>
      <c r="H265">
        <v>699540</v>
      </c>
      <c r="I265" t="s">
        <v>1146</v>
      </c>
      <c r="J265" t="s">
        <v>822</v>
      </c>
      <c r="K265" t="s">
        <v>1147</v>
      </c>
      <c r="L265" t="s">
        <v>1148</v>
      </c>
      <c r="M265">
        <v>14.9</v>
      </c>
      <c r="N265">
        <v>22.5</v>
      </c>
      <c r="O265">
        <v>34.9</v>
      </c>
      <c r="P265" s="110">
        <v>46100</v>
      </c>
      <c r="Q265" s="110">
        <v>46111</v>
      </c>
      <c r="R265" s="110">
        <v>46111.448135104169</v>
      </c>
      <c r="S265" t="s">
        <v>187</v>
      </c>
      <c r="T265" t="s">
        <v>32</v>
      </c>
      <c r="U265" t="s">
        <v>32</v>
      </c>
      <c r="V265" t="s">
        <v>259</v>
      </c>
      <c r="W265" t="s">
        <v>259</v>
      </c>
      <c r="X265" t="s">
        <v>856</v>
      </c>
      <c r="Y265" t="s">
        <v>32</v>
      </c>
      <c r="Z265" t="s">
        <v>32</v>
      </c>
      <c r="AA265" t="s">
        <v>32</v>
      </c>
      <c r="AB265" t="s">
        <v>32</v>
      </c>
      <c r="AC265" t="s">
        <v>32</v>
      </c>
      <c r="AD265" t="s">
        <v>32</v>
      </c>
      <c r="AE265" t="s">
        <v>190</v>
      </c>
      <c r="AF265">
        <v>217</v>
      </c>
      <c r="AG265" t="s">
        <v>191</v>
      </c>
      <c r="AH265" t="s">
        <v>192</v>
      </c>
      <c r="AI265">
        <v>4</v>
      </c>
      <c r="AJ265">
        <v>4</v>
      </c>
      <c r="AK265" t="s">
        <v>193</v>
      </c>
      <c r="AL265" t="s">
        <v>193</v>
      </c>
      <c r="AM265" t="s">
        <v>193</v>
      </c>
      <c r="AN265">
        <v>10</v>
      </c>
      <c r="AO265" t="s">
        <v>194</v>
      </c>
      <c r="AP265" t="s">
        <v>826</v>
      </c>
      <c r="AQ265" s="283">
        <v>1.4999999999999999E-2</v>
      </c>
      <c r="AR265">
        <v>1.0840000000000001</v>
      </c>
      <c r="AS265" s="283">
        <v>1.626E-2</v>
      </c>
      <c r="AT265">
        <v>162</v>
      </c>
      <c r="AU265" t="s">
        <v>261</v>
      </c>
      <c r="AV265" t="s">
        <v>32</v>
      </c>
      <c r="AW265" t="s">
        <v>32</v>
      </c>
      <c r="AX265">
        <v>7</v>
      </c>
      <c r="AY265" t="s">
        <v>239</v>
      </c>
      <c r="AZ265">
        <v>1111111</v>
      </c>
      <c r="BA265" t="s">
        <v>456</v>
      </c>
      <c r="BB265">
        <v>16229</v>
      </c>
      <c r="BC265" t="s">
        <v>1150</v>
      </c>
      <c r="BD265">
        <v>11321609</v>
      </c>
      <c r="BE265" t="s">
        <v>829</v>
      </c>
      <c r="BF265" t="s">
        <v>563</v>
      </c>
      <c r="BG265" t="s">
        <v>32</v>
      </c>
      <c r="BH265" t="s">
        <v>198</v>
      </c>
      <c r="BI265" t="s">
        <v>32</v>
      </c>
      <c r="BJ265">
        <v>480947</v>
      </c>
      <c r="BK265" t="s">
        <v>831</v>
      </c>
      <c r="BL265" t="s">
        <v>264</v>
      </c>
      <c r="BM265" t="s">
        <v>841</v>
      </c>
      <c r="BN265" t="s">
        <v>834</v>
      </c>
      <c r="BO265" t="s">
        <v>32</v>
      </c>
      <c r="BP265" t="s">
        <v>32</v>
      </c>
    </row>
    <row r="266" spans="1:68">
      <c r="A266" s="109">
        <v>2026</v>
      </c>
      <c r="B266" t="s">
        <v>543</v>
      </c>
      <c r="C266" s="109">
        <v>29</v>
      </c>
      <c r="D266" t="s">
        <v>1303</v>
      </c>
      <c r="E266">
        <v>1</v>
      </c>
      <c r="F266" t="s">
        <v>32</v>
      </c>
      <c r="G266" t="s">
        <v>32</v>
      </c>
      <c r="H266">
        <v>966024</v>
      </c>
      <c r="I266" t="s">
        <v>1037</v>
      </c>
      <c r="J266" t="s">
        <v>822</v>
      </c>
      <c r="K266" t="s">
        <v>854</v>
      </c>
      <c r="L266" t="s">
        <v>1038</v>
      </c>
      <c r="M266">
        <v>14.87</v>
      </c>
      <c r="N266">
        <v>20.6</v>
      </c>
      <c r="O266">
        <v>28.5</v>
      </c>
      <c r="P266" s="110">
        <v>46100</v>
      </c>
      <c r="Q266" s="110">
        <v>46110</v>
      </c>
      <c r="R266" s="110">
        <v>46111.428998611111</v>
      </c>
      <c r="S266" t="s">
        <v>187</v>
      </c>
      <c r="T266" t="s">
        <v>32</v>
      </c>
      <c r="U266" t="s">
        <v>32</v>
      </c>
      <c r="V266" t="s">
        <v>350</v>
      </c>
      <c r="W266" t="s">
        <v>351</v>
      </c>
      <c r="X266" t="s">
        <v>1039</v>
      </c>
      <c r="Y266" t="s">
        <v>32</v>
      </c>
      <c r="Z266" t="s">
        <v>32</v>
      </c>
      <c r="AA266" t="s">
        <v>32</v>
      </c>
      <c r="AB266" t="s">
        <v>32</v>
      </c>
      <c r="AC266" t="s">
        <v>32</v>
      </c>
      <c r="AD266" t="s">
        <v>32</v>
      </c>
      <c r="AE266" t="s">
        <v>190</v>
      </c>
      <c r="AF266">
        <v>217</v>
      </c>
      <c r="AG266" t="s">
        <v>191</v>
      </c>
      <c r="AH266" t="s">
        <v>192</v>
      </c>
      <c r="AI266">
        <v>4</v>
      </c>
      <c r="AJ266">
        <v>4</v>
      </c>
      <c r="AK266" t="s">
        <v>193</v>
      </c>
      <c r="AL266" t="s">
        <v>193</v>
      </c>
      <c r="AM266" t="s">
        <v>193</v>
      </c>
      <c r="AN266">
        <v>8</v>
      </c>
      <c r="AO266" t="s">
        <v>194</v>
      </c>
      <c r="AP266" t="s">
        <v>826</v>
      </c>
      <c r="AQ266" s="283">
        <v>0.48</v>
      </c>
      <c r="AR266">
        <v>1.0840000000000001</v>
      </c>
      <c r="AS266" s="283">
        <v>0.52032</v>
      </c>
      <c r="AT266">
        <v>114</v>
      </c>
      <c r="AU266" t="s">
        <v>352</v>
      </c>
      <c r="AV266" t="s">
        <v>32</v>
      </c>
      <c r="AW266" t="s">
        <v>32</v>
      </c>
      <c r="AX266">
        <v>14</v>
      </c>
      <c r="AY266" t="s">
        <v>195</v>
      </c>
      <c r="AZ266">
        <v>8751</v>
      </c>
      <c r="BA266" t="s">
        <v>1089</v>
      </c>
      <c r="BB266">
        <v>916989</v>
      </c>
      <c r="BC266" t="s">
        <v>1040</v>
      </c>
      <c r="BD266">
        <v>11527879</v>
      </c>
      <c r="BE266" t="s">
        <v>829</v>
      </c>
      <c r="BF266" t="s">
        <v>188</v>
      </c>
      <c r="BG266" t="s">
        <v>32</v>
      </c>
      <c r="BH266" t="s">
        <v>198</v>
      </c>
      <c r="BI266" t="s">
        <v>32</v>
      </c>
      <c r="BJ266">
        <v>480888</v>
      </c>
      <c r="BK266" t="s">
        <v>831</v>
      </c>
      <c r="BL266" t="s">
        <v>355</v>
      </c>
      <c r="BM266" t="s">
        <v>841</v>
      </c>
      <c r="BN266" t="s">
        <v>834</v>
      </c>
      <c r="BO266" t="s">
        <v>32</v>
      </c>
      <c r="BP266" t="s">
        <v>32</v>
      </c>
    </row>
    <row r="267" spans="1:68">
      <c r="A267" s="109">
        <v>2026</v>
      </c>
      <c r="B267" t="s">
        <v>543</v>
      </c>
      <c r="C267" s="109">
        <v>28</v>
      </c>
      <c r="D267" t="s">
        <v>1304</v>
      </c>
      <c r="E267">
        <v>1</v>
      </c>
      <c r="F267" t="s">
        <v>32</v>
      </c>
      <c r="G267" t="s">
        <v>32</v>
      </c>
      <c r="H267">
        <v>698758</v>
      </c>
      <c r="I267" t="s">
        <v>862</v>
      </c>
      <c r="J267" t="s">
        <v>822</v>
      </c>
      <c r="K267" t="s">
        <v>823</v>
      </c>
      <c r="L267" t="s">
        <v>863</v>
      </c>
      <c r="M267">
        <v>17.899999999999999</v>
      </c>
      <c r="N267">
        <v>49.4</v>
      </c>
      <c r="O267">
        <v>80</v>
      </c>
      <c r="P267" s="110">
        <v>46100</v>
      </c>
      <c r="Q267" s="110">
        <v>46109</v>
      </c>
      <c r="R267" s="110">
        <v>46109.537873263893</v>
      </c>
      <c r="S267" t="s">
        <v>187</v>
      </c>
      <c r="T267" t="s">
        <v>32</v>
      </c>
      <c r="U267" t="s">
        <v>32</v>
      </c>
      <c r="V267" t="s">
        <v>188</v>
      </c>
      <c r="W267" t="s">
        <v>188</v>
      </c>
      <c r="X267" t="s">
        <v>825</v>
      </c>
      <c r="Y267" t="s">
        <v>32</v>
      </c>
      <c r="Z267" t="s">
        <v>32</v>
      </c>
      <c r="AA267" t="s">
        <v>32</v>
      </c>
      <c r="AB267" t="s">
        <v>32</v>
      </c>
      <c r="AC267" t="s">
        <v>32</v>
      </c>
      <c r="AD267" t="s">
        <v>32</v>
      </c>
      <c r="AE267" t="s">
        <v>190</v>
      </c>
      <c r="AF267">
        <v>217</v>
      </c>
      <c r="AG267" t="s">
        <v>191</v>
      </c>
      <c r="AH267" t="s">
        <v>192</v>
      </c>
      <c r="AI267">
        <v>4</v>
      </c>
      <c r="AJ267">
        <v>4</v>
      </c>
      <c r="AK267" t="s">
        <v>193</v>
      </c>
      <c r="AL267" t="s">
        <v>193</v>
      </c>
      <c r="AM267" t="s">
        <v>193</v>
      </c>
      <c r="AN267">
        <v>14</v>
      </c>
      <c r="AO267" t="s">
        <v>194</v>
      </c>
      <c r="AP267" t="s">
        <v>826</v>
      </c>
      <c r="AQ267" s="283">
        <v>1.7250000000000001</v>
      </c>
      <c r="AR267">
        <v>1.0840000000000001</v>
      </c>
      <c r="AS267" s="283">
        <v>1.8698999999999999</v>
      </c>
      <c r="AT267">
        <v>161</v>
      </c>
      <c r="AU267" t="s">
        <v>188</v>
      </c>
      <c r="AV267" t="s">
        <v>32</v>
      </c>
      <c r="AW267" t="s">
        <v>32</v>
      </c>
      <c r="AX267">
        <v>14</v>
      </c>
      <c r="AY267" t="s">
        <v>195</v>
      </c>
      <c r="AZ267">
        <v>8486</v>
      </c>
      <c r="BA267" t="s">
        <v>330</v>
      </c>
      <c r="BB267">
        <v>942458</v>
      </c>
      <c r="BC267" t="s">
        <v>867</v>
      </c>
      <c r="BD267">
        <v>15928261</v>
      </c>
      <c r="BE267" t="s">
        <v>829</v>
      </c>
      <c r="BF267" t="s">
        <v>188</v>
      </c>
      <c r="BG267" t="s">
        <v>32</v>
      </c>
      <c r="BH267" t="s">
        <v>198</v>
      </c>
      <c r="BI267" t="s">
        <v>32</v>
      </c>
      <c r="BJ267">
        <v>480831</v>
      </c>
      <c r="BK267" t="s">
        <v>831</v>
      </c>
      <c r="BL267" t="s">
        <v>1030</v>
      </c>
      <c r="BM267" t="s">
        <v>833</v>
      </c>
      <c r="BN267" t="s">
        <v>834</v>
      </c>
      <c r="BO267" t="s">
        <v>32</v>
      </c>
      <c r="BP267" t="s">
        <v>32</v>
      </c>
    </row>
    <row r="268" spans="1:68">
      <c r="A268" s="109">
        <v>2026</v>
      </c>
      <c r="B268" t="s">
        <v>543</v>
      </c>
      <c r="C268" s="109">
        <v>28</v>
      </c>
      <c r="D268" t="s">
        <v>1305</v>
      </c>
      <c r="E268">
        <v>1</v>
      </c>
      <c r="F268" t="s">
        <v>32</v>
      </c>
      <c r="G268" t="s">
        <v>32</v>
      </c>
      <c r="H268">
        <v>967442</v>
      </c>
      <c r="I268" t="s">
        <v>1306</v>
      </c>
      <c r="J268" t="s">
        <v>822</v>
      </c>
      <c r="K268" t="s">
        <v>854</v>
      </c>
      <c r="L268" t="s">
        <v>1307</v>
      </c>
      <c r="M268">
        <v>17.5</v>
      </c>
      <c r="N268">
        <v>48.5</v>
      </c>
      <c r="O268">
        <v>56</v>
      </c>
      <c r="P268" s="110">
        <v>46091</v>
      </c>
      <c r="Q268" s="110">
        <v>46109</v>
      </c>
      <c r="R268" s="110">
        <v>46109.562046678242</v>
      </c>
      <c r="S268" t="s">
        <v>187</v>
      </c>
      <c r="T268" t="s">
        <v>32</v>
      </c>
      <c r="U268" t="s">
        <v>32</v>
      </c>
      <c r="V268" t="s">
        <v>864</v>
      </c>
      <c r="W268" t="s">
        <v>865</v>
      </c>
      <c r="X268" t="s">
        <v>866</v>
      </c>
      <c r="Y268" t="s">
        <v>32</v>
      </c>
      <c r="Z268" t="s">
        <v>32</v>
      </c>
      <c r="AA268" t="s">
        <v>32</v>
      </c>
      <c r="AB268" t="s">
        <v>32</v>
      </c>
      <c r="AC268" t="s">
        <v>32</v>
      </c>
      <c r="AD268" t="s">
        <v>32</v>
      </c>
      <c r="AE268" t="s">
        <v>190</v>
      </c>
      <c r="AF268">
        <v>217</v>
      </c>
      <c r="AG268" t="s">
        <v>191</v>
      </c>
      <c r="AH268" t="s">
        <v>192</v>
      </c>
      <c r="AI268">
        <v>4</v>
      </c>
      <c r="AJ268">
        <v>4</v>
      </c>
      <c r="AK268" t="s">
        <v>193</v>
      </c>
      <c r="AL268" t="s">
        <v>193</v>
      </c>
      <c r="AM268" t="s">
        <v>193</v>
      </c>
      <c r="AN268">
        <v>11</v>
      </c>
      <c r="AO268" t="s">
        <v>194</v>
      </c>
      <c r="AP268" t="s">
        <v>826</v>
      </c>
      <c r="AQ268" s="283">
        <v>3.5550000000000002</v>
      </c>
      <c r="AR268">
        <v>1.087</v>
      </c>
      <c r="AS268" s="283">
        <v>3.8642850000000002</v>
      </c>
      <c r="AT268">
        <v>119</v>
      </c>
      <c r="AU268" t="s">
        <v>865</v>
      </c>
      <c r="AV268" t="s">
        <v>32</v>
      </c>
      <c r="AW268" t="s">
        <v>32</v>
      </c>
      <c r="AX268">
        <v>8</v>
      </c>
      <c r="AY268" t="s">
        <v>195</v>
      </c>
      <c r="AZ268">
        <v>9761</v>
      </c>
      <c r="BA268" t="s">
        <v>1211</v>
      </c>
      <c r="BB268">
        <v>910560</v>
      </c>
      <c r="BC268" t="s">
        <v>1308</v>
      </c>
      <c r="BD268">
        <v>15192957</v>
      </c>
      <c r="BE268" t="s">
        <v>829</v>
      </c>
      <c r="BF268" t="s">
        <v>203</v>
      </c>
      <c r="BG268">
        <v>7498683</v>
      </c>
      <c r="BH268" t="s">
        <v>198</v>
      </c>
      <c r="BI268" t="s">
        <v>32</v>
      </c>
      <c r="BJ268">
        <v>480772</v>
      </c>
      <c r="BK268" t="s">
        <v>831</v>
      </c>
      <c r="BL268" t="s">
        <v>1309</v>
      </c>
      <c r="BM268" t="s">
        <v>841</v>
      </c>
      <c r="BN268" t="s">
        <v>834</v>
      </c>
      <c r="BO268" t="s">
        <v>32</v>
      </c>
      <c r="BP268" t="s">
        <v>32</v>
      </c>
    </row>
    <row r="269" spans="1:68">
      <c r="A269" s="109">
        <v>2026</v>
      </c>
      <c r="B269" t="s">
        <v>543</v>
      </c>
      <c r="C269" s="109">
        <v>28</v>
      </c>
      <c r="D269" t="s">
        <v>1305</v>
      </c>
      <c r="E269">
        <v>2</v>
      </c>
      <c r="F269" t="s">
        <v>32</v>
      </c>
      <c r="G269" t="s">
        <v>32</v>
      </c>
      <c r="H269">
        <v>967442</v>
      </c>
      <c r="I269" t="s">
        <v>1306</v>
      </c>
      <c r="J269" t="s">
        <v>822</v>
      </c>
      <c r="K269" t="s">
        <v>854</v>
      </c>
      <c r="L269" t="s">
        <v>1307</v>
      </c>
      <c r="M269">
        <v>17.5</v>
      </c>
      <c r="N269">
        <v>48.5</v>
      </c>
      <c r="O269">
        <v>56</v>
      </c>
      <c r="P269" s="110">
        <v>46091</v>
      </c>
      <c r="Q269" s="110">
        <v>46109</v>
      </c>
      <c r="R269" s="110">
        <v>46109.562046678242</v>
      </c>
      <c r="S269" t="s">
        <v>187</v>
      </c>
      <c r="T269" t="s">
        <v>32</v>
      </c>
      <c r="U269" t="s">
        <v>32</v>
      </c>
      <c r="V269" t="s">
        <v>864</v>
      </c>
      <c r="W269" t="s">
        <v>865</v>
      </c>
      <c r="X269" t="s">
        <v>866</v>
      </c>
      <c r="Y269" t="s">
        <v>32</v>
      </c>
      <c r="Z269" t="s">
        <v>32</v>
      </c>
      <c r="AA269" t="s">
        <v>32</v>
      </c>
      <c r="AB269" t="s">
        <v>32</v>
      </c>
      <c r="AC269" t="s">
        <v>32</v>
      </c>
      <c r="AD269" t="s">
        <v>32</v>
      </c>
      <c r="AE269" t="s">
        <v>190</v>
      </c>
      <c r="AF269">
        <v>217</v>
      </c>
      <c r="AG269" t="s">
        <v>191</v>
      </c>
      <c r="AH269" t="s">
        <v>192</v>
      </c>
      <c r="AI269">
        <v>4</v>
      </c>
      <c r="AJ269">
        <v>4</v>
      </c>
      <c r="AK269" t="s">
        <v>193</v>
      </c>
      <c r="AL269" t="s">
        <v>193</v>
      </c>
      <c r="AM269" t="s">
        <v>193</v>
      </c>
      <c r="AN269">
        <v>12</v>
      </c>
      <c r="AO269" t="s">
        <v>194</v>
      </c>
      <c r="AP269" t="s">
        <v>826</v>
      </c>
      <c r="AQ269" s="283">
        <v>3</v>
      </c>
      <c r="AR269">
        <v>1.087</v>
      </c>
      <c r="AS269" s="283">
        <v>3.2610000000000001</v>
      </c>
      <c r="AT269">
        <v>120</v>
      </c>
      <c r="AU269" t="s">
        <v>865</v>
      </c>
      <c r="AV269" t="s">
        <v>32</v>
      </c>
      <c r="AW269" t="s">
        <v>32</v>
      </c>
      <c r="AX269">
        <v>8</v>
      </c>
      <c r="AY269" t="s">
        <v>195</v>
      </c>
      <c r="AZ269">
        <v>9761</v>
      </c>
      <c r="BA269" t="s">
        <v>1211</v>
      </c>
      <c r="BB269">
        <v>910560</v>
      </c>
      <c r="BC269" t="s">
        <v>1308</v>
      </c>
      <c r="BD269">
        <v>15192957</v>
      </c>
      <c r="BE269" t="s">
        <v>829</v>
      </c>
      <c r="BF269" t="s">
        <v>203</v>
      </c>
      <c r="BG269">
        <v>7498683</v>
      </c>
      <c r="BH269" t="s">
        <v>198</v>
      </c>
      <c r="BI269" t="s">
        <v>32</v>
      </c>
      <c r="BJ269">
        <v>480772</v>
      </c>
      <c r="BK269" t="s">
        <v>831</v>
      </c>
      <c r="BL269" t="s">
        <v>1309</v>
      </c>
      <c r="BM269" t="s">
        <v>841</v>
      </c>
      <c r="BN269" t="s">
        <v>834</v>
      </c>
      <c r="BO269" t="s">
        <v>32</v>
      </c>
      <c r="BP269" t="s">
        <v>32</v>
      </c>
    </row>
    <row r="270" spans="1:68">
      <c r="A270" s="109">
        <v>2026</v>
      </c>
      <c r="B270" t="s">
        <v>543</v>
      </c>
      <c r="C270" s="109">
        <v>27</v>
      </c>
      <c r="D270" t="s">
        <v>1310</v>
      </c>
      <c r="E270">
        <v>1</v>
      </c>
      <c r="F270" t="s">
        <v>32</v>
      </c>
      <c r="G270" t="s">
        <v>32</v>
      </c>
      <c r="H270">
        <v>960532</v>
      </c>
      <c r="I270" t="s">
        <v>913</v>
      </c>
      <c r="J270" t="s">
        <v>822</v>
      </c>
      <c r="K270" t="s">
        <v>914</v>
      </c>
      <c r="L270" t="s">
        <v>915</v>
      </c>
      <c r="M270">
        <v>17.5</v>
      </c>
      <c r="N270">
        <v>50</v>
      </c>
      <c r="O270">
        <v>44.9</v>
      </c>
      <c r="P270" s="110">
        <v>46083</v>
      </c>
      <c r="Q270" s="110">
        <v>46108</v>
      </c>
      <c r="R270" s="110">
        <v>46108.887256331007</v>
      </c>
      <c r="S270" t="s">
        <v>187</v>
      </c>
      <c r="T270" t="s">
        <v>32</v>
      </c>
      <c r="U270" t="s">
        <v>32</v>
      </c>
      <c r="V270" t="s">
        <v>267</v>
      </c>
      <c r="W270" t="s">
        <v>268</v>
      </c>
      <c r="X270" t="s">
        <v>856</v>
      </c>
      <c r="Y270" t="s">
        <v>32</v>
      </c>
      <c r="Z270" t="s">
        <v>32</v>
      </c>
      <c r="AA270" t="s">
        <v>32</v>
      </c>
      <c r="AB270" t="s">
        <v>32</v>
      </c>
      <c r="AC270" t="s">
        <v>32</v>
      </c>
      <c r="AD270" t="s">
        <v>32</v>
      </c>
      <c r="AE270" t="s">
        <v>190</v>
      </c>
      <c r="AF270">
        <v>217</v>
      </c>
      <c r="AG270" t="s">
        <v>191</v>
      </c>
      <c r="AH270" t="s">
        <v>192</v>
      </c>
      <c r="AI270">
        <v>4</v>
      </c>
      <c r="AJ270">
        <v>4</v>
      </c>
      <c r="AK270" t="s">
        <v>193</v>
      </c>
      <c r="AL270" t="s">
        <v>193</v>
      </c>
      <c r="AM270" t="s">
        <v>193</v>
      </c>
      <c r="AN270">
        <v>11</v>
      </c>
      <c r="AO270" t="s">
        <v>194</v>
      </c>
      <c r="AP270" t="s">
        <v>826</v>
      </c>
      <c r="AQ270" s="283">
        <v>1.954</v>
      </c>
      <c r="AR270">
        <v>1.0840000000000001</v>
      </c>
      <c r="AS270" s="283">
        <v>2.1181359999999998</v>
      </c>
      <c r="AT270">
        <v>118</v>
      </c>
      <c r="AU270" t="s">
        <v>269</v>
      </c>
      <c r="AV270" t="s">
        <v>32</v>
      </c>
      <c r="AW270" t="s">
        <v>32</v>
      </c>
      <c r="AX270">
        <v>5</v>
      </c>
      <c r="AY270" t="s">
        <v>195</v>
      </c>
      <c r="AZ270">
        <v>10744</v>
      </c>
      <c r="BA270" t="s">
        <v>916</v>
      </c>
      <c r="BB270">
        <v>8011</v>
      </c>
      <c r="BC270" t="s">
        <v>917</v>
      </c>
      <c r="BD270">
        <v>6527802</v>
      </c>
      <c r="BE270" t="s">
        <v>829</v>
      </c>
      <c r="BF270" t="s">
        <v>340</v>
      </c>
      <c r="BG270" t="s">
        <v>32</v>
      </c>
      <c r="BH270" t="s">
        <v>198</v>
      </c>
      <c r="BI270" t="s">
        <v>32</v>
      </c>
      <c r="BJ270">
        <v>480583</v>
      </c>
      <c r="BK270" t="s">
        <v>831</v>
      </c>
      <c r="BL270" t="s">
        <v>272</v>
      </c>
      <c r="BM270" t="s">
        <v>841</v>
      </c>
      <c r="BN270" t="s">
        <v>834</v>
      </c>
      <c r="BO270" t="s">
        <v>32</v>
      </c>
      <c r="BP270" t="s">
        <v>32</v>
      </c>
    </row>
    <row r="271" spans="1:68">
      <c r="A271" s="109">
        <v>2026</v>
      </c>
      <c r="B271" t="s">
        <v>543</v>
      </c>
      <c r="C271" s="109">
        <v>27</v>
      </c>
      <c r="D271" t="s">
        <v>1311</v>
      </c>
      <c r="E271">
        <v>1</v>
      </c>
      <c r="F271" t="s">
        <v>32</v>
      </c>
      <c r="G271" t="s">
        <v>32</v>
      </c>
      <c r="H271">
        <v>965292</v>
      </c>
      <c r="I271" t="s">
        <v>985</v>
      </c>
      <c r="J271" t="s">
        <v>822</v>
      </c>
      <c r="K271" t="s">
        <v>945</v>
      </c>
      <c r="L271" t="s">
        <v>986</v>
      </c>
      <c r="M271">
        <v>14.77</v>
      </c>
      <c r="N271">
        <v>20.2</v>
      </c>
      <c r="O271">
        <v>12.9</v>
      </c>
      <c r="P271" s="110">
        <v>46089</v>
      </c>
      <c r="Q271" s="110">
        <v>46108</v>
      </c>
      <c r="R271" s="110">
        <v>46108.676179710637</v>
      </c>
      <c r="S271" t="s">
        <v>187</v>
      </c>
      <c r="T271" t="s">
        <v>32</v>
      </c>
      <c r="U271" t="s">
        <v>32</v>
      </c>
      <c r="V271" t="s">
        <v>665</v>
      </c>
      <c r="W271" t="s">
        <v>665</v>
      </c>
      <c r="X271" t="s">
        <v>947</v>
      </c>
      <c r="Y271" t="s">
        <v>32</v>
      </c>
      <c r="Z271" t="s">
        <v>32</v>
      </c>
      <c r="AA271" t="s">
        <v>32</v>
      </c>
      <c r="AB271" t="s">
        <v>32</v>
      </c>
      <c r="AC271" t="s">
        <v>32</v>
      </c>
      <c r="AD271" t="s">
        <v>32</v>
      </c>
      <c r="AE271" t="s">
        <v>190</v>
      </c>
      <c r="AF271">
        <v>217</v>
      </c>
      <c r="AG271" t="s">
        <v>191</v>
      </c>
      <c r="AH271" t="s">
        <v>192</v>
      </c>
      <c r="AI271">
        <v>4</v>
      </c>
      <c r="AJ271">
        <v>4</v>
      </c>
      <c r="AK271" t="s">
        <v>193</v>
      </c>
      <c r="AL271" t="s">
        <v>193</v>
      </c>
      <c r="AM271" t="s">
        <v>193</v>
      </c>
      <c r="AN271">
        <v>15</v>
      </c>
      <c r="AO271" t="s">
        <v>194</v>
      </c>
      <c r="AP271" t="s">
        <v>826</v>
      </c>
      <c r="AQ271" s="283">
        <v>1.6519999999999999</v>
      </c>
      <c r="AR271">
        <v>1.0840000000000001</v>
      </c>
      <c r="AS271" s="283">
        <v>1.7907679999999999</v>
      </c>
      <c r="AT271">
        <v>140</v>
      </c>
      <c r="AU271" t="s">
        <v>665</v>
      </c>
      <c r="AV271" t="s">
        <v>32</v>
      </c>
      <c r="AW271" t="s">
        <v>32</v>
      </c>
      <c r="AX271">
        <v>15</v>
      </c>
      <c r="AY271" t="s">
        <v>422</v>
      </c>
      <c r="AZ271">
        <v>1141</v>
      </c>
      <c r="BA271" t="s">
        <v>948</v>
      </c>
      <c r="BB271">
        <v>923262</v>
      </c>
      <c r="BC271" t="s">
        <v>987</v>
      </c>
      <c r="BD271">
        <v>7079915</v>
      </c>
      <c r="BE271" t="s">
        <v>829</v>
      </c>
      <c r="BF271" t="s">
        <v>665</v>
      </c>
      <c r="BG271" t="s">
        <v>32</v>
      </c>
      <c r="BH271" t="s">
        <v>198</v>
      </c>
      <c r="BI271" t="s">
        <v>32</v>
      </c>
      <c r="BJ271">
        <v>480517</v>
      </c>
      <c r="BK271" t="s">
        <v>831</v>
      </c>
      <c r="BL271" t="s">
        <v>669</v>
      </c>
      <c r="BM271" t="s">
        <v>841</v>
      </c>
      <c r="BN271" t="s">
        <v>834</v>
      </c>
      <c r="BO271" t="s">
        <v>32</v>
      </c>
      <c r="BP271" t="s">
        <v>32</v>
      </c>
    </row>
    <row r="272" spans="1:68">
      <c r="A272" s="109">
        <v>2026</v>
      </c>
      <c r="B272" t="s">
        <v>543</v>
      </c>
      <c r="C272" s="109">
        <v>26</v>
      </c>
      <c r="D272" t="s">
        <v>1312</v>
      </c>
      <c r="E272">
        <v>1</v>
      </c>
      <c r="F272" t="s">
        <v>32</v>
      </c>
      <c r="G272" t="s">
        <v>32</v>
      </c>
      <c r="H272">
        <v>952273</v>
      </c>
      <c r="I272" t="s">
        <v>409</v>
      </c>
      <c r="J272" t="s">
        <v>822</v>
      </c>
      <c r="K272" t="s">
        <v>914</v>
      </c>
      <c r="L272" t="s">
        <v>1057</v>
      </c>
      <c r="M272">
        <v>14</v>
      </c>
      <c r="N272">
        <v>20</v>
      </c>
      <c r="O272">
        <v>33</v>
      </c>
      <c r="P272" s="110">
        <v>46099</v>
      </c>
      <c r="Q272" s="110">
        <v>46107</v>
      </c>
      <c r="R272" s="110">
        <v>46107.980353553241</v>
      </c>
      <c r="S272" t="s">
        <v>187</v>
      </c>
      <c r="T272" t="s">
        <v>32</v>
      </c>
      <c r="U272" t="s">
        <v>32</v>
      </c>
      <c r="V272" t="s">
        <v>339</v>
      </c>
      <c r="W272" t="s">
        <v>340</v>
      </c>
      <c r="X272" t="s">
        <v>1058</v>
      </c>
      <c r="Y272" t="s">
        <v>32</v>
      </c>
      <c r="Z272" t="s">
        <v>32</v>
      </c>
      <c r="AA272" t="s">
        <v>32</v>
      </c>
      <c r="AB272" t="s">
        <v>32</v>
      </c>
      <c r="AC272" t="s">
        <v>32</v>
      </c>
      <c r="AD272" t="s">
        <v>32</v>
      </c>
      <c r="AE272" t="s">
        <v>190</v>
      </c>
      <c r="AF272">
        <v>217</v>
      </c>
      <c r="AG272" t="s">
        <v>191</v>
      </c>
      <c r="AH272" t="s">
        <v>192</v>
      </c>
      <c r="AI272">
        <v>4</v>
      </c>
      <c r="AJ272">
        <v>4</v>
      </c>
      <c r="AK272" t="s">
        <v>193</v>
      </c>
      <c r="AL272" t="s">
        <v>193</v>
      </c>
      <c r="AM272" t="s">
        <v>193</v>
      </c>
      <c r="AN272">
        <v>5</v>
      </c>
      <c r="AO272" t="s">
        <v>194</v>
      </c>
      <c r="AP272" t="s">
        <v>826</v>
      </c>
      <c r="AQ272" s="283">
        <v>0.76400000000000001</v>
      </c>
      <c r="AR272">
        <v>1.0840000000000001</v>
      </c>
      <c r="AS272" s="283">
        <v>0.82817600000000002</v>
      </c>
      <c r="AT272">
        <v>111</v>
      </c>
      <c r="AU272" t="s">
        <v>340</v>
      </c>
      <c r="AV272" t="s">
        <v>32</v>
      </c>
      <c r="AW272" t="s">
        <v>32</v>
      </c>
      <c r="AX272">
        <v>5</v>
      </c>
      <c r="AY272" t="s">
        <v>195</v>
      </c>
      <c r="AZ272">
        <v>723</v>
      </c>
      <c r="BA272" t="s">
        <v>228</v>
      </c>
      <c r="BB272">
        <v>9571</v>
      </c>
      <c r="BC272" t="s">
        <v>410</v>
      </c>
      <c r="BD272">
        <v>8070607</v>
      </c>
      <c r="BE272" t="s">
        <v>829</v>
      </c>
      <c r="BF272" t="s">
        <v>340</v>
      </c>
      <c r="BG272" t="s">
        <v>32</v>
      </c>
      <c r="BH272" t="s">
        <v>198</v>
      </c>
      <c r="BI272" t="s">
        <v>32</v>
      </c>
      <c r="BJ272">
        <v>480447</v>
      </c>
      <c r="BK272" t="s">
        <v>831</v>
      </c>
      <c r="BL272" t="s">
        <v>344</v>
      </c>
      <c r="BM272" t="s">
        <v>833</v>
      </c>
      <c r="BN272" t="s">
        <v>834</v>
      </c>
      <c r="BO272" t="s">
        <v>32</v>
      </c>
      <c r="BP272" t="s">
        <v>32</v>
      </c>
    </row>
    <row r="273" spans="1:68">
      <c r="A273" s="109">
        <v>2026</v>
      </c>
      <c r="B273" t="s">
        <v>543</v>
      </c>
      <c r="C273" s="109">
        <v>27</v>
      </c>
      <c r="D273" t="s">
        <v>1313</v>
      </c>
      <c r="E273">
        <v>1</v>
      </c>
      <c r="F273" t="s">
        <v>32</v>
      </c>
      <c r="G273" t="s">
        <v>32</v>
      </c>
      <c r="H273">
        <v>900214</v>
      </c>
      <c r="I273" t="s">
        <v>493</v>
      </c>
      <c r="J273" t="s">
        <v>822</v>
      </c>
      <c r="K273" t="s">
        <v>952</v>
      </c>
      <c r="L273" t="s">
        <v>1092</v>
      </c>
      <c r="M273">
        <v>14.7</v>
      </c>
      <c r="N273">
        <v>25</v>
      </c>
      <c r="O273">
        <v>35</v>
      </c>
      <c r="P273" s="110">
        <v>46089</v>
      </c>
      <c r="Q273" s="110">
        <v>46108</v>
      </c>
      <c r="R273" s="110">
        <v>46108.549110995373</v>
      </c>
      <c r="S273" t="s">
        <v>187</v>
      </c>
      <c r="T273" t="s">
        <v>32</v>
      </c>
      <c r="U273" t="s">
        <v>32</v>
      </c>
      <c r="V273" t="s">
        <v>318</v>
      </c>
      <c r="W273" t="s">
        <v>318</v>
      </c>
      <c r="X273" t="s">
        <v>954</v>
      </c>
      <c r="Y273" t="s">
        <v>32</v>
      </c>
      <c r="Z273" t="s">
        <v>32</v>
      </c>
      <c r="AA273" t="s">
        <v>32</v>
      </c>
      <c r="AB273" t="s">
        <v>32</v>
      </c>
      <c r="AC273" t="s">
        <v>32</v>
      </c>
      <c r="AD273" t="s">
        <v>32</v>
      </c>
      <c r="AE273" t="s">
        <v>190</v>
      </c>
      <c r="AF273">
        <v>217</v>
      </c>
      <c r="AG273" t="s">
        <v>191</v>
      </c>
      <c r="AH273" t="s">
        <v>192</v>
      </c>
      <c r="AI273">
        <v>4</v>
      </c>
      <c r="AJ273">
        <v>4</v>
      </c>
      <c r="AK273" t="s">
        <v>193</v>
      </c>
      <c r="AL273" t="s">
        <v>193</v>
      </c>
      <c r="AM273" t="s">
        <v>193</v>
      </c>
      <c r="AN273">
        <v>3</v>
      </c>
      <c r="AO273" t="s">
        <v>194</v>
      </c>
      <c r="AP273" t="s">
        <v>826</v>
      </c>
      <c r="AQ273" s="283">
        <v>1.66</v>
      </c>
      <c r="AR273">
        <v>1.0840000000000001</v>
      </c>
      <c r="AS273" s="283">
        <v>1.7994399999999999</v>
      </c>
      <c r="AT273">
        <v>108</v>
      </c>
      <c r="AU273" t="s">
        <v>320</v>
      </c>
      <c r="AV273" t="s">
        <v>32</v>
      </c>
      <c r="AW273" t="s">
        <v>32</v>
      </c>
      <c r="AX273">
        <v>5</v>
      </c>
      <c r="AY273" t="s">
        <v>195</v>
      </c>
      <c r="AZ273">
        <v>8568</v>
      </c>
      <c r="BA273" t="s">
        <v>963</v>
      </c>
      <c r="BB273">
        <v>901981</v>
      </c>
      <c r="BC273" t="s">
        <v>389</v>
      </c>
      <c r="BD273">
        <v>6136456</v>
      </c>
      <c r="BE273" t="s">
        <v>829</v>
      </c>
      <c r="BF273" t="s">
        <v>1078</v>
      </c>
      <c r="BG273" t="s">
        <v>32</v>
      </c>
      <c r="BH273" t="s">
        <v>198</v>
      </c>
      <c r="BI273" t="s">
        <v>32</v>
      </c>
      <c r="BJ273">
        <v>480445</v>
      </c>
      <c r="BK273" t="s">
        <v>831</v>
      </c>
      <c r="BL273" t="s">
        <v>323</v>
      </c>
      <c r="BM273" t="s">
        <v>833</v>
      </c>
      <c r="BN273" t="s">
        <v>834</v>
      </c>
      <c r="BO273" t="s">
        <v>32</v>
      </c>
      <c r="BP273" t="s">
        <v>32</v>
      </c>
    </row>
    <row r="274" spans="1:68">
      <c r="A274" s="109">
        <v>2026</v>
      </c>
      <c r="B274" t="s">
        <v>543</v>
      </c>
      <c r="C274" s="109">
        <v>26</v>
      </c>
      <c r="D274" t="s">
        <v>1314</v>
      </c>
      <c r="E274">
        <v>1</v>
      </c>
      <c r="F274" t="s">
        <v>32</v>
      </c>
      <c r="G274" t="s">
        <v>32</v>
      </c>
      <c r="H274">
        <v>30428</v>
      </c>
      <c r="I274" t="s">
        <v>1117</v>
      </c>
      <c r="J274" t="s">
        <v>822</v>
      </c>
      <c r="K274" t="s">
        <v>1101</v>
      </c>
      <c r="L274" t="s">
        <v>1118</v>
      </c>
      <c r="M274">
        <v>15</v>
      </c>
      <c r="N274">
        <v>23</v>
      </c>
      <c r="O274">
        <v>27.1</v>
      </c>
      <c r="P274" s="110">
        <v>46088</v>
      </c>
      <c r="Q274" s="110">
        <v>46107</v>
      </c>
      <c r="R274" s="110">
        <v>46107.725111886582</v>
      </c>
      <c r="S274" t="s">
        <v>187</v>
      </c>
      <c r="T274" t="s">
        <v>32</v>
      </c>
      <c r="U274" t="s">
        <v>32</v>
      </c>
      <c r="V274" t="s">
        <v>1196</v>
      </c>
      <c r="W274" t="s">
        <v>1197</v>
      </c>
      <c r="X274" t="s">
        <v>1001</v>
      </c>
      <c r="Y274" t="s">
        <v>32</v>
      </c>
      <c r="Z274" t="s">
        <v>32</v>
      </c>
      <c r="AA274" t="s">
        <v>32</v>
      </c>
      <c r="AB274" t="s">
        <v>32</v>
      </c>
      <c r="AC274" t="s">
        <v>32</v>
      </c>
      <c r="AD274" t="s">
        <v>32</v>
      </c>
      <c r="AE274" t="s">
        <v>190</v>
      </c>
      <c r="AF274">
        <v>217</v>
      </c>
      <c r="AG274" t="s">
        <v>191</v>
      </c>
      <c r="AH274" t="s">
        <v>192</v>
      </c>
      <c r="AI274">
        <v>4</v>
      </c>
      <c r="AJ274">
        <v>4</v>
      </c>
      <c r="AK274" t="s">
        <v>193</v>
      </c>
      <c r="AL274" t="s">
        <v>193</v>
      </c>
      <c r="AM274" t="s">
        <v>193</v>
      </c>
      <c r="AN274">
        <v>4</v>
      </c>
      <c r="AO274" t="s">
        <v>194</v>
      </c>
      <c r="AP274" t="s">
        <v>826</v>
      </c>
      <c r="AQ274" s="283">
        <v>1.6120000000000001</v>
      </c>
      <c r="AR274">
        <v>1.0840000000000001</v>
      </c>
      <c r="AS274" s="283">
        <v>1.7474080000000001</v>
      </c>
      <c r="AT274">
        <v>110</v>
      </c>
      <c r="AU274" t="s">
        <v>1198</v>
      </c>
      <c r="AV274" t="s">
        <v>32</v>
      </c>
      <c r="AW274" t="s">
        <v>32</v>
      </c>
      <c r="AX274">
        <v>7</v>
      </c>
      <c r="AY274" t="s">
        <v>195</v>
      </c>
      <c r="AZ274">
        <v>10746</v>
      </c>
      <c r="BA274" t="s">
        <v>1104</v>
      </c>
      <c r="BB274">
        <v>85319</v>
      </c>
      <c r="BC274" t="s">
        <v>1119</v>
      </c>
      <c r="BD274">
        <v>14054744</v>
      </c>
      <c r="BE274" t="s">
        <v>829</v>
      </c>
      <c r="BF274" t="s">
        <v>563</v>
      </c>
      <c r="BG274" t="s">
        <v>32</v>
      </c>
      <c r="BH274" t="s">
        <v>198</v>
      </c>
      <c r="BI274" t="s">
        <v>32</v>
      </c>
      <c r="BJ274">
        <v>480234</v>
      </c>
      <c r="BK274" t="s">
        <v>831</v>
      </c>
      <c r="BL274" t="s">
        <v>1199</v>
      </c>
      <c r="BM274" t="s">
        <v>833</v>
      </c>
      <c r="BN274" t="s">
        <v>834</v>
      </c>
      <c r="BO274" t="s">
        <v>32</v>
      </c>
      <c r="BP274" t="s">
        <v>32</v>
      </c>
    </row>
    <row r="275" spans="1:68">
      <c r="A275" s="109">
        <v>2026</v>
      </c>
      <c r="B275" t="s">
        <v>543</v>
      </c>
      <c r="C275" s="109">
        <v>24</v>
      </c>
      <c r="D275" t="s">
        <v>1315</v>
      </c>
      <c r="E275">
        <v>1</v>
      </c>
      <c r="F275" t="s">
        <v>32</v>
      </c>
      <c r="G275" t="s">
        <v>32</v>
      </c>
      <c r="H275">
        <v>969096</v>
      </c>
      <c r="I275" t="s">
        <v>346</v>
      </c>
      <c r="J275" t="s">
        <v>822</v>
      </c>
      <c r="K275" t="s">
        <v>1101</v>
      </c>
      <c r="L275" t="s">
        <v>1189</v>
      </c>
      <c r="M275">
        <v>14.9</v>
      </c>
      <c r="N275">
        <v>43.8</v>
      </c>
      <c r="O275">
        <v>38.299999999999997</v>
      </c>
      <c r="P275" s="110">
        <v>46090</v>
      </c>
      <c r="Q275" s="110">
        <v>46105</v>
      </c>
      <c r="R275" s="110">
        <v>46105.589780474533</v>
      </c>
      <c r="S275" t="s">
        <v>187</v>
      </c>
      <c r="T275" t="s">
        <v>32</v>
      </c>
      <c r="U275" t="s">
        <v>32</v>
      </c>
      <c r="V275" t="s">
        <v>1190</v>
      </c>
      <c r="W275" t="s">
        <v>1078</v>
      </c>
      <c r="X275" t="s">
        <v>1058</v>
      </c>
      <c r="Y275" t="s">
        <v>32</v>
      </c>
      <c r="Z275" t="s">
        <v>32</v>
      </c>
      <c r="AA275" t="s">
        <v>32</v>
      </c>
      <c r="AB275" t="s">
        <v>32</v>
      </c>
      <c r="AC275" t="s">
        <v>32</v>
      </c>
      <c r="AD275" t="s">
        <v>32</v>
      </c>
      <c r="AE275" t="s">
        <v>190</v>
      </c>
      <c r="AF275">
        <v>217</v>
      </c>
      <c r="AG275" t="s">
        <v>191</v>
      </c>
      <c r="AH275" t="s">
        <v>192</v>
      </c>
      <c r="AI275">
        <v>4</v>
      </c>
      <c r="AJ275">
        <v>4</v>
      </c>
      <c r="AK275" t="s">
        <v>193</v>
      </c>
      <c r="AL275" t="s">
        <v>193</v>
      </c>
      <c r="AM275" t="s">
        <v>193</v>
      </c>
      <c r="AN275">
        <v>5</v>
      </c>
      <c r="AO275" t="s">
        <v>194</v>
      </c>
      <c r="AP275" t="s">
        <v>826</v>
      </c>
      <c r="AQ275" s="283">
        <v>2.3610000000000002</v>
      </c>
      <c r="AR275">
        <v>1.0840000000000001</v>
      </c>
      <c r="AS275" s="283">
        <v>2.559324000000001</v>
      </c>
      <c r="AT275">
        <v>111</v>
      </c>
      <c r="AU275" t="s">
        <v>1191</v>
      </c>
      <c r="AV275" t="s">
        <v>32</v>
      </c>
      <c r="AW275" t="s">
        <v>32</v>
      </c>
      <c r="AX275">
        <v>7</v>
      </c>
      <c r="AY275" t="s">
        <v>195</v>
      </c>
      <c r="AZ275">
        <v>10653</v>
      </c>
      <c r="BA275" t="s">
        <v>1108</v>
      </c>
      <c r="BB275">
        <v>942465</v>
      </c>
      <c r="BC275" t="s">
        <v>347</v>
      </c>
      <c r="BD275">
        <v>13575341</v>
      </c>
      <c r="BE275" t="s">
        <v>859</v>
      </c>
      <c r="BF275" t="s">
        <v>563</v>
      </c>
      <c r="BG275" t="s">
        <v>32</v>
      </c>
      <c r="BH275" t="s">
        <v>198</v>
      </c>
      <c r="BI275" t="s">
        <v>32</v>
      </c>
      <c r="BJ275">
        <v>479693</v>
      </c>
      <c r="BK275" t="s">
        <v>831</v>
      </c>
      <c r="BL275" t="s">
        <v>1192</v>
      </c>
      <c r="BM275" t="s">
        <v>833</v>
      </c>
      <c r="BN275" t="s">
        <v>834</v>
      </c>
      <c r="BO275" t="s">
        <v>32</v>
      </c>
      <c r="BP275" t="s">
        <v>32</v>
      </c>
    </row>
    <row r="276" spans="1:68">
      <c r="A276" s="109">
        <v>2026</v>
      </c>
      <c r="B276" t="s">
        <v>543</v>
      </c>
      <c r="C276" s="109">
        <v>24</v>
      </c>
      <c r="D276" t="s">
        <v>1316</v>
      </c>
      <c r="E276">
        <v>1</v>
      </c>
      <c r="F276" t="s">
        <v>32</v>
      </c>
      <c r="G276" t="s">
        <v>32</v>
      </c>
      <c r="H276">
        <v>705559</v>
      </c>
      <c r="I276" t="s">
        <v>1317</v>
      </c>
      <c r="J276" t="s">
        <v>822</v>
      </c>
      <c r="K276" t="s">
        <v>870</v>
      </c>
      <c r="L276" t="s">
        <v>1318</v>
      </c>
      <c r="M276">
        <v>11.85</v>
      </c>
      <c r="N276">
        <v>20.399999999999999</v>
      </c>
      <c r="O276">
        <v>23.9</v>
      </c>
      <c r="P276" s="110">
        <v>46087</v>
      </c>
      <c r="Q276" s="110">
        <v>46105</v>
      </c>
      <c r="R276" s="110">
        <v>46105.521492511572</v>
      </c>
      <c r="S276" t="s">
        <v>187</v>
      </c>
      <c r="T276" t="s">
        <v>32</v>
      </c>
      <c r="U276" t="s">
        <v>32</v>
      </c>
      <c r="V276" t="s">
        <v>1319</v>
      </c>
      <c r="W276" t="s">
        <v>1319</v>
      </c>
      <c r="X276" t="s">
        <v>1320</v>
      </c>
      <c r="Y276" t="s">
        <v>32</v>
      </c>
      <c r="Z276" t="s">
        <v>32</v>
      </c>
      <c r="AA276" t="s">
        <v>32</v>
      </c>
      <c r="AB276" t="s">
        <v>32</v>
      </c>
      <c r="AC276" t="s">
        <v>32</v>
      </c>
      <c r="AD276" t="s">
        <v>32</v>
      </c>
      <c r="AE276" t="s">
        <v>190</v>
      </c>
      <c r="AF276">
        <v>217</v>
      </c>
      <c r="AG276" t="s">
        <v>191</v>
      </c>
      <c r="AH276" t="s">
        <v>192</v>
      </c>
      <c r="AI276">
        <v>4</v>
      </c>
      <c r="AJ276">
        <v>4</v>
      </c>
      <c r="AK276" t="s">
        <v>193</v>
      </c>
      <c r="AL276" t="s">
        <v>193</v>
      </c>
      <c r="AM276" t="s">
        <v>193</v>
      </c>
      <c r="AN276">
        <v>2</v>
      </c>
      <c r="AO276" t="s">
        <v>194</v>
      </c>
      <c r="AP276" t="s">
        <v>826</v>
      </c>
      <c r="AQ276" s="283">
        <v>0.56799999999999995</v>
      </c>
      <c r="AR276">
        <v>1.0840000000000001</v>
      </c>
      <c r="AS276" s="283">
        <v>0.61571200000000004</v>
      </c>
      <c r="AT276">
        <v>105</v>
      </c>
      <c r="AU276" t="s">
        <v>63</v>
      </c>
      <c r="AV276" t="s">
        <v>32</v>
      </c>
      <c r="AW276" t="s">
        <v>32</v>
      </c>
      <c r="AX276">
        <v>15</v>
      </c>
      <c r="AY276" t="s">
        <v>422</v>
      </c>
      <c r="AZ276">
        <v>1141</v>
      </c>
      <c r="BA276" t="s">
        <v>948</v>
      </c>
      <c r="BB276">
        <v>239299</v>
      </c>
      <c r="BC276" t="s">
        <v>1321</v>
      </c>
      <c r="BD276">
        <v>19109032</v>
      </c>
      <c r="BE276" t="s">
        <v>829</v>
      </c>
      <c r="BF276" t="s">
        <v>665</v>
      </c>
      <c r="BG276" t="s">
        <v>32</v>
      </c>
      <c r="BH276" t="s">
        <v>198</v>
      </c>
      <c r="BI276" t="s">
        <v>32</v>
      </c>
      <c r="BJ276">
        <v>479683</v>
      </c>
      <c r="BK276" t="s">
        <v>831</v>
      </c>
      <c r="BL276" t="s">
        <v>1322</v>
      </c>
      <c r="BM276" t="s">
        <v>1225</v>
      </c>
      <c r="BN276" t="s">
        <v>1226</v>
      </c>
      <c r="BO276" t="s">
        <v>32</v>
      </c>
      <c r="BP276" t="s">
        <v>32</v>
      </c>
    </row>
    <row r="277" spans="1:68">
      <c r="A277" s="109">
        <v>2026</v>
      </c>
      <c r="B277" t="s">
        <v>543</v>
      </c>
      <c r="C277" s="109">
        <v>24</v>
      </c>
      <c r="D277" t="s">
        <v>1323</v>
      </c>
      <c r="E277">
        <v>1</v>
      </c>
      <c r="F277" t="s">
        <v>32</v>
      </c>
      <c r="G277" t="s">
        <v>32</v>
      </c>
      <c r="H277">
        <v>704041</v>
      </c>
      <c r="I277" t="s">
        <v>399</v>
      </c>
      <c r="J277" t="s">
        <v>822</v>
      </c>
      <c r="K277" t="s">
        <v>870</v>
      </c>
      <c r="L277" t="s">
        <v>884</v>
      </c>
      <c r="M277">
        <v>17.72</v>
      </c>
      <c r="N277">
        <v>49.8</v>
      </c>
      <c r="O277">
        <v>75</v>
      </c>
      <c r="P277" s="110">
        <v>46079</v>
      </c>
      <c r="Q277" s="110">
        <v>46105</v>
      </c>
      <c r="R277" s="110">
        <v>46105.51975702546</v>
      </c>
      <c r="S277" t="s">
        <v>187</v>
      </c>
      <c r="T277" t="s">
        <v>32</v>
      </c>
      <c r="U277" t="s">
        <v>32</v>
      </c>
      <c r="V277" t="s">
        <v>301</v>
      </c>
      <c r="W277" t="s">
        <v>302</v>
      </c>
      <c r="X277" t="s">
        <v>856</v>
      </c>
      <c r="Y277" t="s">
        <v>32</v>
      </c>
      <c r="Z277" t="s">
        <v>32</v>
      </c>
      <c r="AA277" t="s">
        <v>32</v>
      </c>
      <c r="AB277" t="s">
        <v>32</v>
      </c>
      <c r="AC277" t="s">
        <v>32</v>
      </c>
      <c r="AD277" t="s">
        <v>32</v>
      </c>
      <c r="AE277" t="s">
        <v>190</v>
      </c>
      <c r="AF277">
        <v>217</v>
      </c>
      <c r="AG277" t="s">
        <v>191</v>
      </c>
      <c r="AH277" t="s">
        <v>192</v>
      </c>
      <c r="AI277">
        <v>4</v>
      </c>
      <c r="AJ277">
        <v>4</v>
      </c>
      <c r="AK277" t="s">
        <v>193</v>
      </c>
      <c r="AL277" t="s">
        <v>193</v>
      </c>
      <c r="AM277" t="s">
        <v>193</v>
      </c>
      <c r="AN277">
        <v>11</v>
      </c>
      <c r="AO277" t="s">
        <v>194</v>
      </c>
      <c r="AP277" t="s">
        <v>826</v>
      </c>
      <c r="AQ277" s="283">
        <v>1.518</v>
      </c>
      <c r="AR277">
        <v>1.0840000000000001</v>
      </c>
      <c r="AS277" s="283">
        <v>1.6455120000000001</v>
      </c>
      <c r="AT277">
        <v>118</v>
      </c>
      <c r="AU277" t="s">
        <v>261</v>
      </c>
      <c r="AV277" t="s">
        <v>32</v>
      </c>
      <c r="AW277" t="s">
        <v>32</v>
      </c>
      <c r="AX277">
        <v>14</v>
      </c>
      <c r="AY277" t="s">
        <v>195</v>
      </c>
      <c r="AZ277">
        <v>7651</v>
      </c>
      <c r="BA277" t="s">
        <v>1020</v>
      </c>
      <c r="BB277">
        <v>81773</v>
      </c>
      <c r="BC277" t="s">
        <v>885</v>
      </c>
      <c r="BD277">
        <v>12075898</v>
      </c>
      <c r="BE277" t="s">
        <v>859</v>
      </c>
      <c r="BF277" t="s">
        <v>188</v>
      </c>
      <c r="BG277" t="s">
        <v>32</v>
      </c>
      <c r="BH277" t="s">
        <v>198</v>
      </c>
      <c r="BI277" t="s">
        <v>32</v>
      </c>
      <c r="BJ277">
        <v>479616</v>
      </c>
      <c r="BK277" t="s">
        <v>831</v>
      </c>
      <c r="BL277" t="s">
        <v>305</v>
      </c>
      <c r="BM277" t="s">
        <v>841</v>
      </c>
      <c r="BN277" t="s">
        <v>834</v>
      </c>
      <c r="BO277" t="s">
        <v>32</v>
      </c>
      <c r="BP277" t="s">
        <v>32</v>
      </c>
    </row>
    <row r="278" spans="1:68">
      <c r="A278" s="109">
        <v>2026</v>
      </c>
      <c r="B278" t="s">
        <v>543</v>
      </c>
      <c r="C278" s="109">
        <v>24</v>
      </c>
      <c r="D278" t="s">
        <v>1324</v>
      </c>
      <c r="E278">
        <v>1</v>
      </c>
      <c r="F278" t="s">
        <v>32</v>
      </c>
      <c r="G278" t="s">
        <v>32</v>
      </c>
      <c r="H278">
        <v>702113</v>
      </c>
      <c r="I278" t="s">
        <v>1172</v>
      </c>
      <c r="J278" t="s">
        <v>822</v>
      </c>
      <c r="K278" t="s">
        <v>1101</v>
      </c>
      <c r="L278" t="s">
        <v>1173</v>
      </c>
      <c r="M278">
        <v>14.9</v>
      </c>
      <c r="N278">
        <v>23.2</v>
      </c>
      <c r="O278">
        <v>19.3</v>
      </c>
      <c r="P278" s="110">
        <v>46100</v>
      </c>
      <c r="Q278" s="110">
        <v>46105</v>
      </c>
      <c r="R278" s="110">
        <v>46105.46500405093</v>
      </c>
      <c r="S278" t="s">
        <v>187</v>
      </c>
      <c r="T278" t="s">
        <v>32</v>
      </c>
      <c r="U278" t="s">
        <v>32</v>
      </c>
      <c r="V278" t="s">
        <v>232</v>
      </c>
      <c r="W278" t="s">
        <v>233</v>
      </c>
      <c r="X278" t="s">
        <v>1103</v>
      </c>
      <c r="Y278" t="s">
        <v>32</v>
      </c>
      <c r="Z278" t="s">
        <v>32</v>
      </c>
      <c r="AA278" t="s">
        <v>32</v>
      </c>
      <c r="AB278" t="s">
        <v>32</v>
      </c>
      <c r="AC278" t="s">
        <v>32</v>
      </c>
      <c r="AD278" t="s">
        <v>32</v>
      </c>
      <c r="AE278" t="s">
        <v>190</v>
      </c>
      <c r="AF278">
        <v>217</v>
      </c>
      <c r="AG278" t="s">
        <v>191</v>
      </c>
      <c r="AH278" t="s">
        <v>192</v>
      </c>
      <c r="AI278">
        <v>4</v>
      </c>
      <c r="AJ278">
        <v>4</v>
      </c>
      <c r="AK278" t="s">
        <v>193</v>
      </c>
      <c r="AL278" t="s">
        <v>193</v>
      </c>
      <c r="AM278" t="s">
        <v>193</v>
      </c>
      <c r="AN278">
        <v>7</v>
      </c>
      <c r="AO278" t="s">
        <v>194</v>
      </c>
      <c r="AP278" t="s">
        <v>826</v>
      </c>
      <c r="AQ278" s="283">
        <v>0.5</v>
      </c>
      <c r="AR278">
        <v>1.0840000000000001</v>
      </c>
      <c r="AS278" s="283">
        <v>0.54200000000000004</v>
      </c>
      <c r="AT278">
        <v>113</v>
      </c>
      <c r="AU278" t="s">
        <v>235</v>
      </c>
      <c r="AV278" t="s">
        <v>32</v>
      </c>
      <c r="AW278" t="s">
        <v>32</v>
      </c>
      <c r="AX278">
        <v>5</v>
      </c>
      <c r="AY278" t="s">
        <v>195</v>
      </c>
      <c r="AZ278">
        <v>10746</v>
      </c>
      <c r="BA278" t="s">
        <v>1104</v>
      </c>
      <c r="BB278">
        <v>13559</v>
      </c>
      <c r="BC278" t="s">
        <v>1174</v>
      </c>
      <c r="BD278">
        <v>6563679</v>
      </c>
      <c r="BE278" t="s">
        <v>829</v>
      </c>
      <c r="BF278" t="s">
        <v>66</v>
      </c>
      <c r="BG278" t="s">
        <v>32</v>
      </c>
      <c r="BH278" t="s">
        <v>198</v>
      </c>
      <c r="BI278" t="s">
        <v>32</v>
      </c>
      <c r="BJ278">
        <v>479608</v>
      </c>
      <c r="BK278" t="s">
        <v>831</v>
      </c>
      <c r="BL278" t="s">
        <v>238</v>
      </c>
      <c r="BM278" t="s">
        <v>841</v>
      </c>
      <c r="BN278" t="s">
        <v>834</v>
      </c>
      <c r="BO278" t="s">
        <v>32</v>
      </c>
      <c r="BP278" t="s">
        <v>32</v>
      </c>
    </row>
    <row r="279" spans="1:68">
      <c r="A279" s="109">
        <v>2026</v>
      </c>
      <c r="B279" t="s">
        <v>543</v>
      </c>
      <c r="C279" s="109">
        <v>24</v>
      </c>
      <c r="D279" t="s">
        <v>1324</v>
      </c>
      <c r="E279">
        <v>2</v>
      </c>
      <c r="F279" t="s">
        <v>32</v>
      </c>
      <c r="G279" t="s">
        <v>32</v>
      </c>
      <c r="H279">
        <v>702113</v>
      </c>
      <c r="I279" t="s">
        <v>1172</v>
      </c>
      <c r="J279" t="s">
        <v>822</v>
      </c>
      <c r="K279" t="s">
        <v>1101</v>
      </c>
      <c r="L279" t="s">
        <v>1173</v>
      </c>
      <c r="M279">
        <v>14.9</v>
      </c>
      <c r="N279">
        <v>23.2</v>
      </c>
      <c r="O279">
        <v>19.3</v>
      </c>
      <c r="P279" s="110">
        <v>46100</v>
      </c>
      <c r="Q279" s="110">
        <v>46105</v>
      </c>
      <c r="R279" s="110">
        <v>46105.46500405093</v>
      </c>
      <c r="S279" t="s">
        <v>187</v>
      </c>
      <c r="T279" t="s">
        <v>32</v>
      </c>
      <c r="U279" t="s">
        <v>32</v>
      </c>
      <c r="V279" t="s">
        <v>232</v>
      </c>
      <c r="W279" t="s">
        <v>233</v>
      </c>
      <c r="X279" t="s">
        <v>1103</v>
      </c>
      <c r="Y279" t="s">
        <v>32</v>
      </c>
      <c r="Z279" t="s">
        <v>32</v>
      </c>
      <c r="AA279" t="s">
        <v>32</v>
      </c>
      <c r="AB279" t="s">
        <v>32</v>
      </c>
      <c r="AC279" t="s">
        <v>32</v>
      </c>
      <c r="AD279" t="s">
        <v>32</v>
      </c>
      <c r="AE279" t="s">
        <v>190</v>
      </c>
      <c r="AF279">
        <v>217</v>
      </c>
      <c r="AG279" t="s">
        <v>191</v>
      </c>
      <c r="AH279" t="s">
        <v>192</v>
      </c>
      <c r="AI279">
        <v>4</v>
      </c>
      <c r="AJ279">
        <v>4</v>
      </c>
      <c r="AK279" t="s">
        <v>193</v>
      </c>
      <c r="AL279" t="s">
        <v>193</v>
      </c>
      <c r="AM279" t="s">
        <v>193</v>
      </c>
      <c r="AN279">
        <v>6</v>
      </c>
      <c r="AO279" t="s">
        <v>194</v>
      </c>
      <c r="AP279" t="s">
        <v>826</v>
      </c>
      <c r="AQ279" s="283">
        <v>0.25800000000000001</v>
      </c>
      <c r="AR279">
        <v>1.0840000000000001</v>
      </c>
      <c r="AS279" s="283">
        <v>0.27967199999999998</v>
      </c>
      <c r="AT279">
        <v>112</v>
      </c>
      <c r="AU279" t="s">
        <v>235</v>
      </c>
      <c r="AV279" t="s">
        <v>32</v>
      </c>
      <c r="AW279" t="s">
        <v>32</v>
      </c>
      <c r="AX279">
        <v>5</v>
      </c>
      <c r="AY279" t="s">
        <v>195</v>
      </c>
      <c r="AZ279">
        <v>10746</v>
      </c>
      <c r="BA279" t="s">
        <v>1104</v>
      </c>
      <c r="BB279">
        <v>13559</v>
      </c>
      <c r="BC279" t="s">
        <v>1174</v>
      </c>
      <c r="BD279">
        <v>6563679</v>
      </c>
      <c r="BE279" t="s">
        <v>829</v>
      </c>
      <c r="BF279" t="s">
        <v>66</v>
      </c>
      <c r="BG279" t="s">
        <v>32</v>
      </c>
      <c r="BH279" t="s">
        <v>198</v>
      </c>
      <c r="BI279" t="s">
        <v>32</v>
      </c>
      <c r="BJ279">
        <v>479608</v>
      </c>
      <c r="BK279" t="s">
        <v>831</v>
      </c>
      <c r="BL279" t="s">
        <v>238</v>
      </c>
      <c r="BM279" t="s">
        <v>841</v>
      </c>
      <c r="BN279" t="s">
        <v>834</v>
      </c>
      <c r="BO279" t="s">
        <v>32</v>
      </c>
      <c r="BP279" t="s">
        <v>32</v>
      </c>
    </row>
    <row r="280" spans="1:68">
      <c r="A280" s="109">
        <v>2026</v>
      </c>
      <c r="B280" t="s">
        <v>543</v>
      </c>
      <c r="C280" s="109">
        <v>23</v>
      </c>
      <c r="D280" t="s">
        <v>1325</v>
      </c>
      <c r="E280">
        <v>1</v>
      </c>
      <c r="F280" t="s">
        <v>32</v>
      </c>
      <c r="G280" t="s">
        <v>32</v>
      </c>
      <c r="H280">
        <v>702411</v>
      </c>
      <c r="I280" t="s">
        <v>1110</v>
      </c>
      <c r="J280" t="s">
        <v>822</v>
      </c>
      <c r="K280" t="s">
        <v>914</v>
      </c>
      <c r="L280" t="s">
        <v>1111</v>
      </c>
      <c r="M280">
        <v>14.96</v>
      </c>
      <c r="N280">
        <v>48.8</v>
      </c>
      <c r="O280">
        <v>49.6</v>
      </c>
      <c r="P280" s="110">
        <v>46088</v>
      </c>
      <c r="Q280" s="110">
        <v>46104</v>
      </c>
      <c r="R280" s="110">
        <v>46104.895891203712</v>
      </c>
      <c r="S280" t="s">
        <v>187</v>
      </c>
      <c r="T280" t="s">
        <v>32</v>
      </c>
      <c r="U280" t="s">
        <v>32</v>
      </c>
      <c r="V280" t="s">
        <v>232</v>
      </c>
      <c r="W280" t="s">
        <v>233</v>
      </c>
      <c r="X280" t="s">
        <v>1103</v>
      </c>
      <c r="Y280" t="s">
        <v>32</v>
      </c>
      <c r="Z280" t="s">
        <v>32</v>
      </c>
      <c r="AA280" t="s">
        <v>32</v>
      </c>
      <c r="AB280" t="s">
        <v>32</v>
      </c>
      <c r="AC280" t="s">
        <v>32</v>
      </c>
      <c r="AD280" t="s">
        <v>32</v>
      </c>
      <c r="AE280" t="s">
        <v>190</v>
      </c>
      <c r="AF280">
        <v>217</v>
      </c>
      <c r="AG280" t="s">
        <v>191</v>
      </c>
      <c r="AH280" t="s">
        <v>192</v>
      </c>
      <c r="AI280">
        <v>4</v>
      </c>
      <c r="AJ280">
        <v>4</v>
      </c>
      <c r="AK280" t="s">
        <v>193</v>
      </c>
      <c r="AL280" t="s">
        <v>193</v>
      </c>
      <c r="AM280" t="s">
        <v>193</v>
      </c>
      <c r="AN280">
        <v>7</v>
      </c>
      <c r="AO280" t="s">
        <v>194</v>
      </c>
      <c r="AP280" t="s">
        <v>826</v>
      </c>
      <c r="AQ280" s="283">
        <v>3.8759999999999999</v>
      </c>
      <c r="AR280">
        <v>1.0840000000000001</v>
      </c>
      <c r="AS280" s="283">
        <v>4.2015840000000004</v>
      </c>
      <c r="AT280">
        <v>113</v>
      </c>
      <c r="AU280" t="s">
        <v>235</v>
      </c>
      <c r="AV280" t="s">
        <v>32</v>
      </c>
      <c r="AW280" t="s">
        <v>32</v>
      </c>
      <c r="AX280">
        <v>7</v>
      </c>
      <c r="AY280" t="s">
        <v>195</v>
      </c>
      <c r="AZ280">
        <v>10744</v>
      </c>
      <c r="BA280" t="s">
        <v>916</v>
      </c>
      <c r="BB280">
        <v>85443</v>
      </c>
      <c r="BC280" t="s">
        <v>1112</v>
      </c>
      <c r="BD280">
        <v>8472010</v>
      </c>
      <c r="BE280" t="s">
        <v>829</v>
      </c>
      <c r="BF280" t="s">
        <v>563</v>
      </c>
      <c r="BG280" t="s">
        <v>32</v>
      </c>
      <c r="BH280" t="s">
        <v>198</v>
      </c>
      <c r="BI280" t="s">
        <v>32</v>
      </c>
      <c r="BJ280">
        <v>479487</v>
      </c>
      <c r="BK280" t="s">
        <v>831</v>
      </c>
      <c r="BL280" t="s">
        <v>238</v>
      </c>
      <c r="BM280" t="s">
        <v>841</v>
      </c>
      <c r="BN280" t="s">
        <v>834</v>
      </c>
      <c r="BO280" t="s">
        <v>32</v>
      </c>
      <c r="BP280" t="s">
        <v>32</v>
      </c>
    </row>
    <row r="281" spans="1:68">
      <c r="A281" s="109">
        <v>2026</v>
      </c>
      <c r="B281" t="s">
        <v>543</v>
      </c>
      <c r="C281" s="109">
        <v>23</v>
      </c>
      <c r="D281" t="s">
        <v>1325</v>
      </c>
      <c r="E281">
        <v>2</v>
      </c>
      <c r="F281" t="s">
        <v>32</v>
      </c>
      <c r="G281" t="s">
        <v>32</v>
      </c>
      <c r="H281">
        <v>702411</v>
      </c>
      <c r="I281" t="s">
        <v>1110</v>
      </c>
      <c r="J281" t="s">
        <v>822</v>
      </c>
      <c r="K281" t="s">
        <v>914</v>
      </c>
      <c r="L281" t="s">
        <v>1111</v>
      </c>
      <c r="M281">
        <v>14.96</v>
      </c>
      <c r="N281">
        <v>48.8</v>
      </c>
      <c r="O281">
        <v>49.6</v>
      </c>
      <c r="P281" s="110">
        <v>46088</v>
      </c>
      <c r="Q281" s="110">
        <v>46104</v>
      </c>
      <c r="R281" s="110">
        <v>46104.895891203712</v>
      </c>
      <c r="S281" t="s">
        <v>187</v>
      </c>
      <c r="T281" t="s">
        <v>32</v>
      </c>
      <c r="U281" t="s">
        <v>32</v>
      </c>
      <c r="V281" t="s">
        <v>232</v>
      </c>
      <c r="W281" t="s">
        <v>233</v>
      </c>
      <c r="X281" t="s">
        <v>1103</v>
      </c>
      <c r="Y281" t="s">
        <v>32</v>
      </c>
      <c r="Z281" t="s">
        <v>32</v>
      </c>
      <c r="AA281" t="s">
        <v>32</v>
      </c>
      <c r="AB281" t="s">
        <v>32</v>
      </c>
      <c r="AC281" t="s">
        <v>32</v>
      </c>
      <c r="AD281" t="s">
        <v>32</v>
      </c>
      <c r="AE281" t="s">
        <v>190</v>
      </c>
      <c r="AF281">
        <v>217</v>
      </c>
      <c r="AG281" t="s">
        <v>191</v>
      </c>
      <c r="AH281" t="s">
        <v>192</v>
      </c>
      <c r="AI281">
        <v>4</v>
      </c>
      <c r="AJ281">
        <v>4</v>
      </c>
      <c r="AK281" t="s">
        <v>193</v>
      </c>
      <c r="AL281" t="s">
        <v>193</v>
      </c>
      <c r="AM281" t="s">
        <v>193</v>
      </c>
      <c r="AN281">
        <v>7</v>
      </c>
      <c r="AO281" t="s">
        <v>194</v>
      </c>
      <c r="AP281" t="s">
        <v>826</v>
      </c>
      <c r="AQ281" s="283">
        <v>1.7999999999999999E-2</v>
      </c>
      <c r="AR281">
        <v>1.0840000000000001</v>
      </c>
      <c r="AS281" s="283">
        <v>1.9512000000000002E-2</v>
      </c>
      <c r="AT281">
        <v>113</v>
      </c>
      <c r="AU281" t="s">
        <v>235</v>
      </c>
      <c r="AV281" t="s">
        <v>32</v>
      </c>
      <c r="AW281" t="s">
        <v>32</v>
      </c>
      <c r="AX281">
        <v>7</v>
      </c>
      <c r="AY281" t="s">
        <v>239</v>
      </c>
      <c r="AZ281">
        <v>8888888</v>
      </c>
      <c r="BA281" t="s">
        <v>280</v>
      </c>
      <c r="BB281">
        <v>85443</v>
      </c>
      <c r="BC281" t="s">
        <v>1112</v>
      </c>
      <c r="BD281">
        <v>8472010</v>
      </c>
      <c r="BE281" t="s">
        <v>829</v>
      </c>
      <c r="BF281" t="s">
        <v>563</v>
      </c>
      <c r="BG281" t="s">
        <v>32</v>
      </c>
      <c r="BH281" t="s">
        <v>198</v>
      </c>
      <c r="BI281" t="s">
        <v>32</v>
      </c>
      <c r="BJ281">
        <v>479487</v>
      </c>
      <c r="BK281" t="s">
        <v>831</v>
      </c>
      <c r="BL281" t="s">
        <v>238</v>
      </c>
      <c r="BM281" t="s">
        <v>841</v>
      </c>
      <c r="BN281" t="s">
        <v>834</v>
      </c>
      <c r="BO281" t="s">
        <v>32</v>
      </c>
      <c r="BP281" t="s">
        <v>32</v>
      </c>
    </row>
    <row r="282" spans="1:68">
      <c r="A282" s="109">
        <v>2026</v>
      </c>
      <c r="B282" t="s">
        <v>543</v>
      </c>
      <c r="C282" s="109">
        <v>23</v>
      </c>
      <c r="D282" t="s">
        <v>1326</v>
      </c>
      <c r="E282">
        <v>1</v>
      </c>
      <c r="F282" t="s">
        <v>32</v>
      </c>
      <c r="G282" t="s">
        <v>32</v>
      </c>
      <c r="H282">
        <v>965720</v>
      </c>
      <c r="I282" t="s">
        <v>1124</v>
      </c>
      <c r="J282" t="s">
        <v>822</v>
      </c>
      <c r="K282" t="s">
        <v>914</v>
      </c>
      <c r="L282" t="s">
        <v>1125</v>
      </c>
      <c r="M282">
        <v>17.899999999999999</v>
      </c>
      <c r="N282">
        <v>45.7</v>
      </c>
      <c r="O282">
        <v>36.5</v>
      </c>
      <c r="P282" s="110">
        <v>46089</v>
      </c>
      <c r="Q282" s="110">
        <v>46104</v>
      </c>
      <c r="R282" s="110">
        <v>46104.807871145837</v>
      </c>
      <c r="S282" t="s">
        <v>187</v>
      </c>
      <c r="T282" t="s">
        <v>32</v>
      </c>
      <c r="U282" t="s">
        <v>32</v>
      </c>
      <c r="V282" t="s">
        <v>339</v>
      </c>
      <c r="W282" t="s">
        <v>340</v>
      </c>
      <c r="X282" t="s">
        <v>1058</v>
      </c>
      <c r="Y282" t="s">
        <v>32</v>
      </c>
      <c r="Z282" t="s">
        <v>32</v>
      </c>
      <c r="AA282" t="s">
        <v>32</v>
      </c>
      <c r="AB282" t="s">
        <v>32</v>
      </c>
      <c r="AC282" t="s">
        <v>32</v>
      </c>
      <c r="AD282" t="s">
        <v>32</v>
      </c>
      <c r="AE282" t="s">
        <v>190</v>
      </c>
      <c r="AF282">
        <v>217</v>
      </c>
      <c r="AG282" t="s">
        <v>191</v>
      </c>
      <c r="AH282" t="s">
        <v>192</v>
      </c>
      <c r="AI282">
        <v>4</v>
      </c>
      <c r="AJ282">
        <v>4</v>
      </c>
      <c r="AK282" t="s">
        <v>193</v>
      </c>
      <c r="AL282" t="s">
        <v>193</v>
      </c>
      <c r="AM282" t="s">
        <v>193</v>
      </c>
      <c r="AN282">
        <v>5</v>
      </c>
      <c r="AO282" t="s">
        <v>194</v>
      </c>
      <c r="AP282" t="s">
        <v>826</v>
      </c>
      <c r="AQ282" s="283">
        <v>0.96799999999999997</v>
      </c>
      <c r="AR282">
        <v>1.0840000000000001</v>
      </c>
      <c r="AS282" s="283">
        <v>1.049312</v>
      </c>
      <c r="AT282">
        <v>111</v>
      </c>
      <c r="AU282" t="s">
        <v>340</v>
      </c>
      <c r="AV282" t="s">
        <v>32</v>
      </c>
      <c r="AW282" t="s">
        <v>32</v>
      </c>
      <c r="AX282">
        <v>5</v>
      </c>
      <c r="AY282" t="s">
        <v>195</v>
      </c>
      <c r="AZ282">
        <v>723</v>
      </c>
      <c r="BA282" t="s">
        <v>228</v>
      </c>
      <c r="BB282">
        <v>11669</v>
      </c>
      <c r="BC282" t="s">
        <v>1126</v>
      </c>
      <c r="BD282">
        <v>7467957</v>
      </c>
      <c r="BE282" t="s">
        <v>859</v>
      </c>
      <c r="BF282" t="s">
        <v>340</v>
      </c>
      <c r="BG282" t="s">
        <v>32</v>
      </c>
      <c r="BH282" t="s">
        <v>198</v>
      </c>
      <c r="BI282" t="s">
        <v>32</v>
      </c>
      <c r="BJ282">
        <v>479467</v>
      </c>
      <c r="BK282" t="s">
        <v>831</v>
      </c>
      <c r="BL282" t="s">
        <v>344</v>
      </c>
      <c r="BM282" t="s">
        <v>833</v>
      </c>
      <c r="BN282" t="s">
        <v>834</v>
      </c>
      <c r="BO282" t="s">
        <v>32</v>
      </c>
      <c r="BP282" t="s">
        <v>32</v>
      </c>
    </row>
    <row r="283" spans="1:68">
      <c r="A283" s="109">
        <v>2026</v>
      </c>
      <c r="B283" t="s">
        <v>543</v>
      </c>
      <c r="C283" s="109">
        <v>23</v>
      </c>
      <c r="D283" t="s">
        <v>1327</v>
      </c>
      <c r="E283">
        <v>1</v>
      </c>
      <c r="F283" t="s">
        <v>32</v>
      </c>
      <c r="G283" t="s">
        <v>32</v>
      </c>
      <c r="H283">
        <v>704754</v>
      </c>
      <c r="I283" t="s">
        <v>1068</v>
      </c>
      <c r="J283" t="s">
        <v>822</v>
      </c>
      <c r="K283" t="s">
        <v>854</v>
      </c>
      <c r="L283" t="s">
        <v>1069</v>
      </c>
      <c r="M283">
        <v>17.7</v>
      </c>
      <c r="N283">
        <v>40.9</v>
      </c>
      <c r="O283">
        <v>77.5</v>
      </c>
      <c r="P283" s="110">
        <v>46080</v>
      </c>
      <c r="Q283" s="110">
        <v>46104</v>
      </c>
      <c r="R283" s="110">
        <v>46104.717646874997</v>
      </c>
      <c r="S283" t="s">
        <v>187</v>
      </c>
      <c r="T283" t="s">
        <v>32</v>
      </c>
      <c r="U283" t="s">
        <v>32</v>
      </c>
      <c r="V283" t="s">
        <v>1070</v>
      </c>
      <c r="W283" t="s">
        <v>351</v>
      </c>
      <c r="X283" t="s">
        <v>1039</v>
      </c>
      <c r="Y283" t="s">
        <v>32</v>
      </c>
      <c r="Z283" t="s">
        <v>32</v>
      </c>
      <c r="AA283" t="s">
        <v>32</v>
      </c>
      <c r="AB283" t="s">
        <v>32</v>
      </c>
      <c r="AC283" t="s">
        <v>32</v>
      </c>
      <c r="AD283" t="s">
        <v>32</v>
      </c>
      <c r="AE283" t="s">
        <v>190</v>
      </c>
      <c r="AF283">
        <v>217</v>
      </c>
      <c r="AG283" t="s">
        <v>191</v>
      </c>
      <c r="AH283" t="s">
        <v>192</v>
      </c>
      <c r="AI283">
        <v>4</v>
      </c>
      <c r="AJ283">
        <v>4</v>
      </c>
      <c r="AK283" t="s">
        <v>193</v>
      </c>
      <c r="AL283" t="s">
        <v>193</v>
      </c>
      <c r="AM283" t="s">
        <v>193</v>
      </c>
      <c r="AN283">
        <v>8</v>
      </c>
      <c r="AO283" t="s">
        <v>194</v>
      </c>
      <c r="AP283" t="s">
        <v>826</v>
      </c>
      <c r="AQ283" s="283">
        <v>3.2490000000000001</v>
      </c>
      <c r="AR283">
        <v>1.0840000000000001</v>
      </c>
      <c r="AS283" s="283">
        <v>3.521916</v>
      </c>
      <c r="AT283">
        <v>114</v>
      </c>
      <c r="AU283" t="s">
        <v>352</v>
      </c>
      <c r="AV283" t="s">
        <v>32</v>
      </c>
      <c r="AW283" t="s">
        <v>32</v>
      </c>
      <c r="AX283">
        <v>5</v>
      </c>
      <c r="AY283" t="s">
        <v>195</v>
      </c>
      <c r="AZ283">
        <v>4532</v>
      </c>
      <c r="BA283" t="s">
        <v>1071</v>
      </c>
      <c r="BB283">
        <v>964462</v>
      </c>
      <c r="BC283" t="s">
        <v>1072</v>
      </c>
      <c r="BD283">
        <v>4297752</v>
      </c>
      <c r="BE283" t="s">
        <v>829</v>
      </c>
      <c r="BF283" t="s">
        <v>66</v>
      </c>
      <c r="BG283" t="s">
        <v>32</v>
      </c>
      <c r="BH283" t="s">
        <v>198</v>
      </c>
      <c r="BI283" t="s">
        <v>32</v>
      </c>
      <c r="BJ283">
        <v>479355</v>
      </c>
      <c r="BK283" t="s">
        <v>831</v>
      </c>
      <c r="BL283" t="s">
        <v>1073</v>
      </c>
      <c r="BM283" t="s">
        <v>833</v>
      </c>
      <c r="BN283" t="s">
        <v>834</v>
      </c>
      <c r="BO283" t="s">
        <v>32</v>
      </c>
      <c r="BP283" t="s">
        <v>32</v>
      </c>
    </row>
    <row r="284" spans="1:68">
      <c r="A284" s="109">
        <v>2026</v>
      </c>
      <c r="B284" t="s">
        <v>543</v>
      </c>
      <c r="C284" s="109">
        <v>23</v>
      </c>
      <c r="D284" t="s">
        <v>1328</v>
      </c>
      <c r="E284">
        <v>1</v>
      </c>
      <c r="F284" t="s">
        <v>32</v>
      </c>
      <c r="G284" t="s">
        <v>32</v>
      </c>
      <c r="H284">
        <v>703490</v>
      </c>
      <c r="I284" t="s">
        <v>1010</v>
      </c>
      <c r="J284" t="s">
        <v>822</v>
      </c>
      <c r="K284" t="s">
        <v>854</v>
      </c>
      <c r="L284" t="s">
        <v>1011</v>
      </c>
      <c r="M284">
        <v>16.399999999999999</v>
      </c>
      <c r="N284">
        <v>37.200000000000003</v>
      </c>
      <c r="O284">
        <v>71.2</v>
      </c>
      <c r="P284" s="110">
        <v>46079</v>
      </c>
      <c r="Q284" s="110">
        <v>46104</v>
      </c>
      <c r="R284" s="110">
        <v>46104.578954710647</v>
      </c>
      <c r="S284" t="s">
        <v>187</v>
      </c>
      <c r="T284" t="s">
        <v>32</v>
      </c>
      <c r="U284" t="s">
        <v>32</v>
      </c>
      <c r="V284" t="s">
        <v>267</v>
      </c>
      <c r="W284" t="s">
        <v>268</v>
      </c>
      <c r="X284" t="s">
        <v>856</v>
      </c>
      <c r="Y284" t="s">
        <v>32</v>
      </c>
      <c r="Z284" t="s">
        <v>32</v>
      </c>
      <c r="AA284" t="s">
        <v>32</v>
      </c>
      <c r="AB284" t="s">
        <v>32</v>
      </c>
      <c r="AC284" t="s">
        <v>32</v>
      </c>
      <c r="AD284" t="s">
        <v>32</v>
      </c>
      <c r="AE284" t="s">
        <v>190</v>
      </c>
      <c r="AF284">
        <v>217</v>
      </c>
      <c r="AG284" t="s">
        <v>191</v>
      </c>
      <c r="AH284" t="s">
        <v>192</v>
      </c>
      <c r="AI284">
        <v>4</v>
      </c>
      <c r="AJ284">
        <v>4</v>
      </c>
      <c r="AK284" t="s">
        <v>193</v>
      </c>
      <c r="AL284" t="s">
        <v>193</v>
      </c>
      <c r="AM284" t="s">
        <v>193</v>
      </c>
      <c r="AN284">
        <v>11</v>
      </c>
      <c r="AO284" t="s">
        <v>194</v>
      </c>
      <c r="AP284" t="s">
        <v>826</v>
      </c>
      <c r="AQ284" s="283">
        <v>1.347</v>
      </c>
      <c r="AR284">
        <v>1.0840000000000001</v>
      </c>
      <c r="AS284" s="283">
        <v>1.460148</v>
      </c>
      <c r="AT284">
        <v>118</v>
      </c>
      <c r="AU284" t="s">
        <v>269</v>
      </c>
      <c r="AV284" t="s">
        <v>32</v>
      </c>
      <c r="AW284" t="s">
        <v>32</v>
      </c>
      <c r="AX284">
        <v>14</v>
      </c>
      <c r="AY284" t="s">
        <v>195</v>
      </c>
      <c r="AZ284">
        <v>7861</v>
      </c>
      <c r="BA284" t="s">
        <v>314</v>
      </c>
      <c r="BB284">
        <v>37371</v>
      </c>
      <c r="BC284" t="s">
        <v>315</v>
      </c>
      <c r="BD284">
        <v>9375470</v>
      </c>
      <c r="BE284" t="s">
        <v>829</v>
      </c>
      <c r="BF284" t="s">
        <v>188</v>
      </c>
      <c r="BG284" t="s">
        <v>32</v>
      </c>
      <c r="BH284" t="s">
        <v>198</v>
      </c>
      <c r="BI284" t="s">
        <v>32</v>
      </c>
      <c r="BJ284">
        <v>479329</v>
      </c>
      <c r="BK284" t="s">
        <v>831</v>
      </c>
      <c r="BL284" t="s">
        <v>272</v>
      </c>
      <c r="BM284" t="s">
        <v>841</v>
      </c>
      <c r="BN284" t="s">
        <v>834</v>
      </c>
      <c r="BO284" t="s">
        <v>32</v>
      </c>
      <c r="BP284" t="s">
        <v>32</v>
      </c>
    </row>
    <row r="285" spans="1:68">
      <c r="A285" s="109">
        <v>2026</v>
      </c>
      <c r="B285" t="s">
        <v>543</v>
      </c>
      <c r="C285" s="109">
        <v>23</v>
      </c>
      <c r="D285" t="s">
        <v>1329</v>
      </c>
      <c r="E285">
        <v>1</v>
      </c>
      <c r="F285" t="s">
        <v>32</v>
      </c>
      <c r="H285">
        <v>699034</v>
      </c>
      <c r="I285" t="s">
        <v>418</v>
      </c>
      <c r="J285" t="s">
        <v>822</v>
      </c>
      <c r="K285" t="s">
        <v>914</v>
      </c>
      <c r="L285" t="s">
        <v>1206</v>
      </c>
      <c r="M285">
        <v>14.98</v>
      </c>
      <c r="N285">
        <v>18.8</v>
      </c>
      <c r="O285">
        <v>23.8</v>
      </c>
      <c r="P285" s="110">
        <v>46091</v>
      </c>
      <c r="Q285" s="110">
        <v>46104</v>
      </c>
      <c r="R285" s="110">
        <v>46105.011111111111</v>
      </c>
      <c r="S285" t="s">
        <v>187</v>
      </c>
      <c r="T285" t="s">
        <v>32</v>
      </c>
      <c r="U285" t="s">
        <v>32</v>
      </c>
      <c r="V285" t="s">
        <v>65</v>
      </c>
      <c r="W285" t="s">
        <v>65</v>
      </c>
      <c r="X285" t="s">
        <v>1001</v>
      </c>
      <c r="Y285" t="s">
        <v>32</v>
      </c>
      <c r="Z285" t="s">
        <v>32</v>
      </c>
      <c r="AA285" t="s">
        <v>32</v>
      </c>
      <c r="AB285" t="s">
        <v>32</v>
      </c>
      <c r="AC285" t="s">
        <v>32</v>
      </c>
      <c r="AD285" t="s">
        <v>32</v>
      </c>
      <c r="AE285" t="s">
        <v>190</v>
      </c>
      <c r="AF285">
        <v>217</v>
      </c>
      <c r="AG285" t="s">
        <v>191</v>
      </c>
      <c r="AH285" t="s">
        <v>192</v>
      </c>
      <c r="AI285">
        <v>4</v>
      </c>
      <c r="AJ285">
        <v>4</v>
      </c>
      <c r="AK285" t="s">
        <v>193</v>
      </c>
      <c r="AL285" t="s">
        <v>193</v>
      </c>
      <c r="AM285" t="s">
        <v>193</v>
      </c>
      <c r="AN285">
        <v>3</v>
      </c>
      <c r="AO285" t="s">
        <v>194</v>
      </c>
      <c r="AP285" t="s">
        <v>826</v>
      </c>
      <c r="AQ285" s="283">
        <v>1.4279999999999999</v>
      </c>
      <c r="AR285">
        <v>1.0840000000000001</v>
      </c>
      <c r="AS285" s="283">
        <v>1.547952</v>
      </c>
      <c r="AT285">
        <v>108</v>
      </c>
      <c r="AU285" t="s">
        <v>387</v>
      </c>
      <c r="AV285" t="s">
        <v>32</v>
      </c>
      <c r="AW285" t="s">
        <v>32</v>
      </c>
      <c r="AX285">
        <v>5</v>
      </c>
      <c r="AY285" t="s">
        <v>195</v>
      </c>
      <c r="AZ285">
        <v>5811</v>
      </c>
      <c r="BA285" t="s">
        <v>397</v>
      </c>
      <c r="BB285">
        <v>9663</v>
      </c>
      <c r="BC285" t="s">
        <v>1207</v>
      </c>
      <c r="BD285">
        <v>10409259</v>
      </c>
      <c r="BE285" t="s">
        <v>829</v>
      </c>
      <c r="BF285" t="s">
        <v>340</v>
      </c>
      <c r="BG285" t="s">
        <v>32</v>
      </c>
      <c r="BH285" t="s">
        <v>198</v>
      </c>
      <c r="BI285" t="s">
        <v>1330</v>
      </c>
      <c r="BJ285">
        <v>479310</v>
      </c>
      <c r="BK285" t="s">
        <v>831</v>
      </c>
      <c r="BL285" t="s">
        <v>390</v>
      </c>
      <c r="BM285" t="s">
        <v>833</v>
      </c>
      <c r="BN285" t="s">
        <v>834</v>
      </c>
      <c r="BO285" t="s">
        <v>32</v>
      </c>
      <c r="BP285" t="s">
        <v>32</v>
      </c>
    </row>
    <row r="286" spans="1:68">
      <c r="A286" s="109">
        <v>2026</v>
      </c>
      <c r="B286" t="s">
        <v>543</v>
      </c>
      <c r="C286" s="109">
        <v>23</v>
      </c>
      <c r="D286" t="s">
        <v>1329</v>
      </c>
      <c r="E286">
        <v>2</v>
      </c>
      <c r="F286" t="s">
        <v>32</v>
      </c>
      <c r="H286">
        <v>699034</v>
      </c>
      <c r="I286" t="s">
        <v>418</v>
      </c>
      <c r="J286" t="s">
        <v>822</v>
      </c>
      <c r="K286" t="s">
        <v>914</v>
      </c>
      <c r="L286" t="s">
        <v>1206</v>
      </c>
      <c r="M286">
        <v>14.98</v>
      </c>
      <c r="N286">
        <v>18.8</v>
      </c>
      <c r="O286">
        <v>23.8</v>
      </c>
      <c r="P286" s="110">
        <v>46091</v>
      </c>
      <c r="Q286" s="110">
        <v>46104</v>
      </c>
      <c r="R286" s="110">
        <v>46105.011111111111</v>
      </c>
      <c r="S286" t="s">
        <v>187</v>
      </c>
      <c r="T286" t="s">
        <v>32</v>
      </c>
      <c r="U286" t="s">
        <v>32</v>
      </c>
      <c r="V286" t="s">
        <v>65</v>
      </c>
      <c r="W286" t="s">
        <v>65</v>
      </c>
      <c r="X286" t="s">
        <v>1001</v>
      </c>
      <c r="Y286" t="s">
        <v>32</v>
      </c>
      <c r="Z286" t="s">
        <v>32</v>
      </c>
      <c r="AA286" t="s">
        <v>32</v>
      </c>
      <c r="AB286" t="s">
        <v>32</v>
      </c>
      <c r="AC286" t="s">
        <v>32</v>
      </c>
      <c r="AD286" t="s">
        <v>32</v>
      </c>
      <c r="AE286" t="s">
        <v>190</v>
      </c>
      <c r="AF286">
        <v>217</v>
      </c>
      <c r="AG286" t="s">
        <v>191</v>
      </c>
      <c r="AH286" t="s">
        <v>192</v>
      </c>
      <c r="AI286">
        <v>4</v>
      </c>
      <c r="AJ286">
        <v>4</v>
      </c>
      <c r="AK286" t="s">
        <v>193</v>
      </c>
      <c r="AL286" t="s">
        <v>193</v>
      </c>
      <c r="AM286" t="s">
        <v>193</v>
      </c>
      <c r="AN286">
        <v>4</v>
      </c>
      <c r="AO286" t="s">
        <v>194</v>
      </c>
      <c r="AP286" t="s">
        <v>826</v>
      </c>
      <c r="AQ286" s="283">
        <v>0.55100000000000005</v>
      </c>
      <c r="AR286">
        <v>1.0840000000000001</v>
      </c>
      <c r="AS286" s="283">
        <v>0.59728400000000004</v>
      </c>
      <c r="AT286">
        <v>109</v>
      </c>
      <c r="AU286" t="s">
        <v>387</v>
      </c>
      <c r="AV286" t="s">
        <v>32</v>
      </c>
      <c r="AW286" t="s">
        <v>32</v>
      </c>
      <c r="AX286">
        <v>5</v>
      </c>
      <c r="AY286" t="s">
        <v>195</v>
      </c>
      <c r="AZ286">
        <v>5811</v>
      </c>
      <c r="BA286" t="s">
        <v>397</v>
      </c>
      <c r="BB286">
        <v>9663</v>
      </c>
      <c r="BC286" t="s">
        <v>1207</v>
      </c>
      <c r="BD286">
        <v>10409259</v>
      </c>
      <c r="BE286" t="s">
        <v>829</v>
      </c>
      <c r="BF286" t="s">
        <v>340</v>
      </c>
      <c r="BG286" t="s">
        <v>32</v>
      </c>
      <c r="BH286" t="s">
        <v>198</v>
      </c>
      <c r="BI286" t="s">
        <v>1330</v>
      </c>
      <c r="BJ286">
        <v>479310</v>
      </c>
      <c r="BK286" t="s">
        <v>831</v>
      </c>
      <c r="BL286" t="s">
        <v>390</v>
      </c>
      <c r="BM286" t="s">
        <v>833</v>
      </c>
      <c r="BN286" t="s">
        <v>834</v>
      </c>
      <c r="BO286" t="s">
        <v>32</v>
      </c>
      <c r="BP286" t="s">
        <v>32</v>
      </c>
    </row>
    <row r="287" spans="1:68">
      <c r="A287" s="109">
        <v>2026</v>
      </c>
      <c r="B287" t="s">
        <v>543</v>
      </c>
      <c r="C287" s="109">
        <v>23</v>
      </c>
      <c r="D287" t="s">
        <v>1331</v>
      </c>
      <c r="E287">
        <v>1</v>
      </c>
      <c r="F287" t="s">
        <v>32</v>
      </c>
      <c r="G287" t="s">
        <v>32</v>
      </c>
      <c r="H287">
        <v>961539</v>
      </c>
      <c r="I287" t="s">
        <v>558</v>
      </c>
      <c r="J287" t="s">
        <v>822</v>
      </c>
      <c r="K287" t="s">
        <v>914</v>
      </c>
      <c r="L287" t="s">
        <v>1114</v>
      </c>
      <c r="M287">
        <v>14.96</v>
      </c>
      <c r="N287">
        <v>22.2</v>
      </c>
      <c r="O287">
        <v>33.5</v>
      </c>
      <c r="P287" s="110">
        <v>46086</v>
      </c>
      <c r="Q287" s="110">
        <v>46104</v>
      </c>
      <c r="R287" s="110">
        <v>46104.522229710652</v>
      </c>
      <c r="S287" t="s">
        <v>187</v>
      </c>
      <c r="T287" t="s">
        <v>32</v>
      </c>
      <c r="U287" t="s">
        <v>32</v>
      </c>
      <c r="V287" t="s">
        <v>1196</v>
      </c>
      <c r="W287" t="s">
        <v>1197</v>
      </c>
      <c r="X287" t="s">
        <v>1001</v>
      </c>
      <c r="Y287" t="s">
        <v>32</v>
      </c>
      <c r="Z287" t="s">
        <v>32</v>
      </c>
      <c r="AA287" t="s">
        <v>32</v>
      </c>
      <c r="AB287" t="s">
        <v>32</v>
      </c>
      <c r="AC287" t="s">
        <v>32</v>
      </c>
      <c r="AD287" t="s">
        <v>32</v>
      </c>
      <c r="AE287" t="s">
        <v>190</v>
      </c>
      <c r="AF287">
        <v>217</v>
      </c>
      <c r="AG287" t="s">
        <v>191</v>
      </c>
      <c r="AH287" t="s">
        <v>192</v>
      </c>
      <c r="AI287">
        <v>4</v>
      </c>
      <c r="AJ287">
        <v>4</v>
      </c>
      <c r="AK287" t="s">
        <v>193</v>
      </c>
      <c r="AL287" t="s">
        <v>193</v>
      </c>
      <c r="AM287" t="s">
        <v>193</v>
      </c>
      <c r="AN287">
        <v>4</v>
      </c>
      <c r="AO287" t="s">
        <v>194</v>
      </c>
      <c r="AP287" t="s">
        <v>826</v>
      </c>
      <c r="AQ287" s="283">
        <v>0.624</v>
      </c>
      <c r="AR287">
        <v>1.0840000000000001</v>
      </c>
      <c r="AS287" s="283">
        <v>0.67641600000000002</v>
      </c>
      <c r="AT287">
        <v>110</v>
      </c>
      <c r="AU287" t="s">
        <v>1198</v>
      </c>
      <c r="AV287" t="s">
        <v>32</v>
      </c>
      <c r="AW287" t="s">
        <v>32</v>
      </c>
      <c r="AX287">
        <v>5</v>
      </c>
      <c r="AY287" t="s">
        <v>195</v>
      </c>
      <c r="AZ287">
        <v>10746</v>
      </c>
      <c r="BA287" t="s">
        <v>1104</v>
      </c>
      <c r="BB287">
        <v>948623</v>
      </c>
      <c r="BC287" t="s">
        <v>559</v>
      </c>
      <c r="BD287">
        <v>9373917</v>
      </c>
      <c r="BE287" t="s">
        <v>829</v>
      </c>
      <c r="BF287" t="s">
        <v>340</v>
      </c>
      <c r="BG287" t="s">
        <v>32</v>
      </c>
      <c r="BH287" t="s">
        <v>198</v>
      </c>
      <c r="BI287" t="s">
        <v>32</v>
      </c>
      <c r="BJ287">
        <v>479301</v>
      </c>
      <c r="BK287" t="s">
        <v>831</v>
      </c>
      <c r="BL287" t="s">
        <v>1199</v>
      </c>
      <c r="BM287" t="s">
        <v>833</v>
      </c>
      <c r="BN287" t="s">
        <v>834</v>
      </c>
      <c r="BO287" t="s">
        <v>32</v>
      </c>
      <c r="BP287" t="s">
        <v>32</v>
      </c>
    </row>
    <row r="288" spans="1:68">
      <c r="A288" s="109">
        <v>2026</v>
      </c>
      <c r="B288" t="s">
        <v>543</v>
      </c>
      <c r="C288" s="109">
        <v>23</v>
      </c>
      <c r="D288" t="s">
        <v>1331</v>
      </c>
      <c r="E288">
        <v>2</v>
      </c>
      <c r="F288" t="s">
        <v>32</v>
      </c>
      <c r="G288" t="s">
        <v>32</v>
      </c>
      <c r="H288">
        <v>961539</v>
      </c>
      <c r="I288" t="s">
        <v>558</v>
      </c>
      <c r="J288" t="s">
        <v>822</v>
      </c>
      <c r="K288" t="s">
        <v>914</v>
      </c>
      <c r="L288" t="s">
        <v>1114</v>
      </c>
      <c r="M288">
        <v>14.96</v>
      </c>
      <c r="N288">
        <v>22.2</v>
      </c>
      <c r="O288">
        <v>33.5</v>
      </c>
      <c r="P288" s="110">
        <v>46086</v>
      </c>
      <c r="Q288" s="110">
        <v>46104</v>
      </c>
      <c r="R288" s="110">
        <v>46104.522229710652</v>
      </c>
      <c r="S288" t="s">
        <v>187</v>
      </c>
      <c r="T288" t="s">
        <v>32</v>
      </c>
      <c r="U288" t="s">
        <v>32</v>
      </c>
      <c r="V288" t="s">
        <v>1196</v>
      </c>
      <c r="W288" t="s">
        <v>1197</v>
      </c>
      <c r="X288" t="s">
        <v>1001</v>
      </c>
      <c r="Y288" t="s">
        <v>32</v>
      </c>
      <c r="Z288" t="s">
        <v>32</v>
      </c>
      <c r="AA288" t="s">
        <v>32</v>
      </c>
      <c r="AB288" t="s">
        <v>32</v>
      </c>
      <c r="AC288" t="s">
        <v>32</v>
      </c>
      <c r="AD288" t="s">
        <v>32</v>
      </c>
      <c r="AE288" t="s">
        <v>190</v>
      </c>
      <c r="AF288">
        <v>217</v>
      </c>
      <c r="AG288" t="s">
        <v>191</v>
      </c>
      <c r="AH288" t="s">
        <v>192</v>
      </c>
      <c r="AI288">
        <v>4</v>
      </c>
      <c r="AJ288">
        <v>4</v>
      </c>
      <c r="AK288" t="s">
        <v>193</v>
      </c>
      <c r="AL288" t="s">
        <v>193</v>
      </c>
      <c r="AM288" t="s">
        <v>193</v>
      </c>
      <c r="AN288">
        <v>5</v>
      </c>
      <c r="AO288" t="s">
        <v>194</v>
      </c>
      <c r="AP288" t="s">
        <v>826</v>
      </c>
      <c r="AQ288" s="283">
        <v>1</v>
      </c>
      <c r="AR288">
        <v>1.0840000000000001</v>
      </c>
      <c r="AS288" s="283">
        <v>1.0840000000000001</v>
      </c>
      <c r="AT288">
        <v>111</v>
      </c>
      <c r="AU288" t="s">
        <v>1198</v>
      </c>
      <c r="AV288" t="s">
        <v>32</v>
      </c>
      <c r="AW288" t="s">
        <v>32</v>
      </c>
      <c r="AX288">
        <v>5</v>
      </c>
      <c r="AY288" t="s">
        <v>195</v>
      </c>
      <c r="AZ288">
        <v>10746</v>
      </c>
      <c r="BA288" t="s">
        <v>1104</v>
      </c>
      <c r="BB288">
        <v>948623</v>
      </c>
      <c r="BC288" t="s">
        <v>559</v>
      </c>
      <c r="BD288">
        <v>9373917</v>
      </c>
      <c r="BE288" t="s">
        <v>829</v>
      </c>
      <c r="BF288" t="s">
        <v>340</v>
      </c>
      <c r="BG288" t="s">
        <v>32</v>
      </c>
      <c r="BH288" t="s">
        <v>198</v>
      </c>
      <c r="BI288" t="s">
        <v>32</v>
      </c>
      <c r="BJ288">
        <v>479301</v>
      </c>
      <c r="BK288" t="s">
        <v>831</v>
      </c>
      <c r="BL288" t="s">
        <v>1199</v>
      </c>
      <c r="BM288" t="s">
        <v>833</v>
      </c>
      <c r="BN288" t="s">
        <v>834</v>
      </c>
      <c r="BO288" t="s">
        <v>32</v>
      </c>
      <c r="BP288" t="s">
        <v>32</v>
      </c>
    </row>
    <row r="289" spans="1:68">
      <c r="A289" s="109">
        <v>2026</v>
      </c>
      <c r="B289" t="s">
        <v>543</v>
      </c>
      <c r="C289" s="109">
        <v>23</v>
      </c>
      <c r="D289" t="s">
        <v>1332</v>
      </c>
      <c r="E289">
        <v>1</v>
      </c>
      <c r="F289" t="s">
        <v>32</v>
      </c>
      <c r="H289">
        <v>698949</v>
      </c>
      <c r="I289" t="s">
        <v>403</v>
      </c>
      <c r="J289" t="s">
        <v>822</v>
      </c>
      <c r="K289" t="s">
        <v>875</v>
      </c>
      <c r="L289" t="s">
        <v>1333</v>
      </c>
      <c r="M289">
        <v>18</v>
      </c>
      <c r="N289">
        <v>46</v>
      </c>
      <c r="O289">
        <v>14.9</v>
      </c>
      <c r="P289" s="110">
        <v>46080</v>
      </c>
      <c r="Q289" s="110">
        <v>46104</v>
      </c>
      <c r="R289" s="110">
        <v>46104.513194444437</v>
      </c>
      <c r="S289" t="s">
        <v>187</v>
      </c>
      <c r="T289" t="s">
        <v>32</v>
      </c>
      <c r="U289" t="s">
        <v>32</v>
      </c>
      <c r="V289" t="s">
        <v>267</v>
      </c>
      <c r="W289" t="s">
        <v>268</v>
      </c>
      <c r="X289" t="s">
        <v>856</v>
      </c>
      <c r="Y289" t="s">
        <v>32</v>
      </c>
      <c r="Z289" t="s">
        <v>32</v>
      </c>
      <c r="AA289" t="s">
        <v>32</v>
      </c>
      <c r="AB289" t="s">
        <v>32</v>
      </c>
      <c r="AC289" t="s">
        <v>32</v>
      </c>
      <c r="AD289" t="s">
        <v>32</v>
      </c>
      <c r="AE289" t="s">
        <v>190</v>
      </c>
      <c r="AF289">
        <v>217</v>
      </c>
      <c r="AG289" t="s">
        <v>191</v>
      </c>
      <c r="AH289" t="s">
        <v>192</v>
      </c>
      <c r="AI289">
        <v>4</v>
      </c>
      <c r="AJ289">
        <v>4</v>
      </c>
      <c r="AK289" t="s">
        <v>193</v>
      </c>
      <c r="AL289" t="s">
        <v>193</v>
      </c>
      <c r="AM289" t="s">
        <v>193</v>
      </c>
      <c r="AN289">
        <v>11</v>
      </c>
      <c r="AO289" t="s">
        <v>194</v>
      </c>
      <c r="AP289" t="s">
        <v>826</v>
      </c>
      <c r="AQ289" s="283">
        <v>0.498</v>
      </c>
      <c r="AR289">
        <v>1.0840000000000001</v>
      </c>
      <c r="AS289" s="283">
        <v>0.53983200000000009</v>
      </c>
      <c r="AT289">
        <v>118</v>
      </c>
      <c r="AU289" t="s">
        <v>269</v>
      </c>
      <c r="AV289" t="s">
        <v>32</v>
      </c>
      <c r="AW289" t="s">
        <v>32</v>
      </c>
      <c r="AX289">
        <v>10</v>
      </c>
      <c r="AY289" t="s">
        <v>195</v>
      </c>
      <c r="AZ289">
        <v>10825</v>
      </c>
      <c r="BA289" t="s">
        <v>1023</v>
      </c>
      <c r="BB289">
        <v>981320</v>
      </c>
      <c r="BC289" t="s">
        <v>405</v>
      </c>
      <c r="BD289">
        <v>16758966</v>
      </c>
      <c r="BE289" t="s">
        <v>829</v>
      </c>
      <c r="BF289" t="s">
        <v>268</v>
      </c>
      <c r="BG289" t="s">
        <v>32</v>
      </c>
      <c r="BH289" t="s">
        <v>198</v>
      </c>
      <c r="BI289" t="s">
        <v>1334</v>
      </c>
      <c r="BJ289">
        <v>479300</v>
      </c>
      <c r="BK289" t="s">
        <v>831</v>
      </c>
      <c r="BL289" t="s">
        <v>272</v>
      </c>
      <c r="BM289" t="s">
        <v>841</v>
      </c>
      <c r="BN289" t="s">
        <v>834</v>
      </c>
      <c r="BO289" t="s">
        <v>32</v>
      </c>
      <c r="BP289" t="s">
        <v>32</v>
      </c>
    </row>
    <row r="290" spans="1:68">
      <c r="A290" s="109">
        <v>2026</v>
      </c>
      <c r="B290" t="s">
        <v>543</v>
      </c>
      <c r="C290" s="109">
        <v>23</v>
      </c>
      <c r="D290" t="s">
        <v>1335</v>
      </c>
      <c r="E290">
        <v>1</v>
      </c>
      <c r="F290" t="s">
        <v>32</v>
      </c>
      <c r="G290" t="s">
        <v>32</v>
      </c>
      <c r="H290">
        <v>701804</v>
      </c>
      <c r="I290" t="s">
        <v>1162</v>
      </c>
      <c r="J290" t="s">
        <v>822</v>
      </c>
      <c r="K290" t="s">
        <v>1101</v>
      </c>
      <c r="L290" t="s">
        <v>1163</v>
      </c>
      <c r="M290">
        <v>14.9</v>
      </c>
      <c r="N290">
        <v>54</v>
      </c>
      <c r="O290">
        <v>36.299999999999997</v>
      </c>
      <c r="P290" s="110">
        <v>46080</v>
      </c>
      <c r="Q290" s="110">
        <v>46104</v>
      </c>
      <c r="R290" s="110">
        <v>46104.493775428236</v>
      </c>
      <c r="S290" t="s">
        <v>187</v>
      </c>
      <c r="T290" t="s">
        <v>32</v>
      </c>
      <c r="U290" t="s">
        <v>32</v>
      </c>
      <c r="V290" t="s">
        <v>339</v>
      </c>
      <c r="W290" t="s">
        <v>340</v>
      </c>
      <c r="X290" t="s">
        <v>1058</v>
      </c>
      <c r="Y290" t="s">
        <v>32</v>
      </c>
      <c r="Z290" t="s">
        <v>32</v>
      </c>
      <c r="AA290" t="s">
        <v>32</v>
      </c>
      <c r="AB290" t="s">
        <v>32</v>
      </c>
      <c r="AC290" t="s">
        <v>32</v>
      </c>
      <c r="AD290" t="s">
        <v>32</v>
      </c>
      <c r="AE290" t="s">
        <v>190</v>
      </c>
      <c r="AF290">
        <v>217</v>
      </c>
      <c r="AG290" t="s">
        <v>191</v>
      </c>
      <c r="AH290" t="s">
        <v>192</v>
      </c>
      <c r="AI290">
        <v>4</v>
      </c>
      <c r="AJ290">
        <v>4</v>
      </c>
      <c r="AK290" t="s">
        <v>193</v>
      </c>
      <c r="AL290" t="s">
        <v>193</v>
      </c>
      <c r="AM290" t="s">
        <v>193</v>
      </c>
      <c r="AN290">
        <v>5</v>
      </c>
      <c r="AO290" t="s">
        <v>194</v>
      </c>
      <c r="AP290" t="s">
        <v>826</v>
      </c>
      <c r="AQ290" s="283">
        <v>3.4820000000000002</v>
      </c>
      <c r="AR290">
        <v>1.0840000000000001</v>
      </c>
      <c r="AS290" s="283">
        <v>3.7744879999999998</v>
      </c>
      <c r="AT290">
        <v>111</v>
      </c>
      <c r="AU290" t="s">
        <v>340</v>
      </c>
      <c r="AV290" t="s">
        <v>32</v>
      </c>
      <c r="AW290" t="s">
        <v>32</v>
      </c>
      <c r="AX290">
        <v>7</v>
      </c>
      <c r="AY290" t="s">
        <v>195</v>
      </c>
      <c r="AZ290">
        <v>10653</v>
      </c>
      <c r="BA290" t="s">
        <v>1108</v>
      </c>
      <c r="BB290">
        <v>16485</v>
      </c>
      <c r="BC290" t="s">
        <v>430</v>
      </c>
      <c r="BD290">
        <v>9178308</v>
      </c>
      <c r="BE290" t="s">
        <v>829</v>
      </c>
      <c r="BF290" t="s">
        <v>563</v>
      </c>
      <c r="BG290" t="s">
        <v>32</v>
      </c>
      <c r="BH290" t="s">
        <v>198</v>
      </c>
      <c r="BI290" t="s">
        <v>32</v>
      </c>
      <c r="BJ290">
        <v>479299</v>
      </c>
      <c r="BK290" t="s">
        <v>831</v>
      </c>
      <c r="BL290" t="s">
        <v>344</v>
      </c>
      <c r="BM290" t="s">
        <v>833</v>
      </c>
      <c r="BN290" t="s">
        <v>834</v>
      </c>
      <c r="BO290" t="s">
        <v>32</v>
      </c>
      <c r="BP290" t="s">
        <v>32</v>
      </c>
    </row>
    <row r="291" spans="1:68">
      <c r="A291" s="109">
        <v>2026</v>
      </c>
      <c r="B291" t="s">
        <v>543</v>
      </c>
      <c r="C291" s="109">
        <v>23</v>
      </c>
      <c r="D291" t="s">
        <v>1336</v>
      </c>
      <c r="E291">
        <v>1</v>
      </c>
      <c r="F291" t="s">
        <v>32</v>
      </c>
      <c r="G291" t="s">
        <v>32</v>
      </c>
      <c r="H291">
        <v>701926</v>
      </c>
      <c r="I291" t="s">
        <v>664</v>
      </c>
      <c r="J291" t="s">
        <v>822</v>
      </c>
      <c r="K291" t="s">
        <v>945</v>
      </c>
      <c r="L291" t="s">
        <v>946</v>
      </c>
      <c r="M291">
        <v>12.3</v>
      </c>
      <c r="N291">
        <v>15</v>
      </c>
      <c r="O291">
        <v>7.6</v>
      </c>
      <c r="P291" s="110">
        <v>46093</v>
      </c>
      <c r="Q291" s="110">
        <v>46104</v>
      </c>
      <c r="R291" s="110">
        <v>46104.676866087961</v>
      </c>
      <c r="S291" t="s">
        <v>187</v>
      </c>
      <c r="T291" t="s">
        <v>32</v>
      </c>
      <c r="U291" t="s">
        <v>32</v>
      </c>
      <c r="V291" t="s">
        <v>665</v>
      </c>
      <c r="W291" t="s">
        <v>665</v>
      </c>
      <c r="X291" t="s">
        <v>947</v>
      </c>
      <c r="Y291" t="s">
        <v>32</v>
      </c>
      <c r="Z291" t="s">
        <v>32</v>
      </c>
      <c r="AA291" t="s">
        <v>32</v>
      </c>
      <c r="AB291" t="s">
        <v>32</v>
      </c>
      <c r="AC291" t="s">
        <v>32</v>
      </c>
      <c r="AD291" t="s">
        <v>32</v>
      </c>
      <c r="AE291" t="s">
        <v>190</v>
      </c>
      <c r="AF291">
        <v>217</v>
      </c>
      <c r="AG291" t="s">
        <v>191</v>
      </c>
      <c r="AH291" t="s">
        <v>192</v>
      </c>
      <c r="AI291">
        <v>4</v>
      </c>
      <c r="AJ291">
        <v>4</v>
      </c>
      <c r="AK291" t="s">
        <v>193</v>
      </c>
      <c r="AL291" t="s">
        <v>193</v>
      </c>
      <c r="AM291" t="s">
        <v>193</v>
      </c>
      <c r="AN291">
        <v>15</v>
      </c>
      <c r="AO291" t="s">
        <v>194</v>
      </c>
      <c r="AP291" t="s">
        <v>826</v>
      </c>
      <c r="AQ291" s="283">
        <v>0.4</v>
      </c>
      <c r="AR291">
        <v>1.0840000000000001</v>
      </c>
      <c r="AS291" s="283">
        <v>0.43359999999999999</v>
      </c>
      <c r="AT291">
        <v>140</v>
      </c>
      <c r="AU291" t="s">
        <v>665</v>
      </c>
      <c r="AV291" t="s">
        <v>32</v>
      </c>
      <c r="AW291" t="s">
        <v>32</v>
      </c>
      <c r="AX291">
        <v>15</v>
      </c>
      <c r="AY291" t="s">
        <v>422</v>
      </c>
      <c r="AZ291">
        <v>1141</v>
      </c>
      <c r="BA291" t="s">
        <v>948</v>
      </c>
      <c r="BB291">
        <v>220662</v>
      </c>
      <c r="BC291" t="s">
        <v>949</v>
      </c>
      <c r="BD291">
        <v>19146853</v>
      </c>
      <c r="BE291" t="s">
        <v>859</v>
      </c>
      <c r="BF291" t="s">
        <v>665</v>
      </c>
      <c r="BG291" t="s">
        <v>32</v>
      </c>
      <c r="BH291" t="s">
        <v>198</v>
      </c>
      <c r="BI291" t="s">
        <v>32</v>
      </c>
      <c r="BJ291">
        <v>479223</v>
      </c>
      <c r="BK291" t="s">
        <v>831</v>
      </c>
      <c r="BL291" t="s">
        <v>669</v>
      </c>
      <c r="BM291" t="s">
        <v>841</v>
      </c>
      <c r="BN291" t="s">
        <v>834</v>
      </c>
      <c r="BO291" t="s">
        <v>32</v>
      </c>
      <c r="BP291" t="s">
        <v>32</v>
      </c>
    </row>
    <row r="292" spans="1:68">
      <c r="A292" s="109">
        <v>2026</v>
      </c>
      <c r="B292" t="s">
        <v>543</v>
      </c>
      <c r="C292" s="109">
        <v>23</v>
      </c>
      <c r="D292" t="s">
        <v>1336</v>
      </c>
      <c r="E292">
        <v>2</v>
      </c>
      <c r="F292" t="s">
        <v>32</v>
      </c>
      <c r="G292" t="s">
        <v>32</v>
      </c>
      <c r="H292">
        <v>701926</v>
      </c>
      <c r="I292" t="s">
        <v>664</v>
      </c>
      <c r="J292" t="s">
        <v>822</v>
      </c>
      <c r="K292" t="s">
        <v>945</v>
      </c>
      <c r="L292" t="s">
        <v>946</v>
      </c>
      <c r="M292">
        <v>12.3</v>
      </c>
      <c r="N292">
        <v>15</v>
      </c>
      <c r="O292">
        <v>7.6</v>
      </c>
      <c r="P292" s="110">
        <v>46093</v>
      </c>
      <c r="Q292" s="110">
        <v>46104</v>
      </c>
      <c r="R292" s="110">
        <v>46104.676866087961</v>
      </c>
      <c r="S292" t="s">
        <v>187</v>
      </c>
      <c r="T292" t="s">
        <v>32</v>
      </c>
      <c r="U292" t="s">
        <v>32</v>
      </c>
      <c r="V292" t="s">
        <v>665</v>
      </c>
      <c r="W292" t="s">
        <v>665</v>
      </c>
      <c r="X292" t="s">
        <v>947</v>
      </c>
      <c r="Y292" t="s">
        <v>32</v>
      </c>
      <c r="Z292" t="s">
        <v>32</v>
      </c>
      <c r="AA292" t="s">
        <v>32</v>
      </c>
      <c r="AB292" t="s">
        <v>32</v>
      </c>
      <c r="AC292" t="s">
        <v>32</v>
      </c>
      <c r="AD292" t="s">
        <v>32</v>
      </c>
      <c r="AE292" t="s">
        <v>190</v>
      </c>
      <c r="AF292">
        <v>217</v>
      </c>
      <c r="AG292" t="s">
        <v>191</v>
      </c>
      <c r="AH292" t="s">
        <v>192</v>
      </c>
      <c r="AI292">
        <v>4</v>
      </c>
      <c r="AJ292">
        <v>4</v>
      </c>
      <c r="AK292" t="s">
        <v>193</v>
      </c>
      <c r="AL292" t="s">
        <v>193</v>
      </c>
      <c r="AM292" t="s">
        <v>193</v>
      </c>
      <c r="AN292">
        <v>15</v>
      </c>
      <c r="AO292" t="s">
        <v>194</v>
      </c>
      <c r="AP292" t="s">
        <v>826</v>
      </c>
      <c r="AQ292" s="283">
        <v>0.38400000000000001</v>
      </c>
      <c r="AR292">
        <v>1.0840000000000001</v>
      </c>
      <c r="AS292" s="283">
        <v>0.41625600000000001</v>
      </c>
      <c r="AT292">
        <v>101</v>
      </c>
      <c r="AU292" t="s">
        <v>665</v>
      </c>
      <c r="AV292" t="s">
        <v>32</v>
      </c>
      <c r="AW292" t="s">
        <v>32</v>
      </c>
      <c r="AX292">
        <v>15</v>
      </c>
      <c r="AY292" t="s">
        <v>422</v>
      </c>
      <c r="AZ292">
        <v>1141</v>
      </c>
      <c r="BA292" t="s">
        <v>948</v>
      </c>
      <c r="BB292">
        <v>220662</v>
      </c>
      <c r="BC292" t="s">
        <v>949</v>
      </c>
      <c r="BD292">
        <v>19146853</v>
      </c>
      <c r="BE292" t="s">
        <v>859</v>
      </c>
      <c r="BF292" t="s">
        <v>665</v>
      </c>
      <c r="BG292" t="s">
        <v>32</v>
      </c>
      <c r="BH292" t="s">
        <v>198</v>
      </c>
      <c r="BI292" t="s">
        <v>32</v>
      </c>
      <c r="BJ292">
        <v>479223</v>
      </c>
      <c r="BK292" t="s">
        <v>831</v>
      </c>
      <c r="BL292" t="s">
        <v>669</v>
      </c>
      <c r="BM292" t="s">
        <v>841</v>
      </c>
      <c r="BN292" t="s">
        <v>834</v>
      </c>
      <c r="BO292" t="s">
        <v>32</v>
      </c>
      <c r="BP292" t="s">
        <v>32</v>
      </c>
    </row>
    <row r="293" spans="1:68">
      <c r="A293" s="109">
        <v>2026</v>
      </c>
      <c r="B293" t="s">
        <v>543</v>
      </c>
      <c r="C293" s="109">
        <v>23</v>
      </c>
      <c r="D293" t="s">
        <v>1337</v>
      </c>
      <c r="E293">
        <v>1</v>
      </c>
      <c r="F293" t="s">
        <v>32</v>
      </c>
      <c r="G293" t="s">
        <v>32</v>
      </c>
      <c r="H293">
        <v>969817</v>
      </c>
      <c r="I293" t="s">
        <v>1046</v>
      </c>
      <c r="J293" t="s">
        <v>822</v>
      </c>
      <c r="K293" t="s">
        <v>341</v>
      </c>
      <c r="L293" t="s">
        <v>1047</v>
      </c>
      <c r="M293">
        <v>15</v>
      </c>
      <c r="N293">
        <v>24</v>
      </c>
      <c r="O293">
        <v>38.799999999999997</v>
      </c>
      <c r="P293" s="110">
        <v>46084</v>
      </c>
      <c r="Q293" s="110">
        <v>46104</v>
      </c>
      <c r="R293" s="110">
        <v>46104.465299039352</v>
      </c>
      <c r="S293" t="s">
        <v>187</v>
      </c>
      <c r="T293" t="s">
        <v>32</v>
      </c>
      <c r="U293" t="s">
        <v>32</v>
      </c>
      <c r="V293" t="s">
        <v>318</v>
      </c>
      <c r="W293" t="s">
        <v>318</v>
      </c>
      <c r="X293" t="s">
        <v>954</v>
      </c>
      <c r="Y293" t="s">
        <v>32</v>
      </c>
      <c r="Z293" t="s">
        <v>32</v>
      </c>
      <c r="AA293" t="s">
        <v>32</v>
      </c>
      <c r="AB293" t="s">
        <v>32</v>
      </c>
      <c r="AC293" t="s">
        <v>32</v>
      </c>
      <c r="AD293" t="s">
        <v>32</v>
      </c>
      <c r="AE293" t="s">
        <v>190</v>
      </c>
      <c r="AF293">
        <v>217</v>
      </c>
      <c r="AG293" t="s">
        <v>191</v>
      </c>
      <c r="AH293" t="s">
        <v>192</v>
      </c>
      <c r="AI293">
        <v>4</v>
      </c>
      <c r="AJ293">
        <v>4</v>
      </c>
      <c r="AK293" t="s">
        <v>193</v>
      </c>
      <c r="AL293" t="s">
        <v>193</v>
      </c>
      <c r="AM293" t="s">
        <v>193</v>
      </c>
      <c r="AN293">
        <v>2</v>
      </c>
      <c r="AO293" t="s">
        <v>194</v>
      </c>
      <c r="AP293" t="s">
        <v>826</v>
      </c>
      <c r="AQ293" s="283">
        <v>1.0549999999999999</v>
      </c>
      <c r="AR293">
        <v>1.0840000000000001</v>
      </c>
      <c r="AS293" s="283">
        <v>1.1436200000000001</v>
      </c>
      <c r="AT293">
        <v>106</v>
      </c>
      <c r="AU293" t="s">
        <v>320</v>
      </c>
      <c r="AV293" t="s">
        <v>32</v>
      </c>
      <c r="AW293" t="s">
        <v>32</v>
      </c>
      <c r="AX293">
        <v>3</v>
      </c>
      <c r="AY293" t="s">
        <v>195</v>
      </c>
      <c r="AZ293">
        <v>5811</v>
      </c>
      <c r="BA293" t="s">
        <v>397</v>
      </c>
      <c r="BB293">
        <v>235802</v>
      </c>
      <c r="BC293" t="s">
        <v>1048</v>
      </c>
      <c r="BD293">
        <v>16230814</v>
      </c>
      <c r="BE293" t="s">
        <v>859</v>
      </c>
      <c r="BF293" t="s">
        <v>318</v>
      </c>
      <c r="BG293" t="s">
        <v>32</v>
      </c>
      <c r="BH293" t="s">
        <v>198</v>
      </c>
      <c r="BI293" t="s">
        <v>32</v>
      </c>
      <c r="BJ293">
        <v>479188</v>
      </c>
      <c r="BK293" t="s">
        <v>831</v>
      </c>
      <c r="BL293" t="s">
        <v>323</v>
      </c>
      <c r="BM293" t="s">
        <v>841</v>
      </c>
      <c r="BN293" t="s">
        <v>834</v>
      </c>
      <c r="BO293" t="s">
        <v>32</v>
      </c>
      <c r="BP293" t="s">
        <v>32</v>
      </c>
    </row>
    <row r="294" spans="1:68">
      <c r="A294" s="109">
        <v>2026</v>
      </c>
      <c r="B294" t="s">
        <v>543</v>
      </c>
      <c r="C294" s="109">
        <v>23</v>
      </c>
      <c r="D294" t="s">
        <v>1338</v>
      </c>
      <c r="E294">
        <v>1</v>
      </c>
      <c r="F294" t="s">
        <v>32</v>
      </c>
      <c r="H294">
        <v>901375</v>
      </c>
      <c r="I294" t="s">
        <v>1339</v>
      </c>
      <c r="J294" t="s">
        <v>822</v>
      </c>
      <c r="K294" t="s">
        <v>1340</v>
      </c>
      <c r="L294" t="s">
        <v>1341</v>
      </c>
      <c r="M294">
        <v>15</v>
      </c>
      <c r="N294">
        <v>30</v>
      </c>
      <c r="O294">
        <v>38.799999999999997</v>
      </c>
      <c r="P294" s="110">
        <v>46083</v>
      </c>
      <c r="Q294" s="110">
        <v>46104</v>
      </c>
      <c r="R294" s="110">
        <v>46104.420138888891</v>
      </c>
      <c r="S294" t="s">
        <v>187</v>
      </c>
      <c r="T294" t="s">
        <v>32</v>
      </c>
      <c r="U294" t="s">
        <v>32</v>
      </c>
      <c r="V294" t="s">
        <v>318</v>
      </c>
      <c r="W294" t="s">
        <v>318</v>
      </c>
      <c r="X294" t="s">
        <v>954</v>
      </c>
      <c r="Y294" t="s">
        <v>32</v>
      </c>
      <c r="Z294" t="s">
        <v>32</v>
      </c>
      <c r="AA294" t="s">
        <v>32</v>
      </c>
      <c r="AB294" t="s">
        <v>32</v>
      </c>
      <c r="AC294" t="s">
        <v>32</v>
      </c>
      <c r="AD294" t="s">
        <v>32</v>
      </c>
      <c r="AE294" t="s">
        <v>190</v>
      </c>
      <c r="AF294">
        <v>217</v>
      </c>
      <c r="AG294" t="s">
        <v>191</v>
      </c>
      <c r="AH294" t="s">
        <v>192</v>
      </c>
      <c r="AI294">
        <v>4</v>
      </c>
      <c r="AJ294">
        <v>4</v>
      </c>
      <c r="AK294" t="s">
        <v>193</v>
      </c>
      <c r="AL294" t="s">
        <v>193</v>
      </c>
      <c r="AM294" t="s">
        <v>193</v>
      </c>
      <c r="AN294">
        <v>3</v>
      </c>
      <c r="AO294" t="s">
        <v>194</v>
      </c>
      <c r="AP294" t="s">
        <v>826</v>
      </c>
      <c r="AQ294" s="283">
        <v>0.69799999999999995</v>
      </c>
      <c r="AR294">
        <v>1.0840000000000001</v>
      </c>
      <c r="AS294" s="283">
        <v>0.75663199999999997</v>
      </c>
      <c r="AT294">
        <v>108</v>
      </c>
      <c r="AU294" t="s">
        <v>320</v>
      </c>
      <c r="AV294" t="s">
        <v>32</v>
      </c>
      <c r="AW294" t="s">
        <v>32</v>
      </c>
      <c r="AX294">
        <v>3</v>
      </c>
      <c r="AY294" t="s">
        <v>195</v>
      </c>
      <c r="AZ294">
        <v>8568</v>
      </c>
      <c r="BA294" t="s">
        <v>963</v>
      </c>
      <c r="BB294">
        <v>96604</v>
      </c>
      <c r="BC294" t="s">
        <v>1342</v>
      </c>
      <c r="BD294">
        <v>12033710</v>
      </c>
      <c r="BE294" t="s">
        <v>859</v>
      </c>
      <c r="BF294" t="s">
        <v>318</v>
      </c>
      <c r="BG294" t="s">
        <v>32</v>
      </c>
      <c r="BH294" t="s">
        <v>198</v>
      </c>
      <c r="BI294" t="s">
        <v>32</v>
      </c>
      <c r="BJ294">
        <v>479187</v>
      </c>
      <c r="BK294" t="s">
        <v>831</v>
      </c>
      <c r="BL294" t="s">
        <v>323</v>
      </c>
      <c r="BM294" t="s">
        <v>841</v>
      </c>
      <c r="BN294" t="s">
        <v>834</v>
      </c>
      <c r="BO294" t="s">
        <v>32</v>
      </c>
      <c r="BP294" t="s">
        <v>32</v>
      </c>
    </row>
    <row r="295" spans="1:68">
      <c r="A295" s="109">
        <v>2026</v>
      </c>
      <c r="B295" t="s">
        <v>543</v>
      </c>
      <c r="C295" s="109">
        <v>23</v>
      </c>
      <c r="D295" t="s">
        <v>1343</v>
      </c>
      <c r="E295">
        <v>1</v>
      </c>
      <c r="F295" t="s">
        <v>32</v>
      </c>
      <c r="G295" t="s">
        <v>32</v>
      </c>
      <c r="H295">
        <v>703862</v>
      </c>
      <c r="I295" t="s">
        <v>909</v>
      </c>
      <c r="J295" t="s">
        <v>822</v>
      </c>
      <c r="K295" t="s">
        <v>910</v>
      </c>
      <c r="L295" t="s">
        <v>911</v>
      </c>
      <c r="M295">
        <v>17.98</v>
      </c>
      <c r="N295">
        <v>80.7</v>
      </c>
      <c r="O295">
        <v>46.4</v>
      </c>
      <c r="P295" s="110">
        <v>46085</v>
      </c>
      <c r="Q295" s="110">
        <v>46104</v>
      </c>
      <c r="R295" s="110">
        <v>46104.588796493059</v>
      </c>
      <c r="S295" t="s">
        <v>187</v>
      </c>
      <c r="T295" t="s">
        <v>32</v>
      </c>
      <c r="U295" t="s">
        <v>32</v>
      </c>
      <c r="V295" t="s">
        <v>301</v>
      </c>
      <c r="W295" t="s">
        <v>302</v>
      </c>
      <c r="X295" t="s">
        <v>856</v>
      </c>
      <c r="Y295" t="s">
        <v>32</v>
      </c>
      <c r="Z295" t="s">
        <v>32</v>
      </c>
      <c r="AA295" t="s">
        <v>32</v>
      </c>
      <c r="AB295" t="s">
        <v>32</v>
      </c>
      <c r="AC295" t="s">
        <v>32</v>
      </c>
      <c r="AD295" t="s">
        <v>32</v>
      </c>
      <c r="AE295" t="s">
        <v>190</v>
      </c>
      <c r="AF295">
        <v>217</v>
      </c>
      <c r="AG295" t="s">
        <v>191</v>
      </c>
      <c r="AH295" t="s">
        <v>192</v>
      </c>
      <c r="AI295">
        <v>4</v>
      </c>
      <c r="AJ295">
        <v>4</v>
      </c>
      <c r="AK295" t="s">
        <v>193</v>
      </c>
      <c r="AL295" t="s">
        <v>193</v>
      </c>
      <c r="AM295" t="s">
        <v>193</v>
      </c>
      <c r="AN295">
        <v>12</v>
      </c>
      <c r="AO295" t="s">
        <v>194</v>
      </c>
      <c r="AP295" t="s">
        <v>826</v>
      </c>
      <c r="AQ295" s="283">
        <v>9.3919999999999995</v>
      </c>
      <c r="AR295">
        <v>1.087</v>
      </c>
      <c r="AS295" s="283">
        <v>10.209104</v>
      </c>
      <c r="AT295">
        <v>120</v>
      </c>
      <c r="AU295" t="s">
        <v>261</v>
      </c>
      <c r="AV295" t="s">
        <v>32</v>
      </c>
      <c r="AW295" t="s">
        <v>32</v>
      </c>
      <c r="AX295">
        <v>8</v>
      </c>
      <c r="AY295" t="s">
        <v>195</v>
      </c>
      <c r="AZ295">
        <v>7650</v>
      </c>
      <c r="BA295" t="s">
        <v>303</v>
      </c>
      <c r="BB295">
        <v>18055</v>
      </c>
      <c r="BC295" t="s">
        <v>401</v>
      </c>
      <c r="BD295">
        <v>5355809</v>
      </c>
      <c r="BE295" t="s">
        <v>829</v>
      </c>
      <c r="BF295" t="s">
        <v>351</v>
      </c>
      <c r="BG295">
        <v>10404754</v>
      </c>
      <c r="BH295" t="s">
        <v>198</v>
      </c>
      <c r="BI295" t="s">
        <v>32</v>
      </c>
      <c r="BJ295">
        <v>479180</v>
      </c>
      <c r="BK295" t="s">
        <v>831</v>
      </c>
      <c r="BL295" t="s">
        <v>305</v>
      </c>
      <c r="BM295" t="s">
        <v>841</v>
      </c>
      <c r="BN295" t="s">
        <v>834</v>
      </c>
      <c r="BO295" t="s">
        <v>32</v>
      </c>
      <c r="BP295" t="s">
        <v>32</v>
      </c>
    </row>
    <row r="296" spans="1:68">
      <c r="A296" s="109">
        <v>2026</v>
      </c>
      <c r="B296" t="s">
        <v>543</v>
      </c>
      <c r="C296" s="109">
        <v>22</v>
      </c>
      <c r="D296" t="s">
        <v>1344</v>
      </c>
      <c r="E296">
        <v>1</v>
      </c>
      <c r="F296" t="s">
        <v>32</v>
      </c>
      <c r="G296" t="s">
        <v>32</v>
      </c>
      <c r="H296">
        <v>698122</v>
      </c>
      <c r="I296" t="s">
        <v>360</v>
      </c>
      <c r="J296" t="s">
        <v>822</v>
      </c>
      <c r="K296" t="s">
        <v>1101</v>
      </c>
      <c r="L296" t="s">
        <v>1152</v>
      </c>
      <c r="M296">
        <v>17.46</v>
      </c>
      <c r="N296">
        <v>44</v>
      </c>
      <c r="O296">
        <v>40.799999999999997</v>
      </c>
      <c r="P296" s="110">
        <v>46088</v>
      </c>
      <c r="Q296" s="110">
        <v>46103</v>
      </c>
      <c r="R296" s="110">
        <v>46103.711110150463</v>
      </c>
      <c r="S296" t="s">
        <v>187</v>
      </c>
      <c r="T296" t="s">
        <v>32</v>
      </c>
      <c r="U296" t="s">
        <v>32</v>
      </c>
      <c r="V296" t="s">
        <v>232</v>
      </c>
      <c r="W296" t="s">
        <v>233</v>
      </c>
      <c r="X296" t="s">
        <v>1103</v>
      </c>
      <c r="Y296" t="s">
        <v>32</v>
      </c>
      <c r="Z296" t="s">
        <v>32</v>
      </c>
      <c r="AA296" t="s">
        <v>32</v>
      </c>
      <c r="AB296" t="s">
        <v>32</v>
      </c>
      <c r="AC296" t="s">
        <v>32</v>
      </c>
      <c r="AD296" t="s">
        <v>32</v>
      </c>
      <c r="AE296" t="s">
        <v>190</v>
      </c>
      <c r="AF296">
        <v>217</v>
      </c>
      <c r="AG296" t="s">
        <v>191</v>
      </c>
      <c r="AH296" t="s">
        <v>192</v>
      </c>
      <c r="AI296">
        <v>4</v>
      </c>
      <c r="AJ296">
        <v>4</v>
      </c>
      <c r="AK296" t="s">
        <v>193</v>
      </c>
      <c r="AL296" t="s">
        <v>193</v>
      </c>
      <c r="AM296" t="s">
        <v>193</v>
      </c>
      <c r="AN296">
        <v>6</v>
      </c>
      <c r="AO296" t="s">
        <v>194</v>
      </c>
      <c r="AP296" t="s">
        <v>826</v>
      </c>
      <c r="AQ296" s="283">
        <v>1</v>
      </c>
      <c r="AR296">
        <v>1.0840000000000001</v>
      </c>
      <c r="AS296" s="283">
        <v>1.0840000000000001</v>
      </c>
      <c r="AT296">
        <v>112</v>
      </c>
      <c r="AU296" t="s">
        <v>235</v>
      </c>
      <c r="AV296" t="s">
        <v>32</v>
      </c>
      <c r="AW296" t="s">
        <v>32</v>
      </c>
      <c r="AX296">
        <v>7</v>
      </c>
      <c r="AY296" t="s">
        <v>195</v>
      </c>
      <c r="AZ296">
        <v>10653</v>
      </c>
      <c r="BA296" t="s">
        <v>1108</v>
      </c>
      <c r="BB296">
        <v>900371</v>
      </c>
      <c r="BC296" t="s">
        <v>361</v>
      </c>
      <c r="BD296">
        <v>14556309</v>
      </c>
      <c r="BE296" t="s">
        <v>829</v>
      </c>
      <c r="BF296" t="s">
        <v>563</v>
      </c>
      <c r="BG296" t="s">
        <v>32</v>
      </c>
      <c r="BH296" t="s">
        <v>198</v>
      </c>
      <c r="BI296" t="s">
        <v>32</v>
      </c>
      <c r="BJ296">
        <v>479164</v>
      </c>
      <c r="BK296" t="s">
        <v>831</v>
      </c>
      <c r="BL296" t="s">
        <v>238</v>
      </c>
      <c r="BM296" t="s">
        <v>841</v>
      </c>
      <c r="BN296" t="s">
        <v>834</v>
      </c>
      <c r="BO296" t="s">
        <v>32</v>
      </c>
      <c r="BP296" t="s">
        <v>32</v>
      </c>
    </row>
    <row r="297" spans="1:68">
      <c r="A297" s="109">
        <v>2026</v>
      </c>
      <c r="B297" t="s">
        <v>543</v>
      </c>
      <c r="C297" s="109">
        <v>22</v>
      </c>
      <c r="D297" t="s">
        <v>1344</v>
      </c>
      <c r="E297">
        <v>2</v>
      </c>
      <c r="F297" t="s">
        <v>32</v>
      </c>
      <c r="G297" t="s">
        <v>32</v>
      </c>
      <c r="H297">
        <v>698122</v>
      </c>
      <c r="I297" t="s">
        <v>360</v>
      </c>
      <c r="J297" t="s">
        <v>822</v>
      </c>
      <c r="K297" t="s">
        <v>1101</v>
      </c>
      <c r="L297" t="s">
        <v>1152</v>
      </c>
      <c r="M297">
        <v>17.46</v>
      </c>
      <c r="N297">
        <v>44</v>
      </c>
      <c r="O297">
        <v>40.799999999999997</v>
      </c>
      <c r="P297" s="110">
        <v>46088</v>
      </c>
      <c r="Q297" s="110">
        <v>46103</v>
      </c>
      <c r="R297" s="110">
        <v>46103.711110150463</v>
      </c>
      <c r="S297" t="s">
        <v>187</v>
      </c>
      <c r="T297" t="s">
        <v>32</v>
      </c>
      <c r="U297" t="s">
        <v>32</v>
      </c>
      <c r="V297" t="s">
        <v>232</v>
      </c>
      <c r="W297" t="s">
        <v>233</v>
      </c>
      <c r="X297" t="s">
        <v>1103</v>
      </c>
      <c r="Y297" t="s">
        <v>32</v>
      </c>
      <c r="Z297" t="s">
        <v>32</v>
      </c>
      <c r="AA297" t="s">
        <v>32</v>
      </c>
      <c r="AB297" t="s">
        <v>32</v>
      </c>
      <c r="AC297" t="s">
        <v>32</v>
      </c>
      <c r="AD297" t="s">
        <v>32</v>
      </c>
      <c r="AE297" t="s">
        <v>190</v>
      </c>
      <c r="AF297">
        <v>217</v>
      </c>
      <c r="AG297" t="s">
        <v>191</v>
      </c>
      <c r="AH297" t="s">
        <v>192</v>
      </c>
      <c r="AI297">
        <v>4</v>
      </c>
      <c r="AJ297">
        <v>4</v>
      </c>
      <c r="AK297" t="s">
        <v>193</v>
      </c>
      <c r="AL297" t="s">
        <v>193</v>
      </c>
      <c r="AM297" t="s">
        <v>193</v>
      </c>
      <c r="AN297">
        <v>7</v>
      </c>
      <c r="AO297" t="s">
        <v>194</v>
      </c>
      <c r="AP297" t="s">
        <v>826</v>
      </c>
      <c r="AQ297" s="283">
        <v>1.9650000000000001</v>
      </c>
      <c r="AR297">
        <v>1.0840000000000001</v>
      </c>
      <c r="AS297" s="283">
        <v>2.1300599999999998</v>
      </c>
      <c r="AT297">
        <v>113</v>
      </c>
      <c r="AU297" t="s">
        <v>235</v>
      </c>
      <c r="AV297" t="s">
        <v>32</v>
      </c>
      <c r="AW297" t="s">
        <v>32</v>
      </c>
      <c r="AX297">
        <v>7</v>
      </c>
      <c r="AY297" t="s">
        <v>195</v>
      </c>
      <c r="AZ297">
        <v>10653</v>
      </c>
      <c r="BA297" t="s">
        <v>1108</v>
      </c>
      <c r="BB297">
        <v>900371</v>
      </c>
      <c r="BC297" t="s">
        <v>361</v>
      </c>
      <c r="BD297">
        <v>14556309</v>
      </c>
      <c r="BE297" t="s">
        <v>829</v>
      </c>
      <c r="BF297" t="s">
        <v>563</v>
      </c>
      <c r="BG297" t="s">
        <v>32</v>
      </c>
      <c r="BH297" t="s">
        <v>198</v>
      </c>
      <c r="BI297" t="s">
        <v>32</v>
      </c>
      <c r="BJ297">
        <v>479164</v>
      </c>
      <c r="BK297" t="s">
        <v>831</v>
      </c>
      <c r="BL297" t="s">
        <v>238</v>
      </c>
      <c r="BM297" t="s">
        <v>841</v>
      </c>
      <c r="BN297" t="s">
        <v>834</v>
      </c>
      <c r="BO297" t="s">
        <v>32</v>
      </c>
      <c r="BP297" t="s">
        <v>32</v>
      </c>
    </row>
    <row r="298" spans="1:68">
      <c r="A298" s="109">
        <v>2026</v>
      </c>
      <c r="B298" t="s">
        <v>543</v>
      </c>
      <c r="C298" s="109">
        <v>22</v>
      </c>
      <c r="D298" t="s">
        <v>1344</v>
      </c>
      <c r="E298">
        <v>3</v>
      </c>
      <c r="F298" t="s">
        <v>32</v>
      </c>
      <c r="G298" t="s">
        <v>32</v>
      </c>
      <c r="H298">
        <v>698122</v>
      </c>
      <c r="I298" t="s">
        <v>360</v>
      </c>
      <c r="J298" t="s">
        <v>822</v>
      </c>
      <c r="K298" t="s">
        <v>1101</v>
      </c>
      <c r="L298" t="s">
        <v>1152</v>
      </c>
      <c r="M298">
        <v>17.46</v>
      </c>
      <c r="N298">
        <v>44</v>
      </c>
      <c r="O298">
        <v>40.799999999999997</v>
      </c>
      <c r="P298" s="110">
        <v>46088</v>
      </c>
      <c r="Q298" s="110">
        <v>46103</v>
      </c>
      <c r="R298" s="110">
        <v>46103.711110150463</v>
      </c>
      <c r="S298" t="s">
        <v>187</v>
      </c>
      <c r="T298" t="s">
        <v>32</v>
      </c>
      <c r="U298" t="s">
        <v>32</v>
      </c>
      <c r="V298" t="s">
        <v>232</v>
      </c>
      <c r="W298" t="s">
        <v>233</v>
      </c>
      <c r="X298" t="s">
        <v>1103</v>
      </c>
      <c r="Y298" t="s">
        <v>32</v>
      </c>
      <c r="Z298" t="s">
        <v>32</v>
      </c>
      <c r="AA298" t="s">
        <v>32</v>
      </c>
      <c r="AB298" t="s">
        <v>32</v>
      </c>
      <c r="AC298" t="s">
        <v>32</v>
      </c>
      <c r="AD298" t="s">
        <v>32</v>
      </c>
      <c r="AE298" t="s">
        <v>190</v>
      </c>
      <c r="AF298">
        <v>217</v>
      </c>
      <c r="AG298" t="s">
        <v>191</v>
      </c>
      <c r="AH298" t="s">
        <v>192</v>
      </c>
      <c r="AI298">
        <v>4</v>
      </c>
      <c r="AJ298">
        <v>4</v>
      </c>
      <c r="AK298" t="s">
        <v>193</v>
      </c>
      <c r="AL298" t="s">
        <v>193</v>
      </c>
      <c r="AM298" t="s">
        <v>193</v>
      </c>
      <c r="AN298">
        <v>7</v>
      </c>
      <c r="AO298" t="s">
        <v>194</v>
      </c>
      <c r="AP298" t="s">
        <v>826</v>
      </c>
      <c r="AQ298" s="283">
        <v>1.4E-2</v>
      </c>
      <c r="AR298">
        <v>1.0840000000000001</v>
      </c>
      <c r="AS298" s="283">
        <v>1.5176E-2</v>
      </c>
      <c r="AT298">
        <v>113</v>
      </c>
      <c r="AU298" t="s">
        <v>235</v>
      </c>
      <c r="AV298" t="s">
        <v>32</v>
      </c>
      <c r="AW298" t="s">
        <v>32</v>
      </c>
      <c r="AX298">
        <v>7</v>
      </c>
      <c r="AY298" t="s">
        <v>239</v>
      </c>
      <c r="AZ298">
        <v>8888888</v>
      </c>
      <c r="BA298" t="s">
        <v>280</v>
      </c>
      <c r="BB298">
        <v>900371</v>
      </c>
      <c r="BC298" t="s">
        <v>361</v>
      </c>
      <c r="BD298">
        <v>14556309</v>
      </c>
      <c r="BE298" t="s">
        <v>829</v>
      </c>
      <c r="BF298" t="s">
        <v>563</v>
      </c>
      <c r="BG298" t="s">
        <v>32</v>
      </c>
      <c r="BH298" t="s">
        <v>198</v>
      </c>
      <c r="BI298" t="s">
        <v>32</v>
      </c>
      <c r="BJ298">
        <v>479164</v>
      </c>
      <c r="BK298" t="s">
        <v>831</v>
      </c>
      <c r="BL298" t="s">
        <v>238</v>
      </c>
      <c r="BM298" t="s">
        <v>841</v>
      </c>
      <c r="BN298" t="s">
        <v>834</v>
      </c>
      <c r="BO298" t="s">
        <v>32</v>
      </c>
      <c r="BP298" t="s">
        <v>32</v>
      </c>
    </row>
    <row r="299" spans="1:68">
      <c r="A299" s="109">
        <v>2026</v>
      </c>
      <c r="B299" t="s">
        <v>543</v>
      </c>
      <c r="C299" s="109">
        <v>22</v>
      </c>
      <c r="D299" t="s">
        <v>1345</v>
      </c>
      <c r="E299">
        <v>1</v>
      </c>
      <c r="F299" t="s">
        <v>32</v>
      </c>
      <c r="G299" t="s">
        <v>32</v>
      </c>
      <c r="H299">
        <v>704970</v>
      </c>
      <c r="I299" t="s">
        <v>426</v>
      </c>
      <c r="J299" t="s">
        <v>822</v>
      </c>
      <c r="K299" t="s">
        <v>1101</v>
      </c>
      <c r="L299" t="s">
        <v>1154</v>
      </c>
      <c r="M299">
        <v>18</v>
      </c>
      <c r="N299">
        <v>41</v>
      </c>
      <c r="O299">
        <v>76.900000000000006</v>
      </c>
      <c r="P299" s="110">
        <v>46100</v>
      </c>
      <c r="Q299" s="110">
        <v>46103</v>
      </c>
      <c r="R299" s="110">
        <v>46103.704729131947</v>
      </c>
      <c r="S299" t="s">
        <v>187</v>
      </c>
      <c r="T299" t="s">
        <v>32</v>
      </c>
      <c r="U299" t="s">
        <v>32</v>
      </c>
      <c r="V299" t="s">
        <v>232</v>
      </c>
      <c r="W299" t="s">
        <v>233</v>
      </c>
      <c r="X299" t="s">
        <v>1103</v>
      </c>
      <c r="Y299" t="s">
        <v>32</v>
      </c>
      <c r="Z299" t="s">
        <v>32</v>
      </c>
      <c r="AA299" t="s">
        <v>32</v>
      </c>
      <c r="AB299" t="s">
        <v>32</v>
      </c>
      <c r="AC299" t="s">
        <v>32</v>
      </c>
      <c r="AD299" t="s">
        <v>32</v>
      </c>
      <c r="AE299" t="s">
        <v>190</v>
      </c>
      <c r="AF299">
        <v>217</v>
      </c>
      <c r="AG299" t="s">
        <v>191</v>
      </c>
      <c r="AH299" t="s">
        <v>192</v>
      </c>
      <c r="AI299">
        <v>4</v>
      </c>
      <c r="AJ299">
        <v>4</v>
      </c>
      <c r="AK299" t="s">
        <v>193</v>
      </c>
      <c r="AL299" t="s">
        <v>193</v>
      </c>
      <c r="AM299" t="s">
        <v>193</v>
      </c>
      <c r="AN299">
        <v>6</v>
      </c>
      <c r="AO299" t="s">
        <v>194</v>
      </c>
      <c r="AP299" t="s">
        <v>826</v>
      </c>
      <c r="AQ299" s="283">
        <v>0.2</v>
      </c>
      <c r="AR299">
        <v>1.0840000000000001</v>
      </c>
      <c r="AS299" s="283">
        <v>0.21679999999999999</v>
      </c>
      <c r="AT299">
        <v>112</v>
      </c>
      <c r="AU299" t="s">
        <v>235</v>
      </c>
      <c r="AV299" t="s">
        <v>32</v>
      </c>
      <c r="AW299" t="s">
        <v>32</v>
      </c>
      <c r="AX299">
        <v>7</v>
      </c>
      <c r="AY299" t="s">
        <v>195</v>
      </c>
      <c r="AZ299">
        <v>10653</v>
      </c>
      <c r="BA299" t="s">
        <v>1108</v>
      </c>
      <c r="BB299">
        <v>221505</v>
      </c>
      <c r="BC299" t="s">
        <v>1155</v>
      </c>
      <c r="BD299">
        <v>20662841</v>
      </c>
      <c r="BE299" t="s">
        <v>829</v>
      </c>
      <c r="BF299" t="s">
        <v>1156</v>
      </c>
      <c r="BG299" t="s">
        <v>32</v>
      </c>
      <c r="BH299" t="s">
        <v>198</v>
      </c>
      <c r="BI299" t="s">
        <v>32</v>
      </c>
      <c r="BJ299">
        <v>479163</v>
      </c>
      <c r="BK299" t="s">
        <v>831</v>
      </c>
      <c r="BL299" t="s">
        <v>238</v>
      </c>
      <c r="BM299" t="s">
        <v>841</v>
      </c>
      <c r="BN299" t="s">
        <v>834</v>
      </c>
      <c r="BO299" t="s">
        <v>32</v>
      </c>
      <c r="BP299" t="s">
        <v>32</v>
      </c>
    </row>
    <row r="300" spans="1:68">
      <c r="A300" s="109">
        <v>2026</v>
      </c>
      <c r="B300" t="s">
        <v>543</v>
      </c>
      <c r="C300" s="109">
        <v>22</v>
      </c>
      <c r="D300" t="s">
        <v>1345</v>
      </c>
      <c r="E300">
        <v>2</v>
      </c>
      <c r="F300" t="s">
        <v>32</v>
      </c>
      <c r="G300" t="s">
        <v>32</v>
      </c>
      <c r="H300">
        <v>704970</v>
      </c>
      <c r="I300" t="s">
        <v>426</v>
      </c>
      <c r="J300" t="s">
        <v>822</v>
      </c>
      <c r="K300" t="s">
        <v>1101</v>
      </c>
      <c r="L300" t="s">
        <v>1154</v>
      </c>
      <c r="M300">
        <v>18</v>
      </c>
      <c r="N300">
        <v>41</v>
      </c>
      <c r="O300">
        <v>76.900000000000006</v>
      </c>
      <c r="P300" s="110">
        <v>46100</v>
      </c>
      <c r="Q300" s="110">
        <v>46103</v>
      </c>
      <c r="R300" s="110">
        <v>46103.704729131947</v>
      </c>
      <c r="S300" t="s">
        <v>187</v>
      </c>
      <c r="T300" t="s">
        <v>32</v>
      </c>
      <c r="U300" t="s">
        <v>32</v>
      </c>
      <c r="V300" t="s">
        <v>232</v>
      </c>
      <c r="W300" t="s">
        <v>233</v>
      </c>
      <c r="X300" t="s">
        <v>1103</v>
      </c>
      <c r="Y300" t="s">
        <v>32</v>
      </c>
      <c r="Z300" t="s">
        <v>32</v>
      </c>
      <c r="AA300" t="s">
        <v>32</v>
      </c>
      <c r="AB300" t="s">
        <v>32</v>
      </c>
      <c r="AC300" t="s">
        <v>32</v>
      </c>
      <c r="AD300" t="s">
        <v>32</v>
      </c>
      <c r="AE300" t="s">
        <v>190</v>
      </c>
      <c r="AF300">
        <v>217</v>
      </c>
      <c r="AG300" t="s">
        <v>191</v>
      </c>
      <c r="AH300" t="s">
        <v>192</v>
      </c>
      <c r="AI300">
        <v>4</v>
      </c>
      <c r="AJ300">
        <v>4</v>
      </c>
      <c r="AK300" t="s">
        <v>193</v>
      </c>
      <c r="AL300" t="s">
        <v>193</v>
      </c>
      <c r="AM300" t="s">
        <v>193</v>
      </c>
      <c r="AN300">
        <v>7</v>
      </c>
      <c r="AO300" t="s">
        <v>194</v>
      </c>
      <c r="AP300" t="s">
        <v>826</v>
      </c>
      <c r="AQ300" s="283">
        <v>9.2999999999999999E-2</v>
      </c>
      <c r="AR300">
        <v>1.0840000000000001</v>
      </c>
      <c r="AS300" s="283">
        <v>0.100812</v>
      </c>
      <c r="AT300">
        <v>113</v>
      </c>
      <c r="AU300" t="s">
        <v>235</v>
      </c>
      <c r="AV300" t="s">
        <v>32</v>
      </c>
      <c r="AW300" t="s">
        <v>32</v>
      </c>
      <c r="AX300">
        <v>7</v>
      </c>
      <c r="AY300" t="s">
        <v>195</v>
      </c>
      <c r="AZ300">
        <v>10653</v>
      </c>
      <c r="BA300" t="s">
        <v>1108</v>
      </c>
      <c r="BB300">
        <v>221505</v>
      </c>
      <c r="BC300" t="s">
        <v>1155</v>
      </c>
      <c r="BD300">
        <v>20662841</v>
      </c>
      <c r="BE300" t="s">
        <v>829</v>
      </c>
      <c r="BF300" t="s">
        <v>1156</v>
      </c>
      <c r="BG300" t="s">
        <v>32</v>
      </c>
      <c r="BH300" t="s">
        <v>198</v>
      </c>
      <c r="BI300" t="s">
        <v>32</v>
      </c>
      <c r="BJ300">
        <v>479163</v>
      </c>
      <c r="BK300" t="s">
        <v>831</v>
      </c>
      <c r="BL300" t="s">
        <v>238</v>
      </c>
      <c r="BM300" t="s">
        <v>841</v>
      </c>
      <c r="BN300" t="s">
        <v>834</v>
      </c>
      <c r="BO300" t="s">
        <v>32</v>
      </c>
      <c r="BP300" t="s">
        <v>32</v>
      </c>
    </row>
    <row r="301" spans="1:68">
      <c r="A301" s="109">
        <v>2026</v>
      </c>
      <c r="B301" t="s">
        <v>543</v>
      </c>
      <c r="C301" s="109">
        <v>22</v>
      </c>
      <c r="D301" t="s">
        <v>1346</v>
      </c>
      <c r="E301">
        <v>1</v>
      </c>
      <c r="F301" t="s">
        <v>32</v>
      </c>
      <c r="G301" t="s">
        <v>32</v>
      </c>
      <c r="H301">
        <v>702210</v>
      </c>
      <c r="I301" t="s">
        <v>1095</v>
      </c>
      <c r="J301" t="s">
        <v>822</v>
      </c>
      <c r="K301" t="s">
        <v>870</v>
      </c>
      <c r="L301" t="s">
        <v>1096</v>
      </c>
      <c r="M301">
        <v>17.5</v>
      </c>
      <c r="N301">
        <v>47.2</v>
      </c>
      <c r="O301">
        <v>69.5</v>
      </c>
      <c r="P301" s="110">
        <v>46080</v>
      </c>
      <c r="Q301" s="110">
        <v>46103</v>
      </c>
      <c r="R301" s="110">
        <v>46103.48310528935</v>
      </c>
      <c r="S301" t="s">
        <v>187</v>
      </c>
      <c r="T301" t="s">
        <v>32</v>
      </c>
      <c r="U301" t="s">
        <v>32</v>
      </c>
      <c r="V301" t="s">
        <v>350</v>
      </c>
      <c r="W301" t="s">
        <v>351</v>
      </c>
      <c r="X301" t="s">
        <v>1039</v>
      </c>
      <c r="Y301" t="s">
        <v>32</v>
      </c>
      <c r="Z301" t="s">
        <v>32</v>
      </c>
      <c r="AA301" t="s">
        <v>32</v>
      </c>
      <c r="AB301" t="s">
        <v>32</v>
      </c>
      <c r="AC301" t="s">
        <v>32</v>
      </c>
      <c r="AD301" t="s">
        <v>32</v>
      </c>
      <c r="AE301" t="s">
        <v>190</v>
      </c>
      <c r="AF301">
        <v>217</v>
      </c>
      <c r="AG301" t="s">
        <v>191</v>
      </c>
      <c r="AH301" t="s">
        <v>192</v>
      </c>
      <c r="AI301">
        <v>4</v>
      </c>
      <c r="AJ301">
        <v>4</v>
      </c>
      <c r="AK301" t="s">
        <v>193</v>
      </c>
      <c r="AL301" t="s">
        <v>193</v>
      </c>
      <c r="AM301" t="s">
        <v>193</v>
      </c>
      <c r="AN301">
        <v>10</v>
      </c>
      <c r="AO301" t="s">
        <v>194</v>
      </c>
      <c r="AP301" t="s">
        <v>826</v>
      </c>
      <c r="AQ301" s="283">
        <v>1</v>
      </c>
      <c r="AR301">
        <v>1.0840000000000001</v>
      </c>
      <c r="AS301" s="283">
        <v>1.0840000000000001</v>
      </c>
      <c r="AT301">
        <v>117</v>
      </c>
      <c r="AU301" t="s">
        <v>352</v>
      </c>
      <c r="AV301" t="s">
        <v>32</v>
      </c>
      <c r="AW301" t="s">
        <v>32</v>
      </c>
      <c r="AX301">
        <v>5</v>
      </c>
      <c r="AY301" t="s">
        <v>195</v>
      </c>
      <c r="AZ301">
        <v>7112</v>
      </c>
      <c r="BA301" t="s">
        <v>1347</v>
      </c>
      <c r="BB301">
        <v>235722</v>
      </c>
      <c r="BC301" t="s">
        <v>1097</v>
      </c>
      <c r="BD301">
        <v>13574983</v>
      </c>
      <c r="BE301" t="s">
        <v>829</v>
      </c>
      <c r="BF301" t="s">
        <v>340</v>
      </c>
      <c r="BG301" t="s">
        <v>32</v>
      </c>
      <c r="BH301" t="s">
        <v>198</v>
      </c>
      <c r="BI301" t="s">
        <v>32</v>
      </c>
      <c r="BJ301">
        <v>479142</v>
      </c>
      <c r="BK301" t="s">
        <v>831</v>
      </c>
      <c r="BL301" t="s">
        <v>355</v>
      </c>
      <c r="BM301" t="s">
        <v>841</v>
      </c>
      <c r="BN301" t="s">
        <v>834</v>
      </c>
      <c r="BO301" t="s">
        <v>32</v>
      </c>
      <c r="BP301" t="s">
        <v>32</v>
      </c>
    </row>
    <row r="302" spans="1:68">
      <c r="A302" s="109">
        <v>2026</v>
      </c>
      <c r="B302" t="s">
        <v>543</v>
      </c>
      <c r="C302" s="109">
        <v>22</v>
      </c>
      <c r="D302" t="s">
        <v>1346</v>
      </c>
      <c r="E302">
        <v>2</v>
      </c>
      <c r="F302" t="s">
        <v>32</v>
      </c>
      <c r="G302" t="s">
        <v>32</v>
      </c>
      <c r="H302">
        <v>702210</v>
      </c>
      <c r="I302" t="s">
        <v>1095</v>
      </c>
      <c r="J302" t="s">
        <v>822</v>
      </c>
      <c r="K302" t="s">
        <v>870</v>
      </c>
      <c r="L302" t="s">
        <v>1096</v>
      </c>
      <c r="M302">
        <v>17.5</v>
      </c>
      <c r="N302">
        <v>47.2</v>
      </c>
      <c r="O302">
        <v>69.5</v>
      </c>
      <c r="P302" s="110">
        <v>46080</v>
      </c>
      <c r="Q302" s="110">
        <v>46103</v>
      </c>
      <c r="R302" s="110">
        <v>46103.48310528935</v>
      </c>
      <c r="S302" t="s">
        <v>187</v>
      </c>
      <c r="T302" t="s">
        <v>32</v>
      </c>
      <c r="U302" t="s">
        <v>32</v>
      </c>
      <c r="V302" t="s">
        <v>350</v>
      </c>
      <c r="W302" t="s">
        <v>351</v>
      </c>
      <c r="X302" t="s">
        <v>1039</v>
      </c>
      <c r="Y302" t="s">
        <v>32</v>
      </c>
      <c r="Z302" t="s">
        <v>32</v>
      </c>
      <c r="AA302" t="s">
        <v>32</v>
      </c>
      <c r="AB302" t="s">
        <v>32</v>
      </c>
      <c r="AC302" t="s">
        <v>32</v>
      </c>
      <c r="AD302" t="s">
        <v>32</v>
      </c>
      <c r="AE302" t="s">
        <v>190</v>
      </c>
      <c r="AF302">
        <v>217</v>
      </c>
      <c r="AG302" t="s">
        <v>191</v>
      </c>
      <c r="AH302" t="s">
        <v>192</v>
      </c>
      <c r="AI302">
        <v>4</v>
      </c>
      <c r="AJ302">
        <v>4</v>
      </c>
      <c r="AK302" t="s">
        <v>193</v>
      </c>
      <c r="AL302" t="s">
        <v>193</v>
      </c>
      <c r="AM302" t="s">
        <v>193</v>
      </c>
      <c r="AN302">
        <v>14</v>
      </c>
      <c r="AO302" t="s">
        <v>194</v>
      </c>
      <c r="AP302" t="s">
        <v>826</v>
      </c>
      <c r="AQ302" s="283">
        <v>2</v>
      </c>
      <c r="AR302">
        <v>1.0840000000000001</v>
      </c>
      <c r="AS302" s="283">
        <v>2.1680000000000001</v>
      </c>
      <c r="AT302">
        <v>161</v>
      </c>
      <c r="AU302" t="s">
        <v>352</v>
      </c>
      <c r="AV302" t="s">
        <v>32</v>
      </c>
      <c r="AW302" t="s">
        <v>32</v>
      </c>
      <c r="AX302">
        <v>5</v>
      </c>
      <c r="AY302" t="s">
        <v>195</v>
      </c>
      <c r="AZ302">
        <v>7112</v>
      </c>
      <c r="BA302" t="s">
        <v>1347</v>
      </c>
      <c r="BB302">
        <v>235722</v>
      </c>
      <c r="BC302" t="s">
        <v>1097</v>
      </c>
      <c r="BD302">
        <v>13574983</v>
      </c>
      <c r="BE302" t="s">
        <v>829</v>
      </c>
      <c r="BF302" t="s">
        <v>340</v>
      </c>
      <c r="BG302" t="s">
        <v>32</v>
      </c>
      <c r="BH302" t="s">
        <v>198</v>
      </c>
      <c r="BI302" t="s">
        <v>32</v>
      </c>
      <c r="BJ302">
        <v>479142</v>
      </c>
      <c r="BK302" t="s">
        <v>831</v>
      </c>
      <c r="BL302" t="s">
        <v>355</v>
      </c>
      <c r="BM302" t="s">
        <v>841</v>
      </c>
      <c r="BN302" t="s">
        <v>834</v>
      </c>
      <c r="BO302" t="s">
        <v>32</v>
      </c>
      <c r="BP302" t="s">
        <v>32</v>
      </c>
    </row>
    <row r="303" spans="1:68">
      <c r="A303" s="109">
        <v>2026</v>
      </c>
      <c r="B303" t="s">
        <v>543</v>
      </c>
      <c r="C303" s="109">
        <v>22</v>
      </c>
      <c r="D303" t="s">
        <v>1346</v>
      </c>
      <c r="E303">
        <v>3</v>
      </c>
      <c r="F303" t="s">
        <v>32</v>
      </c>
      <c r="G303" t="s">
        <v>32</v>
      </c>
      <c r="H303">
        <v>702210</v>
      </c>
      <c r="I303" t="s">
        <v>1095</v>
      </c>
      <c r="J303" t="s">
        <v>822</v>
      </c>
      <c r="K303" t="s">
        <v>870</v>
      </c>
      <c r="L303" t="s">
        <v>1096</v>
      </c>
      <c r="M303">
        <v>17.5</v>
      </c>
      <c r="N303">
        <v>47.2</v>
      </c>
      <c r="O303">
        <v>69.5</v>
      </c>
      <c r="P303" s="110">
        <v>46080</v>
      </c>
      <c r="Q303" s="110">
        <v>46103</v>
      </c>
      <c r="R303" s="110">
        <v>46103.48310528935</v>
      </c>
      <c r="S303" t="s">
        <v>187</v>
      </c>
      <c r="T303" t="s">
        <v>32</v>
      </c>
      <c r="U303" t="s">
        <v>32</v>
      </c>
      <c r="V303" t="s">
        <v>350</v>
      </c>
      <c r="W303" t="s">
        <v>351</v>
      </c>
      <c r="X303" t="s">
        <v>1039</v>
      </c>
      <c r="Y303" t="s">
        <v>32</v>
      </c>
      <c r="Z303" t="s">
        <v>32</v>
      </c>
      <c r="AA303" t="s">
        <v>32</v>
      </c>
      <c r="AB303" t="s">
        <v>32</v>
      </c>
      <c r="AC303" t="s">
        <v>32</v>
      </c>
      <c r="AD303" t="s">
        <v>32</v>
      </c>
      <c r="AE303" t="s">
        <v>190</v>
      </c>
      <c r="AF303">
        <v>217</v>
      </c>
      <c r="AG303" t="s">
        <v>191</v>
      </c>
      <c r="AH303" t="s">
        <v>192</v>
      </c>
      <c r="AI303">
        <v>4</v>
      </c>
      <c r="AJ303">
        <v>4</v>
      </c>
      <c r="AK303" t="s">
        <v>193</v>
      </c>
      <c r="AL303" t="s">
        <v>193</v>
      </c>
      <c r="AM303" t="s">
        <v>193</v>
      </c>
      <c r="AN303">
        <v>8</v>
      </c>
      <c r="AO303" t="s">
        <v>194</v>
      </c>
      <c r="AP303" t="s">
        <v>826</v>
      </c>
      <c r="AQ303" s="283">
        <v>1</v>
      </c>
      <c r="AR303">
        <v>1.0840000000000001</v>
      </c>
      <c r="AS303" s="283">
        <v>1.0840000000000001</v>
      </c>
      <c r="AT303">
        <v>114</v>
      </c>
      <c r="AU303" t="s">
        <v>352</v>
      </c>
      <c r="AV303" t="s">
        <v>32</v>
      </c>
      <c r="AW303" t="s">
        <v>32</v>
      </c>
      <c r="AX303">
        <v>5</v>
      </c>
      <c r="AY303" t="s">
        <v>195</v>
      </c>
      <c r="AZ303">
        <v>7112</v>
      </c>
      <c r="BA303" t="s">
        <v>1347</v>
      </c>
      <c r="BB303">
        <v>235722</v>
      </c>
      <c r="BC303" t="s">
        <v>1097</v>
      </c>
      <c r="BD303">
        <v>13574983</v>
      </c>
      <c r="BE303" t="s">
        <v>829</v>
      </c>
      <c r="BF303" t="s">
        <v>340</v>
      </c>
      <c r="BG303" t="s">
        <v>32</v>
      </c>
      <c r="BH303" t="s">
        <v>198</v>
      </c>
      <c r="BI303" t="s">
        <v>32</v>
      </c>
      <c r="BJ303">
        <v>479142</v>
      </c>
      <c r="BK303" t="s">
        <v>831</v>
      </c>
      <c r="BL303" t="s">
        <v>355</v>
      </c>
      <c r="BM303" t="s">
        <v>841</v>
      </c>
      <c r="BN303" t="s">
        <v>834</v>
      </c>
      <c r="BO303" t="s">
        <v>32</v>
      </c>
      <c r="BP303" t="s">
        <v>32</v>
      </c>
    </row>
    <row r="304" spans="1:68">
      <c r="A304" s="109">
        <v>2026</v>
      </c>
      <c r="B304" t="s">
        <v>543</v>
      </c>
      <c r="C304" s="109">
        <v>22</v>
      </c>
      <c r="D304" t="s">
        <v>1346</v>
      </c>
      <c r="E304">
        <v>4</v>
      </c>
      <c r="F304" t="s">
        <v>32</v>
      </c>
      <c r="G304" t="s">
        <v>32</v>
      </c>
      <c r="H304">
        <v>702210</v>
      </c>
      <c r="I304" t="s">
        <v>1095</v>
      </c>
      <c r="J304" t="s">
        <v>822</v>
      </c>
      <c r="K304" t="s">
        <v>870</v>
      </c>
      <c r="L304" t="s">
        <v>1096</v>
      </c>
      <c r="M304">
        <v>17.5</v>
      </c>
      <c r="N304">
        <v>47.2</v>
      </c>
      <c r="O304">
        <v>69.5</v>
      </c>
      <c r="P304" s="110">
        <v>46080</v>
      </c>
      <c r="Q304" s="110">
        <v>46103</v>
      </c>
      <c r="R304" s="110">
        <v>46103.48310528935</v>
      </c>
      <c r="S304" t="s">
        <v>187</v>
      </c>
      <c r="T304" t="s">
        <v>32</v>
      </c>
      <c r="U304" t="s">
        <v>32</v>
      </c>
      <c r="V304" t="s">
        <v>350</v>
      </c>
      <c r="W304" t="s">
        <v>351</v>
      </c>
      <c r="X304" t="s">
        <v>1039</v>
      </c>
      <c r="Y304" t="s">
        <v>32</v>
      </c>
      <c r="Z304" t="s">
        <v>32</v>
      </c>
      <c r="AA304" t="s">
        <v>32</v>
      </c>
      <c r="AB304" t="s">
        <v>32</v>
      </c>
      <c r="AC304" t="s">
        <v>32</v>
      </c>
      <c r="AD304" t="s">
        <v>32</v>
      </c>
      <c r="AE304" t="s">
        <v>190</v>
      </c>
      <c r="AF304">
        <v>217</v>
      </c>
      <c r="AG304" t="s">
        <v>191</v>
      </c>
      <c r="AH304" t="s">
        <v>192</v>
      </c>
      <c r="AI304">
        <v>4</v>
      </c>
      <c r="AJ304">
        <v>4</v>
      </c>
      <c r="AK304" t="s">
        <v>193</v>
      </c>
      <c r="AL304" t="s">
        <v>193</v>
      </c>
      <c r="AM304" t="s">
        <v>193</v>
      </c>
      <c r="AN304">
        <v>16</v>
      </c>
      <c r="AO304" t="s">
        <v>194</v>
      </c>
      <c r="AP304" t="s">
        <v>826</v>
      </c>
      <c r="AQ304" s="283">
        <v>1.2330000000000001</v>
      </c>
      <c r="AR304">
        <v>1.0840000000000001</v>
      </c>
      <c r="AS304" s="283">
        <v>1.3365720000000001</v>
      </c>
      <c r="AT304">
        <v>165</v>
      </c>
      <c r="AU304" t="s">
        <v>352</v>
      </c>
      <c r="AV304" t="s">
        <v>32</v>
      </c>
      <c r="AW304" t="s">
        <v>32</v>
      </c>
      <c r="AX304">
        <v>5</v>
      </c>
      <c r="AY304" t="s">
        <v>195</v>
      </c>
      <c r="AZ304">
        <v>7112</v>
      </c>
      <c r="BA304" t="s">
        <v>1347</v>
      </c>
      <c r="BB304">
        <v>235722</v>
      </c>
      <c r="BC304" t="s">
        <v>1097</v>
      </c>
      <c r="BD304">
        <v>13574983</v>
      </c>
      <c r="BE304" t="s">
        <v>829</v>
      </c>
      <c r="BF304" t="s">
        <v>340</v>
      </c>
      <c r="BG304" t="s">
        <v>32</v>
      </c>
      <c r="BH304" t="s">
        <v>198</v>
      </c>
      <c r="BI304" t="s">
        <v>32</v>
      </c>
      <c r="BJ304">
        <v>479142</v>
      </c>
      <c r="BK304" t="s">
        <v>831</v>
      </c>
      <c r="BL304" t="s">
        <v>355</v>
      </c>
      <c r="BM304" t="s">
        <v>841</v>
      </c>
      <c r="BN304" t="s">
        <v>834</v>
      </c>
      <c r="BO304" t="s">
        <v>32</v>
      </c>
      <c r="BP304" t="s">
        <v>32</v>
      </c>
    </row>
    <row r="305" spans="1:68">
      <c r="A305" s="109">
        <v>2026</v>
      </c>
      <c r="B305" t="s">
        <v>543</v>
      </c>
      <c r="C305" s="109">
        <v>21</v>
      </c>
      <c r="D305" t="s">
        <v>1348</v>
      </c>
      <c r="E305">
        <v>1</v>
      </c>
      <c r="F305" t="s">
        <v>32</v>
      </c>
      <c r="G305" t="s">
        <v>32</v>
      </c>
      <c r="H305">
        <v>700942</v>
      </c>
      <c r="I305" t="s">
        <v>1121</v>
      </c>
      <c r="J305" t="s">
        <v>822</v>
      </c>
      <c r="K305" t="s">
        <v>870</v>
      </c>
      <c r="L305" t="s">
        <v>1122</v>
      </c>
      <c r="M305">
        <v>17</v>
      </c>
      <c r="N305">
        <v>48</v>
      </c>
      <c r="O305">
        <v>77.099999999999994</v>
      </c>
      <c r="P305" s="110">
        <v>46080</v>
      </c>
      <c r="Q305" s="110">
        <v>46102</v>
      </c>
      <c r="R305" s="110">
        <v>46102.629412499999</v>
      </c>
      <c r="S305" t="s">
        <v>187</v>
      </c>
      <c r="T305" t="s">
        <v>32</v>
      </c>
      <c r="U305" t="s">
        <v>32</v>
      </c>
      <c r="V305" t="s">
        <v>267</v>
      </c>
      <c r="W305" t="s">
        <v>268</v>
      </c>
      <c r="X305" t="s">
        <v>856</v>
      </c>
      <c r="Y305" t="s">
        <v>32</v>
      </c>
      <c r="Z305" t="s">
        <v>32</v>
      </c>
      <c r="AA305" t="s">
        <v>32</v>
      </c>
      <c r="AB305" t="s">
        <v>32</v>
      </c>
      <c r="AC305" t="s">
        <v>32</v>
      </c>
      <c r="AD305" t="s">
        <v>32</v>
      </c>
      <c r="AE305" t="s">
        <v>190</v>
      </c>
      <c r="AF305">
        <v>217</v>
      </c>
      <c r="AG305" t="s">
        <v>191</v>
      </c>
      <c r="AH305" t="s">
        <v>192</v>
      </c>
      <c r="AI305">
        <v>4</v>
      </c>
      <c r="AJ305">
        <v>4</v>
      </c>
      <c r="AK305" t="s">
        <v>193</v>
      </c>
      <c r="AL305" t="s">
        <v>193</v>
      </c>
      <c r="AM305" t="s">
        <v>193</v>
      </c>
      <c r="AN305">
        <v>11</v>
      </c>
      <c r="AO305" t="s">
        <v>194</v>
      </c>
      <c r="AP305" t="s">
        <v>826</v>
      </c>
      <c r="AQ305" s="283">
        <v>1.532</v>
      </c>
      <c r="AR305">
        <v>1.0840000000000001</v>
      </c>
      <c r="AS305" s="283">
        <v>1.6606879999999999</v>
      </c>
      <c r="AT305">
        <v>118</v>
      </c>
      <c r="AU305" t="s">
        <v>269</v>
      </c>
      <c r="AV305" t="s">
        <v>32</v>
      </c>
      <c r="AW305" t="s">
        <v>32</v>
      </c>
      <c r="AX305">
        <v>14</v>
      </c>
      <c r="AY305" t="s">
        <v>195</v>
      </c>
      <c r="AZ305">
        <v>7112</v>
      </c>
      <c r="BA305" t="s">
        <v>1347</v>
      </c>
      <c r="BB305">
        <v>81729</v>
      </c>
      <c r="BC305" t="s">
        <v>229</v>
      </c>
      <c r="BD305">
        <v>13107478</v>
      </c>
      <c r="BE305" t="s">
        <v>859</v>
      </c>
      <c r="BF305" t="s">
        <v>188</v>
      </c>
      <c r="BG305" t="s">
        <v>32</v>
      </c>
      <c r="BH305" t="s">
        <v>198</v>
      </c>
      <c r="BI305" t="s">
        <v>32</v>
      </c>
      <c r="BJ305">
        <v>479071</v>
      </c>
      <c r="BK305" t="s">
        <v>831</v>
      </c>
      <c r="BL305" t="s">
        <v>272</v>
      </c>
      <c r="BM305" t="s">
        <v>841</v>
      </c>
      <c r="BN305" t="s">
        <v>834</v>
      </c>
      <c r="BO305" t="s">
        <v>32</v>
      </c>
      <c r="BP305" t="s">
        <v>32</v>
      </c>
    </row>
    <row r="306" spans="1:68">
      <c r="A306" s="109">
        <v>2026</v>
      </c>
      <c r="B306" t="s">
        <v>543</v>
      </c>
      <c r="C306" s="109">
        <v>21</v>
      </c>
      <c r="D306" t="s">
        <v>1348</v>
      </c>
      <c r="E306">
        <v>2</v>
      </c>
      <c r="F306" t="s">
        <v>32</v>
      </c>
      <c r="G306" t="s">
        <v>32</v>
      </c>
      <c r="H306">
        <v>700942</v>
      </c>
      <c r="I306" t="s">
        <v>1121</v>
      </c>
      <c r="J306" t="s">
        <v>822</v>
      </c>
      <c r="K306" t="s">
        <v>870</v>
      </c>
      <c r="L306" t="s">
        <v>1122</v>
      </c>
      <c r="M306">
        <v>17</v>
      </c>
      <c r="N306">
        <v>48</v>
      </c>
      <c r="O306">
        <v>77.099999999999994</v>
      </c>
      <c r="P306" s="110">
        <v>46080</v>
      </c>
      <c r="Q306" s="110">
        <v>46102</v>
      </c>
      <c r="R306" s="110">
        <v>46102.629412499999</v>
      </c>
      <c r="S306" t="s">
        <v>187</v>
      </c>
      <c r="T306" t="s">
        <v>32</v>
      </c>
      <c r="U306" t="s">
        <v>32</v>
      </c>
      <c r="V306" t="s">
        <v>267</v>
      </c>
      <c r="W306" t="s">
        <v>268</v>
      </c>
      <c r="X306" t="s">
        <v>856</v>
      </c>
      <c r="Y306" t="s">
        <v>32</v>
      </c>
      <c r="Z306" t="s">
        <v>32</v>
      </c>
      <c r="AA306" t="s">
        <v>32</v>
      </c>
      <c r="AB306" t="s">
        <v>32</v>
      </c>
      <c r="AC306" t="s">
        <v>32</v>
      </c>
      <c r="AD306" t="s">
        <v>32</v>
      </c>
      <c r="AE306" t="s">
        <v>190</v>
      </c>
      <c r="AF306">
        <v>217</v>
      </c>
      <c r="AG306" t="s">
        <v>191</v>
      </c>
      <c r="AH306" t="s">
        <v>192</v>
      </c>
      <c r="AI306">
        <v>4</v>
      </c>
      <c r="AJ306">
        <v>4</v>
      </c>
      <c r="AK306" t="s">
        <v>193</v>
      </c>
      <c r="AL306" t="s">
        <v>193</v>
      </c>
      <c r="AM306" t="s">
        <v>193</v>
      </c>
      <c r="AN306">
        <v>11</v>
      </c>
      <c r="AO306" t="s">
        <v>194</v>
      </c>
      <c r="AP306" t="s">
        <v>826</v>
      </c>
      <c r="AQ306" s="283">
        <v>2.8000000000000001E-2</v>
      </c>
      <c r="AR306">
        <v>1.0840000000000001</v>
      </c>
      <c r="AS306" s="283">
        <v>3.0352000000000011E-2</v>
      </c>
      <c r="AT306">
        <v>118</v>
      </c>
      <c r="AU306" t="s">
        <v>269</v>
      </c>
      <c r="AV306" t="s">
        <v>32</v>
      </c>
      <c r="AW306" t="s">
        <v>32</v>
      </c>
      <c r="AX306">
        <v>14</v>
      </c>
      <c r="AY306" t="s">
        <v>195</v>
      </c>
      <c r="AZ306">
        <v>1981</v>
      </c>
      <c r="BA306" t="s">
        <v>218</v>
      </c>
      <c r="BB306">
        <v>81729</v>
      </c>
      <c r="BC306" t="s">
        <v>229</v>
      </c>
      <c r="BD306">
        <v>13107478</v>
      </c>
      <c r="BE306" t="s">
        <v>859</v>
      </c>
      <c r="BF306" t="s">
        <v>188</v>
      </c>
      <c r="BG306" t="s">
        <v>32</v>
      </c>
      <c r="BH306" t="s">
        <v>198</v>
      </c>
      <c r="BI306" t="s">
        <v>32</v>
      </c>
      <c r="BJ306">
        <v>479071</v>
      </c>
      <c r="BK306" t="s">
        <v>831</v>
      </c>
      <c r="BL306" t="s">
        <v>272</v>
      </c>
      <c r="BM306" t="s">
        <v>841</v>
      </c>
      <c r="BN306" t="s">
        <v>834</v>
      </c>
      <c r="BO306" t="s">
        <v>32</v>
      </c>
      <c r="BP306" t="s">
        <v>32</v>
      </c>
    </row>
    <row r="307" spans="1:68">
      <c r="A307" s="109">
        <v>2026</v>
      </c>
      <c r="B307" t="s">
        <v>543</v>
      </c>
      <c r="C307" s="109">
        <v>21</v>
      </c>
      <c r="D307" t="s">
        <v>1349</v>
      </c>
      <c r="E307">
        <v>1</v>
      </c>
      <c r="F307" t="s">
        <v>32</v>
      </c>
      <c r="G307" t="s">
        <v>32</v>
      </c>
      <c r="H307">
        <v>697342</v>
      </c>
      <c r="I307" t="s">
        <v>581</v>
      </c>
      <c r="J307" t="s">
        <v>822</v>
      </c>
      <c r="K307" t="s">
        <v>854</v>
      </c>
      <c r="L307" t="s">
        <v>1266</v>
      </c>
      <c r="M307">
        <v>17.899999999999999</v>
      </c>
      <c r="N307">
        <v>47.1</v>
      </c>
      <c r="O307">
        <v>53.6</v>
      </c>
      <c r="P307" s="110">
        <v>46088</v>
      </c>
      <c r="Q307" s="110">
        <v>46102</v>
      </c>
      <c r="R307" s="110">
        <v>46102.514994641213</v>
      </c>
      <c r="S307" t="s">
        <v>187</v>
      </c>
      <c r="T307" t="s">
        <v>32</v>
      </c>
      <c r="U307" t="s">
        <v>32</v>
      </c>
      <c r="V307" t="s">
        <v>334</v>
      </c>
      <c r="W307" t="s">
        <v>188</v>
      </c>
      <c r="X307" t="s">
        <v>825</v>
      </c>
      <c r="Y307" t="s">
        <v>32</v>
      </c>
      <c r="Z307" t="s">
        <v>32</v>
      </c>
      <c r="AA307" t="s">
        <v>32</v>
      </c>
      <c r="AB307" t="s">
        <v>32</v>
      </c>
      <c r="AC307" t="s">
        <v>32</v>
      </c>
      <c r="AD307" t="s">
        <v>32</v>
      </c>
      <c r="AE307" t="s">
        <v>190</v>
      </c>
      <c r="AF307">
        <v>217</v>
      </c>
      <c r="AG307" t="s">
        <v>191</v>
      </c>
      <c r="AH307" t="s">
        <v>192</v>
      </c>
      <c r="AI307">
        <v>4</v>
      </c>
      <c r="AJ307">
        <v>4</v>
      </c>
      <c r="AK307" t="s">
        <v>193</v>
      </c>
      <c r="AL307" t="s">
        <v>193</v>
      </c>
      <c r="AM307" t="s">
        <v>193</v>
      </c>
      <c r="AN307">
        <v>9</v>
      </c>
      <c r="AO307" t="s">
        <v>194</v>
      </c>
      <c r="AP307" t="s">
        <v>826</v>
      </c>
      <c r="AQ307" s="283">
        <v>2.254</v>
      </c>
      <c r="AR307">
        <v>1.0840000000000001</v>
      </c>
      <c r="AS307" s="283">
        <v>2.443336</v>
      </c>
      <c r="AT307">
        <v>115</v>
      </c>
      <c r="AU307" t="s">
        <v>188</v>
      </c>
      <c r="AV307" t="s">
        <v>32</v>
      </c>
      <c r="AW307" t="s">
        <v>32</v>
      </c>
      <c r="AX307">
        <v>14</v>
      </c>
      <c r="AY307" t="s">
        <v>195</v>
      </c>
      <c r="AZ307">
        <v>6988</v>
      </c>
      <c r="BA307" t="s">
        <v>582</v>
      </c>
      <c r="BB307">
        <v>911074</v>
      </c>
      <c r="BC307" t="s">
        <v>583</v>
      </c>
      <c r="BD307">
        <v>3656588</v>
      </c>
      <c r="BE307" t="s">
        <v>829</v>
      </c>
      <c r="BF307" t="s">
        <v>188</v>
      </c>
      <c r="BG307" t="s">
        <v>32</v>
      </c>
      <c r="BH307" t="s">
        <v>198</v>
      </c>
      <c r="BI307" t="s">
        <v>32</v>
      </c>
      <c r="BJ307">
        <v>479065</v>
      </c>
      <c r="BK307" t="s">
        <v>831</v>
      </c>
      <c r="BL307" t="s">
        <v>336</v>
      </c>
      <c r="BM307" t="s">
        <v>833</v>
      </c>
      <c r="BN307" t="s">
        <v>834</v>
      </c>
      <c r="BO307" t="s">
        <v>32</v>
      </c>
      <c r="BP307" t="s">
        <v>32</v>
      </c>
    </row>
    <row r="308" spans="1:68">
      <c r="A308" s="109">
        <v>2026</v>
      </c>
      <c r="B308" t="s">
        <v>543</v>
      </c>
      <c r="C308" s="109">
        <v>20</v>
      </c>
      <c r="D308" t="s">
        <v>1350</v>
      </c>
      <c r="E308">
        <v>1</v>
      </c>
      <c r="F308" t="s">
        <v>32</v>
      </c>
      <c r="G308" t="s">
        <v>32</v>
      </c>
      <c r="H308">
        <v>30419</v>
      </c>
      <c r="I308" t="s">
        <v>412</v>
      </c>
      <c r="J308" t="s">
        <v>822</v>
      </c>
      <c r="K308" t="s">
        <v>1101</v>
      </c>
      <c r="L308" t="s">
        <v>1203</v>
      </c>
      <c r="M308">
        <v>13.95</v>
      </c>
      <c r="N308">
        <v>33</v>
      </c>
      <c r="O308">
        <v>43.5</v>
      </c>
      <c r="P308" s="110">
        <v>46080</v>
      </c>
      <c r="Q308" s="110">
        <v>46101</v>
      </c>
      <c r="R308" s="110">
        <v>46101.625713460649</v>
      </c>
      <c r="S308" t="s">
        <v>187</v>
      </c>
      <c r="T308" t="s">
        <v>32</v>
      </c>
      <c r="U308" t="s">
        <v>32</v>
      </c>
      <c r="V308" t="s">
        <v>1190</v>
      </c>
      <c r="W308" t="s">
        <v>1078</v>
      </c>
      <c r="X308" t="s">
        <v>1058</v>
      </c>
      <c r="Y308" t="s">
        <v>32</v>
      </c>
      <c r="Z308" t="s">
        <v>32</v>
      </c>
      <c r="AA308" t="s">
        <v>32</v>
      </c>
      <c r="AB308" t="s">
        <v>32</v>
      </c>
      <c r="AC308" t="s">
        <v>32</v>
      </c>
      <c r="AD308" t="s">
        <v>32</v>
      </c>
      <c r="AE308" t="s">
        <v>190</v>
      </c>
      <c r="AF308">
        <v>217</v>
      </c>
      <c r="AG308" t="s">
        <v>191</v>
      </c>
      <c r="AH308" t="s">
        <v>192</v>
      </c>
      <c r="AI308">
        <v>4</v>
      </c>
      <c r="AJ308">
        <v>4</v>
      </c>
      <c r="AK308" t="s">
        <v>193</v>
      </c>
      <c r="AL308" t="s">
        <v>193</v>
      </c>
      <c r="AM308" t="s">
        <v>193</v>
      </c>
      <c r="AN308">
        <v>5</v>
      </c>
      <c r="AO308" t="s">
        <v>194</v>
      </c>
      <c r="AP308" t="s">
        <v>826</v>
      </c>
      <c r="AQ308" s="283">
        <v>3.97</v>
      </c>
      <c r="AR308">
        <v>1.0840000000000001</v>
      </c>
      <c r="AS308" s="283">
        <v>4.3034800000000004</v>
      </c>
      <c r="AT308">
        <v>111</v>
      </c>
      <c r="AU308" t="s">
        <v>1191</v>
      </c>
      <c r="AV308" t="s">
        <v>32</v>
      </c>
      <c r="AW308" t="s">
        <v>32</v>
      </c>
      <c r="AX308">
        <v>7</v>
      </c>
      <c r="AY308" t="s">
        <v>195</v>
      </c>
      <c r="AZ308">
        <v>10653</v>
      </c>
      <c r="BA308" t="s">
        <v>1108</v>
      </c>
      <c r="BB308">
        <v>479</v>
      </c>
      <c r="BC308" t="s">
        <v>413</v>
      </c>
      <c r="BD308">
        <v>11456997</v>
      </c>
      <c r="BE308" t="s">
        <v>829</v>
      </c>
      <c r="BF308" t="s">
        <v>563</v>
      </c>
      <c r="BG308" t="s">
        <v>32</v>
      </c>
      <c r="BH308" t="s">
        <v>198</v>
      </c>
      <c r="BI308" t="s">
        <v>32</v>
      </c>
      <c r="BJ308">
        <v>478740</v>
      </c>
      <c r="BK308" t="s">
        <v>831</v>
      </c>
      <c r="BL308" t="s">
        <v>1192</v>
      </c>
      <c r="BM308" t="s">
        <v>833</v>
      </c>
      <c r="BN308" t="s">
        <v>834</v>
      </c>
      <c r="BO308" t="s">
        <v>32</v>
      </c>
      <c r="BP308" t="s">
        <v>32</v>
      </c>
    </row>
    <row r="309" spans="1:68">
      <c r="A309" s="109">
        <v>2026</v>
      </c>
      <c r="B309" t="s">
        <v>543</v>
      </c>
      <c r="C309" s="109">
        <v>19</v>
      </c>
      <c r="D309" t="s">
        <v>1351</v>
      </c>
      <c r="E309">
        <v>1</v>
      </c>
      <c r="F309" t="s">
        <v>32</v>
      </c>
      <c r="G309" t="s">
        <v>32</v>
      </c>
      <c r="H309">
        <v>969772</v>
      </c>
      <c r="I309" t="s">
        <v>1106</v>
      </c>
      <c r="J309" t="s">
        <v>822</v>
      </c>
      <c r="K309" t="s">
        <v>1101</v>
      </c>
      <c r="L309" t="s">
        <v>1107</v>
      </c>
      <c r="M309">
        <v>14.99</v>
      </c>
      <c r="N309">
        <v>19.7</v>
      </c>
      <c r="O309">
        <v>30</v>
      </c>
      <c r="P309" s="110">
        <v>46098</v>
      </c>
      <c r="Q309" s="110">
        <v>46100</v>
      </c>
      <c r="R309" s="110">
        <v>46100.80747939815</v>
      </c>
      <c r="S309" t="s">
        <v>187</v>
      </c>
      <c r="T309" t="s">
        <v>32</v>
      </c>
      <c r="U309" t="s">
        <v>32</v>
      </c>
      <c r="V309" t="s">
        <v>232</v>
      </c>
      <c r="W309" t="s">
        <v>233</v>
      </c>
      <c r="X309" t="s">
        <v>1103</v>
      </c>
      <c r="Y309" t="s">
        <v>32</v>
      </c>
      <c r="Z309" t="s">
        <v>32</v>
      </c>
      <c r="AA309" t="s">
        <v>32</v>
      </c>
      <c r="AB309" t="s">
        <v>32</v>
      </c>
      <c r="AC309" t="s">
        <v>32</v>
      </c>
      <c r="AD309" t="s">
        <v>32</v>
      </c>
      <c r="AE309" t="s">
        <v>190</v>
      </c>
      <c r="AF309">
        <v>217</v>
      </c>
      <c r="AG309" t="s">
        <v>191</v>
      </c>
      <c r="AH309" t="s">
        <v>192</v>
      </c>
      <c r="AI309">
        <v>4</v>
      </c>
      <c r="AJ309">
        <v>4</v>
      </c>
      <c r="AK309" t="s">
        <v>193</v>
      </c>
      <c r="AL309" t="s">
        <v>193</v>
      </c>
      <c r="AM309" t="s">
        <v>193</v>
      </c>
      <c r="AN309">
        <v>7</v>
      </c>
      <c r="AO309" t="s">
        <v>194</v>
      </c>
      <c r="AP309" t="s">
        <v>826</v>
      </c>
      <c r="AQ309" s="283">
        <v>0.08</v>
      </c>
      <c r="AR309">
        <v>1.0840000000000001</v>
      </c>
      <c r="AS309" s="283">
        <v>8.6720000000000005E-2</v>
      </c>
      <c r="AT309">
        <v>113</v>
      </c>
      <c r="AU309" t="s">
        <v>235</v>
      </c>
      <c r="AV309" t="s">
        <v>32</v>
      </c>
      <c r="AW309" t="s">
        <v>32</v>
      </c>
      <c r="AX309">
        <v>7</v>
      </c>
      <c r="AY309" t="s">
        <v>195</v>
      </c>
      <c r="AZ309">
        <v>10653</v>
      </c>
      <c r="BA309" t="s">
        <v>1108</v>
      </c>
      <c r="BB309">
        <v>900371</v>
      </c>
      <c r="BC309" t="s">
        <v>361</v>
      </c>
      <c r="BD309">
        <v>14556309</v>
      </c>
      <c r="BE309" t="s">
        <v>829</v>
      </c>
      <c r="BF309" t="s">
        <v>563</v>
      </c>
      <c r="BG309" t="s">
        <v>32</v>
      </c>
      <c r="BH309" t="s">
        <v>198</v>
      </c>
      <c r="BI309" t="s">
        <v>32</v>
      </c>
      <c r="BJ309">
        <v>478521</v>
      </c>
      <c r="BK309" t="s">
        <v>831</v>
      </c>
      <c r="BL309" t="s">
        <v>238</v>
      </c>
      <c r="BM309" t="s">
        <v>841</v>
      </c>
      <c r="BN309" t="s">
        <v>834</v>
      </c>
      <c r="BO309" t="s">
        <v>32</v>
      </c>
      <c r="BP309" t="s">
        <v>32</v>
      </c>
    </row>
    <row r="310" spans="1:68">
      <c r="A310" s="109">
        <v>2026</v>
      </c>
      <c r="B310" t="s">
        <v>543</v>
      </c>
      <c r="C310" s="109">
        <v>19</v>
      </c>
      <c r="D310" t="s">
        <v>1352</v>
      </c>
      <c r="E310">
        <v>1</v>
      </c>
      <c r="F310" t="s">
        <v>32</v>
      </c>
      <c r="G310" t="s">
        <v>32</v>
      </c>
      <c r="H310">
        <v>968295</v>
      </c>
      <c r="I310" t="s">
        <v>555</v>
      </c>
      <c r="J310" t="s">
        <v>822</v>
      </c>
      <c r="K310" t="s">
        <v>1101</v>
      </c>
      <c r="L310" t="s">
        <v>1159</v>
      </c>
      <c r="M310">
        <v>14.98</v>
      </c>
      <c r="N310">
        <v>50</v>
      </c>
      <c r="O310">
        <v>49.8</v>
      </c>
      <c r="P310" s="110">
        <v>46079</v>
      </c>
      <c r="Q310" s="110">
        <v>46100</v>
      </c>
      <c r="R310" s="110">
        <v>46100.806695335647</v>
      </c>
      <c r="S310" t="s">
        <v>187</v>
      </c>
      <c r="T310" t="s">
        <v>32</v>
      </c>
      <c r="U310" t="s">
        <v>32</v>
      </c>
      <c r="V310" t="s">
        <v>232</v>
      </c>
      <c r="W310" t="s">
        <v>233</v>
      </c>
      <c r="X310" t="s">
        <v>1103</v>
      </c>
      <c r="Y310" t="s">
        <v>32</v>
      </c>
      <c r="Z310" t="s">
        <v>32</v>
      </c>
      <c r="AA310" t="s">
        <v>32</v>
      </c>
      <c r="AB310" t="s">
        <v>32</v>
      </c>
      <c r="AC310" t="s">
        <v>32</v>
      </c>
      <c r="AD310" t="s">
        <v>32</v>
      </c>
      <c r="AE310" t="s">
        <v>190</v>
      </c>
      <c r="AF310">
        <v>217</v>
      </c>
      <c r="AG310" t="s">
        <v>191</v>
      </c>
      <c r="AH310" t="s">
        <v>192</v>
      </c>
      <c r="AI310">
        <v>4</v>
      </c>
      <c r="AJ310">
        <v>4</v>
      </c>
      <c r="AK310" t="s">
        <v>193</v>
      </c>
      <c r="AL310" t="s">
        <v>193</v>
      </c>
      <c r="AM310" t="s">
        <v>193</v>
      </c>
      <c r="AN310">
        <v>7</v>
      </c>
      <c r="AO310" t="s">
        <v>194</v>
      </c>
      <c r="AP310" t="s">
        <v>826</v>
      </c>
      <c r="AQ310" s="283">
        <v>3</v>
      </c>
      <c r="AR310">
        <v>1.0840000000000001</v>
      </c>
      <c r="AS310" s="283">
        <v>3.2519999999999998</v>
      </c>
      <c r="AT310">
        <v>113</v>
      </c>
      <c r="AU310" t="s">
        <v>235</v>
      </c>
      <c r="AV310" t="s">
        <v>32</v>
      </c>
      <c r="AW310" t="s">
        <v>32</v>
      </c>
      <c r="AX310">
        <v>7</v>
      </c>
      <c r="AY310" t="s">
        <v>195</v>
      </c>
      <c r="AZ310">
        <v>10653</v>
      </c>
      <c r="BA310" t="s">
        <v>1108</v>
      </c>
      <c r="BB310">
        <v>980381</v>
      </c>
      <c r="BC310" t="s">
        <v>556</v>
      </c>
      <c r="BD310">
        <v>10886771</v>
      </c>
      <c r="BE310" t="s">
        <v>829</v>
      </c>
      <c r="BF310" t="s">
        <v>563</v>
      </c>
      <c r="BG310" t="s">
        <v>32</v>
      </c>
      <c r="BH310" t="s">
        <v>198</v>
      </c>
      <c r="BI310" t="s">
        <v>32</v>
      </c>
      <c r="BJ310">
        <v>478519</v>
      </c>
      <c r="BK310" t="s">
        <v>831</v>
      </c>
      <c r="BL310" t="s">
        <v>238</v>
      </c>
      <c r="BM310" t="s">
        <v>841</v>
      </c>
      <c r="BN310" t="s">
        <v>834</v>
      </c>
      <c r="BO310" t="s">
        <v>32</v>
      </c>
      <c r="BP310" t="s">
        <v>32</v>
      </c>
    </row>
    <row r="311" spans="1:68">
      <c r="A311" s="109">
        <v>2026</v>
      </c>
      <c r="B311" t="s">
        <v>543</v>
      </c>
      <c r="C311" s="109">
        <v>19</v>
      </c>
      <c r="D311" t="s">
        <v>1352</v>
      </c>
      <c r="E311">
        <v>2</v>
      </c>
      <c r="F311" t="s">
        <v>32</v>
      </c>
      <c r="G311" t="s">
        <v>32</v>
      </c>
      <c r="H311">
        <v>968295</v>
      </c>
      <c r="I311" t="s">
        <v>555</v>
      </c>
      <c r="J311" t="s">
        <v>822</v>
      </c>
      <c r="K311" t="s">
        <v>1101</v>
      </c>
      <c r="L311" t="s">
        <v>1159</v>
      </c>
      <c r="M311">
        <v>14.98</v>
      </c>
      <c r="N311">
        <v>50</v>
      </c>
      <c r="O311">
        <v>49.8</v>
      </c>
      <c r="P311" s="110">
        <v>46079</v>
      </c>
      <c r="Q311" s="110">
        <v>46100</v>
      </c>
      <c r="R311" s="110">
        <v>46100.806695335647</v>
      </c>
      <c r="S311" t="s">
        <v>187</v>
      </c>
      <c r="T311" t="s">
        <v>32</v>
      </c>
      <c r="U311" t="s">
        <v>32</v>
      </c>
      <c r="V311" t="s">
        <v>232</v>
      </c>
      <c r="W311" t="s">
        <v>233</v>
      </c>
      <c r="X311" t="s">
        <v>1103</v>
      </c>
      <c r="Y311" t="s">
        <v>32</v>
      </c>
      <c r="Z311" t="s">
        <v>32</v>
      </c>
      <c r="AA311" t="s">
        <v>32</v>
      </c>
      <c r="AB311" t="s">
        <v>32</v>
      </c>
      <c r="AC311" t="s">
        <v>32</v>
      </c>
      <c r="AD311" t="s">
        <v>32</v>
      </c>
      <c r="AE311" t="s">
        <v>190</v>
      </c>
      <c r="AF311">
        <v>217</v>
      </c>
      <c r="AG311" t="s">
        <v>191</v>
      </c>
      <c r="AH311" t="s">
        <v>192</v>
      </c>
      <c r="AI311">
        <v>4</v>
      </c>
      <c r="AJ311">
        <v>4</v>
      </c>
      <c r="AK311" t="s">
        <v>193</v>
      </c>
      <c r="AL311" t="s">
        <v>193</v>
      </c>
      <c r="AM311" t="s">
        <v>193</v>
      </c>
      <c r="AN311">
        <v>8</v>
      </c>
      <c r="AO311" t="s">
        <v>194</v>
      </c>
      <c r="AP311" t="s">
        <v>826</v>
      </c>
      <c r="AQ311" s="283">
        <v>1</v>
      </c>
      <c r="AR311">
        <v>1.0840000000000001</v>
      </c>
      <c r="AS311" s="283">
        <v>1.0840000000000001</v>
      </c>
      <c r="AT311">
        <v>114</v>
      </c>
      <c r="AU311" t="s">
        <v>235</v>
      </c>
      <c r="AV311" t="s">
        <v>32</v>
      </c>
      <c r="AW311" t="s">
        <v>32</v>
      </c>
      <c r="AX311">
        <v>7</v>
      </c>
      <c r="AY311" t="s">
        <v>195</v>
      </c>
      <c r="AZ311">
        <v>10653</v>
      </c>
      <c r="BA311" t="s">
        <v>1108</v>
      </c>
      <c r="BB311">
        <v>980381</v>
      </c>
      <c r="BC311" t="s">
        <v>556</v>
      </c>
      <c r="BD311">
        <v>10886771</v>
      </c>
      <c r="BE311" t="s">
        <v>829</v>
      </c>
      <c r="BF311" t="s">
        <v>563</v>
      </c>
      <c r="BG311" t="s">
        <v>32</v>
      </c>
      <c r="BH311" t="s">
        <v>198</v>
      </c>
      <c r="BI311" t="s">
        <v>32</v>
      </c>
      <c r="BJ311">
        <v>478519</v>
      </c>
      <c r="BK311" t="s">
        <v>831</v>
      </c>
      <c r="BL311" t="s">
        <v>238</v>
      </c>
      <c r="BM311" t="s">
        <v>841</v>
      </c>
      <c r="BN311" t="s">
        <v>834</v>
      </c>
      <c r="BO311" t="s">
        <v>32</v>
      </c>
      <c r="BP311" t="s">
        <v>32</v>
      </c>
    </row>
    <row r="312" spans="1:68">
      <c r="A312" s="109">
        <v>2026</v>
      </c>
      <c r="B312" t="s">
        <v>543</v>
      </c>
      <c r="C312" s="109">
        <v>19</v>
      </c>
      <c r="D312" t="s">
        <v>1352</v>
      </c>
      <c r="E312">
        <v>3</v>
      </c>
      <c r="F312" t="s">
        <v>32</v>
      </c>
      <c r="G312" t="s">
        <v>32</v>
      </c>
      <c r="H312">
        <v>968295</v>
      </c>
      <c r="I312" t="s">
        <v>555</v>
      </c>
      <c r="J312" t="s">
        <v>822</v>
      </c>
      <c r="K312" t="s">
        <v>1101</v>
      </c>
      <c r="L312" t="s">
        <v>1159</v>
      </c>
      <c r="M312">
        <v>14.98</v>
      </c>
      <c r="N312">
        <v>50</v>
      </c>
      <c r="O312">
        <v>49.8</v>
      </c>
      <c r="P312" s="110">
        <v>46079</v>
      </c>
      <c r="Q312" s="110">
        <v>46100</v>
      </c>
      <c r="R312" s="110">
        <v>46100.806695335647</v>
      </c>
      <c r="S312" t="s">
        <v>187</v>
      </c>
      <c r="T312" t="s">
        <v>32</v>
      </c>
      <c r="U312" t="s">
        <v>32</v>
      </c>
      <c r="V312" t="s">
        <v>232</v>
      </c>
      <c r="W312" t="s">
        <v>233</v>
      </c>
      <c r="X312" t="s">
        <v>1103</v>
      </c>
      <c r="Y312" t="s">
        <v>32</v>
      </c>
      <c r="Z312" t="s">
        <v>32</v>
      </c>
      <c r="AA312" t="s">
        <v>32</v>
      </c>
      <c r="AB312" t="s">
        <v>32</v>
      </c>
      <c r="AC312" t="s">
        <v>32</v>
      </c>
      <c r="AD312" t="s">
        <v>32</v>
      </c>
      <c r="AE312" t="s">
        <v>190</v>
      </c>
      <c r="AF312">
        <v>217</v>
      </c>
      <c r="AG312" t="s">
        <v>191</v>
      </c>
      <c r="AH312" t="s">
        <v>192</v>
      </c>
      <c r="AI312">
        <v>4</v>
      </c>
      <c r="AJ312">
        <v>4</v>
      </c>
      <c r="AK312" t="s">
        <v>193</v>
      </c>
      <c r="AL312" t="s">
        <v>193</v>
      </c>
      <c r="AM312" t="s">
        <v>193</v>
      </c>
      <c r="AN312">
        <v>16</v>
      </c>
      <c r="AO312" t="s">
        <v>194</v>
      </c>
      <c r="AP312" t="s">
        <v>826</v>
      </c>
      <c r="AQ312" s="283">
        <v>0.84599999999999997</v>
      </c>
      <c r="AR312">
        <v>1.0840000000000001</v>
      </c>
      <c r="AS312" s="283">
        <v>0.91706399999999999</v>
      </c>
      <c r="AT312">
        <v>165</v>
      </c>
      <c r="AU312" t="s">
        <v>235</v>
      </c>
      <c r="AV312" t="s">
        <v>32</v>
      </c>
      <c r="AW312" t="s">
        <v>32</v>
      </c>
      <c r="AX312">
        <v>7</v>
      </c>
      <c r="AY312" t="s">
        <v>195</v>
      </c>
      <c r="AZ312">
        <v>10653</v>
      </c>
      <c r="BA312" t="s">
        <v>1108</v>
      </c>
      <c r="BB312">
        <v>980381</v>
      </c>
      <c r="BC312" t="s">
        <v>556</v>
      </c>
      <c r="BD312">
        <v>10886771</v>
      </c>
      <c r="BE312" t="s">
        <v>829</v>
      </c>
      <c r="BF312" t="s">
        <v>563</v>
      </c>
      <c r="BG312" t="s">
        <v>32</v>
      </c>
      <c r="BH312" t="s">
        <v>198</v>
      </c>
      <c r="BI312" t="s">
        <v>32</v>
      </c>
      <c r="BJ312">
        <v>478519</v>
      </c>
      <c r="BK312" t="s">
        <v>831</v>
      </c>
      <c r="BL312" t="s">
        <v>238</v>
      </c>
      <c r="BM312" t="s">
        <v>841</v>
      </c>
      <c r="BN312" t="s">
        <v>834</v>
      </c>
      <c r="BO312" t="s">
        <v>32</v>
      </c>
      <c r="BP312" t="s">
        <v>32</v>
      </c>
    </row>
    <row r="313" spans="1:68">
      <c r="A313" s="109">
        <v>2026</v>
      </c>
      <c r="B313" t="s">
        <v>543</v>
      </c>
      <c r="C313" s="109">
        <v>19</v>
      </c>
      <c r="D313" t="s">
        <v>1352</v>
      </c>
      <c r="E313">
        <v>4</v>
      </c>
      <c r="F313" t="s">
        <v>32</v>
      </c>
      <c r="G313" t="s">
        <v>32</v>
      </c>
      <c r="H313">
        <v>968295</v>
      </c>
      <c r="I313" t="s">
        <v>555</v>
      </c>
      <c r="J313" t="s">
        <v>822</v>
      </c>
      <c r="K313" t="s">
        <v>1101</v>
      </c>
      <c r="L313" t="s">
        <v>1159</v>
      </c>
      <c r="M313">
        <v>14.98</v>
      </c>
      <c r="N313">
        <v>50</v>
      </c>
      <c r="O313">
        <v>49.8</v>
      </c>
      <c r="P313" s="110">
        <v>46079</v>
      </c>
      <c r="Q313" s="110">
        <v>46100</v>
      </c>
      <c r="R313" s="110">
        <v>46100.806695335647</v>
      </c>
      <c r="S313" t="s">
        <v>187</v>
      </c>
      <c r="T313" t="s">
        <v>32</v>
      </c>
      <c r="U313" t="s">
        <v>32</v>
      </c>
      <c r="V313" t="s">
        <v>232</v>
      </c>
      <c r="W313" t="s">
        <v>233</v>
      </c>
      <c r="X313" t="s">
        <v>1103</v>
      </c>
      <c r="Y313" t="s">
        <v>32</v>
      </c>
      <c r="Z313" t="s">
        <v>32</v>
      </c>
      <c r="AA313" t="s">
        <v>32</v>
      </c>
      <c r="AB313" t="s">
        <v>32</v>
      </c>
      <c r="AC313" t="s">
        <v>32</v>
      </c>
      <c r="AD313" t="s">
        <v>32</v>
      </c>
      <c r="AE313" t="s">
        <v>190</v>
      </c>
      <c r="AF313">
        <v>217</v>
      </c>
      <c r="AG313" t="s">
        <v>191</v>
      </c>
      <c r="AH313" t="s">
        <v>192</v>
      </c>
      <c r="AI313">
        <v>4</v>
      </c>
      <c r="AJ313">
        <v>4</v>
      </c>
      <c r="AK313" t="s">
        <v>193</v>
      </c>
      <c r="AL313" t="s">
        <v>193</v>
      </c>
      <c r="AM313" t="s">
        <v>193</v>
      </c>
      <c r="AN313">
        <v>16</v>
      </c>
      <c r="AO313" t="s">
        <v>194</v>
      </c>
      <c r="AP313" t="s">
        <v>826</v>
      </c>
      <c r="AQ313" s="283">
        <v>3.2000000000000001E-2</v>
      </c>
      <c r="AR313">
        <v>1.0840000000000001</v>
      </c>
      <c r="AS313" s="283">
        <v>3.4687999999999997E-2</v>
      </c>
      <c r="AT313">
        <v>165</v>
      </c>
      <c r="AU313" t="s">
        <v>235</v>
      </c>
      <c r="AV313" t="s">
        <v>32</v>
      </c>
      <c r="AW313" t="s">
        <v>32</v>
      </c>
      <c r="AX313">
        <v>7</v>
      </c>
      <c r="AY313" t="s">
        <v>239</v>
      </c>
      <c r="AZ313">
        <v>8888888</v>
      </c>
      <c r="BA313" t="s">
        <v>280</v>
      </c>
      <c r="BB313">
        <v>980381</v>
      </c>
      <c r="BC313" t="s">
        <v>556</v>
      </c>
      <c r="BD313">
        <v>10886771</v>
      </c>
      <c r="BE313" t="s">
        <v>829</v>
      </c>
      <c r="BF313" t="s">
        <v>563</v>
      </c>
      <c r="BG313" t="s">
        <v>32</v>
      </c>
      <c r="BH313" t="s">
        <v>198</v>
      </c>
      <c r="BI313" t="s">
        <v>32</v>
      </c>
      <c r="BJ313">
        <v>478519</v>
      </c>
      <c r="BK313" t="s">
        <v>831</v>
      </c>
      <c r="BL313" t="s">
        <v>238</v>
      </c>
      <c r="BM313" t="s">
        <v>841</v>
      </c>
      <c r="BN313" t="s">
        <v>834</v>
      </c>
      <c r="BO313" t="s">
        <v>32</v>
      </c>
      <c r="BP313" t="s">
        <v>32</v>
      </c>
    </row>
    <row r="314" spans="1:68">
      <c r="A314" s="109">
        <v>2026</v>
      </c>
      <c r="B314" t="s">
        <v>543</v>
      </c>
      <c r="C314" s="109">
        <v>19</v>
      </c>
      <c r="D314" t="s">
        <v>1353</v>
      </c>
      <c r="E314">
        <v>1</v>
      </c>
      <c r="F314" t="s">
        <v>32</v>
      </c>
      <c r="H314">
        <v>705521</v>
      </c>
      <c r="I314" t="s">
        <v>1137</v>
      </c>
      <c r="J314" t="s">
        <v>822</v>
      </c>
      <c r="K314" t="s">
        <v>854</v>
      </c>
      <c r="L314" t="s">
        <v>1138</v>
      </c>
      <c r="M314">
        <v>14.95</v>
      </c>
      <c r="N314">
        <v>28</v>
      </c>
      <c r="O314">
        <v>18.600000000000001</v>
      </c>
      <c r="P314" s="110">
        <v>46086</v>
      </c>
      <c r="Q314" s="110">
        <v>46100</v>
      </c>
      <c r="R314" s="110">
        <v>46100.775694444441</v>
      </c>
      <c r="S314" t="s">
        <v>187</v>
      </c>
      <c r="T314" t="s">
        <v>32</v>
      </c>
      <c r="U314" t="s">
        <v>32</v>
      </c>
      <c r="V314" t="s">
        <v>339</v>
      </c>
      <c r="W314" t="s">
        <v>340</v>
      </c>
      <c r="X314" t="s">
        <v>1058</v>
      </c>
      <c r="Y314" t="s">
        <v>32</v>
      </c>
      <c r="Z314" t="s">
        <v>32</v>
      </c>
      <c r="AA314" t="s">
        <v>32</v>
      </c>
      <c r="AB314" t="s">
        <v>32</v>
      </c>
      <c r="AC314" t="s">
        <v>32</v>
      </c>
      <c r="AD314" t="s">
        <v>32</v>
      </c>
      <c r="AE314" t="s">
        <v>190</v>
      </c>
      <c r="AF314">
        <v>217</v>
      </c>
      <c r="AG314" t="s">
        <v>191</v>
      </c>
      <c r="AH314" t="s">
        <v>192</v>
      </c>
      <c r="AI314">
        <v>4</v>
      </c>
      <c r="AJ314">
        <v>4</v>
      </c>
      <c r="AK314" t="s">
        <v>193</v>
      </c>
      <c r="AL314" t="s">
        <v>193</v>
      </c>
      <c r="AM314" t="s">
        <v>193</v>
      </c>
      <c r="AN314">
        <v>16</v>
      </c>
      <c r="AO314" t="s">
        <v>194</v>
      </c>
      <c r="AP314" t="s">
        <v>826</v>
      </c>
      <c r="AQ314" s="283">
        <v>2.8250000000000002</v>
      </c>
      <c r="AR314">
        <v>1.0840000000000001</v>
      </c>
      <c r="AS314" s="283">
        <v>3.0623</v>
      </c>
      <c r="AT314">
        <v>165</v>
      </c>
      <c r="AU314" t="s">
        <v>340</v>
      </c>
      <c r="AV314" t="s">
        <v>32</v>
      </c>
      <c r="AW314" t="s">
        <v>32</v>
      </c>
      <c r="AX314">
        <v>5</v>
      </c>
      <c r="AY314" t="s">
        <v>195</v>
      </c>
      <c r="AZ314">
        <v>723</v>
      </c>
      <c r="BA314" t="s">
        <v>228</v>
      </c>
      <c r="BB314">
        <v>241136</v>
      </c>
      <c r="BC314" t="s">
        <v>1139</v>
      </c>
      <c r="BD314">
        <v>16161526</v>
      </c>
      <c r="BE314" t="s">
        <v>859</v>
      </c>
      <c r="BF314" t="s">
        <v>340</v>
      </c>
      <c r="BG314" t="s">
        <v>32</v>
      </c>
      <c r="BH314" t="s">
        <v>198</v>
      </c>
      <c r="BI314" t="s">
        <v>32</v>
      </c>
      <c r="BJ314">
        <v>478501</v>
      </c>
      <c r="BK314" t="s">
        <v>831</v>
      </c>
      <c r="BL314" t="s">
        <v>344</v>
      </c>
      <c r="BM314" t="s">
        <v>841</v>
      </c>
      <c r="BN314" t="s">
        <v>834</v>
      </c>
      <c r="BO314" t="s">
        <v>32</v>
      </c>
      <c r="BP314" t="s">
        <v>32</v>
      </c>
    </row>
    <row r="315" spans="1:68">
      <c r="A315" s="109">
        <v>2026</v>
      </c>
      <c r="B315" t="s">
        <v>543</v>
      </c>
      <c r="C315" s="109">
        <v>19</v>
      </c>
      <c r="D315" t="s">
        <v>1354</v>
      </c>
      <c r="E315">
        <v>1</v>
      </c>
      <c r="F315" t="s">
        <v>32</v>
      </c>
      <c r="G315" t="s">
        <v>32</v>
      </c>
      <c r="H315">
        <v>701340</v>
      </c>
      <c r="I315" t="s">
        <v>1180</v>
      </c>
      <c r="J315" t="s">
        <v>822</v>
      </c>
      <c r="K315" t="s">
        <v>854</v>
      </c>
      <c r="L315" t="s">
        <v>1181</v>
      </c>
      <c r="M315">
        <v>17</v>
      </c>
      <c r="N315">
        <v>67.599999999999994</v>
      </c>
      <c r="O315">
        <v>46.2</v>
      </c>
      <c r="P315" s="110">
        <v>46079</v>
      </c>
      <c r="Q315" s="110">
        <v>46100</v>
      </c>
      <c r="R315" s="110">
        <v>46100.562530208343</v>
      </c>
      <c r="S315" t="s">
        <v>187</v>
      </c>
      <c r="T315" t="s">
        <v>32</v>
      </c>
      <c r="U315" t="s">
        <v>32</v>
      </c>
      <c r="V315" t="s">
        <v>232</v>
      </c>
      <c r="W315" t="s">
        <v>233</v>
      </c>
      <c r="X315" t="s">
        <v>1103</v>
      </c>
      <c r="Y315" t="s">
        <v>32</v>
      </c>
      <c r="Z315" t="s">
        <v>32</v>
      </c>
      <c r="AA315" t="s">
        <v>32</v>
      </c>
      <c r="AB315" t="s">
        <v>32</v>
      </c>
      <c r="AC315" t="s">
        <v>32</v>
      </c>
      <c r="AD315" t="s">
        <v>32</v>
      </c>
      <c r="AE315" t="s">
        <v>190</v>
      </c>
      <c r="AF315">
        <v>217</v>
      </c>
      <c r="AG315" t="s">
        <v>191</v>
      </c>
      <c r="AH315" t="s">
        <v>192</v>
      </c>
      <c r="AI315">
        <v>4</v>
      </c>
      <c r="AJ315">
        <v>4</v>
      </c>
      <c r="AK315" t="s">
        <v>193</v>
      </c>
      <c r="AL315" t="s">
        <v>193</v>
      </c>
      <c r="AM315" t="s">
        <v>193</v>
      </c>
      <c r="AN315">
        <v>7</v>
      </c>
      <c r="AO315" t="s">
        <v>194</v>
      </c>
      <c r="AP315" t="s">
        <v>826</v>
      </c>
      <c r="AQ315" s="283">
        <v>4.6980000000000004</v>
      </c>
      <c r="AR315">
        <v>1.0840000000000001</v>
      </c>
      <c r="AS315" s="283">
        <v>5.0926320000000009</v>
      </c>
      <c r="AT315">
        <v>113</v>
      </c>
      <c r="AU315" t="s">
        <v>235</v>
      </c>
      <c r="AV315" t="s">
        <v>32</v>
      </c>
      <c r="AW315" t="s">
        <v>32</v>
      </c>
      <c r="AX315">
        <v>7</v>
      </c>
      <c r="AY315" t="s">
        <v>195</v>
      </c>
      <c r="AZ315">
        <v>10744</v>
      </c>
      <c r="BA315" t="s">
        <v>916</v>
      </c>
      <c r="BB315">
        <v>915985</v>
      </c>
      <c r="BC315" t="s">
        <v>433</v>
      </c>
      <c r="BD315">
        <v>5288302</v>
      </c>
      <c r="BE315" t="s">
        <v>829</v>
      </c>
      <c r="BF315" t="s">
        <v>563</v>
      </c>
      <c r="BG315" t="s">
        <v>32</v>
      </c>
      <c r="BH315" t="s">
        <v>198</v>
      </c>
      <c r="BI315" t="s">
        <v>32</v>
      </c>
      <c r="BJ315">
        <v>478447</v>
      </c>
      <c r="BK315" t="s">
        <v>831</v>
      </c>
      <c r="BL315" t="s">
        <v>238</v>
      </c>
      <c r="BM315" t="s">
        <v>841</v>
      </c>
      <c r="BN315" t="s">
        <v>834</v>
      </c>
      <c r="BO315" t="s">
        <v>32</v>
      </c>
      <c r="BP315" t="s">
        <v>32</v>
      </c>
    </row>
    <row r="316" spans="1:68">
      <c r="A316" s="109">
        <v>2026</v>
      </c>
      <c r="B316" t="s">
        <v>543</v>
      </c>
      <c r="C316" s="109">
        <v>19</v>
      </c>
      <c r="D316" t="s">
        <v>1354</v>
      </c>
      <c r="E316">
        <v>2</v>
      </c>
      <c r="F316" t="s">
        <v>32</v>
      </c>
      <c r="G316" t="s">
        <v>32</v>
      </c>
      <c r="H316">
        <v>701340</v>
      </c>
      <c r="I316" t="s">
        <v>1180</v>
      </c>
      <c r="J316" t="s">
        <v>822</v>
      </c>
      <c r="K316" t="s">
        <v>854</v>
      </c>
      <c r="L316" t="s">
        <v>1181</v>
      </c>
      <c r="M316">
        <v>17</v>
      </c>
      <c r="N316">
        <v>67.599999999999994</v>
      </c>
      <c r="O316">
        <v>46.2</v>
      </c>
      <c r="P316" s="110">
        <v>46079</v>
      </c>
      <c r="Q316" s="110">
        <v>46100</v>
      </c>
      <c r="R316" s="110">
        <v>46100.562530208343</v>
      </c>
      <c r="S316" t="s">
        <v>187</v>
      </c>
      <c r="T316" t="s">
        <v>32</v>
      </c>
      <c r="U316" t="s">
        <v>32</v>
      </c>
      <c r="V316" t="s">
        <v>232</v>
      </c>
      <c r="W316" t="s">
        <v>233</v>
      </c>
      <c r="X316" t="s">
        <v>1103</v>
      </c>
      <c r="Y316" t="s">
        <v>32</v>
      </c>
      <c r="Z316" t="s">
        <v>32</v>
      </c>
      <c r="AA316" t="s">
        <v>32</v>
      </c>
      <c r="AB316" t="s">
        <v>32</v>
      </c>
      <c r="AC316" t="s">
        <v>32</v>
      </c>
      <c r="AD316" t="s">
        <v>32</v>
      </c>
      <c r="AE316" t="s">
        <v>190</v>
      </c>
      <c r="AF316">
        <v>217</v>
      </c>
      <c r="AG316" t="s">
        <v>191</v>
      </c>
      <c r="AH316" t="s">
        <v>192</v>
      </c>
      <c r="AI316">
        <v>4</v>
      </c>
      <c r="AJ316">
        <v>4</v>
      </c>
      <c r="AK316" t="s">
        <v>193</v>
      </c>
      <c r="AL316" t="s">
        <v>193</v>
      </c>
      <c r="AM316" t="s">
        <v>193</v>
      </c>
      <c r="AN316">
        <v>7</v>
      </c>
      <c r="AO316" t="s">
        <v>194</v>
      </c>
      <c r="AP316" t="s">
        <v>826</v>
      </c>
      <c r="AQ316" s="283">
        <v>0.06</v>
      </c>
      <c r="AR316">
        <v>1.0840000000000001</v>
      </c>
      <c r="AS316" s="283">
        <v>6.5040000000000001E-2</v>
      </c>
      <c r="AT316">
        <v>113</v>
      </c>
      <c r="AU316" t="s">
        <v>235</v>
      </c>
      <c r="AV316" t="s">
        <v>32</v>
      </c>
      <c r="AW316" t="s">
        <v>32</v>
      </c>
      <c r="AX316">
        <v>7</v>
      </c>
      <c r="AY316" t="s">
        <v>239</v>
      </c>
      <c r="AZ316">
        <v>8888888</v>
      </c>
      <c r="BA316" t="s">
        <v>280</v>
      </c>
      <c r="BB316">
        <v>915985</v>
      </c>
      <c r="BC316" t="s">
        <v>433</v>
      </c>
      <c r="BD316">
        <v>5288302</v>
      </c>
      <c r="BE316" t="s">
        <v>829</v>
      </c>
      <c r="BF316" t="s">
        <v>563</v>
      </c>
      <c r="BG316" t="s">
        <v>32</v>
      </c>
      <c r="BH316" t="s">
        <v>198</v>
      </c>
      <c r="BI316" t="s">
        <v>32</v>
      </c>
      <c r="BJ316">
        <v>478447</v>
      </c>
      <c r="BK316" t="s">
        <v>831</v>
      </c>
      <c r="BL316" t="s">
        <v>238</v>
      </c>
      <c r="BM316" t="s">
        <v>841</v>
      </c>
      <c r="BN316" t="s">
        <v>834</v>
      </c>
      <c r="BO316" t="s">
        <v>32</v>
      </c>
      <c r="BP316" t="s">
        <v>32</v>
      </c>
    </row>
    <row r="317" spans="1:68">
      <c r="A317" s="109">
        <v>2026</v>
      </c>
      <c r="B317" t="s">
        <v>543</v>
      </c>
      <c r="C317" s="109">
        <v>18</v>
      </c>
      <c r="D317" t="s">
        <v>1355</v>
      </c>
      <c r="E317">
        <v>1</v>
      </c>
      <c r="F317" t="s">
        <v>32</v>
      </c>
      <c r="G317" t="s">
        <v>32</v>
      </c>
      <c r="H317">
        <v>4443</v>
      </c>
      <c r="I317" t="s">
        <v>1165</v>
      </c>
      <c r="J317" t="s">
        <v>822</v>
      </c>
      <c r="K317" t="s">
        <v>1101</v>
      </c>
      <c r="L317" t="s">
        <v>1166</v>
      </c>
      <c r="M317">
        <v>18</v>
      </c>
      <c r="N317">
        <v>45</v>
      </c>
      <c r="O317">
        <v>31.1</v>
      </c>
      <c r="P317" s="110">
        <v>46077</v>
      </c>
      <c r="Q317" s="110">
        <v>46099</v>
      </c>
      <c r="R317" s="110">
        <v>46099.818887187503</v>
      </c>
      <c r="S317" t="s">
        <v>187</v>
      </c>
      <c r="T317" t="s">
        <v>32</v>
      </c>
      <c r="U317" t="s">
        <v>32</v>
      </c>
      <c r="V317" t="s">
        <v>479</v>
      </c>
      <c r="W317" t="s">
        <v>480</v>
      </c>
      <c r="X317" t="s">
        <v>1039</v>
      </c>
      <c r="Y317" t="s">
        <v>32</v>
      </c>
      <c r="Z317" t="s">
        <v>32</v>
      </c>
      <c r="AA317" t="s">
        <v>32</v>
      </c>
      <c r="AB317" t="s">
        <v>32</v>
      </c>
      <c r="AC317" t="s">
        <v>32</v>
      </c>
      <c r="AD317" t="s">
        <v>32</v>
      </c>
      <c r="AE317" t="s">
        <v>190</v>
      </c>
      <c r="AF317">
        <v>217</v>
      </c>
      <c r="AG317" t="s">
        <v>191</v>
      </c>
      <c r="AH317" t="s">
        <v>192</v>
      </c>
      <c r="AI317">
        <v>4</v>
      </c>
      <c r="AJ317">
        <v>4</v>
      </c>
      <c r="AK317" t="s">
        <v>193</v>
      </c>
      <c r="AL317" t="s">
        <v>193</v>
      </c>
      <c r="AM317" t="s">
        <v>193</v>
      </c>
      <c r="AN317">
        <v>14</v>
      </c>
      <c r="AO317" t="s">
        <v>194</v>
      </c>
      <c r="AP317" t="s">
        <v>826</v>
      </c>
      <c r="AQ317" s="283">
        <v>0.4</v>
      </c>
      <c r="AR317">
        <v>1.0840000000000001</v>
      </c>
      <c r="AS317" s="283">
        <v>0.43359999999999999</v>
      </c>
      <c r="AT317">
        <v>161</v>
      </c>
      <c r="AU317" t="s">
        <v>352</v>
      </c>
      <c r="AV317" t="s">
        <v>32</v>
      </c>
      <c r="AW317" t="s">
        <v>32</v>
      </c>
      <c r="AX317">
        <v>7</v>
      </c>
      <c r="AY317" t="s">
        <v>195</v>
      </c>
      <c r="AZ317">
        <v>10653</v>
      </c>
      <c r="BA317" t="s">
        <v>1108</v>
      </c>
      <c r="BB317">
        <v>232</v>
      </c>
      <c r="BC317" t="s">
        <v>1167</v>
      </c>
      <c r="BD317">
        <v>4393310</v>
      </c>
      <c r="BE317" t="s">
        <v>829</v>
      </c>
      <c r="BF317" t="s">
        <v>563</v>
      </c>
      <c r="BG317" t="s">
        <v>32</v>
      </c>
      <c r="BH317" t="s">
        <v>198</v>
      </c>
      <c r="BI317" t="s">
        <v>32</v>
      </c>
      <c r="BJ317">
        <v>478245</v>
      </c>
      <c r="BK317" t="s">
        <v>831</v>
      </c>
      <c r="BL317" t="s">
        <v>482</v>
      </c>
      <c r="BM317" t="s">
        <v>841</v>
      </c>
      <c r="BN317" t="s">
        <v>834</v>
      </c>
      <c r="BO317" t="s">
        <v>32</v>
      </c>
      <c r="BP317" t="s">
        <v>32</v>
      </c>
    </row>
    <row r="318" spans="1:68">
      <c r="A318" s="109">
        <v>2026</v>
      </c>
      <c r="B318" t="s">
        <v>543</v>
      </c>
      <c r="C318" s="109">
        <v>18</v>
      </c>
      <c r="D318" t="s">
        <v>1355</v>
      </c>
      <c r="E318">
        <v>2</v>
      </c>
      <c r="F318" t="s">
        <v>32</v>
      </c>
      <c r="G318" t="s">
        <v>32</v>
      </c>
      <c r="H318">
        <v>4443</v>
      </c>
      <c r="I318" t="s">
        <v>1165</v>
      </c>
      <c r="J318" t="s">
        <v>822</v>
      </c>
      <c r="K318" t="s">
        <v>1101</v>
      </c>
      <c r="L318" t="s">
        <v>1166</v>
      </c>
      <c r="M318">
        <v>18</v>
      </c>
      <c r="N318">
        <v>45</v>
      </c>
      <c r="O318">
        <v>31.1</v>
      </c>
      <c r="P318" s="110">
        <v>46077</v>
      </c>
      <c r="Q318" s="110">
        <v>46099</v>
      </c>
      <c r="R318" s="110">
        <v>46099.818887187503</v>
      </c>
      <c r="S318" t="s">
        <v>187</v>
      </c>
      <c r="T318" t="s">
        <v>32</v>
      </c>
      <c r="U318" t="s">
        <v>32</v>
      </c>
      <c r="V318" t="s">
        <v>479</v>
      </c>
      <c r="W318" t="s">
        <v>480</v>
      </c>
      <c r="X318" t="s">
        <v>1039</v>
      </c>
      <c r="Y318" t="s">
        <v>32</v>
      </c>
      <c r="Z318" t="s">
        <v>32</v>
      </c>
      <c r="AA318" t="s">
        <v>32</v>
      </c>
      <c r="AB318" t="s">
        <v>32</v>
      </c>
      <c r="AC318" t="s">
        <v>32</v>
      </c>
      <c r="AD318" t="s">
        <v>32</v>
      </c>
      <c r="AE318" t="s">
        <v>190</v>
      </c>
      <c r="AF318">
        <v>217</v>
      </c>
      <c r="AG318" t="s">
        <v>191</v>
      </c>
      <c r="AH318" t="s">
        <v>192</v>
      </c>
      <c r="AI318">
        <v>4</v>
      </c>
      <c r="AJ318">
        <v>4</v>
      </c>
      <c r="AK318" t="s">
        <v>193</v>
      </c>
      <c r="AL318" t="s">
        <v>193</v>
      </c>
      <c r="AM318" t="s">
        <v>193</v>
      </c>
      <c r="AN318">
        <v>9</v>
      </c>
      <c r="AO318" t="s">
        <v>194</v>
      </c>
      <c r="AP318" t="s">
        <v>826</v>
      </c>
      <c r="AQ318" s="283">
        <v>0.4</v>
      </c>
      <c r="AR318">
        <v>1.0840000000000001</v>
      </c>
      <c r="AS318" s="283">
        <v>0.43359999999999999</v>
      </c>
      <c r="AT318">
        <v>115</v>
      </c>
      <c r="AU318" t="s">
        <v>352</v>
      </c>
      <c r="AV318" t="s">
        <v>32</v>
      </c>
      <c r="AW318" t="s">
        <v>32</v>
      </c>
      <c r="AX318">
        <v>7</v>
      </c>
      <c r="AY318" t="s">
        <v>195</v>
      </c>
      <c r="AZ318">
        <v>10653</v>
      </c>
      <c r="BA318" t="s">
        <v>1108</v>
      </c>
      <c r="BB318">
        <v>232</v>
      </c>
      <c r="BC318" t="s">
        <v>1167</v>
      </c>
      <c r="BD318">
        <v>4393310</v>
      </c>
      <c r="BE318" t="s">
        <v>829</v>
      </c>
      <c r="BF318" t="s">
        <v>563</v>
      </c>
      <c r="BG318" t="s">
        <v>32</v>
      </c>
      <c r="BH318" t="s">
        <v>198</v>
      </c>
      <c r="BI318" t="s">
        <v>32</v>
      </c>
      <c r="BJ318">
        <v>478245</v>
      </c>
      <c r="BK318" t="s">
        <v>831</v>
      </c>
      <c r="BL318" t="s">
        <v>482</v>
      </c>
      <c r="BM318" t="s">
        <v>841</v>
      </c>
      <c r="BN318" t="s">
        <v>834</v>
      </c>
      <c r="BO318" t="s">
        <v>32</v>
      </c>
      <c r="BP318" t="s">
        <v>32</v>
      </c>
    </row>
    <row r="319" spans="1:68">
      <c r="A319" s="109">
        <v>2026</v>
      </c>
      <c r="B319" t="s">
        <v>543</v>
      </c>
      <c r="C319" s="109">
        <v>18</v>
      </c>
      <c r="D319" t="s">
        <v>1355</v>
      </c>
      <c r="E319">
        <v>3</v>
      </c>
      <c r="F319" t="s">
        <v>32</v>
      </c>
      <c r="G319" t="s">
        <v>32</v>
      </c>
      <c r="H319">
        <v>4443</v>
      </c>
      <c r="I319" t="s">
        <v>1165</v>
      </c>
      <c r="J319" t="s">
        <v>822</v>
      </c>
      <c r="K319" t="s">
        <v>1101</v>
      </c>
      <c r="L319" t="s">
        <v>1166</v>
      </c>
      <c r="M319">
        <v>18</v>
      </c>
      <c r="N319">
        <v>45</v>
      </c>
      <c r="O319">
        <v>31.1</v>
      </c>
      <c r="P319" s="110">
        <v>46077</v>
      </c>
      <c r="Q319" s="110">
        <v>46099</v>
      </c>
      <c r="R319" s="110">
        <v>46099.818887187503</v>
      </c>
      <c r="S319" t="s">
        <v>187</v>
      </c>
      <c r="T319" t="s">
        <v>32</v>
      </c>
      <c r="U319" t="s">
        <v>32</v>
      </c>
      <c r="V319" t="s">
        <v>479</v>
      </c>
      <c r="W319" t="s">
        <v>480</v>
      </c>
      <c r="X319" t="s">
        <v>1039</v>
      </c>
      <c r="Y319" t="s">
        <v>32</v>
      </c>
      <c r="Z319" t="s">
        <v>32</v>
      </c>
      <c r="AA319" t="s">
        <v>32</v>
      </c>
      <c r="AB319" t="s">
        <v>32</v>
      </c>
      <c r="AC319" t="s">
        <v>32</v>
      </c>
      <c r="AD319" t="s">
        <v>32</v>
      </c>
      <c r="AE319" t="s">
        <v>190</v>
      </c>
      <c r="AF319">
        <v>217</v>
      </c>
      <c r="AG319" t="s">
        <v>191</v>
      </c>
      <c r="AH319" t="s">
        <v>192</v>
      </c>
      <c r="AI319">
        <v>4</v>
      </c>
      <c r="AJ319">
        <v>4</v>
      </c>
      <c r="AK319" t="s">
        <v>193</v>
      </c>
      <c r="AL319" t="s">
        <v>193</v>
      </c>
      <c r="AM319" t="s">
        <v>193</v>
      </c>
      <c r="AN319">
        <v>8</v>
      </c>
      <c r="AO319" t="s">
        <v>194</v>
      </c>
      <c r="AP319" t="s">
        <v>826</v>
      </c>
      <c r="AQ319" s="283">
        <v>0.53100000000000003</v>
      </c>
      <c r="AR319">
        <v>1.0840000000000001</v>
      </c>
      <c r="AS319" s="283">
        <v>0.57560400000000012</v>
      </c>
      <c r="AT319">
        <v>114</v>
      </c>
      <c r="AU319" t="s">
        <v>352</v>
      </c>
      <c r="AV319" t="s">
        <v>32</v>
      </c>
      <c r="AW319" t="s">
        <v>32</v>
      </c>
      <c r="AX319">
        <v>7</v>
      </c>
      <c r="AY319" t="s">
        <v>195</v>
      </c>
      <c r="AZ319">
        <v>10653</v>
      </c>
      <c r="BA319" t="s">
        <v>1108</v>
      </c>
      <c r="BB319">
        <v>232</v>
      </c>
      <c r="BC319" t="s">
        <v>1167</v>
      </c>
      <c r="BD319">
        <v>4393310</v>
      </c>
      <c r="BE319" t="s">
        <v>829</v>
      </c>
      <c r="BF319" t="s">
        <v>563</v>
      </c>
      <c r="BG319" t="s">
        <v>32</v>
      </c>
      <c r="BH319" t="s">
        <v>198</v>
      </c>
      <c r="BI319" t="s">
        <v>32</v>
      </c>
      <c r="BJ319">
        <v>478245</v>
      </c>
      <c r="BK319" t="s">
        <v>831</v>
      </c>
      <c r="BL319" t="s">
        <v>482</v>
      </c>
      <c r="BM319" t="s">
        <v>841</v>
      </c>
      <c r="BN319" t="s">
        <v>834</v>
      </c>
      <c r="BO319" t="s">
        <v>32</v>
      </c>
      <c r="BP319" t="s">
        <v>32</v>
      </c>
    </row>
    <row r="320" spans="1:68">
      <c r="A320" s="109">
        <v>2026</v>
      </c>
      <c r="B320" t="s">
        <v>543</v>
      </c>
      <c r="C320" s="109">
        <v>18</v>
      </c>
      <c r="D320" t="s">
        <v>1356</v>
      </c>
      <c r="E320">
        <v>1</v>
      </c>
      <c r="F320" t="s">
        <v>32</v>
      </c>
      <c r="G320" t="s">
        <v>32</v>
      </c>
      <c r="H320">
        <v>3526</v>
      </c>
      <c r="I320" t="s">
        <v>1141</v>
      </c>
      <c r="J320" t="s">
        <v>822</v>
      </c>
      <c r="K320" t="s">
        <v>341</v>
      </c>
      <c r="L320" t="s">
        <v>1142</v>
      </c>
      <c r="M320">
        <v>15</v>
      </c>
      <c r="N320">
        <v>21</v>
      </c>
      <c r="O320">
        <v>38</v>
      </c>
      <c r="P320" s="110">
        <v>46084</v>
      </c>
      <c r="Q320" s="110">
        <v>46099</v>
      </c>
      <c r="R320" s="110">
        <v>46099.570483368057</v>
      </c>
      <c r="S320" t="s">
        <v>187</v>
      </c>
      <c r="T320" t="s">
        <v>32</v>
      </c>
      <c r="U320" t="s">
        <v>32</v>
      </c>
      <c r="V320" t="s">
        <v>318</v>
      </c>
      <c r="W320" t="s">
        <v>318</v>
      </c>
      <c r="X320" t="s">
        <v>954</v>
      </c>
      <c r="Y320" t="s">
        <v>32</v>
      </c>
      <c r="Z320" t="s">
        <v>32</v>
      </c>
      <c r="AA320" t="s">
        <v>32</v>
      </c>
      <c r="AB320" t="s">
        <v>32</v>
      </c>
      <c r="AC320" t="s">
        <v>32</v>
      </c>
      <c r="AD320" t="s">
        <v>32</v>
      </c>
      <c r="AE320" t="s">
        <v>190</v>
      </c>
      <c r="AF320">
        <v>217</v>
      </c>
      <c r="AG320" t="s">
        <v>191</v>
      </c>
      <c r="AH320" t="s">
        <v>192</v>
      </c>
      <c r="AI320">
        <v>4</v>
      </c>
      <c r="AJ320">
        <v>4</v>
      </c>
      <c r="AK320" t="s">
        <v>193</v>
      </c>
      <c r="AL320" t="s">
        <v>193</v>
      </c>
      <c r="AM320" t="s">
        <v>193</v>
      </c>
      <c r="AN320">
        <v>2</v>
      </c>
      <c r="AO320" t="s">
        <v>194</v>
      </c>
      <c r="AP320" t="s">
        <v>826</v>
      </c>
      <c r="AQ320" s="283">
        <v>1.2609999999999999</v>
      </c>
      <c r="AR320">
        <v>1.0840000000000001</v>
      </c>
      <c r="AS320" s="283">
        <v>1.366924</v>
      </c>
      <c r="AT320">
        <v>106</v>
      </c>
      <c r="AU320" t="s">
        <v>320</v>
      </c>
      <c r="AV320" t="s">
        <v>32</v>
      </c>
      <c r="AW320" t="s">
        <v>32</v>
      </c>
      <c r="AX320">
        <v>5</v>
      </c>
      <c r="AY320" t="s">
        <v>195</v>
      </c>
      <c r="AZ320">
        <v>31</v>
      </c>
      <c r="BA320" t="s">
        <v>1143</v>
      </c>
      <c r="BB320">
        <v>12763</v>
      </c>
      <c r="BC320" t="s">
        <v>1144</v>
      </c>
      <c r="BD320">
        <v>5054172</v>
      </c>
      <c r="BE320" t="s">
        <v>829</v>
      </c>
      <c r="BF320" t="s">
        <v>66</v>
      </c>
      <c r="BG320" t="s">
        <v>32</v>
      </c>
      <c r="BH320" t="s">
        <v>198</v>
      </c>
      <c r="BI320" t="s">
        <v>32</v>
      </c>
      <c r="BJ320">
        <v>478086</v>
      </c>
      <c r="BK320" t="s">
        <v>831</v>
      </c>
      <c r="BL320" t="s">
        <v>323</v>
      </c>
      <c r="BM320" t="s">
        <v>841</v>
      </c>
      <c r="BN320" t="s">
        <v>834</v>
      </c>
      <c r="BO320" t="s">
        <v>32</v>
      </c>
      <c r="BP320" t="s">
        <v>32</v>
      </c>
    </row>
    <row r="321" spans="1:68">
      <c r="A321" s="109">
        <v>2026</v>
      </c>
      <c r="B321" t="s">
        <v>543</v>
      </c>
      <c r="C321" s="109">
        <v>18</v>
      </c>
      <c r="D321" t="s">
        <v>1356</v>
      </c>
      <c r="E321">
        <v>2</v>
      </c>
      <c r="F321" t="s">
        <v>32</v>
      </c>
      <c r="G321" t="s">
        <v>32</v>
      </c>
      <c r="H321">
        <v>3526</v>
      </c>
      <c r="I321" t="s">
        <v>1141</v>
      </c>
      <c r="J321" t="s">
        <v>822</v>
      </c>
      <c r="K321" t="s">
        <v>341</v>
      </c>
      <c r="L321" t="s">
        <v>1142</v>
      </c>
      <c r="M321">
        <v>15</v>
      </c>
      <c r="N321">
        <v>21</v>
      </c>
      <c r="O321">
        <v>38</v>
      </c>
      <c r="P321" s="110">
        <v>46084</v>
      </c>
      <c r="Q321" s="110">
        <v>46099</v>
      </c>
      <c r="R321" s="110">
        <v>46099.570483368057</v>
      </c>
      <c r="S321" t="s">
        <v>187</v>
      </c>
      <c r="T321" t="s">
        <v>32</v>
      </c>
      <c r="U321" t="s">
        <v>32</v>
      </c>
      <c r="V321" t="s">
        <v>318</v>
      </c>
      <c r="W321" t="s">
        <v>318</v>
      </c>
      <c r="X321" t="s">
        <v>954</v>
      </c>
      <c r="Y321" t="s">
        <v>32</v>
      </c>
      <c r="Z321" t="s">
        <v>32</v>
      </c>
      <c r="AA321" t="s">
        <v>32</v>
      </c>
      <c r="AB321" t="s">
        <v>32</v>
      </c>
      <c r="AC321" t="s">
        <v>32</v>
      </c>
      <c r="AD321" t="s">
        <v>32</v>
      </c>
      <c r="AE321" t="s">
        <v>190</v>
      </c>
      <c r="AF321">
        <v>217</v>
      </c>
      <c r="AG321" t="s">
        <v>191</v>
      </c>
      <c r="AH321" t="s">
        <v>192</v>
      </c>
      <c r="AI321">
        <v>4</v>
      </c>
      <c r="AJ321">
        <v>4</v>
      </c>
      <c r="AK321" t="s">
        <v>193</v>
      </c>
      <c r="AL321" t="s">
        <v>193</v>
      </c>
      <c r="AM321" t="s">
        <v>193</v>
      </c>
      <c r="AN321">
        <v>2</v>
      </c>
      <c r="AO321" t="s">
        <v>194</v>
      </c>
      <c r="AP321" t="s">
        <v>826</v>
      </c>
      <c r="AQ321" s="283">
        <v>2.4E-2</v>
      </c>
      <c r="AR321">
        <v>1.0840000000000001</v>
      </c>
      <c r="AS321" s="283">
        <v>2.6016000000000001E-2</v>
      </c>
      <c r="AT321">
        <v>106</v>
      </c>
      <c r="AU321" t="s">
        <v>320</v>
      </c>
      <c r="AV321" t="s">
        <v>32</v>
      </c>
      <c r="AW321" t="s">
        <v>32</v>
      </c>
      <c r="AX321">
        <v>5</v>
      </c>
      <c r="AY321" t="s">
        <v>239</v>
      </c>
      <c r="AZ321">
        <v>99999999</v>
      </c>
      <c r="BA321" t="s">
        <v>677</v>
      </c>
      <c r="BB321">
        <v>12763</v>
      </c>
      <c r="BC321" t="s">
        <v>1144</v>
      </c>
      <c r="BD321">
        <v>5054172</v>
      </c>
      <c r="BE321" t="s">
        <v>829</v>
      </c>
      <c r="BF321" t="s">
        <v>66</v>
      </c>
      <c r="BG321" t="s">
        <v>32</v>
      </c>
      <c r="BH321" t="s">
        <v>198</v>
      </c>
      <c r="BI321" t="s">
        <v>32</v>
      </c>
      <c r="BJ321">
        <v>478086</v>
      </c>
      <c r="BK321" t="s">
        <v>831</v>
      </c>
      <c r="BL321" t="s">
        <v>323</v>
      </c>
      <c r="BM321" t="s">
        <v>841</v>
      </c>
      <c r="BN321" t="s">
        <v>834</v>
      </c>
      <c r="BO321" t="s">
        <v>32</v>
      </c>
      <c r="BP321" t="s">
        <v>32</v>
      </c>
    </row>
    <row r="322" spans="1:68">
      <c r="A322" s="109">
        <v>2026</v>
      </c>
      <c r="B322" t="s">
        <v>543</v>
      </c>
      <c r="C322" s="109">
        <v>17</v>
      </c>
      <c r="D322" t="s">
        <v>1357</v>
      </c>
      <c r="E322">
        <v>1</v>
      </c>
      <c r="F322" t="s">
        <v>32</v>
      </c>
      <c r="G322" t="s">
        <v>32</v>
      </c>
      <c r="H322">
        <v>963934</v>
      </c>
      <c r="I322" t="s">
        <v>338</v>
      </c>
      <c r="J322" t="s">
        <v>822</v>
      </c>
      <c r="K322" t="s">
        <v>914</v>
      </c>
      <c r="L322" t="s">
        <v>1102</v>
      </c>
      <c r="M322">
        <v>14.93</v>
      </c>
      <c r="N322">
        <v>29.3</v>
      </c>
      <c r="O322">
        <v>27.3</v>
      </c>
      <c r="P322" s="110">
        <v>46090</v>
      </c>
      <c r="Q322" s="110">
        <v>46098</v>
      </c>
      <c r="R322" s="110">
        <v>46098.933234340278</v>
      </c>
      <c r="S322" t="s">
        <v>187</v>
      </c>
      <c r="T322" t="s">
        <v>32</v>
      </c>
      <c r="U322" t="s">
        <v>32</v>
      </c>
      <c r="V322" t="s">
        <v>339</v>
      </c>
      <c r="W322" t="s">
        <v>340</v>
      </c>
      <c r="X322" t="s">
        <v>1058</v>
      </c>
      <c r="Y322" t="s">
        <v>32</v>
      </c>
      <c r="Z322" t="s">
        <v>32</v>
      </c>
      <c r="AA322" t="s">
        <v>32</v>
      </c>
      <c r="AB322" t="s">
        <v>32</v>
      </c>
      <c r="AC322" t="s">
        <v>32</v>
      </c>
      <c r="AD322" t="s">
        <v>32</v>
      </c>
      <c r="AE322" t="s">
        <v>190</v>
      </c>
      <c r="AF322">
        <v>217</v>
      </c>
      <c r="AG322" t="s">
        <v>191</v>
      </c>
      <c r="AH322" t="s">
        <v>192</v>
      </c>
      <c r="AI322">
        <v>4</v>
      </c>
      <c r="AJ322">
        <v>4</v>
      </c>
      <c r="AK322" t="s">
        <v>193</v>
      </c>
      <c r="AL322" t="s">
        <v>193</v>
      </c>
      <c r="AM322" t="s">
        <v>193</v>
      </c>
      <c r="AN322">
        <v>5</v>
      </c>
      <c r="AO322" t="s">
        <v>194</v>
      </c>
      <c r="AP322" t="s">
        <v>826</v>
      </c>
      <c r="AQ322" s="283">
        <v>1.6890000000000001</v>
      </c>
      <c r="AR322">
        <v>1.0840000000000001</v>
      </c>
      <c r="AS322" s="283">
        <v>1.8308759999999999</v>
      </c>
      <c r="AT322">
        <v>111</v>
      </c>
      <c r="AU322" t="s">
        <v>340</v>
      </c>
      <c r="AV322" t="s">
        <v>32</v>
      </c>
      <c r="AW322" t="s">
        <v>32</v>
      </c>
      <c r="AX322">
        <v>5</v>
      </c>
      <c r="AY322" t="s">
        <v>195</v>
      </c>
      <c r="AZ322">
        <v>723</v>
      </c>
      <c r="BA322" t="s">
        <v>228</v>
      </c>
      <c r="BB322">
        <v>902193</v>
      </c>
      <c r="BC322" t="s">
        <v>343</v>
      </c>
      <c r="BD322">
        <v>8584657</v>
      </c>
      <c r="BE322" t="s">
        <v>829</v>
      </c>
      <c r="BF322" t="s">
        <v>340</v>
      </c>
      <c r="BG322" t="s">
        <v>32</v>
      </c>
      <c r="BH322" t="s">
        <v>198</v>
      </c>
      <c r="BI322" t="s">
        <v>32</v>
      </c>
      <c r="BJ322">
        <v>477973</v>
      </c>
      <c r="BK322" t="s">
        <v>831</v>
      </c>
      <c r="BL322" t="s">
        <v>344</v>
      </c>
      <c r="BM322" t="s">
        <v>833</v>
      </c>
      <c r="BN322" t="s">
        <v>834</v>
      </c>
      <c r="BO322" t="s">
        <v>32</v>
      </c>
      <c r="BP322" t="s">
        <v>32</v>
      </c>
    </row>
    <row r="323" spans="1:68">
      <c r="A323" s="109">
        <v>2026</v>
      </c>
      <c r="B323" t="s">
        <v>543</v>
      </c>
      <c r="C323" s="109">
        <v>17</v>
      </c>
      <c r="D323" t="s">
        <v>1358</v>
      </c>
      <c r="E323">
        <v>1</v>
      </c>
      <c r="F323" t="s">
        <v>32</v>
      </c>
      <c r="G323" t="s">
        <v>32</v>
      </c>
      <c r="H323">
        <v>701764</v>
      </c>
      <c r="I323" t="s">
        <v>970</v>
      </c>
      <c r="J323" t="s">
        <v>822</v>
      </c>
      <c r="K323" t="s">
        <v>914</v>
      </c>
      <c r="L323" t="s">
        <v>971</v>
      </c>
      <c r="M323">
        <v>14.9</v>
      </c>
      <c r="N323">
        <v>28.1</v>
      </c>
      <c r="O323">
        <v>22.8</v>
      </c>
      <c r="P323" s="110">
        <v>46080</v>
      </c>
      <c r="Q323" s="110">
        <v>46098</v>
      </c>
      <c r="R323" s="110">
        <v>46098.881275960652</v>
      </c>
      <c r="S323" t="s">
        <v>187</v>
      </c>
      <c r="T323" t="s">
        <v>32</v>
      </c>
      <c r="U323" t="s">
        <v>32</v>
      </c>
      <c r="V323" t="s">
        <v>215</v>
      </c>
      <c r="W323" t="s">
        <v>216</v>
      </c>
      <c r="X323" t="s">
        <v>943</v>
      </c>
      <c r="Y323" t="s">
        <v>32</v>
      </c>
      <c r="Z323" t="s">
        <v>32</v>
      </c>
      <c r="AA323" t="s">
        <v>32</v>
      </c>
      <c r="AB323" t="s">
        <v>32</v>
      </c>
      <c r="AC323" t="s">
        <v>32</v>
      </c>
      <c r="AD323" t="s">
        <v>32</v>
      </c>
      <c r="AE323" t="s">
        <v>190</v>
      </c>
      <c r="AF323">
        <v>217</v>
      </c>
      <c r="AG323" t="s">
        <v>191</v>
      </c>
      <c r="AH323" t="s">
        <v>192</v>
      </c>
      <c r="AI323">
        <v>4</v>
      </c>
      <c r="AJ323">
        <v>4</v>
      </c>
      <c r="AK323" t="s">
        <v>193</v>
      </c>
      <c r="AL323" t="s">
        <v>193</v>
      </c>
      <c r="AM323" t="s">
        <v>193</v>
      </c>
      <c r="AN323">
        <v>1</v>
      </c>
      <c r="AO323" t="s">
        <v>194</v>
      </c>
      <c r="AP323" t="s">
        <v>826</v>
      </c>
      <c r="AQ323" s="283">
        <v>0.96499999999999997</v>
      </c>
      <c r="AR323">
        <v>1.0840000000000001</v>
      </c>
      <c r="AS323" s="283">
        <v>1.04606</v>
      </c>
      <c r="AT323">
        <v>102</v>
      </c>
      <c r="AU323" t="s">
        <v>216</v>
      </c>
      <c r="AV323" t="s">
        <v>32</v>
      </c>
      <c r="AW323" t="s">
        <v>32</v>
      </c>
      <c r="AX323">
        <v>1</v>
      </c>
      <c r="AY323" t="s">
        <v>195</v>
      </c>
      <c r="AZ323">
        <v>6980</v>
      </c>
      <c r="BA323" t="s">
        <v>277</v>
      </c>
      <c r="BB323">
        <v>983265</v>
      </c>
      <c r="BC323" t="s">
        <v>972</v>
      </c>
      <c r="BD323">
        <v>9344023</v>
      </c>
      <c r="BE323" t="s">
        <v>829</v>
      </c>
      <c r="BF323" t="s">
        <v>216</v>
      </c>
      <c r="BG323" t="s">
        <v>32</v>
      </c>
      <c r="BH323" t="s">
        <v>198</v>
      </c>
      <c r="BI323" t="s">
        <v>32</v>
      </c>
      <c r="BJ323">
        <v>477865</v>
      </c>
      <c r="BK323" t="s">
        <v>831</v>
      </c>
      <c r="BL323" t="s">
        <v>220</v>
      </c>
      <c r="BM323" t="s">
        <v>841</v>
      </c>
      <c r="BN323" t="s">
        <v>834</v>
      </c>
      <c r="BO323" t="s">
        <v>32</v>
      </c>
      <c r="BP323" t="s">
        <v>32</v>
      </c>
    </row>
    <row r="324" spans="1:68">
      <c r="A324" s="109">
        <v>2026</v>
      </c>
      <c r="B324" t="s">
        <v>543</v>
      </c>
      <c r="C324" s="109">
        <v>17</v>
      </c>
      <c r="D324" t="s">
        <v>1359</v>
      </c>
      <c r="E324">
        <v>1</v>
      </c>
      <c r="F324" t="s">
        <v>32</v>
      </c>
      <c r="G324" t="s">
        <v>32</v>
      </c>
      <c r="H324">
        <v>969570</v>
      </c>
      <c r="I324" t="s">
        <v>1081</v>
      </c>
      <c r="J324" t="s">
        <v>822</v>
      </c>
      <c r="K324" t="s">
        <v>854</v>
      </c>
      <c r="L324" t="s">
        <v>1082</v>
      </c>
      <c r="M324">
        <v>14.98</v>
      </c>
      <c r="N324">
        <v>38</v>
      </c>
      <c r="O324">
        <v>42.2</v>
      </c>
      <c r="P324" s="110">
        <v>46070</v>
      </c>
      <c r="Q324" s="110">
        <v>46098</v>
      </c>
      <c r="R324" s="110">
        <v>46098.586141319443</v>
      </c>
      <c r="S324" t="s">
        <v>187</v>
      </c>
      <c r="T324" t="s">
        <v>32</v>
      </c>
      <c r="U324" t="s">
        <v>32</v>
      </c>
      <c r="V324" t="s">
        <v>267</v>
      </c>
      <c r="W324" t="s">
        <v>268</v>
      </c>
      <c r="X324" t="s">
        <v>856</v>
      </c>
      <c r="Y324" t="s">
        <v>32</v>
      </c>
      <c r="Z324" t="s">
        <v>32</v>
      </c>
      <c r="AA324" t="s">
        <v>32</v>
      </c>
      <c r="AB324" t="s">
        <v>32</v>
      </c>
      <c r="AC324" t="s">
        <v>32</v>
      </c>
      <c r="AD324" t="s">
        <v>32</v>
      </c>
      <c r="AE324" t="s">
        <v>190</v>
      </c>
      <c r="AF324">
        <v>217</v>
      </c>
      <c r="AG324" t="s">
        <v>191</v>
      </c>
      <c r="AH324" t="s">
        <v>192</v>
      </c>
      <c r="AI324">
        <v>4</v>
      </c>
      <c r="AJ324">
        <v>4</v>
      </c>
      <c r="AK324" t="s">
        <v>193</v>
      </c>
      <c r="AL324" t="s">
        <v>193</v>
      </c>
      <c r="AM324" t="s">
        <v>193</v>
      </c>
      <c r="AN324">
        <v>11</v>
      </c>
      <c r="AO324" t="s">
        <v>194</v>
      </c>
      <c r="AP324" t="s">
        <v>826</v>
      </c>
      <c r="AQ324" s="283">
        <v>2.1240000000000001</v>
      </c>
      <c r="AR324">
        <v>1.0840000000000001</v>
      </c>
      <c r="AS324" s="283">
        <v>2.302416</v>
      </c>
      <c r="AT324">
        <v>118</v>
      </c>
      <c r="AU324" t="s">
        <v>269</v>
      </c>
      <c r="AV324" t="s">
        <v>32</v>
      </c>
      <c r="AW324" t="s">
        <v>32</v>
      </c>
      <c r="AX324">
        <v>5</v>
      </c>
      <c r="AY324" t="s">
        <v>195</v>
      </c>
      <c r="AZ324">
        <v>9687</v>
      </c>
      <c r="BA324" t="s">
        <v>1083</v>
      </c>
      <c r="BB324">
        <v>979307</v>
      </c>
      <c r="BC324" t="s">
        <v>1084</v>
      </c>
      <c r="BD324">
        <v>15055519</v>
      </c>
      <c r="BE324" t="s">
        <v>829</v>
      </c>
      <c r="BF324" t="s">
        <v>66</v>
      </c>
      <c r="BG324" t="s">
        <v>32</v>
      </c>
      <c r="BH324" t="s">
        <v>198</v>
      </c>
      <c r="BI324" t="s">
        <v>1360</v>
      </c>
      <c r="BJ324">
        <v>477812</v>
      </c>
      <c r="BK324" t="s">
        <v>831</v>
      </c>
      <c r="BL324" t="s">
        <v>272</v>
      </c>
      <c r="BM324" t="s">
        <v>841</v>
      </c>
      <c r="BN324" t="s">
        <v>834</v>
      </c>
      <c r="BO324" t="s">
        <v>32</v>
      </c>
      <c r="BP324" t="s">
        <v>32</v>
      </c>
    </row>
    <row r="325" spans="1:68">
      <c r="A325" s="109">
        <v>2026</v>
      </c>
      <c r="B325" t="s">
        <v>543</v>
      </c>
      <c r="C325" s="109">
        <v>17</v>
      </c>
      <c r="D325" t="s">
        <v>1361</v>
      </c>
      <c r="E325">
        <v>1</v>
      </c>
      <c r="F325" t="s">
        <v>32</v>
      </c>
      <c r="G325" t="s">
        <v>32</v>
      </c>
      <c r="H325">
        <v>965075</v>
      </c>
      <c r="I325" t="s">
        <v>1129</v>
      </c>
      <c r="J325" t="s">
        <v>822</v>
      </c>
      <c r="K325" t="s">
        <v>854</v>
      </c>
      <c r="L325" t="s">
        <v>1130</v>
      </c>
      <c r="M325">
        <v>14.98</v>
      </c>
      <c r="N325">
        <v>32.200000000000003</v>
      </c>
      <c r="O325">
        <v>36.6</v>
      </c>
      <c r="P325" s="110">
        <v>46074</v>
      </c>
      <c r="Q325" s="110">
        <v>46098</v>
      </c>
      <c r="R325" s="110">
        <v>46098.54444297454</v>
      </c>
      <c r="S325" t="s">
        <v>187</v>
      </c>
      <c r="T325" t="s">
        <v>32</v>
      </c>
      <c r="U325" t="s">
        <v>32</v>
      </c>
      <c r="V325" t="s">
        <v>1319</v>
      </c>
      <c r="W325" t="s">
        <v>1319</v>
      </c>
      <c r="X325" t="s">
        <v>1320</v>
      </c>
      <c r="Y325" t="s">
        <v>32</v>
      </c>
      <c r="Z325" t="s">
        <v>32</v>
      </c>
      <c r="AA325" t="s">
        <v>32</v>
      </c>
      <c r="AB325" t="s">
        <v>32</v>
      </c>
      <c r="AC325" t="s">
        <v>32</v>
      </c>
      <c r="AD325" t="s">
        <v>32</v>
      </c>
      <c r="AE325" t="s">
        <v>190</v>
      </c>
      <c r="AF325">
        <v>217</v>
      </c>
      <c r="AG325" t="s">
        <v>191</v>
      </c>
      <c r="AH325" t="s">
        <v>192</v>
      </c>
      <c r="AI325">
        <v>4</v>
      </c>
      <c r="AJ325">
        <v>4</v>
      </c>
      <c r="AK325" t="s">
        <v>193</v>
      </c>
      <c r="AL325" t="s">
        <v>193</v>
      </c>
      <c r="AM325" t="s">
        <v>193</v>
      </c>
      <c r="AN325">
        <v>2</v>
      </c>
      <c r="AO325" t="s">
        <v>194</v>
      </c>
      <c r="AP325" t="s">
        <v>826</v>
      </c>
      <c r="AQ325" s="283">
        <v>1.9179999999999999</v>
      </c>
      <c r="AR325">
        <v>1.0840000000000001</v>
      </c>
      <c r="AS325" s="283">
        <v>2.0791119999999998</v>
      </c>
      <c r="AT325">
        <v>104</v>
      </c>
      <c r="AU325" t="s">
        <v>63</v>
      </c>
      <c r="AV325" t="s">
        <v>32</v>
      </c>
      <c r="AW325" t="s">
        <v>32</v>
      </c>
      <c r="AX325">
        <v>1</v>
      </c>
      <c r="AY325" t="s">
        <v>422</v>
      </c>
      <c r="AZ325">
        <v>1141</v>
      </c>
      <c r="BA325" t="s">
        <v>948</v>
      </c>
      <c r="BB325">
        <v>916213</v>
      </c>
      <c r="BC325" t="s">
        <v>1131</v>
      </c>
      <c r="BD325">
        <v>9310631</v>
      </c>
      <c r="BE325" t="s">
        <v>829</v>
      </c>
      <c r="BF325" t="s">
        <v>216</v>
      </c>
      <c r="BG325" t="s">
        <v>32</v>
      </c>
      <c r="BH325" t="s">
        <v>198</v>
      </c>
      <c r="BI325" t="s">
        <v>32</v>
      </c>
      <c r="BJ325">
        <v>477790</v>
      </c>
      <c r="BK325" t="s">
        <v>831</v>
      </c>
      <c r="BL325" t="s">
        <v>1322</v>
      </c>
      <c r="BM325" t="s">
        <v>833</v>
      </c>
      <c r="BN325" t="s">
        <v>834</v>
      </c>
      <c r="BO325" t="s">
        <v>32</v>
      </c>
      <c r="BP325" t="s">
        <v>32</v>
      </c>
    </row>
    <row r="326" spans="1:68">
      <c r="A326" s="109">
        <v>2026</v>
      </c>
      <c r="B326" t="s">
        <v>543</v>
      </c>
      <c r="C326" s="109">
        <v>17</v>
      </c>
      <c r="D326" t="s">
        <v>1362</v>
      </c>
      <c r="E326">
        <v>1</v>
      </c>
      <c r="F326" t="s">
        <v>32</v>
      </c>
      <c r="H326">
        <v>968441</v>
      </c>
      <c r="I326" t="s">
        <v>1245</v>
      </c>
      <c r="J326" t="s">
        <v>822</v>
      </c>
      <c r="K326" t="s">
        <v>854</v>
      </c>
      <c r="L326" t="s">
        <v>1246</v>
      </c>
      <c r="M326">
        <v>14.9</v>
      </c>
      <c r="N326">
        <v>29.1</v>
      </c>
      <c r="O326">
        <v>20.5</v>
      </c>
      <c r="P326" s="110">
        <v>46086</v>
      </c>
      <c r="Q326" s="110">
        <v>46098</v>
      </c>
      <c r="R326" s="110">
        <v>46098.440972222219</v>
      </c>
      <c r="S326" t="s">
        <v>187</v>
      </c>
      <c r="T326" t="s">
        <v>32</v>
      </c>
      <c r="U326" t="s">
        <v>32</v>
      </c>
      <c r="V326" t="s">
        <v>301</v>
      </c>
      <c r="W326" t="s">
        <v>302</v>
      </c>
      <c r="X326" t="s">
        <v>856</v>
      </c>
      <c r="Y326" t="s">
        <v>32</v>
      </c>
      <c r="Z326" t="s">
        <v>32</v>
      </c>
      <c r="AA326" t="s">
        <v>32</v>
      </c>
      <c r="AB326" t="s">
        <v>32</v>
      </c>
      <c r="AC326" t="s">
        <v>32</v>
      </c>
      <c r="AD326" t="s">
        <v>32</v>
      </c>
      <c r="AE326" t="s">
        <v>190</v>
      </c>
      <c r="AF326">
        <v>217</v>
      </c>
      <c r="AG326" t="s">
        <v>191</v>
      </c>
      <c r="AH326" t="s">
        <v>192</v>
      </c>
      <c r="AI326">
        <v>4</v>
      </c>
      <c r="AJ326">
        <v>4</v>
      </c>
      <c r="AK326" t="s">
        <v>193</v>
      </c>
      <c r="AL326" t="s">
        <v>193</v>
      </c>
      <c r="AM326" t="s">
        <v>193</v>
      </c>
      <c r="AN326">
        <v>10</v>
      </c>
      <c r="AO326" t="s">
        <v>194</v>
      </c>
      <c r="AP326" t="s">
        <v>826</v>
      </c>
      <c r="AQ326" s="283">
        <v>0.876</v>
      </c>
      <c r="AR326">
        <v>1.0840000000000001</v>
      </c>
      <c r="AS326" s="283">
        <v>0.94958400000000009</v>
      </c>
      <c r="AT326">
        <v>117</v>
      </c>
      <c r="AU326" t="s">
        <v>261</v>
      </c>
      <c r="AV326" t="s">
        <v>32</v>
      </c>
      <c r="AW326" t="s">
        <v>32</v>
      </c>
      <c r="AX326">
        <v>10</v>
      </c>
      <c r="AY326" t="s">
        <v>195</v>
      </c>
      <c r="AZ326">
        <v>6627</v>
      </c>
      <c r="BA326" t="s">
        <v>364</v>
      </c>
      <c r="BB326">
        <v>38799</v>
      </c>
      <c r="BC326" t="s">
        <v>1247</v>
      </c>
      <c r="BD326">
        <v>13321080</v>
      </c>
      <c r="BE326" t="s">
        <v>829</v>
      </c>
      <c r="BF326" t="s">
        <v>301</v>
      </c>
      <c r="BG326" t="s">
        <v>32</v>
      </c>
      <c r="BH326" t="s">
        <v>198</v>
      </c>
      <c r="BI326" t="s">
        <v>1363</v>
      </c>
      <c r="BJ326">
        <v>477724</v>
      </c>
      <c r="BK326" t="s">
        <v>831</v>
      </c>
      <c r="BL326" t="s">
        <v>305</v>
      </c>
      <c r="BM326" t="s">
        <v>841</v>
      </c>
      <c r="BN326" t="s">
        <v>834</v>
      </c>
      <c r="BO326" t="s">
        <v>32</v>
      </c>
      <c r="BP326" t="s">
        <v>32</v>
      </c>
    </row>
    <row r="327" spans="1:68">
      <c r="A327" s="109">
        <v>2026</v>
      </c>
      <c r="B327" t="s">
        <v>543</v>
      </c>
      <c r="C327" s="109">
        <v>16</v>
      </c>
      <c r="D327" t="s">
        <v>1364</v>
      </c>
      <c r="E327">
        <v>1</v>
      </c>
      <c r="F327" t="s">
        <v>32</v>
      </c>
      <c r="G327" t="s">
        <v>32</v>
      </c>
      <c r="H327">
        <v>704970</v>
      </c>
      <c r="I327" t="s">
        <v>426</v>
      </c>
      <c r="J327" t="s">
        <v>822</v>
      </c>
      <c r="K327" t="s">
        <v>1101</v>
      </c>
      <c r="L327" t="s">
        <v>1154</v>
      </c>
      <c r="M327">
        <v>18</v>
      </c>
      <c r="N327">
        <v>41</v>
      </c>
      <c r="O327">
        <v>76.900000000000006</v>
      </c>
      <c r="P327" s="110">
        <v>46080</v>
      </c>
      <c r="Q327" s="110">
        <v>46097</v>
      </c>
      <c r="R327" s="110">
        <v>46097.712339618047</v>
      </c>
      <c r="S327" t="s">
        <v>187</v>
      </c>
      <c r="T327" t="s">
        <v>32</v>
      </c>
      <c r="U327" t="s">
        <v>32</v>
      </c>
      <c r="V327" t="s">
        <v>479</v>
      </c>
      <c r="W327" t="s">
        <v>480</v>
      </c>
      <c r="X327" t="s">
        <v>1039</v>
      </c>
      <c r="Y327" t="s">
        <v>32</v>
      </c>
      <c r="Z327" t="s">
        <v>32</v>
      </c>
      <c r="AA327" t="s">
        <v>32</v>
      </c>
      <c r="AB327" t="s">
        <v>32</v>
      </c>
      <c r="AC327" t="s">
        <v>32</v>
      </c>
      <c r="AD327" t="s">
        <v>32</v>
      </c>
      <c r="AE327" t="s">
        <v>190</v>
      </c>
      <c r="AF327">
        <v>217</v>
      </c>
      <c r="AG327" t="s">
        <v>191</v>
      </c>
      <c r="AH327" t="s">
        <v>192</v>
      </c>
      <c r="AI327">
        <v>4</v>
      </c>
      <c r="AJ327">
        <v>4</v>
      </c>
      <c r="AK327" t="s">
        <v>193</v>
      </c>
      <c r="AL327" t="s">
        <v>193</v>
      </c>
      <c r="AM327" t="s">
        <v>193</v>
      </c>
      <c r="AN327">
        <v>11</v>
      </c>
      <c r="AO327" t="s">
        <v>194</v>
      </c>
      <c r="AP327" t="s">
        <v>826</v>
      </c>
      <c r="AQ327" s="283">
        <v>0.7</v>
      </c>
      <c r="AR327">
        <v>1.0840000000000001</v>
      </c>
      <c r="AS327" s="283">
        <v>0.75880000000000003</v>
      </c>
      <c r="AT327">
        <v>118</v>
      </c>
      <c r="AU327" t="s">
        <v>352</v>
      </c>
      <c r="AV327" t="s">
        <v>32</v>
      </c>
      <c r="AW327" t="s">
        <v>32</v>
      </c>
      <c r="AX327">
        <v>7</v>
      </c>
      <c r="AY327" t="s">
        <v>195</v>
      </c>
      <c r="AZ327">
        <v>7112</v>
      </c>
      <c r="BA327" t="s">
        <v>1347</v>
      </c>
      <c r="BB327">
        <v>221505</v>
      </c>
      <c r="BC327" t="s">
        <v>1155</v>
      </c>
      <c r="BD327">
        <v>20662841</v>
      </c>
      <c r="BE327" t="s">
        <v>829</v>
      </c>
      <c r="BF327" t="s">
        <v>1156</v>
      </c>
      <c r="BG327" t="s">
        <v>32</v>
      </c>
      <c r="BH327" t="s">
        <v>198</v>
      </c>
      <c r="BI327" t="s">
        <v>32</v>
      </c>
      <c r="BJ327">
        <v>477679</v>
      </c>
      <c r="BK327" t="s">
        <v>831</v>
      </c>
      <c r="BL327" t="s">
        <v>482</v>
      </c>
      <c r="BM327" t="s">
        <v>841</v>
      </c>
      <c r="BN327" t="s">
        <v>834</v>
      </c>
      <c r="BO327" t="s">
        <v>32</v>
      </c>
      <c r="BP327" t="s">
        <v>32</v>
      </c>
    </row>
    <row r="328" spans="1:68">
      <c r="A328" s="109">
        <v>2026</v>
      </c>
      <c r="B328" t="s">
        <v>543</v>
      </c>
      <c r="C328" s="109">
        <v>16</v>
      </c>
      <c r="D328" t="s">
        <v>1364</v>
      </c>
      <c r="E328">
        <v>2</v>
      </c>
      <c r="F328" t="s">
        <v>32</v>
      </c>
      <c r="G328" t="s">
        <v>32</v>
      </c>
      <c r="H328">
        <v>704970</v>
      </c>
      <c r="I328" t="s">
        <v>426</v>
      </c>
      <c r="J328" t="s">
        <v>822</v>
      </c>
      <c r="K328" t="s">
        <v>1101</v>
      </c>
      <c r="L328" t="s">
        <v>1154</v>
      </c>
      <c r="M328">
        <v>18</v>
      </c>
      <c r="N328">
        <v>41</v>
      </c>
      <c r="O328">
        <v>76.900000000000006</v>
      </c>
      <c r="P328" s="110">
        <v>46080</v>
      </c>
      <c r="Q328" s="110">
        <v>46097</v>
      </c>
      <c r="R328" s="110">
        <v>46097.712339618047</v>
      </c>
      <c r="S328" t="s">
        <v>187</v>
      </c>
      <c r="T328" t="s">
        <v>32</v>
      </c>
      <c r="U328" t="s">
        <v>32</v>
      </c>
      <c r="V328" t="s">
        <v>479</v>
      </c>
      <c r="W328" t="s">
        <v>480</v>
      </c>
      <c r="X328" t="s">
        <v>1039</v>
      </c>
      <c r="Y328" t="s">
        <v>32</v>
      </c>
      <c r="Z328" t="s">
        <v>32</v>
      </c>
      <c r="AA328" t="s">
        <v>32</v>
      </c>
      <c r="AB328" t="s">
        <v>32</v>
      </c>
      <c r="AC328" t="s">
        <v>32</v>
      </c>
      <c r="AD328" t="s">
        <v>32</v>
      </c>
      <c r="AE328" t="s">
        <v>190</v>
      </c>
      <c r="AF328">
        <v>217</v>
      </c>
      <c r="AG328" t="s">
        <v>191</v>
      </c>
      <c r="AH328" t="s">
        <v>192</v>
      </c>
      <c r="AI328">
        <v>4</v>
      </c>
      <c r="AJ328">
        <v>4</v>
      </c>
      <c r="AK328" t="s">
        <v>193</v>
      </c>
      <c r="AL328" t="s">
        <v>193</v>
      </c>
      <c r="AM328" t="s">
        <v>193</v>
      </c>
      <c r="AN328">
        <v>10</v>
      </c>
      <c r="AO328" t="s">
        <v>194</v>
      </c>
      <c r="AP328" t="s">
        <v>826</v>
      </c>
      <c r="AQ328" s="283">
        <v>0.70099999999999996</v>
      </c>
      <c r="AR328">
        <v>1.0840000000000001</v>
      </c>
      <c r="AS328" s="283">
        <v>0.759884</v>
      </c>
      <c r="AT328">
        <v>162</v>
      </c>
      <c r="AU328" t="s">
        <v>352</v>
      </c>
      <c r="AV328" t="s">
        <v>32</v>
      </c>
      <c r="AW328" t="s">
        <v>32</v>
      </c>
      <c r="AX328">
        <v>7</v>
      </c>
      <c r="AY328" t="s">
        <v>195</v>
      </c>
      <c r="AZ328">
        <v>7112</v>
      </c>
      <c r="BA328" t="s">
        <v>1347</v>
      </c>
      <c r="BB328">
        <v>221505</v>
      </c>
      <c r="BC328" t="s">
        <v>1155</v>
      </c>
      <c r="BD328">
        <v>20662841</v>
      </c>
      <c r="BE328" t="s">
        <v>829</v>
      </c>
      <c r="BF328" t="s">
        <v>1156</v>
      </c>
      <c r="BG328" t="s">
        <v>32</v>
      </c>
      <c r="BH328" t="s">
        <v>198</v>
      </c>
      <c r="BI328" t="s">
        <v>32</v>
      </c>
      <c r="BJ328">
        <v>477679</v>
      </c>
      <c r="BK328" t="s">
        <v>831</v>
      </c>
      <c r="BL328" t="s">
        <v>482</v>
      </c>
      <c r="BM328" t="s">
        <v>841</v>
      </c>
      <c r="BN328" t="s">
        <v>834</v>
      </c>
      <c r="BO328" t="s">
        <v>32</v>
      </c>
      <c r="BP328" t="s">
        <v>32</v>
      </c>
    </row>
    <row r="329" spans="1:68">
      <c r="A329" s="109">
        <v>2026</v>
      </c>
      <c r="B329" t="s">
        <v>543</v>
      </c>
      <c r="C329" s="109">
        <v>16</v>
      </c>
      <c r="D329" t="s">
        <v>1365</v>
      </c>
      <c r="E329">
        <v>1</v>
      </c>
      <c r="F329" t="s">
        <v>32</v>
      </c>
      <c r="G329" t="s">
        <v>32</v>
      </c>
      <c r="H329">
        <v>701050</v>
      </c>
      <c r="I329" t="s">
        <v>1252</v>
      </c>
      <c r="J329" t="s">
        <v>822</v>
      </c>
      <c r="K329" t="s">
        <v>854</v>
      </c>
      <c r="L329" t="s">
        <v>1253</v>
      </c>
      <c r="M329">
        <v>11.9</v>
      </c>
      <c r="N329">
        <v>23.3</v>
      </c>
      <c r="O329">
        <v>24.9</v>
      </c>
      <c r="P329" s="110">
        <v>46087</v>
      </c>
      <c r="Q329" s="110">
        <v>46097</v>
      </c>
      <c r="R329" s="110">
        <v>46097.669502002318</v>
      </c>
      <c r="S329" t="s">
        <v>187</v>
      </c>
      <c r="T329" t="s">
        <v>32</v>
      </c>
      <c r="U329" t="s">
        <v>32</v>
      </c>
      <c r="V329" t="s">
        <v>1254</v>
      </c>
      <c r="W329" t="s">
        <v>1255</v>
      </c>
      <c r="X329" t="s">
        <v>856</v>
      </c>
      <c r="Y329" t="s">
        <v>32</v>
      </c>
      <c r="Z329" t="s">
        <v>32</v>
      </c>
      <c r="AA329" t="s">
        <v>32</v>
      </c>
      <c r="AB329" t="s">
        <v>32</v>
      </c>
      <c r="AC329" t="s">
        <v>32</v>
      </c>
      <c r="AD329" t="s">
        <v>32</v>
      </c>
      <c r="AE329" t="s">
        <v>190</v>
      </c>
      <c r="AF329">
        <v>217</v>
      </c>
      <c r="AG329" t="s">
        <v>191</v>
      </c>
      <c r="AH329" t="s">
        <v>192</v>
      </c>
      <c r="AI329">
        <v>4</v>
      </c>
      <c r="AJ329">
        <v>4</v>
      </c>
      <c r="AK329" t="s">
        <v>193</v>
      </c>
      <c r="AL329" t="s">
        <v>193</v>
      </c>
      <c r="AM329" t="s">
        <v>193</v>
      </c>
      <c r="AN329">
        <v>10</v>
      </c>
      <c r="AO329" t="s">
        <v>194</v>
      </c>
      <c r="AP329" t="s">
        <v>826</v>
      </c>
      <c r="AQ329" s="283">
        <v>1.8640000000000001</v>
      </c>
      <c r="AR329">
        <v>1.0840000000000001</v>
      </c>
      <c r="AS329" s="283">
        <v>2.0205760000000001</v>
      </c>
      <c r="AT329">
        <v>117</v>
      </c>
      <c r="AU329" t="s">
        <v>269</v>
      </c>
      <c r="AV329" t="s">
        <v>32</v>
      </c>
      <c r="AW329" t="s">
        <v>32</v>
      </c>
      <c r="AX329">
        <v>10</v>
      </c>
      <c r="AY329" t="s">
        <v>195</v>
      </c>
      <c r="AZ329">
        <v>2960</v>
      </c>
      <c r="BA329" t="s">
        <v>1256</v>
      </c>
      <c r="BB329">
        <v>935822</v>
      </c>
      <c r="BC329" t="s">
        <v>1257</v>
      </c>
      <c r="BD329">
        <v>15834559</v>
      </c>
      <c r="BE329" t="s">
        <v>829</v>
      </c>
      <c r="BF329" t="s">
        <v>268</v>
      </c>
      <c r="BG329" t="s">
        <v>32</v>
      </c>
      <c r="BH329" t="s">
        <v>198</v>
      </c>
      <c r="BI329" t="s">
        <v>32</v>
      </c>
      <c r="BJ329">
        <v>477675</v>
      </c>
      <c r="BK329" t="s">
        <v>831</v>
      </c>
      <c r="BL329" t="s">
        <v>1259</v>
      </c>
      <c r="BM329" t="s">
        <v>841</v>
      </c>
      <c r="BN329" t="s">
        <v>1226</v>
      </c>
      <c r="BO329" t="s">
        <v>32</v>
      </c>
      <c r="BP329" t="s">
        <v>32</v>
      </c>
    </row>
    <row r="330" spans="1:68">
      <c r="A330" s="109">
        <v>2026</v>
      </c>
      <c r="B330" t="s">
        <v>543</v>
      </c>
      <c r="C330" s="109">
        <v>16</v>
      </c>
      <c r="D330" t="s">
        <v>1366</v>
      </c>
      <c r="E330">
        <v>1</v>
      </c>
      <c r="F330" t="s">
        <v>32</v>
      </c>
      <c r="G330" t="s">
        <v>32</v>
      </c>
      <c r="H330">
        <v>35799</v>
      </c>
      <c r="I330" t="s">
        <v>381</v>
      </c>
      <c r="J330" t="s">
        <v>822</v>
      </c>
      <c r="K330" t="s">
        <v>956</v>
      </c>
      <c r="L330" t="s">
        <v>957</v>
      </c>
      <c r="M330">
        <v>14.9</v>
      </c>
      <c r="N330">
        <v>30</v>
      </c>
      <c r="O330">
        <v>20</v>
      </c>
      <c r="P330" s="110">
        <v>46081</v>
      </c>
      <c r="Q330" s="110">
        <v>46097</v>
      </c>
      <c r="R330" s="110">
        <v>46097.659302928238</v>
      </c>
      <c r="S330" t="s">
        <v>187</v>
      </c>
      <c r="T330" t="s">
        <v>32</v>
      </c>
      <c r="U330" t="s">
        <v>32</v>
      </c>
      <c r="V330" t="s">
        <v>318</v>
      </c>
      <c r="W330" t="s">
        <v>318</v>
      </c>
      <c r="X330" t="s">
        <v>954</v>
      </c>
      <c r="Y330" t="s">
        <v>32</v>
      </c>
      <c r="Z330" t="s">
        <v>32</v>
      </c>
      <c r="AA330" t="s">
        <v>32</v>
      </c>
      <c r="AB330" t="s">
        <v>32</v>
      </c>
      <c r="AC330" t="s">
        <v>32</v>
      </c>
      <c r="AD330" t="s">
        <v>32</v>
      </c>
      <c r="AE330" t="s">
        <v>190</v>
      </c>
      <c r="AF330">
        <v>217</v>
      </c>
      <c r="AG330" t="s">
        <v>191</v>
      </c>
      <c r="AH330" t="s">
        <v>192</v>
      </c>
      <c r="AI330">
        <v>4</v>
      </c>
      <c r="AJ330">
        <v>4</v>
      </c>
      <c r="AK330" t="s">
        <v>193</v>
      </c>
      <c r="AL330" t="s">
        <v>193</v>
      </c>
      <c r="AM330" t="s">
        <v>193</v>
      </c>
      <c r="AN330">
        <v>2</v>
      </c>
      <c r="AO330" t="s">
        <v>194</v>
      </c>
      <c r="AP330" t="s">
        <v>826</v>
      </c>
      <c r="AQ330" s="283">
        <v>1.9059999999999999</v>
      </c>
      <c r="AR330">
        <v>1.0840000000000001</v>
      </c>
      <c r="AS330" s="283">
        <v>2.0661040000000002</v>
      </c>
      <c r="AT330">
        <v>106</v>
      </c>
      <c r="AU330" t="s">
        <v>320</v>
      </c>
      <c r="AV330" t="s">
        <v>32</v>
      </c>
      <c r="AW330" t="s">
        <v>32</v>
      </c>
      <c r="AX330">
        <v>3</v>
      </c>
      <c r="AY330" t="s">
        <v>195</v>
      </c>
      <c r="AZ330">
        <v>5811</v>
      </c>
      <c r="BA330" t="s">
        <v>397</v>
      </c>
      <c r="BB330">
        <v>78434</v>
      </c>
      <c r="BC330" t="s">
        <v>382</v>
      </c>
      <c r="BD330">
        <v>12818264</v>
      </c>
      <c r="BE330" t="s">
        <v>829</v>
      </c>
      <c r="BF330" t="s">
        <v>318</v>
      </c>
      <c r="BG330" t="s">
        <v>32</v>
      </c>
      <c r="BH330" t="s">
        <v>198</v>
      </c>
      <c r="BI330" t="s">
        <v>32</v>
      </c>
      <c r="BJ330">
        <v>477569</v>
      </c>
      <c r="BK330" t="s">
        <v>831</v>
      </c>
      <c r="BL330" t="s">
        <v>323</v>
      </c>
      <c r="BM330" t="s">
        <v>841</v>
      </c>
      <c r="BN330" t="s">
        <v>834</v>
      </c>
      <c r="BO330" t="s">
        <v>32</v>
      </c>
      <c r="BP330" t="s">
        <v>32</v>
      </c>
    </row>
    <row r="331" spans="1:68">
      <c r="A331" s="109">
        <v>2026</v>
      </c>
      <c r="B331" t="s">
        <v>543</v>
      </c>
      <c r="C331" s="109">
        <v>16</v>
      </c>
      <c r="D331" t="s">
        <v>1367</v>
      </c>
      <c r="E331">
        <v>1</v>
      </c>
      <c r="F331" t="s">
        <v>32</v>
      </c>
      <c r="G331" t="s">
        <v>32</v>
      </c>
      <c r="H331">
        <v>702379</v>
      </c>
      <c r="I331" t="s">
        <v>951</v>
      </c>
      <c r="J331" t="s">
        <v>822</v>
      </c>
      <c r="K331" t="s">
        <v>952</v>
      </c>
      <c r="L331" t="s">
        <v>953</v>
      </c>
      <c r="M331">
        <v>14.18</v>
      </c>
      <c r="N331">
        <v>23.3</v>
      </c>
      <c r="O331">
        <v>20.399999999999999</v>
      </c>
      <c r="P331" s="110">
        <v>46080</v>
      </c>
      <c r="Q331" s="110">
        <v>46097</v>
      </c>
      <c r="R331" s="110">
        <v>46097.662585185193</v>
      </c>
      <c r="S331" t="s">
        <v>187</v>
      </c>
      <c r="T331" t="s">
        <v>32</v>
      </c>
      <c r="U331" t="s">
        <v>32</v>
      </c>
      <c r="V331" t="s">
        <v>318</v>
      </c>
      <c r="W331" t="s">
        <v>318</v>
      </c>
      <c r="X331" t="s">
        <v>954</v>
      </c>
      <c r="Y331" t="s">
        <v>32</v>
      </c>
      <c r="Z331" t="s">
        <v>32</v>
      </c>
      <c r="AA331" t="s">
        <v>32</v>
      </c>
      <c r="AB331" t="s">
        <v>32</v>
      </c>
      <c r="AC331" t="s">
        <v>32</v>
      </c>
      <c r="AD331" t="s">
        <v>32</v>
      </c>
      <c r="AE331" t="s">
        <v>190</v>
      </c>
      <c r="AF331">
        <v>217</v>
      </c>
      <c r="AG331" t="s">
        <v>191</v>
      </c>
      <c r="AH331" t="s">
        <v>192</v>
      </c>
      <c r="AI331">
        <v>4</v>
      </c>
      <c r="AJ331">
        <v>4</v>
      </c>
      <c r="AK331" t="s">
        <v>193</v>
      </c>
      <c r="AL331" t="s">
        <v>193</v>
      </c>
      <c r="AM331" t="s">
        <v>193</v>
      </c>
      <c r="AN331">
        <v>3</v>
      </c>
      <c r="AO331" t="s">
        <v>194</v>
      </c>
      <c r="AP331" t="s">
        <v>826</v>
      </c>
      <c r="AQ331" s="283">
        <v>1.5820000000000001</v>
      </c>
      <c r="AR331">
        <v>1.0840000000000001</v>
      </c>
      <c r="AS331" s="283">
        <v>1.714888</v>
      </c>
      <c r="AT331">
        <v>108</v>
      </c>
      <c r="AU331" t="s">
        <v>320</v>
      </c>
      <c r="AV331" t="s">
        <v>32</v>
      </c>
      <c r="AW331" t="s">
        <v>32</v>
      </c>
      <c r="AX331">
        <v>3</v>
      </c>
      <c r="AY331" t="s">
        <v>195</v>
      </c>
      <c r="AZ331">
        <v>5811</v>
      </c>
      <c r="BA331" t="s">
        <v>397</v>
      </c>
      <c r="BB331">
        <v>96624</v>
      </c>
      <c r="BC331" t="s">
        <v>358</v>
      </c>
      <c r="BD331">
        <v>9442664</v>
      </c>
      <c r="BE331" t="s">
        <v>829</v>
      </c>
      <c r="BF331" t="s">
        <v>318</v>
      </c>
      <c r="BG331" t="s">
        <v>32</v>
      </c>
      <c r="BH331" t="s">
        <v>198</v>
      </c>
      <c r="BI331" t="s">
        <v>32</v>
      </c>
      <c r="BJ331">
        <v>477567</v>
      </c>
      <c r="BK331" t="s">
        <v>831</v>
      </c>
      <c r="BL331" t="s">
        <v>323</v>
      </c>
      <c r="BM331" t="s">
        <v>841</v>
      </c>
      <c r="BN331" t="s">
        <v>834</v>
      </c>
      <c r="BO331" t="s">
        <v>32</v>
      </c>
      <c r="BP331" t="s">
        <v>32</v>
      </c>
    </row>
    <row r="332" spans="1:68">
      <c r="A332" s="109">
        <v>2026</v>
      </c>
      <c r="B332" t="s">
        <v>543</v>
      </c>
      <c r="C332" s="109">
        <v>16</v>
      </c>
      <c r="D332" t="s">
        <v>1368</v>
      </c>
      <c r="E332">
        <v>1</v>
      </c>
      <c r="F332" t="s">
        <v>32</v>
      </c>
      <c r="G332" t="s">
        <v>32</v>
      </c>
      <c r="H332">
        <v>699540</v>
      </c>
      <c r="I332" t="s">
        <v>1146</v>
      </c>
      <c r="J332" t="s">
        <v>822</v>
      </c>
      <c r="K332" t="s">
        <v>1147</v>
      </c>
      <c r="L332" t="s">
        <v>1148</v>
      </c>
      <c r="M332">
        <v>14.9</v>
      </c>
      <c r="N332">
        <v>22.5</v>
      </c>
      <c r="O332">
        <v>34.9</v>
      </c>
      <c r="P332" s="110">
        <v>46086</v>
      </c>
      <c r="Q332" s="110">
        <v>46097</v>
      </c>
      <c r="R332" s="110">
        <v>46097.484906284721</v>
      </c>
      <c r="S332" t="s">
        <v>187</v>
      </c>
      <c r="T332" t="s">
        <v>32</v>
      </c>
      <c r="U332" t="s">
        <v>32</v>
      </c>
      <c r="V332" t="s">
        <v>259</v>
      </c>
      <c r="W332" t="s">
        <v>259</v>
      </c>
      <c r="X332" t="s">
        <v>856</v>
      </c>
      <c r="Y332" t="s">
        <v>32</v>
      </c>
      <c r="Z332" t="s">
        <v>32</v>
      </c>
      <c r="AA332" t="s">
        <v>32</v>
      </c>
      <c r="AB332" t="s">
        <v>32</v>
      </c>
      <c r="AC332" t="s">
        <v>32</v>
      </c>
      <c r="AD332" t="s">
        <v>32</v>
      </c>
      <c r="AE332" t="s">
        <v>190</v>
      </c>
      <c r="AF332">
        <v>217</v>
      </c>
      <c r="AG332" t="s">
        <v>191</v>
      </c>
      <c r="AH332" t="s">
        <v>192</v>
      </c>
      <c r="AI332">
        <v>4</v>
      </c>
      <c r="AJ332">
        <v>4</v>
      </c>
      <c r="AK332" t="s">
        <v>193</v>
      </c>
      <c r="AL332" t="s">
        <v>193</v>
      </c>
      <c r="AM332" t="s">
        <v>193</v>
      </c>
      <c r="AN332">
        <v>10</v>
      </c>
      <c r="AO332" t="s">
        <v>194</v>
      </c>
      <c r="AP332" t="s">
        <v>826</v>
      </c>
      <c r="AQ332" s="283">
        <v>2.0819999999999999</v>
      </c>
      <c r="AR332">
        <v>1.0840000000000001</v>
      </c>
      <c r="AS332" s="283">
        <v>2.256888</v>
      </c>
      <c r="AT332">
        <v>162</v>
      </c>
      <c r="AU332" t="s">
        <v>261</v>
      </c>
      <c r="AV332" t="s">
        <v>32</v>
      </c>
      <c r="AW332" t="s">
        <v>32</v>
      </c>
      <c r="AX332">
        <v>7</v>
      </c>
      <c r="AY332" t="s">
        <v>195</v>
      </c>
      <c r="AZ332">
        <v>9107</v>
      </c>
      <c r="BA332" t="s">
        <v>1149</v>
      </c>
      <c r="BB332">
        <v>16229</v>
      </c>
      <c r="BC332" t="s">
        <v>1150</v>
      </c>
      <c r="BD332">
        <v>11321609</v>
      </c>
      <c r="BE332" t="s">
        <v>829</v>
      </c>
      <c r="BF332" t="s">
        <v>563</v>
      </c>
      <c r="BG332" t="s">
        <v>32</v>
      </c>
      <c r="BH332" t="s">
        <v>198</v>
      </c>
      <c r="BI332" t="s">
        <v>32</v>
      </c>
      <c r="BJ332">
        <v>477560</v>
      </c>
      <c r="BK332" t="s">
        <v>831</v>
      </c>
      <c r="BL332" t="s">
        <v>264</v>
      </c>
      <c r="BM332" t="s">
        <v>841</v>
      </c>
      <c r="BN332" t="s">
        <v>834</v>
      </c>
      <c r="BO332" t="s">
        <v>32</v>
      </c>
      <c r="BP332" t="s">
        <v>32</v>
      </c>
    </row>
    <row r="333" spans="1:68">
      <c r="A333" s="109">
        <v>2026</v>
      </c>
      <c r="B333" t="s">
        <v>543</v>
      </c>
      <c r="C333" s="109">
        <v>16</v>
      </c>
      <c r="D333" t="s">
        <v>1368</v>
      </c>
      <c r="E333">
        <v>2</v>
      </c>
      <c r="F333" t="s">
        <v>32</v>
      </c>
      <c r="G333" t="s">
        <v>32</v>
      </c>
      <c r="H333">
        <v>699540</v>
      </c>
      <c r="I333" t="s">
        <v>1146</v>
      </c>
      <c r="J333" t="s">
        <v>822</v>
      </c>
      <c r="K333" t="s">
        <v>1147</v>
      </c>
      <c r="L333" t="s">
        <v>1148</v>
      </c>
      <c r="M333">
        <v>14.9</v>
      </c>
      <c r="N333">
        <v>22.5</v>
      </c>
      <c r="O333">
        <v>34.9</v>
      </c>
      <c r="P333" s="110">
        <v>46086</v>
      </c>
      <c r="Q333" s="110">
        <v>46097</v>
      </c>
      <c r="R333" s="110">
        <v>46097.484906284721</v>
      </c>
      <c r="S333" t="s">
        <v>187</v>
      </c>
      <c r="T333" t="s">
        <v>32</v>
      </c>
      <c r="U333" t="s">
        <v>32</v>
      </c>
      <c r="V333" t="s">
        <v>259</v>
      </c>
      <c r="W333" t="s">
        <v>259</v>
      </c>
      <c r="X333" t="s">
        <v>856</v>
      </c>
      <c r="Y333" t="s">
        <v>32</v>
      </c>
      <c r="Z333" t="s">
        <v>32</v>
      </c>
      <c r="AA333" t="s">
        <v>32</v>
      </c>
      <c r="AB333" t="s">
        <v>32</v>
      </c>
      <c r="AC333" t="s">
        <v>32</v>
      </c>
      <c r="AD333" t="s">
        <v>32</v>
      </c>
      <c r="AE333" t="s">
        <v>190</v>
      </c>
      <c r="AF333">
        <v>217</v>
      </c>
      <c r="AG333" t="s">
        <v>191</v>
      </c>
      <c r="AH333" t="s">
        <v>192</v>
      </c>
      <c r="AI333">
        <v>4</v>
      </c>
      <c r="AJ333">
        <v>4</v>
      </c>
      <c r="AK333" t="s">
        <v>193</v>
      </c>
      <c r="AL333" t="s">
        <v>193</v>
      </c>
      <c r="AM333" t="s">
        <v>193</v>
      </c>
      <c r="AN333">
        <v>10</v>
      </c>
      <c r="AO333" t="s">
        <v>194</v>
      </c>
      <c r="AP333" t="s">
        <v>826</v>
      </c>
      <c r="AQ333" s="283">
        <v>0.46200000000000002</v>
      </c>
      <c r="AR333">
        <v>1.0840000000000001</v>
      </c>
      <c r="AS333" s="283">
        <v>0.50080800000000003</v>
      </c>
      <c r="AT333">
        <v>162</v>
      </c>
      <c r="AU333" t="s">
        <v>261</v>
      </c>
      <c r="AV333" t="s">
        <v>32</v>
      </c>
      <c r="AW333" t="s">
        <v>32</v>
      </c>
      <c r="AX333">
        <v>7</v>
      </c>
      <c r="AY333" t="s">
        <v>239</v>
      </c>
      <c r="AZ333">
        <v>1111111</v>
      </c>
      <c r="BA333" t="s">
        <v>456</v>
      </c>
      <c r="BB333">
        <v>16229</v>
      </c>
      <c r="BC333" t="s">
        <v>1150</v>
      </c>
      <c r="BD333">
        <v>11321609</v>
      </c>
      <c r="BE333" t="s">
        <v>829</v>
      </c>
      <c r="BF333" t="s">
        <v>563</v>
      </c>
      <c r="BG333" t="s">
        <v>32</v>
      </c>
      <c r="BH333" t="s">
        <v>198</v>
      </c>
      <c r="BI333" t="s">
        <v>32</v>
      </c>
      <c r="BJ333">
        <v>477560</v>
      </c>
      <c r="BK333" t="s">
        <v>831</v>
      </c>
      <c r="BL333" t="s">
        <v>264</v>
      </c>
      <c r="BM333" t="s">
        <v>841</v>
      </c>
      <c r="BN333" t="s">
        <v>834</v>
      </c>
      <c r="BO333" t="s">
        <v>32</v>
      </c>
      <c r="BP333" t="s">
        <v>32</v>
      </c>
    </row>
    <row r="334" spans="1:68">
      <c r="A334" s="109">
        <v>2026</v>
      </c>
      <c r="B334" t="s">
        <v>543</v>
      </c>
      <c r="C334" s="109">
        <v>16</v>
      </c>
      <c r="D334" t="s">
        <v>1369</v>
      </c>
      <c r="E334">
        <v>1</v>
      </c>
      <c r="F334" t="s">
        <v>32</v>
      </c>
      <c r="G334" t="s">
        <v>32</v>
      </c>
      <c r="H334">
        <v>912902</v>
      </c>
      <c r="I334" t="s">
        <v>317</v>
      </c>
      <c r="J334" t="s">
        <v>822</v>
      </c>
      <c r="K334" t="s">
        <v>952</v>
      </c>
      <c r="L334" t="s">
        <v>1184</v>
      </c>
      <c r="M334">
        <v>14</v>
      </c>
      <c r="N334">
        <v>16</v>
      </c>
      <c r="O334">
        <v>33</v>
      </c>
      <c r="P334" s="110">
        <v>46087</v>
      </c>
      <c r="Q334" s="110">
        <v>46097</v>
      </c>
      <c r="R334" s="110">
        <v>46097.655976041657</v>
      </c>
      <c r="S334" t="s">
        <v>187</v>
      </c>
      <c r="T334" t="s">
        <v>32</v>
      </c>
      <c r="U334" t="s">
        <v>32</v>
      </c>
      <c r="V334" t="s">
        <v>318</v>
      </c>
      <c r="W334" t="s">
        <v>318</v>
      </c>
      <c r="X334" t="s">
        <v>954</v>
      </c>
      <c r="Y334" t="s">
        <v>32</v>
      </c>
      <c r="Z334" t="s">
        <v>32</v>
      </c>
      <c r="AA334" t="s">
        <v>32</v>
      </c>
      <c r="AB334" t="s">
        <v>32</v>
      </c>
      <c r="AC334" t="s">
        <v>32</v>
      </c>
      <c r="AD334" t="s">
        <v>32</v>
      </c>
      <c r="AE334" t="s">
        <v>190</v>
      </c>
      <c r="AF334">
        <v>217</v>
      </c>
      <c r="AG334" t="s">
        <v>191</v>
      </c>
      <c r="AH334" t="s">
        <v>192</v>
      </c>
      <c r="AI334">
        <v>4</v>
      </c>
      <c r="AJ334">
        <v>4</v>
      </c>
      <c r="AK334" t="s">
        <v>193</v>
      </c>
      <c r="AL334" t="s">
        <v>193</v>
      </c>
      <c r="AM334" t="s">
        <v>193</v>
      </c>
      <c r="AN334">
        <v>3</v>
      </c>
      <c r="AO334" t="s">
        <v>194</v>
      </c>
      <c r="AP334" t="s">
        <v>826</v>
      </c>
      <c r="AQ334" s="283">
        <v>0.40899999999999997</v>
      </c>
      <c r="AR334">
        <v>1.0840000000000001</v>
      </c>
      <c r="AS334" s="283">
        <v>0.44335599999999997</v>
      </c>
      <c r="AT334">
        <v>107</v>
      </c>
      <c r="AU334" t="s">
        <v>320</v>
      </c>
      <c r="AV334" t="s">
        <v>32</v>
      </c>
      <c r="AW334" t="s">
        <v>32</v>
      </c>
      <c r="AX334">
        <v>3</v>
      </c>
      <c r="AY334" t="s">
        <v>195</v>
      </c>
      <c r="AZ334">
        <v>8568</v>
      </c>
      <c r="BA334" t="s">
        <v>963</v>
      </c>
      <c r="BB334">
        <v>912953</v>
      </c>
      <c r="BC334" t="s">
        <v>322</v>
      </c>
      <c r="BD334">
        <v>12349216</v>
      </c>
      <c r="BE334" t="s">
        <v>829</v>
      </c>
      <c r="BF334" t="s">
        <v>318</v>
      </c>
      <c r="BG334" t="s">
        <v>32</v>
      </c>
      <c r="BH334" t="s">
        <v>198</v>
      </c>
      <c r="BI334" t="s">
        <v>32</v>
      </c>
      <c r="BJ334">
        <v>477559</v>
      </c>
      <c r="BK334" t="s">
        <v>831</v>
      </c>
      <c r="BL334" t="s">
        <v>323</v>
      </c>
      <c r="BM334" t="s">
        <v>841</v>
      </c>
      <c r="BN334" t="s">
        <v>834</v>
      </c>
      <c r="BO334" t="s">
        <v>32</v>
      </c>
      <c r="BP334" t="s">
        <v>32</v>
      </c>
    </row>
    <row r="335" spans="1:68">
      <c r="A335" s="109">
        <v>2026</v>
      </c>
      <c r="B335" t="s">
        <v>543</v>
      </c>
      <c r="C335" s="109">
        <v>15</v>
      </c>
      <c r="D335" t="s">
        <v>1370</v>
      </c>
      <c r="E335">
        <v>1</v>
      </c>
      <c r="F335" t="s">
        <v>32</v>
      </c>
      <c r="G335" t="s">
        <v>32</v>
      </c>
      <c r="H335">
        <v>966508</v>
      </c>
      <c r="I335" t="s">
        <v>186</v>
      </c>
      <c r="J335" t="s">
        <v>822</v>
      </c>
      <c r="K335" t="s">
        <v>914</v>
      </c>
      <c r="L335" t="s">
        <v>1022</v>
      </c>
      <c r="M335">
        <v>17.22</v>
      </c>
      <c r="N335">
        <v>31.9</v>
      </c>
      <c r="O335">
        <v>30</v>
      </c>
      <c r="P335" s="110">
        <v>46075</v>
      </c>
      <c r="Q335" s="110">
        <v>46096</v>
      </c>
      <c r="R335" s="110">
        <v>46096.765086840278</v>
      </c>
      <c r="S335" t="s">
        <v>187</v>
      </c>
      <c r="T335" t="s">
        <v>32</v>
      </c>
      <c r="U335" t="s">
        <v>32</v>
      </c>
      <c r="V335" t="s">
        <v>188</v>
      </c>
      <c r="W335" t="s">
        <v>188</v>
      </c>
      <c r="X335" t="s">
        <v>825</v>
      </c>
      <c r="Y335" t="s">
        <v>32</v>
      </c>
      <c r="Z335" t="s">
        <v>32</v>
      </c>
      <c r="AA335" t="s">
        <v>32</v>
      </c>
      <c r="AB335" t="s">
        <v>32</v>
      </c>
      <c r="AC335" t="s">
        <v>32</v>
      </c>
      <c r="AD335" t="s">
        <v>32</v>
      </c>
      <c r="AE335" t="s">
        <v>190</v>
      </c>
      <c r="AF335">
        <v>217</v>
      </c>
      <c r="AG335" t="s">
        <v>191</v>
      </c>
      <c r="AH335" t="s">
        <v>192</v>
      </c>
      <c r="AI335">
        <v>4</v>
      </c>
      <c r="AJ335">
        <v>4</v>
      </c>
      <c r="AK335" t="s">
        <v>193</v>
      </c>
      <c r="AL335" t="s">
        <v>193</v>
      </c>
      <c r="AM335" t="s">
        <v>193</v>
      </c>
      <c r="AN335">
        <v>10</v>
      </c>
      <c r="AO335" t="s">
        <v>194</v>
      </c>
      <c r="AP335" t="s">
        <v>826</v>
      </c>
      <c r="AQ335" s="283">
        <v>2</v>
      </c>
      <c r="AR335">
        <v>1.0840000000000001</v>
      </c>
      <c r="AS335" s="283">
        <v>2.1680000000000001</v>
      </c>
      <c r="AT335">
        <v>162</v>
      </c>
      <c r="AU335" t="s">
        <v>188</v>
      </c>
      <c r="AV335" t="s">
        <v>32</v>
      </c>
      <c r="AW335" t="s">
        <v>32</v>
      </c>
      <c r="AX335">
        <v>14</v>
      </c>
      <c r="AY335" t="s">
        <v>195</v>
      </c>
      <c r="AZ335">
        <v>10825</v>
      </c>
      <c r="BA335" t="s">
        <v>1023</v>
      </c>
      <c r="BB335">
        <v>81642</v>
      </c>
      <c r="BC335" t="s">
        <v>197</v>
      </c>
      <c r="BD335">
        <v>7533433</v>
      </c>
      <c r="BE335" t="s">
        <v>859</v>
      </c>
      <c r="BF335" t="s">
        <v>188</v>
      </c>
      <c r="BG335" t="s">
        <v>32</v>
      </c>
      <c r="BH335" t="s">
        <v>198</v>
      </c>
      <c r="BI335" t="s">
        <v>32</v>
      </c>
      <c r="BJ335">
        <v>477516</v>
      </c>
      <c r="BK335" t="s">
        <v>831</v>
      </c>
      <c r="BL335" t="s">
        <v>200</v>
      </c>
      <c r="BM335" t="s">
        <v>841</v>
      </c>
      <c r="BN335" t="s">
        <v>834</v>
      </c>
      <c r="BO335" t="s">
        <v>32</v>
      </c>
      <c r="BP335" t="s">
        <v>32</v>
      </c>
    </row>
    <row r="336" spans="1:68">
      <c r="A336" s="109">
        <v>2026</v>
      </c>
      <c r="B336" t="s">
        <v>543</v>
      </c>
      <c r="C336" s="109">
        <v>15</v>
      </c>
      <c r="D336" t="s">
        <v>1370</v>
      </c>
      <c r="E336">
        <v>2</v>
      </c>
      <c r="F336" t="s">
        <v>32</v>
      </c>
      <c r="G336" t="s">
        <v>32</v>
      </c>
      <c r="H336">
        <v>966508</v>
      </c>
      <c r="I336" t="s">
        <v>186</v>
      </c>
      <c r="J336" t="s">
        <v>822</v>
      </c>
      <c r="K336" t="s">
        <v>914</v>
      </c>
      <c r="L336" t="s">
        <v>1022</v>
      </c>
      <c r="M336">
        <v>17.22</v>
      </c>
      <c r="N336">
        <v>31.9</v>
      </c>
      <c r="O336">
        <v>30</v>
      </c>
      <c r="P336" s="110">
        <v>46075</v>
      </c>
      <c r="Q336" s="110">
        <v>46096</v>
      </c>
      <c r="R336" s="110">
        <v>46096.765086840278</v>
      </c>
      <c r="S336" t="s">
        <v>187</v>
      </c>
      <c r="T336" t="s">
        <v>32</v>
      </c>
      <c r="U336" t="s">
        <v>32</v>
      </c>
      <c r="V336" t="s">
        <v>188</v>
      </c>
      <c r="W336" t="s">
        <v>188</v>
      </c>
      <c r="X336" t="s">
        <v>825</v>
      </c>
      <c r="Y336" t="s">
        <v>32</v>
      </c>
      <c r="Z336" t="s">
        <v>32</v>
      </c>
      <c r="AA336" t="s">
        <v>32</v>
      </c>
      <c r="AB336" t="s">
        <v>32</v>
      </c>
      <c r="AC336" t="s">
        <v>32</v>
      </c>
      <c r="AD336" t="s">
        <v>32</v>
      </c>
      <c r="AE336" t="s">
        <v>190</v>
      </c>
      <c r="AF336">
        <v>217</v>
      </c>
      <c r="AG336" t="s">
        <v>191</v>
      </c>
      <c r="AH336" t="s">
        <v>192</v>
      </c>
      <c r="AI336">
        <v>4</v>
      </c>
      <c r="AJ336">
        <v>4</v>
      </c>
      <c r="AK336" t="s">
        <v>193</v>
      </c>
      <c r="AL336" t="s">
        <v>193</v>
      </c>
      <c r="AM336" t="s">
        <v>193</v>
      </c>
      <c r="AN336">
        <v>10</v>
      </c>
      <c r="AO336" t="s">
        <v>194</v>
      </c>
      <c r="AP336" t="s">
        <v>826</v>
      </c>
      <c r="AQ336" s="283">
        <v>0.68600000000000005</v>
      </c>
      <c r="AR336">
        <v>1.0840000000000001</v>
      </c>
      <c r="AS336" s="283">
        <v>0.74362399999999995</v>
      </c>
      <c r="AT336">
        <v>117</v>
      </c>
      <c r="AU336" t="s">
        <v>188</v>
      </c>
      <c r="AV336" t="s">
        <v>32</v>
      </c>
      <c r="AW336" t="s">
        <v>32</v>
      </c>
      <c r="AX336">
        <v>14</v>
      </c>
      <c r="AY336" t="s">
        <v>195</v>
      </c>
      <c r="AZ336">
        <v>10825</v>
      </c>
      <c r="BA336" t="s">
        <v>1023</v>
      </c>
      <c r="BB336">
        <v>81642</v>
      </c>
      <c r="BC336" t="s">
        <v>197</v>
      </c>
      <c r="BD336">
        <v>7533433</v>
      </c>
      <c r="BE336" t="s">
        <v>859</v>
      </c>
      <c r="BF336" t="s">
        <v>188</v>
      </c>
      <c r="BG336" t="s">
        <v>32</v>
      </c>
      <c r="BH336" t="s">
        <v>198</v>
      </c>
      <c r="BI336" t="s">
        <v>32</v>
      </c>
      <c r="BJ336">
        <v>477516</v>
      </c>
      <c r="BK336" t="s">
        <v>831</v>
      </c>
      <c r="BL336" t="s">
        <v>200</v>
      </c>
      <c r="BM336" t="s">
        <v>841</v>
      </c>
      <c r="BN336" t="s">
        <v>834</v>
      </c>
      <c r="BO336" t="s">
        <v>32</v>
      </c>
      <c r="BP336" t="s">
        <v>32</v>
      </c>
    </row>
    <row r="337" spans="1:68">
      <c r="A337" s="109">
        <v>2026</v>
      </c>
      <c r="B337" t="s">
        <v>543</v>
      </c>
      <c r="C337" s="109">
        <v>15</v>
      </c>
      <c r="D337" t="s">
        <v>1371</v>
      </c>
      <c r="E337">
        <v>1</v>
      </c>
      <c r="F337" t="s">
        <v>32</v>
      </c>
      <c r="G337" t="s">
        <v>32</v>
      </c>
      <c r="H337">
        <v>705426</v>
      </c>
      <c r="I337" t="s">
        <v>1281</v>
      </c>
      <c r="J337" t="s">
        <v>822</v>
      </c>
      <c r="K337" t="s">
        <v>914</v>
      </c>
      <c r="L337" t="s">
        <v>1282</v>
      </c>
      <c r="M337">
        <v>14.16</v>
      </c>
      <c r="N337">
        <v>12.8</v>
      </c>
      <c r="O337">
        <v>17.100000000000001</v>
      </c>
      <c r="P337" s="110">
        <v>46084</v>
      </c>
      <c r="Q337" s="110">
        <v>46096</v>
      </c>
      <c r="R337" s="110">
        <v>46096.721161574067</v>
      </c>
      <c r="S337" t="s">
        <v>187</v>
      </c>
      <c r="T337" t="s">
        <v>32</v>
      </c>
      <c r="U337" t="s">
        <v>32</v>
      </c>
      <c r="V337" t="s">
        <v>1372</v>
      </c>
      <c r="W337" t="s">
        <v>1372</v>
      </c>
      <c r="X337" t="s">
        <v>954</v>
      </c>
      <c r="Y337" t="s">
        <v>32</v>
      </c>
      <c r="Z337" t="s">
        <v>32</v>
      </c>
      <c r="AA337" t="s">
        <v>32</v>
      </c>
      <c r="AB337" t="s">
        <v>32</v>
      </c>
      <c r="AC337" t="s">
        <v>32</v>
      </c>
      <c r="AD337" t="s">
        <v>32</v>
      </c>
      <c r="AE337" t="s">
        <v>190</v>
      </c>
      <c r="AF337">
        <v>217</v>
      </c>
      <c r="AG337" t="s">
        <v>191</v>
      </c>
      <c r="AH337" t="s">
        <v>192</v>
      </c>
      <c r="AI337">
        <v>4</v>
      </c>
      <c r="AJ337">
        <v>4</v>
      </c>
      <c r="AK337" t="s">
        <v>193</v>
      </c>
      <c r="AL337" t="s">
        <v>193</v>
      </c>
      <c r="AM337" t="s">
        <v>193</v>
      </c>
      <c r="AN337">
        <v>3</v>
      </c>
      <c r="AO337" t="s">
        <v>194</v>
      </c>
      <c r="AP337" t="s">
        <v>826</v>
      </c>
      <c r="AQ337" s="283">
        <v>0.49</v>
      </c>
      <c r="AR337">
        <v>1.0840000000000001</v>
      </c>
      <c r="AS337" s="283">
        <v>0.53116000000000008</v>
      </c>
      <c r="AT337">
        <v>108</v>
      </c>
      <c r="AU337" t="s">
        <v>1372</v>
      </c>
      <c r="AV337" t="s">
        <v>32</v>
      </c>
      <c r="AW337" t="s">
        <v>32</v>
      </c>
      <c r="AX337">
        <v>5</v>
      </c>
      <c r="AY337" t="s">
        <v>195</v>
      </c>
      <c r="AZ337">
        <v>10744</v>
      </c>
      <c r="BA337" t="s">
        <v>916</v>
      </c>
      <c r="BB337">
        <v>8639</v>
      </c>
      <c r="BC337" t="s">
        <v>1283</v>
      </c>
      <c r="BD337">
        <v>10748005</v>
      </c>
      <c r="BE337" t="s">
        <v>829</v>
      </c>
      <c r="BF337" t="s">
        <v>340</v>
      </c>
      <c r="BG337" t="s">
        <v>32</v>
      </c>
      <c r="BH337" t="s">
        <v>198</v>
      </c>
      <c r="BI337" t="s">
        <v>32</v>
      </c>
      <c r="BJ337">
        <v>477502</v>
      </c>
      <c r="BK337" t="s">
        <v>831</v>
      </c>
      <c r="BL337" t="s">
        <v>1373</v>
      </c>
      <c r="BM337" t="s">
        <v>833</v>
      </c>
      <c r="BN337" t="s">
        <v>834</v>
      </c>
      <c r="BO337" t="s">
        <v>32</v>
      </c>
      <c r="BP337" t="s">
        <v>32</v>
      </c>
    </row>
    <row r="338" spans="1:68">
      <c r="A338" s="109">
        <v>2026</v>
      </c>
      <c r="B338" t="s">
        <v>543</v>
      </c>
      <c r="C338" s="109">
        <v>15</v>
      </c>
      <c r="D338" t="s">
        <v>1374</v>
      </c>
      <c r="E338">
        <v>1</v>
      </c>
      <c r="F338" t="s">
        <v>32</v>
      </c>
      <c r="G338" t="s">
        <v>32</v>
      </c>
      <c r="H338">
        <v>951473</v>
      </c>
      <c r="I338" t="s">
        <v>930</v>
      </c>
      <c r="J338" t="s">
        <v>822</v>
      </c>
      <c r="K338" t="s">
        <v>823</v>
      </c>
      <c r="L338" t="s">
        <v>931</v>
      </c>
      <c r="M338">
        <v>17</v>
      </c>
      <c r="N338">
        <v>50</v>
      </c>
      <c r="O338">
        <v>78</v>
      </c>
      <c r="P338" s="110">
        <v>46071</v>
      </c>
      <c r="Q338" s="110">
        <v>46096</v>
      </c>
      <c r="R338" s="110">
        <v>46096.609051539352</v>
      </c>
      <c r="S338" t="s">
        <v>187</v>
      </c>
      <c r="T338" t="s">
        <v>32</v>
      </c>
      <c r="U338" t="s">
        <v>32</v>
      </c>
      <c r="V338" t="s">
        <v>267</v>
      </c>
      <c r="W338" t="s">
        <v>268</v>
      </c>
      <c r="X338" t="s">
        <v>856</v>
      </c>
      <c r="Y338" t="s">
        <v>32</v>
      </c>
      <c r="Z338" t="s">
        <v>32</v>
      </c>
      <c r="AA338" t="s">
        <v>32</v>
      </c>
      <c r="AB338" t="s">
        <v>32</v>
      </c>
      <c r="AC338" t="s">
        <v>32</v>
      </c>
      <c r="AD338" t="s">
        <v>32</v>
      </c>
      <c r="AE338" t="s">
        <v>190</v>
      </c>
      <c r="AF338">
        <v>217</v>
      </c>
      <c r="AG338" t="s">
        <v>191</v>
      </c>
      <c r="AH338" t="s">
        <v>192</v>
      </c>
      <c r="AI338">
        <v>4</v>
      </c>
      <c r="AJ338">
        <v>4</v>
      </c>
      <c r="AK338" t="s">
        <v>193</v>
      </c>
      <c r="AL338" t="s">
        <v>193</v>
      </c>
      <c r="AM338" t="s">
        <v>193</v>
      </c>
      <c r="AN338">
        <v>11</v>
      </c>
      <c r="AO338" t="s">
        <v>194</v>
      </c>
      <c r="AP338" t="s">
        <v>826</v>
      </c>
      <c r="AQ338" s="283">
        <v>1.4870000000000001</v>
      </c>
      <c r="AR338">
        <v>1.0840000000000001</v>
      </c>
      <c r="AS338" s="283">
        <v>1.6119079999999999</v>
      </c>
      <c r="AT338">
        <v>118</v>
      </c>
      <c r="AU338" t="s">
        <v>269</v>
      </c>
      <c r="AV338" t="s">
        <v>32</v>
      </c>
      <c r="AW338" t="s">
        <v>32</v>
      </c>
      <c r="AX338">
        <v>10</v>
      </c>
      <c r="AY338" t="s">
        <v>195</v>
      </c>
      <c r="AZ338">
        <v>10033</v>
      </c>
      <c r="BA338" t="s">
        <v>872</v>
      </c>
      <c r="BB338">
        <v>87655</v>
      </c>
      <c r="BC338" t="s">
        <v>932</v>
      </c>
      <c r="BD338">
        <v>15177600</v>
      </c>
      <c r="BE338" t="s">
        <v>829</v>
      </c>
      <c r="BF338" t="s">
        <v>301</v>
      </c>
      <c r="BG338" t="s">
        <v>32</v>
      </c>
      <c r="BH338" t="s">
        <v>198</v>
      </c>
      <c r="BI338" t="s">
        <v>32</v>
      </c>
      <c r="BJ338">
        <v>477501</v>
      </c>
      <c r="BK338" t="s">
        <v>831</v>
      </c>
      <c r="BL338" t="s">
        <v>272</v>
      </c>
      <c r="BM338" t="s">
        <v>841</v>
      </c>
      <c r="BN338" t="s">
        <v>834</v>
      </c>
      <c r="BO338" t="s">
        <v>32</v>
      </c>
      <c r="BP338" t="s">
        <v>32</v>
      </c>
    </row>
    <row r="339" spans="1:68">
      <c r="A339" s="109">
        <v>2026</v>
      </c>
      <c r="B339" t="s">
        <v>543</v>
      </c>
      <c r="C339" s="109">
        <v>15</v>
      </c>
      <c r="D339" t="s">
        <v>1374</v>
      </c>
      <c r="E339">
        <v>2</v>
      </c>
      <c r="F339" t="s">
        <v>32</v>
      </c>
      <c r="G339" t="s">
        <v>32</v>
      </c>
      <c r="H339">
        <v>951473</v>
      </c>
      <c r="I339" t="s">
        <v>930</v>
      </c>
      <c r="J339" t="s">
        <v>822</v>
      </c>
      <c r="K339" t="s">
        <v>823</v>
      </c>
      <c r="L339" t="s">
        <v>931</v>
      </c>
      <c r="M339">
        <v>17</v>
      </c>
      <c r="N339">
        <v>50</v>
      </c>
      <c r="O339">
        <v>78</v>
      </c>
      <c r="P339" s="110">
        <v>46071</v>
      </c>
      <c r="Q339" s="110">
        <v>46096</v>
      </c>
      <c r="R339" s="110">
        <v>46096.609051539352</v>
      </c>
      <c r="S339" t="s">
        <v>187</v>
      </c>
      <c r="T339" t="s">
        <v>32</v>
      </c>
      <c r="U339" t="s">
        <v>32</v>
      </c>
      <c r="V339" t="s">
        <v>267</v>
      </c>
      <c r="W339" t="s">
        <v>268</v>
      </c>
      <c r="X339" t="s">
        <v>856</v>
      </c>
      <c r="Y339" t="s">
        <v>32</v>
      </c>
      <c r="Z339" t="s">
        <v>32</v>
      </c>
      <c r="AA339" t="s">
        <v>32</v>
      </c>
      <c r="AB339" t="s">
        <v>32</v>
      </c>
      <c r="AC339" t="s">
        <v>32</v>
      </c>
      <c r="AD339" t="s">
        <v>32</v>
      </c>
      <c r="AE339" t="s">
        <v>190</v>
      </c>
      <c r="AF339">
        <v>217</v>
      </c>
      <c r="AG339" t="s">
        <v>191</v>
      </c>
      <c r="AH339" t="s">
        <v>192</v>
      </c>
      <c r="AI339">
        <v>4</v>
      </c>
      <c r="AJ339">
        <v>4</v>
      </c>
      <c r="AK339" t="s">
        <v>193</v>
      </c>
      <c r="AL339" t="s">
        <v>193</v>
      </c>
      <c r="AM339" t="s">
        <v>193</v>
      </c>
      <c r="AN339">
        <v>11</v>
      </c>
      <c r="AO339" t="s">
        <v>194</v>
      </c>
      <c r="AP339" t="s">
        <v>826</v>
      </c>
      <c r="AQ339" s="283">
        <v>0.126</v>
      </c>
      <c r="AR339">
        <v>1.0840000000000001</v>
      </c>
      <c r="AS339" s="283">
        <v>0.13658400000000001</v>
      </c>
      <c r="AT339">
        <v>118</v>
      </c>
      <c r="AU339" t="s">
        <v>269</v>
      </c>
      <c r="AV339" t="s">
        <v>32</v>
      </c>
      <c r="AW339" t="s">
        <v>32</v>
      </c>
      <c r="AX339">
        <v>10</v>
      </c>
      <c r="AY339" t="s">
        <v>195</v>
      </c>
      <c r="AZ339">
        <v>1981</v>
      </c>
      <c r="BA339" t="s">
        <v>218</v>
      </c>
      <c r="BB339">
        <v>87655</v>
      </c>
      <c r="BC339" t="s">
        <v>932</v>
      </c>
      <c r="BD339">
        <v>15177600</v>
      </c>
      <c r="BE339" t="s">
        <v>829</v>
      </c>
      <c r="BF339" t="s">
        <v>301</v>
      </c>
      <c r="BG339" t="s">
        <v>32</v>
      </c>
      <c r="BH339" t="s">
        <v>198</v>
      </c>
      <c r="BI339" t="s">
        <v>32</v>
      </c>
      <c r="BJ339">
        <v>477501</v>
      </c>
      <c r="BK339" t="s">
        <v>831</v>
      </c>
      <c r="BL339" t="s">
        <v>272</v>
      </c>
      <c r="BM339" t="s">
        <v>841</v>
      </c>
      <c r="BN339" t="s">
        <v>834</v>
      </c>
      <c r="BO339" t="s">
        <v>32</v>
      </c>
      <c r="BP339" t="s">
        <v>32</v>
      </c>
    </row>
    <row r="340" spans="1:68">
      <c r="A340" s="109">
        <v>2026</v>
      </c>
      <c r="B340" t="s">
        <v>543</v>
      </c>
      <c r="C340" s="109">
        <v>15</v>
      </c>
      <c r="D340" t="s">
        <v>1375</v>
      </c>
      <c r="E340">
        <v>1</v>
      </c>
      <c r="F340" t="s">
        <v>32</v>
      </c>
      <c r="G340" t="s">
        <v>32</v>
      </c>
      <c r="H340">
        <v>702687</v>
      </c>
      <c r="I340" t="s">
        <v>1063</v>
      </c>
      <c r="J340" t="s">
        <v>822</v>
      </c>
      <c r="K340" t="s">
        <v>914</v>
      </c>
      <c r="L340" t="s">
        <v>1064</v>
      </c>
      <c r="M340">
        <v>14.95</v>
      </c>
      <c r="N340">
        <v>24.5</v>
      </c>
      <c r="O340">
        <v>43.5</v>
      </c>
      <c r="P340" s="110">
        <v>46075</v>
      </c>
      <c r="Q340" s="110">
        <v>46096</v>
      </c>
      <c r="R340" s="110">
        <v>46096.777588194447</v>
      </c>
      <c r="S340" t="s">
        <v>187</v>
      </c>
      <c r="T340" t="s">
        <v>32</v>
      </c>
      <c r="U340" t="s">
        <v>32</v>
      </c>
      <c r="V340" t="s">
        <v>188</v>
      </c>
      <c r="W340" t="s">
        <v>188</v>
      </c>
      <c r="X340" t="s">
        <v>825</v>
      </c>
      <c r="Y340" t="s">
        <v>32</v>
      </c>
      <c r="Z340" t="s">
        <v>32</v>
      </c>
      <c r="AA340" t="s">
        <v>32</v>
      </c>
      <c r="AB340" t="s">
        <v>32</v>
      </c>
      <c r="AC340" t="s">
        <v>32</v>
      </c>
      <c r="AD340" t="s">
        <v>32</v>
      </c>
      <c r="AE340" t="s">
        <v>190</v>
      </c>
      <c r="AF340">
        <v>217</v>
      </c>
      <c r="AG340" t="s">
        <v>191</v>
      </c>
      <c r="AH340" t="s">
        <v>192</v>
      </c>
      <c r="AI340">
        <v>4</v>
      </c>
      <c r="AJ340">
        <v>4</v>
      </c>
      <c r="AK340" t="s">
        <v>193</v>
      </c>
      <c r="AL340" t="s">
        <v>193</v>
      </c>
      <c r="AM340" t="s">
        <v>193</v>
      </c>
      <c r="AN340">
        <v>10</v>
      </c>
      <c r="AO340" t="s">
        <v>194</v>
      </c>
      <c r="AP340" t="s">
        <v>826</v>
      </c>
      <c r="AQ340" s="283">
        <v>3</v>
      </c>
      <c r="AR340">
        <v>1.0840000000000001</v>
      </c>
      <c r="AS340" s="283">
        <v>3.2519999999999998</v>
      </c>
      <c r="AT340">
        <v>162</v>
      </c>
      <c r="AU340" t="s">
        <v>188</v>
      </c>
      <c r="AV340" t="s">
        <v>32</v>
      </c>
      <c r="AW340" t="s">
        <v>32</v>
      </c>
      <c r="AX340">
        <v>5</v>
      </c>
      <c r="AY340" t="s">
        <v>195</v>
      </c>
      <c r="AZ340">
        <v>10825</v>
      </c>
      <c r="BA340" t="s">
        <v>1023</v>
      </c>
      <c r="BB340">
        <v>9997</v>
      </c>
      <c r="BC340" t="s">
        <v>1065</v>
      </c>
      <c r="BD340">
        <v>11360162</v>
      </c>
      <c r="BE340" t="s">
        <v>829</v>
      </c>
      <c r="BF340" t="s">
        <v>340</v>
      </c>
      <c r="BG340" t="s">
        <v>32</v>
      </c>
      <c r="BH340" t="s">
        <v>198</v>
      </c>
      <c r="BI340" t="s">
        <v>32</v>
      </c>
      <c r="BJ340">
        <v>477499</v>
      </c>
      <c r="BK340" t="s">
        <v>831</v>
      </c>
      <c r="BL340" t="s">
        <v>200</v>
      </c>
      <c r="BM340" t="s">
        <v>841</v>
      </c>
      <c r="BN340" t="s">
        <v>834</v>
      </c>
      <c r="BO340" t="s">
        <v>32</v>
      </c>
      <c r="BP340" t="s">
        <v>32</v>
      </c>
    </row>
    <row r="341" spans="1:68">
      <c r="A341" s="109">
        <v>2026</v>
      </c>
      <c r="B341" t="s">
        <v>543</v>
      </c>
      <c r="C341" s="109">
        <v>15</v>
      </c>
      <c r="D341" t="s">
        <v>1375</v>
      </c>
      <c r="E341">
        <v>2</v>
      </c>
      <c r="F341" t="s">
        <v>32</v>
      </c>
      <c r="G341" t="s">
        <v>32</v>
      </c>
      <c r="H341">
        <v>702687</v>
      </c>
      <c r="I341" t="s">
        <v>1063</v>
      </c>
      <c r="J341" t="s">
        <v>822</v>
      </c>
      <c r="K341" t="s">
        <v>914</v>
      </c>
      <c r="L341" t="s">
        <v>1064</v>
      </c>
      <c r="M341">
        <v>14.95</v>
      </c>
      <c r="N341">
        <v>24.5</v>
      </c>
      <c r="O341">
        <v>43.5</v>
      </c>
      <c r="P341" s="110">
        <v>46075</v>
      </c>
      <c r="Q341" s="110">
        <v>46096</v>
      </c>
      <c r="R341" s="110">
        <v>46096.777588194447</v>
      </c>
      <c r="S341" t="s">
        <v>187</v>
      </c>
      <c r="T341" t="s">
        <v>32</v>
      </c>
      <c r="U341" t="s">
        <v>32</v>
      </c>
      <c r="V341" t="s">
        <v>188</v>
      </c>
      <c r="W341" t="s">
        <v>188</v>
      </c>
      <c r="X341" t="s">
        <v>825</v>
      </c>
      <c r="Y341" t="s">
        <v>32</v>
      </c>
      <c r="Z341" t="s">
        <v>32</v>
      </c>
      <c r="AA341" t="s">
        <v>32</v>
      </c>
      <c r="AB341" t="s">
        <v>32</v>
      </c>
      <c r="AC341" t="s">
        <v>32</v>
      </c>
      <c r="AD341" t="s">
        <v>32</v>
      </c>
      <c r="AE341" t="s">
        <v>190</v>
      </c>
      <c r="AF341">
        <v>217</v>
      </c>
      <c r="AG341" t="s">
        <v>191</v>
      </c>
      <c r="AH341" t="s">
        <v>192</v>
      </c>
      <c r="AI341">
        <v>4</v>
      </c>
      <c r="AJ341">
        <v>4</v>
      </c>
      <c r="AK341" t="s">
        <v>193</v>
      </c>
      <c r="AL341" t="s">
        <v>193</v>
      </c>
      <c r="AM341" t="s">
        <v>193</v>
      </c>
      <c r="AN341">
        <v>14</v>
      </c>
      <c r="AO341" t="s">
        <v>194</v>
      </c>
      <c r="AP341" t="s">
        <v>826</v>
      </c>
      <c r="AQ341" s="283">
        <v>0.28299999999999997</v>
      </c>
      <c r="AR341">
        <v>1.0840000000000001</v>
      </c>
      <c r="AS341" s="283">
        <v>0.30677199999999999</v>
      </c>
      <c r="AT341">
        <v>161</v>
      </c>
      <c r="AU341" t="s">
        <v>188</v>
      </c>
      <c r="AV341" t="s">
        <v>32</v>
      </c>
      <c r="AW341" t="s">
        <v>32</v>
      </c>
      <c r="AX341">
        <v>5</v>
      </c>
      <c r="AY341" t="s">
        <v>195</v>
      </c>
      <c r="AZ341">
        <v>10825</v>
      </c>
      <c r="BA341" t="s">
        <v>1023</v>
      </c>
      <c r="BB341">
        <v>9997</v>
      </c>
      <c r="BC341" t="s">
        <v>1065</v>
      </c>
      <c r="BD341">
        <v>11360162</v>
      </c>
      <c r="BE341" t="s">
        <v>829</v>
      </c>
      <c r="BF341" t="s">
        <v>340</v>
      </c>
      <c r="BG341" t="s">
        <v>32</v>
      </c>
      <c r="BH341" t="s">
        <v>198</v>
      </c>
      <c r="BI341" t="s">
        <v>32</v>
      </c>
      <c r="BJ341">
        <v>477499</v>
      </c>
      <c r="BK341" t="s">
        <v>831</v>
      </c>
      <c r="BL341" t="s">
        <v>200</v>
      </c>
      <c r="BM341" t="s">
        <v>841</v>
      </c>
      <c r="BN341" t="s">
        <v>834</v>
      </c>
      <c r="BO341" t="s">
        <v>32</v>
      </c>
      <c r="BP341" t="s">
        <v>32</v>
      </c>
    </row>
    <row r="342" spans="1:68">
      <c r="A342" s="109">
        <v>2026</v>
      </c>
      <c r="B342" t="s">
        <v>543</v>
      </c>
      <c r="C342" s="109">
        <v>15</v>
      </c>
      <c r="D342" t="s">
        <v>1376</v>
      </c>
      <c r="E342">
        <v>1</v>
      </c>
      <c r="F342" t="s">
        <v>32</v>
      </c>
      <c r="G342" t="s">
        <v>32</v>
      </c>
      <c r="H342">
        <v>965674</v>
      </c>
      <c r="I342" t="s">
        <v>460</v>
      </c>
      <c r="J342" t="s">
        <v>822</v>
      </c>
      <c r="K342" t="s">
        <v>823</v>
      </c>
      <c r="L342" t="s">
        <v>1025</v>
      </c>
      <c r="M342">
        <v>14.66</v>
      </c>
      <c r="N342">
        <v>36</v>
      </c>
      <c r="O342">
        <v>40.4</v>
      </c>
      <c r="P342" s="110">
        <v>46079</v>
      </c>
      <c r="Q342" s="110">
        <v>46096</v>
      </c>
      <c r="R342" s="110">
        <v>46096.60400162037</v>
      </c>
      <c r="S342" t="s">
        <v>187</v>
      </c>
      <c r="T342" t="s">
        <v>32</v>
      </c>
      <c r="U342" t="s">
        <v>32</v>
      </c>
      <c r="V342" t="s">
        <v>188</v>
      </c>
      <c r="W342" t="s">
        <v>188</v>
      </c>
      <c r="X342" t="s">
        <v>825</v>
      </c>
      <c r="Y342" t="s">
        <v>32</v>
      </c>
      <c r="Z342" t="s">
        <v>32</v>
      </c>
      <c r="AA342" t="s">
        <v>32</v>
      </c>
      <c r="AB342" t="s">
        <v>32</v>
      </c>
      <c r="AC342" t="s">
        <v>32</v>
      </c>
      <c r="AD342" t="s">
        <v>32</v>
      </c>
      <c r="AE342" t="s">
        <v>190</v>
      </c>
      <c r="AF342">
        <v>217</v>
      </c>
      <c r="AG342" t="s">
        <v>191</v>
      </c>
      <c r="AH342" t="s">
        <v>192</v>
      </c>
      <c r="AI342">
        <v>4</v>
      </c>
      <c r="AJ342">
        <v>4</v>
      </c>
      <c r="AK342" t="s">
        <v>193</v>
      </c>
      <c r="AL342" t="s">
        <v>193</v>
      </c>
      <c r="AM342" t="s">
        <v>193</v>
      </c>
      <c r="AN342">
        <v>10</v>
      </c>
      <c r="AO342" t="s">
        <v>194</v>
      </c>
      <c r="AP342" t="s">
        <v>826</v>
      </c>
      <c r="AQ342" s="283">
        <v>2.1139999999999999</v>
      </c>
      <c r="AR342">
        <v>1.0840000000000001</v>
      </c>
      <c r="AS342" s="283">
        <v>2.2915760000000001</v>
      </c>
      <c r="AT342">
        <v>162</v>
      </c>
      <c r="AU342" t="s">
        <v>188</v>
      </c>
      <c r="AV342" t="s">
        <v>32</v>
      </c>
      <c r="AW342" t="s">
        <v>32</v>
      </c>
      <c r="AX342">
        <v>14</v>
      </c>
      <c r="AY342" t="s">
        <v>195</v>
      </c>
      <c r="AZ342">
        <v>8747</v>
      </c>
      <c r="BA342" t="s">
        <v>1026</v>
      </c>
      <c r="BB342">
        <v>81539</v>
      </c>
      <c r="BC342" t="s">
        <v>461</v>
      </c>
      <c r="BD342">
        <v>6125470</v>
      </c>
      <c r="BE342" t="s">
        <v>829</v>
      </c>
      <c r="BF342" t="s">
        <v>188</v>
      </c>
      <c r="BG342" t="s">
        <v>32</v>
      </c>
      <c r="BH342" t="s">
        <v>198</v>
      </c>
      <c r="BI342" t="s">
        <v>32</v>
      </c>
      <c r="BJ342">
        <v>477451</v>
      </c>
      <c r="BK342" t="s">
        <v>831</v>
      </c>
      <c r="BL342" t="s">
        <v>200</v>
      </c>
      <c r="BM342" t="s">
        <v>841</v>
      </c>
      <c r="BN342" t="s">
        <v>834</v>
      </c>
      <c r="BO342" t="s">
        <v>32</v>
      </c>
      <c r="BP342" t="s">
        <v>32</v>
      </c>
    </row>
    <row r="343" spans="1:68">
      <c r="A343" s="109">
        <v>2026</v>
      </c>
      <c r="B343" t="s">
        <v>543</v>
      </c>
      <c r="C343" s="109">
        <v>15</v>
      </c>
      <c r="D343" t="s">
        <v>1376</v>
      </c>
      <c r="E343">
        <v>2</v>
      </c>
      <c r="F343" t="s">
        <v>32</v>
      </c>
      <c r="G343" t="s">
        <v>32</v>
      </c>
      <c r="H343">
        <v>965674</v>
      </c>
      <c r="I343" t="s">
        <v>460</v>
      </c>
      <c r="J343" t="s">
        <v>822</v>
      </c>
      <c r="K343" t="s">
        <v>823</v>
      </c>
      <c r="L343" t="s">
        <v>1025</v>
      </c>
      <c r="M343">
        <v>14.66</v>
      </c>
      <c r="N343">
        <v>36</v>
      </c>
      <c r="O343">
        <v>40.4</v>
      </c>
      <c r="P343" s="110">
        <v>46079</v>
      </c>
      <c r="Q343" s="110">
        <v>46096</v>
      </c>
      <c r="R343" s="110">
        <v>46096.60400162037</v>
      </c>
      <c r="S343" t="s">
        <v>187</v>
      </c>
      <c r="T343" t="s">
        <v>32</v>
      </c>
      <c r="U343" t="s">
        <v>32</v>
      </c>
      <c r="V343" t="s">
        <v>188</v>
      </c>
      <c r="W343" t="s">
        <v>188</v>
      </c>
      <c r="X343" t="s">
        <v>825</v>
      </c>
      <c r="Y343" t="s">
        <v>32</v>
      </c>
      <c r="Z343" t="s">
        <v>32</v>
      </c>
      <c r="AA343" t="s">
        <v>32</v>
      </c>
      <c r="AB343" t="s">
        <v>32</v>
      </c>
      <c r="AC343" t="s">
        <v>32</v>
      </c>
      <c r="AD343" t="s">
        <v>32</v>
      </c>
      <c r="AE343" t="s">
        <v>190</v>
      </c>
      <c r="AF343">
        <v>217</v>
      </c>
      <c r="AG343" t="s">
        <v>191</v>
      </c>
      <c r="AH343" t="s">
        <v>192</v>
      </c>
      <c r="AI343">
        <v>4</v>
      </c>
      <c r="AJ343">
        <v>4</v>
      </c>
      <c r="AK343" t="s">
        <v>193</v>
      </c>
      <c r="AL343" t="s">
        <v>193</v>
      </c>
      <c r="AM343" t="s">
        <v>193</v>
      </c>
      <c r="AN343">
        <v>10</v>
      </c>
      <c r="AO343" t="s">
        <v>194</v>
      </c>
      <c r="AP343" t="s">
        <v>826</v>
      </c>
      <c r="AQ343" s="283">
        <v>0.223</v>
      </c>
      <c r="AR343">
        <v>1.0840000000000001</v>
      </c>
      <c r="AS343" s="283">
        <v>0.241732</v>
      </c>
      <c r="AT343">
        <v>162</v>
      </c>
      <c r="AU343" t="s">
        <v>188</v>
      </c>
      <c r="AV343" t="s">
        <v>32</v>
      </c>
      <c r="AW343" t="s">
        <v>32</v>
      </c>
      <c r="AX343">
        <v>14</v>
      </c>
      <c r="AY343" t="s">
        <v>239</v>
      </c>
      <c r="AZ343">
        <v>1734622</v>
      </c>
      <c r="BA343" t="s">
        <v>274</v>
      </c>
      <c r="BB343">
        <v>81539</v>
      </c>
      <c r="BC343" t="s">
        <v>461</v>
      </c>
      <c r="BD343">
        <v>6125470</v>
      </c>
      <c r="BE343" t="s">
        <v>829</v>
      </c>
      <c r="BF343" t="s">
        <v>188</v>
      </c>
      <c r="BG343" t="s">
        <v>32</v>
      </c>
      <c r="BH343" t="s">
        <v>198</v>
      </c>
      <c r="BI343" t="s">
        <v>32</v>
      </c>
      <c r="BJ343">
        <v>477451</v>
      </c>
      <c r="BK343" t="s">
        <v>831</v>
      </c>
      <c r="BL343" t="s">
        <v>200</v>
      </c>
      <c r="BM343" t="s">
        <v>841</v>
      </c>
      <c r="BN343" t="s">
        <v>834</v>
      </c>
      <c r="BO343" t="s">
        <v>32</v>
      </c>
      <c r="BP343" t="s">
        <v>32</v>
      </c>
    </row>
    <row r="344" spans="1:68">
      <c r="A344" s="109">
        <v>2026</v>
      </c>
      <c r="B344" t="s">
        <v>543</v>
      </c>
      <c r="C344" s="109">
        <v>14</v>
      </c>
      <c r="D344" t="s">
        <v>1377</v>
      </c>
      <c r="E344">
        <v>1</v>
      </c>
      <c r="F344" t="s">
        <v>32</v>
      </c>
      <c r="G344" t="s">
        <v>32</v>
      </c>
      <c r="H344">
        <v>40073</v>
      </c>
      <c r="I344" t="s">
        <v>588</v>
      </c>
      <c r="J344" t="s">
        <v>822</v>
      </c>
      <c r="K344" t="s">
        <v>870</v>
      </c>
      <c r="L344" t="s">
        <v>871</v>
      </c>
      <c r="M344">
        <v>14.6</v>
      </c>
      <c r="N344">
        <v>38</v>
      </c>
      <c r="O344">
        <v>50.7</v>
      </c>
      <c r="P344" s="110">
        <v>46085</v>
      </c>
      <c r="Q344" s="110">
        <v>46095</v>
      </c>
      <c r="R344" s="110">
        <v>46095.733849108787</v>
      </c>
      <c r="S344" t="s">
        <v>187</v>
      </c>
      <c r="T344" t="s">
        <v>32</v>
      </c>
      <c r="U344" t="s">
        <v>32</v>
      </c>
      <c r="V344" t="s">
        <v>267</v>
      </c>
      <c r="W344" t="s">
        <v>268</v>
      </c>
      <c r="X344" t="s">
        <v>856</v>
      </c>
      <c r="Y344" t="s">
        <v>32</v>
      </c>
      <c r="Z344" t="s">
        <v>32</v>
      </c>
      <c r="AA344" t="s">
        <v>32</v>
      </c>
      <c r="AB344" t="s">
        <v>32</v>
      </c>
      <c r="AC344" t="s">
        <v>32</v>
      </c>
      <c r="AD344" t="s">
        <v>32</v>
      </c>
      <c r="AE344" t="s">
        <v>190</v>
      </c>
      <c r="AF344">
        <v>217</v>
      </c>
      <c r="AG344" t="s">
        <v>191</v>
      </c>
      <c r="AH344" t="s">
        <v>192</v>
      </c>
      <c r="AI344">
        <v>4</v>
      </c>
      <c r="AJ344">
        <v>4</v>
      </c>
      <c r="AK344" t="s">
        <v>193</v>
      </c>
      <c r="AL344" t="s">
        <v>193</v>
      </c>
      <c r="AM344" t="s">
        <v>193</v>
      </c>
      <c r="AN344">
        <v>10</v>
      </c>
      <c r="AO344" t="s">
        <v>194</v>
      </c>
      <c r="AP344" t="s">
        <v>826</v>
      </c>
      <c r="AQ344" s="283">
        <v>1.034</v>
      </c>
      <c r="AR344">
        <v>1.0840000000000001</v>
      </c>
      <c r="AS344" s="283">
        <v>1.1208560000000001</v>
      </c>
      <c r="AT344">
        <v>117</v>
      </c>
      <c r="AU344" t="s">
        <v>269</v>
      </c>
      <c r="AV344" t="s">
        <v>32</v>
      </c>
      <c r="AW344" t="s">
        <v>32</v>
      </c>
      <c r="AX344">
        <v>14</v>
      </c>
      <c r="AY344" t="s">
        <v>195</v>
      </c>
      <c r="AZ344">
        <v>10033</v>
      </c>
      <c r="BA344" t="s">
        <v>872</v>
      </c>
      <c r="BB344">
        <v>81755</v>
      </c>
      <c r="BC344" t="s">
        <v>590</v>
      </c>
      <c r="BD344">
        <v>14061078</v>
      </c>
      <c r="BE344" t="s">
        <v>859</v>
      </c>
      <c r="BF344" t="s">
        <v>188</v>
      </c>
      <c r="BG344" t="s">
        <v>32</v>
      </c>
      <c r="BH344" t="s">
        <v>198</v>
      </c>
      <c r="BI344" t="s">
        <v>32</v>
      </c>
      <c r="BJ344">
        <v>477378</v>
      </c>
      <c r="BK344" t="s">
        <v>831</v>
      </c>
      <c r="BL344" t="s">
        <v>272</v>
      </c>
      <c r="BM344" t="s">
        <v>841</v>
      </c>
      <c r="BN344" t="s">
        <v>834</v>
      </c>
      <c r="BO344" t="s">
        <v>32</v>
      </c>
      <c r="BP344" t="s">
        <v>32</v>
      </c>
    </row>
    <row r="345" spans="1:68">
      <c r="A345" s="109">
        <v>2026</v>
      </c>
      <c r="B345" t="s">
        <v>543</v>
      </c>
      <c r="C345" s="109">
        <v>14</v>
      </c>
      <c r="D345" t="s">
        <v>1378</v>
      </c>
      <c r="E345">
        <v>1</v>
      </c>
      <c r="F345" t="s">
        <v>32</v>
      </c>
      <c r="G345" t="s">
        <v>32</v>
      </c>
      <c r="H345">
        <v>702006</v>
      </c>
      <c r="I345" t="s">
        <v>1014</v>
      </c>
      <c r="J345" t="s">
        <v>822</v>
      </c>
      <c r="K345" t="s">
        <v>823</v>
      </c>
      <c r="L345" t="s">
        <v>1015</v>
      </c>
      <c r="M345">
        <v>17</v>
      </c>
      <c r="N345">
        <v>47.9</v>
      </c>
      <c r="O345">
        <v>43.2</v>
      </c>
      <c r="P345" s="110">
        <v>46088</v>
      </c>
      <c r="Q345" s="110">
        <v>46095</v>
      </c>
      <c r="R345" s="110">
        <v>46095.596645520833</v>
      </c>
      <c r="S345" t="s">
        <v>187</v>
      </c>
      <c r="T345" t="s">
        <v>32</v>
      </c>
      <c r="U345" t="s">
        <v>32</v>
      </c>
      <c r="V345" t="s">
        <v>259</v>
      </c>
      <c r="W345" t="s">
        <v>259</v>
      </c>
      <c r="X345" t="s">
        <v>856</v>
      </c>
      <c r="Y345" t="s">
        <v>32</v>
      </c>
      <c r="Z345" t="s">
        <v>32</v>
      </c>
      <c r="AA345" t="s">
        <v>32</v>
      </c>
      <c r="AB345" t="s">
        <v>32</v>
      </c>
      <c r="AC345" t="s">
        <v>32</v>
      </c>
      <c r="AD345" t="s">
        <v>32</v>
      </c>
      <c r="AE345" t="s">
        <v>190</v>
      </c>
      <c r="AF345">
        <v>217</v>
      </c>
      <c r="AG345" t="s">
        <v>191</v>
      </c>
      <c r="AH345" t="s">
        <v>192</v>
      </c>
      <c r="AI345">
        <v>4</v>
      </c>
      <c r="AJ345">
        <v>4</v>
      </c>
      <c r="AK345" t="s">
        <v>193</v>
      </c>
      <c r="AL345" t="s">
        <v>193</v>
      </c>
      <c r="AM345" t="s">
        <v>193</v>
      </c>
      <c r="AN345">
        <v>10</v>
      </c>
      <c r="AO345" t="s">
        <v>194</v>
      </c>
      <c r="AP345" t="s">
        <v>826</v>
      </c>
      <c r="AQ345" s="283">
        <v>0.46800000000000003</v>
      </c>
      <c r="AR345">
        <v>1.0840000000000001</v>
      </c>
      <c r="AS345" s="283">
        <v>0.5073120000000001</v>
      </c>
      <c r="AT345">
        <v>117</v>
      </c>
      <c r="AU345" t="s">
        <v>261</v>
      </c>
      <c r="AV345" t="s">
        <v>32</v>
      </c>
      <c r="AW345" t="s">
        <v>32</v>
      </c>
      <c r="AX345">
        <v>14</v>
      </c>
      <c r="AY345" t="s">
        <v>195</v>
      </c>
      <c r="AZ345">
        <v>10257</v>
      </c>
      <c r="BA345" t="s">
        <v>1016</v>
      </c>
      <c r="BB345">
        <v>39665</v>
      </c>
      <c r="BC345" t="s">
        <v>1017</v>
      </c>
      <c r="BD345">
        <v>10324383</v>
      </c>
      <c r="BE345" t="s">
        <v>829</v>
      </c>
      <c r="BF345" t="s">
        <v>188</v>
      </c>
      <c r="BG345" t="s">
        <v>32</v>
      </c>
      <c r="BH345" t="s">
        <v>198</v>
      </c>
      <c r="BI345" t="s">
        <v>32</v>
      </c>
      <c r="BJ345">
        <v>477299</v>
      </c>
      <c r="BK345" t="s">
        <v>831</v>
      </c>
      <c r="BL345" t="s">
        <v>264</v>
      </c>
      <c r="BM345" t="s">
        <v>833</v>
      </c>
      <c r="BN345" t="s">
        <v>834</v>
      </c>
      <c r="BO345" t="s">
        <v>32</v>
      </c>
      <c r="BP345" t="s">
        <v>32</v>
      </c>
    </row>
    <row r="346" spans="1:68">
      <c r="A346" s="109">
        <v>2026</v>
      </c>
      <c r="B346" t="s">
        <v>543</v>
      </c>
      <c r="C346" s="109">
        <v>14</v>
      </c>
      <c r="D346" t="s">
        <v>1379</v>
      </c>
      <c r="E346">
        <v>1</v>
      </c>
      <c r="F346" t="s">
        <v>32</v>
      </c>
      <c r="G346" t="s">
        <v>32</v>
      </c>
      <c r="H346">
        <v>703786</v>
      </c>
      <c r="I346" t="s">
        <v>921</v>
      </c>
      <c r="J346" t="s">
        <v>822</v>
      </c>
      <c r="K346" t="s">
        <v>854</v>
      </c>
      <c r="L346" t="s">
        <v>922</v>
      </c>
      <c r="M346">
        <v>14.98</v>
      </c>
      <c r="N346">
        <v>50.9</v>
      </c>
      <c r="O346">
        <v>39.1</v>
      </c>
      <c r="P346" s="110">
        <v>46087</v>
      </c>
      <c r="Q346" s="110">
        <v>46095</v>
      </c>
      <c r="R346" s="110">
        <v>46095.637702233798</v>
      </c>
      <c r="S346" t="s">
        <v>187</v>
      </c>
      <c r="T346" t="s">
        <v>32</v>
      </c>
      <c r="U346" t="s">
        <v>32</v>
      </c>
      <c r="V346" t="s">
        <v>188</v>
      </c>
      <c r="W346" t="s">
        <v>188</v>
      </c>
      <c r="X346" t="s">
        <v>825</v>
      </c>
      <c r="Y346" t="s">
        <v>32</v>
      </c>
      <c r="Z346" t="s">
        <v>32</v>
      </c>
      <c r="AA346" t="s">
        <v>32</v>
      </c>
      <c r="AB346" t="s">
        <v>32</v>
      </c>
      <c r="AC346" t="s">
        <v>32</v>
      </c>
      <c r="AD346" t="s">
        <v>32</v>
      </c>
      <c r="AE346" t="s">
        <v>190</v>
      </c>
      <c r="AF346">
        <v>217</v>
      </c>
      <c r="AG346" t="s">
        <v>191</v>
      </c>
      <c r="AH346" t="s">
        <v>192</v>
      </c>
      <c r="AI346">
        <v>4</v>
      </c>
      <c r="AJ346">
        <v>4</v>
      </c>
      <c r="AK346" t="s">
        <v>193</v>
      </c>
      <c r="AL346" t="s">
        <v>193</v>
      </c>
      <c r="AM346" t="s">
        <v>193</v>
      </c>
      <c r="AN346">
        <v>10</v>
      </c>
      <c r="AO346" t="s">
        <v>194</v>
      </c>
      <c r="AP346" t="s">
        <v>826</v>
      </c>
      <c r="AQ346" s="283">
        <v>0.74199999999999999</v>
      </c>
      <c r="AR346">
        <v>1.0840000000000001</v>
      </c>
      <c r="AS346" s="283">
        <v>0.80432800000000004</v>
      </c>
      <c r="AT346">
        <v>162</v>
      </c>
      <c r="AU346" t="s">
        <v>188</v>
      </c>
      <c r="AV346" t="s">
        <v>32</v>
      </c>
      <c r="AW346" t="s">
        <v>32</v>
      </c>
      <c r="AX346">
        <v>14</v>
      </c>
      <c r="AY346" t="s">
        <v>195</v>
      </c>
      <c r="AZ346">
        <v>10444</v>
      </c>
      <c r="BA346" t="s">
        <v>906</v>
      </c>
      <c r="BB346">
        <v>37374</v>
      </c>
      <c r="BC346" t="s">
        <v>923</v>
      </c>
      <c r="BD346">
        <v>5435141</v>
      </c>
      <c r="BE346" t="s">
        <v>829</v>
      </c>
      <c r="BF346" t="s">
        <v>188</v>
      </c>
      <c r="BG346" t="s">
        <v>32</v>
      </c>
      <c r="BH346" t="s">
        <v>198</v>
      </c>
      <c r="BI346" t="s">
        <v>32</v>
      </c>
      <c r="BJ346">
        <v>477245</v>
      </c>
      <c r="BK346" t="s">
        <v>831</v>
      </c>
      <c r="BL346" t="s">
        <v>1030</v>
      </c>
      <c r="BM346" t="s">
        <v>833</v>
      </c>
      <c r="BN346" t="s">
        <v>834</v>
      </c>
      <c r="BO346" t="s">
        <v>32</v>
      </c>
      <c r="BP346" t="s">
        <v>32</v>
      </c>
    </row>
    <row r="347" spans="1:68">
      <c r="A347" s="109">
        <v>2026</v>
      </c>
      <c r="B347" t="s">
        <v>543</v>
      </c>
      <c r="C347" s="109">
        <v>14</v>
      </c>
      <c r="D347" t="s">
        <v>1380</v>
      </c>
      <c r="E347">
        <v>1</v>
      </c>
      <c r="F347" t="s">
        <v>32</v>
      </c>
      <c r="G347" t="s">
        <v>32</v>
      </c>
      <c r="H347">
        <v>698758</v>
      </c>
      <c r="I347" t="s">
        <v>862</v>
      </c>
      <c r="J347" t="s">
        <v>822</v>
      </c>
      <c r="K347" t="s">
        <v>823</v>
      </c>
      <c r="L347" t="s">
        <v>863</v>
      </c>
      <c r="M347">
        <v>17.899999999999999</v>
      </c>
      <c r="N347">
        <v>49.4</v>
      </c>
      <c r="O347">
        <v>80</v>
      </c>
      <c r="P347" s="110">
        <v>46087</v>
      </c>
      <c r="Q347" s="110">
        <v>46095</v>
      </c>
      <c r="R347" s="110">
        <v>46095.633616400461</v>
      </c>
      <c r="S347" t="s">
        <v>187</v>
      </c>
      <c r="T347" t="s">
        <v>32</v>
      </c>
      <c r="U347" t="s">
        <v>32</v>
      </c>
      <c r="V347" t="s">
        <v>188</v>
      </c>
      <c r="W347" t="s">
        <v>188</v>
      </c>
      <c r="X347" t="s">
        <v>825</v>
      </c>
      <c r="Y347" t="s">
        <v>32</v>
      </c>
      <c r="Z347" t="s">
        <v>32</v>
      </c>
      <c r="AA347" t="s">
        <v>32</v>
      </c>
      <c r="AB347" t="s">
        <v>32</v>
      </c>
      <c r="AC347" t="s">
        <v>32</v>
      </c>
      <c r="AD347" t="s">
        <v>32</v>
      </c>
      <c r="AE347" t="s">
        <v>190</v>
      </c>
      <c r="AF347">
        <v>217</v>
      </c>
      <c r="AG347" t="s">
        <v>191</v>
      </c>
      <c r="AH347" t="s">
        <v>192</v>
      </c>
      <c r="AI347">
        <v>4</v>
      </c>
      <c r="AJ347">
        <v>4</v>
      </c>
      <c r="AK347" t="s">
        <v>193</v>
      </c>
      <c r="AL347" t="s">
        <v>193</v>
      </c>
      <c r="AM347" t="s">
        <v>193</v>
      </c>
      <c r="AN347">
        <v>14</v>
      </c>
      <c r="AO347" t="s">
        <v>194</v>
      </c>
      <c r="AP347" t="s">
        <v>826</v>
      </c>
      <c r="AQ347" s="283">
        <v>2.3290000000000002</v>
      </c>
      <c r="AR347">
        <v>1.0840000000000001</v>
      </c>
      <c r="AS347" s="283">
        <v>2.524636000000001</v>
      </c>
      <c r="AT347">
        <v>161</v>
      </c>
      <c r="AU347" t="s">
        <v>188</v>
      </c>
      <c r="AV347" t="s">
        <v>32</v>
      </c>
      <c r="AW347" t="s">
        <v>32</v>
      </c>
      <c r="AX347">
        <v>14</v>
      </c>
      <c r="AY347" t="s">
        <v>195</v>
      </c>
      <c r="AZ347">
        <v>8486</v>
      </c>
      <c r="BA347" t="s">
        <v>330</v>
      </c>
      <c r="BB347">
        <v>942458</v>
      </c>
      <c r="BC347" t="s">
        <v>867</v>
      </c>
      <c r="BD347">
        <v>15928261</v>
      </c>
      <c r="BE347" t="s">
        <v>829</v>
      </c>
      <c r="BF347" t="s">
        <v>188</v>
      </c>
      <c r="BG347" t="s">
        <v>32</v>
      </c>
      <c r="BH347" t="s">
        <v>198</v>
      </c>
      <c r="BI347" t="s">
        <v>32</v>
      </c>
      <c r="BJ347">
        <v>477171</v>
      </c>
      <c r="BK347" t="s">
        <v>831</v>
      </c>
      <c r="BL347" t="s">
        <v>1030</v>
      </c>
      <c r="BM347" t="s">
        <v>833</v>
      </c>
      <c r="BN347" t="s">
        <v>834</v>
      </c>
      <c r="BO347" t="s">
        <v>32</v>
      </c>
      <c r="BP347" t="s">
        <v>32</v>
      </c>
    </row>
    <row r="348" spans="1:68">
      <c r="A348" s="109">
        <v>2026</v>
      </c>
      <c r="B348" t="s">
        <v>543</v>
      </c>
      <c r="C348" s="109">
        <v>14</v>
      </c>
      <c r="D348" t="s">
        <v>1381</v>
      </c>
      <c r="E348">
        <v>1</v>
      </c>
      <c r="F348" t="s">
        <v>32</v>
      </c>
      <c r="G348" t="s">
        <v>32</v>
      </c>
      <c r="H348">
        <v>925411</v>
      </c>
      <c r="I348" t="s">
        <v>333</v>
      </c>
      <c r="J348" t="s">
        <v>822</v>
      </c>
      <c r="K348" t="s">
        <v>823</v>
      </c>
      <c r="L348" t="s">
        <v>1029</v>
      </c>
      <c r="M348">
        <v>14.89</v>
      </c>
      <c r="N348">
        <v>31</v>
      </c>
      <c r="O348">
        <v>38.799999999999997</v>
      </c>
      <c r="P348" s="110">
        <v>46076</v>
      </c>
      <c r="Q348" s="110">
        <v>46095</v>
      </c>
      <c r="R348" s="110">
        <v>46095.592616747686</v>
      </c>
      <c r="S348" t="s">
        <v>187</v>
      </c>
      <c r="T348" t="s">
        <v>32</v>
      </c>
      <c r="U348" t="s">
        <v>32</v>
      </c>
      <c r="V348" t="s">
        <v>188</v>
      </c>
      <c r="W348" t="s">
        <v>188</v>
      </c>
      <c r="X348" t="s">
        <v>825</v>
      </c>
      <c r="Y348" t="s">
        <v>32</v>
      </c>
      <c r="Z348" t="s">
        <v>32</v>
      </c>
      <c r="AA348" t="s">
        <v>32</v>
      </c>
      <c r="AB348" t="s">
        <v>32</v>
      </c>
      <c r="AC348" t="s">
        <v>32</v>
      </c>
      <c r="AD348" t="s">
        <v>32</v>
      </c>
      <c r="AE348" t="s">
        <v>190</v>
      </c>
      <c r="AF348">
        <v>217</v>
      </c>
      <c r="AG348" t="s">
        <v>191</v>
      </c>
      <c r="AH348" t="s">
        <v>192</v>
      </c>
      <c r="AI348">
        <v>4</v>
      </c>
      <c r="AJ348">
        <v>4</v>
      </c>
      <c r="AK348" t="s">
        <v>193</v>
      </c>
      <c r="AL348" t="s">
        <v>193</v>
      </c>
      <c r="AM348" t="s">
        <v>193</v>
      </c>
      <c r="AN348">
        <v>9</v>
      </c>
      <c r="AO348" t="s">
        <v>194</v>
      </c>
      <c r="AP348" t="s">
        <v>826</v>
      </c>
      <c r="AQ348" s="283">
        <v>1.101</v>
      </c>
      <c r="AR348">
        <v>1.0840000000000001</v>
      </c>
      <c r="AS348" s="283">
        <v>1.193484</v>
      </c>
      <c r="AT348">
        <v>115</v>
      </c>
      <c r="AU348" t="s">
        <v>188</v>
      </c>
      <c r="AV348" t="s">
        <v>32</v>
      </c>
      <c r="AW348" t="s">
        <v>32</v>
      </c>
      <c r="AX348">
        <v>14</v>
      </c>
      <c r="AY348" t="s">
        <v>195</v>
      </c>
      <c r="AZ348">
        <v>8486</v>
      </c>
      <c r="BA348" t="s">
        <v>330</v>
      </c>
      <c r="BB348">
        <v>88158</v>
      </c>
      <c r="BC348" t="s">
        <v>335</v>
      </c>
      <c r="BD348">
        <v>7468555</v>
      </c>
      <c r="BE348" t="s">
        <v>829</v>
      </c>
      <c r="BF348" t="s">
        <v>188</v>
      </c>
      <c r="BG348" t="s">
        <v>32</v>
      </c>
      <c r="BH348" t="s">
        <v>198</v>
      </c>
      <c r="BI348" t="s">
        <v>32</v>
      </c>
      <c r="BJ348">
        <v>477170</v>
      </c>
      <c r="BK348" t="s">
        <v>831</v>
      </c>
      <c r="BL348" t="s">
        <v>1030</v>
      </c>
      <c r="BM348" t="s">
        <v>833</v>
      </c>
      <c r="BN348" t="s">
        <v>834</v>
      </c>
      <c r="BO348" t="s">
        <v>32</v>
      </c>
      <c r="BP348" t="s">
        <v>32</v>
      </c>
    </row>
    <row r="349" spans="1:68">
      <c r="A349" s="109">
        <v>2026</v>
      </c>
      <c r="B349" t="s">
        <v>543</v>
      </c>
      <c r="C349" s="109">
        <v>14</v>
      </c>
      <c r="D349" t="s">
        <v>1381</v>
      </c>
      <c r="E349">
        <v>2</v>
      </c>
      <c r="F349" t="s">
        <v>32</v>
      </c>
      <c r="G349" t="s">
        <v>32</v>
      </c>
      <c r="H349">
        <v>925411</v>
      </c>
      <c r="I349" t="s">
        <v>333</v>
      </c>
      <c r="J349" t="s">
        <v>822</v>
      </c>
      <c r="K349" t="s">
        <v>823</v>
      </c>
      <c r="L349" t="s">
        <v>1029</v>
      </c>
      <c r="M349">
        <v>14.89</v>
      </c>
      <c r="N349">
        <v>31</v>
      </c>
      <c r="O349">
        <v>38.799999999999997</v>
      </c>
      <c r="P349" s="110">
        <v>46076</v>
      </c>
      <c r="Q349" s="110">
        <v>46095</v>
      </c>
      <c r="R349" s="110">
        <v>46095.592616747686</v>
      </c>
      <c r="S349" t="s">
        <v>187</v>
      </c>
      <c r="T349" t="s">
        <v>32</v>
      </c>
      <c r="U349" t="s">
        <v>32</v>
      </c>
      <c r="V349" t="s">
        <v>188</v>
      </c>
      <c r="W349" t="s">
        <v>188</v>
      </c>
      <c r="X349" t="s">
        <v>825</v>
      </c>
      <c r="Y349" t="s">
        <v>32</v>
      </c>
      <c r="Z349" t="s">
        <v>32</v>
      </c>
      <c r="AA349" t="s">
        <v>32</v>
      </c>
      <c r="AB349" t="s">
        <v>32</v>
      </c>
      <c r="AC349" t="s">
        <v>32</v>
      </c>
      <c r="AD349" t="s">
        <v>32</v>
      </c>
      <c r="AE349" t="s">
        <v>190</v>
      </c>
      <c r="AF349">
        <v>217</v>
      </c>
      <c r="AG349" t="s">
        <v>191</v>
      </c>
      <c r="AH349" t="s">
        <v>192</v>
      </c>
      <c r="AI349">
        <v>4</v>
      </c>
      <c r="AJ349">
        <v>4</v>
      </c>
      <c r="AK349" t="s">
        <v>193</v>
      </c>
      <c r="AL349" t="s">
        <v>193</v>
      </c>
      <c r="AM349" t="s">
        <v>193</v>
      </c>
      <c r="AN349">
        <v>14</v>
      </c>
      <c r="AO349" t="s">
        <v>194</v>
      </c>
      <c r="AP349" t="s">
        <v>826</v>
      </c>
      <c r="AQ349" s="283">
        <v>1.1000000000000001</v>
      </c>
      <c r="AR349">
        <v>1.0840000000000001</v>
      </c>
      <c r="AS349" s="283">
        <v>1.1923999999999999</v>
      </c>
      <c r="AT349">
        <v>161</v>
      </c>
      <c r="AU349" t="s">
        <v>188</v>
      </c>
      <c r="AV349" t="s">
        <v>32</v>
      </c>
      <c r="AW349" t="s">
        <v>32</v>
      </c>
      <c r="AX349">
        <v>14</v>
      </c>
      <c r="AY349" t="s">
        <v>195</v>
      </c>
      <c r="AZ349">
        <v>8486</v>
      </c>
      <c r="BA349" t="s">
        <v>330</v>
      </c>
      <c r="BB349">
        <v>88158</v>
      </c>
      <c r="BC349" t="s">
        <v>335</v>
      </c>
      <c r="BD349">
        <v>7468555</v>
      </c>
      <c r="BE349" t="s">
        <v>829</v>
      </c>
      <c r="BF349" t="s">
        <v>188</v>
      </c>
      <c r="BG349" t="s">
        <v>32</v>
      </c>
      <c r="BH349" t="s">
        <v>198</v>
      </c>
      <c r="BI349" t="s">
        <v>32</v>
      </c>
      <c r="BJ349">
        <v>477170</v>
      </c>
      <c r="BK349" t="s">
        <v>831</v>
      </c>
      <c r="BL349" t="s">
        <v>1030</v>
      </c>
      <c r="BM349" t="s">
        <v>833</v>
      </c>
      <c r="BN349" t="s">
        <v>834</v>
      </c>
      <c r="BO349" t="s">
        <v>32</v>
      </c>
      <c r="BP349" t="s">
        <v>32</v>
      </c>
    </row>
    <row r="350" spans="1:68">
      <c r="A350" s="109">
        <v>2026</v>
      </c>
      <c r="B350" t="s">
        <v>543</v>
      </c>
      <c r="C350" s="109">
        <v>14</v>
      </c>
      <c r="D350" t="s">
        <v>1382</v>
      </c>
      <c r="E350">
        <v>1</v>
      </c>
      <c r="F350" t="s">
        <v>32</v>
      </c>
      <c r="G350" t="s">
        <v>32</v>
      </c>
      <c r="H350">
        <v>950913</v>
      </c>
      <c r="I350" t="s">
        <v>465</v>
      </c>
      <c r="J350" t="s">
        <v>822</v>
      </c>
      <c r="K350" t="s">
        <v>823</v>
      </c>
      <c r="L350" t="s">
        <v>902</v>
      </c>
      <c r="M350">
        <v>17.7</v>
      </c>
      <c r="N350">
        <v>48</v>
      </c>
      <c r="O350">
        <v>77</v>
      </c>
      <c r="P350" s="110">
        <v>46074</v>
      </c>
      <c r="Q350" s="110">
        <v>46095</v>
      </c>
      <c r="R350" s="110">
        <v>46095.662013969908</v>
      </c>
      <c r="S350" t="s">
        <v>187</v>
      </c>
      <c r="T350" t="s">
        <v>32</v>
      </c>
      <c r="U350" t="s">
        <v>32</v>
      </c>
      <c r="V350" t="s">
        <v>301</v>
      </c>
      <c r="W350" t="s">
        <v>302</v>
      </c>
      <c r="X350" t="s">
        <v>856</v>
      </c>
      <c r="Y350" t="s">
        <v>32</v>
      </c>
      <c r="Z350" t="s">
        <v>32</v>
      </c>
      <c r="AA350" t="s">
        <v>32</v>
      </c>
      <c r="AB350" t="s">
        <v>32</v>
      </c>
      <c r="AC350" t="s">
        <v>32</v>
      </c>
      <c r="AD350" t="s">
        <v>32</v>
      </c>
      <c r="AE350" t="s">
        <v>190</v>
      </c>
      <c r="AF350">
        <v>217</v>
      </c>
      <c r="AG350" t="s">
        <v>191</v>
      </c>
      <c r="AH350" t="s">
        <v>192</v>
      </c>
      <c r="AI350">
        <v>4</v>
      </c>
      <c r="AJ350">
        <v>4</v>
      </c>
      <c r="AK350" t="s">
        <v>193</v>
      </c>
      <c r="AL350" t="s">
        <v>193</v>
      </c>
      <c r="AM350" t="s">
        <v>193</v>
      </c>
      <c r="AN350">
        <v>12</v>
      </c>
      <c r="AO350" t="s">
        <v>194</v>
      </c>
      <c r="AP350" t="s">
        <v>826</v>
      </c>
      <c r="AQ350" s="283">
        <v>6.7629999999999999</v>
      </c>
      <c r="AR350">
        <v>1.087</v>
      </c>
      <c r="AS350" s="283">
        <v>7.3513809999999999</v>
      </c>
      <c r="AT350">
        <v>120</v>
      </c>
      <c r="AU350" t="s">
        <v>261</v>
      </c>
      <c r="AV350" t="s">
        <v>32</v>
      </c>
      <c r="AW350" t="s">
        <v>32</v>
      </c>
      <c r="AX350">
        <v>14</v>
      </c>
      <c r="AY350" t="s">
        <v>195</v>
      </c>
      <c r="AZ350">
        <v>7650</v>
      </c>
      <c r="BA350" t="s">
        <v>303</v>
      </c>
      <c r="BB350">
        <v>927498</v>
      </c>
      <c r="BC350" t="s">
        <v>467</v>
      </c>
      <c r="BD350">
        <v>6758684</v>
      </c>
      <c r="BE350" t="s">
        <v>859</v>
      </c>
      <c r="BF350" t="s">
        <v>188</v>
      </c>
      <c r="BG350">
        <v>10404754</v>
      </c>
      <c r="BH350" t="s">
        <v>198</v>
      </c>
      <c r="BI350" t="s">
        <v>32</v>
      </c>
      <c r="BJ350">
        <v>477167</v>
      </c>
      <c r="BK350" t="s">
        <v>831</v>
      </c>
      <c r="BL350" t="s">
        <v>305</v>
      </c>
      <c r="BM350" t="s">
        <v>833</v>
      </c>
      <c r="BN350" t="s">
        <v>834</v>
      </c>
      <c r="BO350" t="s">
        <v>32</v>
      </c>
      <c r="BP350" t="s">
        <v>32</v>
      </c>
    </row>
    <row r="351" spans="1:68">
      <c r="A351" s="109">
        <v>2026</v>
      </c>
      <c r="B351" t="s">
        <v>543</v>
      </c>
      <c r="C351" s="109">
        <v>13</v>
      </c>
      <c r="D351" t="s">
        <v>1383</v>
      </c>
      <c r="E351">
        <v>1</v>
      </c>
      <c r="F351" t="s">
        <v>32</v>
      </c>
      <c r="G351" t="s">
        <v>32</v>
      </c>
      <c r="H351">
        <v>702079</v>
      </c>
      <c r="I351" t="s">
        <v>1277</v>
      </c>
      <c r="J351" t="s">
        <v>822</v>
      </c>
      <c r="K351" t="s">
        <v>1101</v>
      </c>
      <c r="L351" t="s">
        <v>1278</v>
      </c>
      <c r="M351">
        <v>17.59</v>
      </c>
      <c r="N351">
        <v>30</v>
      </c>
      <c r="O351">
        <v>33.6</v>
      </c>
      <c r="P351" s="110">
        <v>46080</v>
      </c>
      <c r="Q351" s="110">
        <v>46094</v>
      </c>
      <c r="R351" s="110">
        <v>46094.747353668979</v>
      </c>
      <c r="S351" t="s">
        <v>187</v>
      </c>
      <c r="T351" t="s">
        <v>32</v>
      </c>
      <c r="U351" t="s">
        <v>32</v>
      </c>
      <c r="V351" t="s">
        <v>350</v>
      </c>
      <c r="W351" t="s">
        <v>351</v>
      </c>
      <c r="X351" t="s">
        <v>1039</v>
      </c>
      <c r="Y351" t="s">
        <v>32</v>
      </c>
      <c r="Z351" t="s">
        <v>32</v>
      </c>
      <c r="AA351" t="s">
        <v>32</v>
      </c>
      <c r="AB351" t="s">
        <v>32</v>
      </c>
      <c r="AC351" t="s">
        <v>32</v>
      </c>
      <c r="AD351" t="s">
        <v>32</v>
      </c>
      <c r="AE351" t="s">
        <v>190</v>
      </c>
      <c r="AF351">
        <v>217</v>
      </c>
      <c r="AG351" t="s">
        <v>191</v>
      </c>
      <c r="AH351" t="s">
        <v>192</v>
      </c>
      <c r="AI351">
        <v>4</v>
      </c>
      <c r="AJ351">
        <v>4</v>
      </c>
      <c r="AK351" t="s">
        <v>193</v>
      </c>
      <c r="AL351" t="s">
        <v>193</v>
      </c>
      <c r="AM351" t="s">
        <v>193</v>
      </c>
      <c r="AN351">
        <v>7</v>
      </c>
      <c r="AO351" t="s">
        <v>194</v>
      </c>
      <c r="AP351" t="s">
        <v>826</v>
      </c>
      <c r="AQ351" s="283">
        <v>0.70099999999999996</v>
      </c>
      <c r="AR351">
        <v>1.0840000000000001</v>
      </c>
      <c r="AS351" s="283">
        <v>0.759884</v>
      </c>
      <c r="AT351">
        <v>113</v>
      </c>
      <c r="AU351" t="s">
        <v>352</v>
      </c>
      <c r="AV351" t="s">
        <v>32</v>
      </c>
      <c r="AW351" t="s">
        <v>32</v>
      </c>
      <c r="AX351">
        <v>7</v>
      </c>
      <c r="AY351" t="s">
        <v>195</v>
      </c>
      <c r="AZ351">
        <v>7112</v>
      </c>
      <c r="BA351" t="s">
        <v>1347</v>
      </c>
      <c r="BB351">
        <v>16145</v>
      </c>
      <c r="BC351" t="s">
        <v>1275</v>
      </c>
      <c r="BD351">
        <v>11767632</v>
      </c>
      <c r="BE351" t="s">
        <v>829</v>
      </c>
      <c r="BF351" t="s">
        <v>563</v>
      </c>
      <c r="BG351" t="s">
        <v>32</v>
      </c>
      <c r="BH351" t="s">
        <v>198</v>
      </c>
      <c r="BI351" t="s">
        <v>32</v>
      </c>
      <c r="BJ351">
        <v>477033</v>
      </c>
      <c r="BK351" t="s">
        <v>831</v>
      </c>
      <c r="BL351" t="s">
        <v>355</v>
      </c>
      <c r="BM351" t="s">
        <v>833</v>
      </c>
      <c r="BN351" t="s">
        <v>834</v>
      </c>
      <c r="BO351" t="s">
        <v>32</v>
      </c>
      <c r="BP351" t="s">
        <v>32</v>
      </c>
    </row>
    <row r="352" spans="1:68">
      <c r="A352" s="109">
        <v>2026</v>
      </c>
      <c r="B352" t="s">
        <v>543</v>
      </c>
      <c r="C352" s="109">
        <v>13</v>
      </c>
      <c r="D352" t="s">
        <v>1383</v>
      </c>
      <c r="E352">
        <v>2</v>
      </c>
      <c r="F352" t="s">
        <v>32</v>
      </c>
      <c r="G352" t="s">
        <v>32</v>
      </c>
      <c r="H352">
        <v>702079</v>
      </c>
      <c r="I352" t="s">
        <v>1277</v>
      </c>
      <c r="J352" t="s">
        <v>822</v>
      </c>
      <c r="K352" t="s">
        <v>1101</v>
      </c>
      <c r="L352" t="s">
        <v>1278</v>
      </c>
      <c r="M352">
        <v>17.59</v>
      </c>
      <c r="N352">
        <v>30</v>
      </c>
      <c r="O352">
        <v>33.6</v>
      </c>
      <c r="P352" s="110">
        <v>46080</v>
      </c>
      <c r="Q352" s="110">
        <v>46094</v>
      </c>
      <c r="R352" s="110">
        <v>46094.747353668979</v>
      </c>
      <c r="S352" t="s">
        <v>187</v>
      </c>
      <c r="T352" t="s">
        <v>32</v>
      </c>
      <c r="U352" t="s">
        <v>32</v>
      </c>
      <c r="V352" t="s">
        <v>350</v>
      </c>
      <c r="W352" t="s">
        <v>351</v>
      </c>
      <c r="X352" t="s">
        <v>1039</v>
      </c>
      <c r="Y352" t="s">
        <v>32</v>
      </c>
      <c r="Z352" t="s">
        <v>32</v>
      </c>
      <c r="AA352" t="s">
        <v>32</v>
      </c>
      <c r="AB352" t="s">
        <v>32</v>
      </c>
      <c r="AC352" t="s">
        <v>32</v>
      </c>
      <c r="AD352" t="s">
        <v>32</v>
      </c>
      <c r="AE352" t="s">
        <v>190</v>
      </c>
      <c r="AF352">
        <v>217</v>
      </c>
      <c r="AG352" t="s">
        <v>191</v>
      </c>
      <c r="AH352" t="s">
        <v>192</v>
      </c>
      <c r="AI352">
        <v>4</v>
      </c>
      <c r="AJ352">
        <v>4</v>
      </c>
      <c r="AK352" t="s">
        <v>193</v>
      </c>
      <c r="AL352" t="s">
        <v>193</v>
      </c>
      <c r="AM352" t="s">
        <v>193</v>
      </c>
      <c r="AN352">
        <v>8</v>
      </c>
      <c r="AO352" t="s">
        <v>194</v>
      </c>
      <c r="AP352" t="s">
        <v>826</v>
      </c>
      <c r="AQ352" s="283">
        <v>0.2</v>
      </c>
      <c r="AR352">
        <v>1.0840000000000001</v>
      </c>
      <c r="AS352" s="283">
        <v>0.21679999999999999</v>
      </c>
      <c r="AT352">
        <v>114</v>
      </c>
      <c r="AU352" t="s">
        <v>352</v>
      </c>
      <c r="AV352" t="s">
        <v>32</v>
      </c>
      <c r="AW352" t="s">
        <v>32</v>
      </c>
      <c r="AX352">
        <v>7</v>
      </c>
      <c r="AY352" t="s">
        <v>195</v>
      </c>
      <c r="AZ352">
        <v>7112</v>
      </c>
      <c r="BA352" t="s">
        <v>1347</v>
      </c>
      <c r="BB352">
        <v>16145</v>
      </c>
      <c r="BC352" t="s">
        <v>1275</v>
      </c>
      <c r="BD352">
        <v>11767632</v>
      </c>
      <c r="BE352" t="s">
        <v>829</v>
      </c>
      <c r="BF352" t="s">
        <v>563</v>
      </c>
      <c r="BG352" t="s">
        <v>32</v>
      </c>
      <c r="BH352" t="s">
        <v>198</v>
      </c>
      <c r="BI352" t="s">
        <v>32</v>
      </c>
      <c r="BJ352">
        <v>477033</v>
      </c>
      <c r="BK352" t="s">
        <v>831</v>
      </c>
      <c r="BL352" t="s">
        <v>355</v>
      </c>
      <c r="BM352" t="s">
        <v>833</v>
      </c>
      <c r="BN352" t="s">
        <v>834</v>
      </c>
      <c r="BO352" t="s">
        <v>32</v>
      </c>
      <c r="BP352" t="s">
        <v>32</v>
      </c>
    </row>
    <row r="353" spans="1:68">
      <c r="A353" s="109">
        <v>2026</v>
      </c>
      <c r="B353" t="s">
        <v>543</v>
      </c>
      <c r="C353" s="109">
        <v>13</v>
      </c>
      <c r="D353" t="s">
        <v>1383</v>
      </c>
      <c r="E353">
        <v>3</v>
      </c>
      <c r="F353" t="s">
        <v>32</v>
      </c>
      <c r="G353" t="s">
        <v>32</v>
      </c>
      <c r="H353">
        <v>702079</v>
      </c>
      <c r="I353" t="s">
        <v>1277</v>
      </c>
      <c r="J353" t="s">
        <v>822</v>
      </c>
      <c r="K353" t="s">
        <v>1101</v>
      </c>
      <c r="L353" t="s">
        <v>1278</v>
      </c>
      <c r="M353">
        <v>17.59</v>
      </c>
      <c r="N353">
        <v>30</v>
      </c>
      <c r="O353">
        <v>33.6</v>
      </c>
      <c r="P353" s="110">
        <v>46080</v>
      </c>
      <c r="Q353" s="110">
        <v>46094</v>
      </c>
      <c r="R353" s="110">
        <v>46094.747353668979</v>
      </c>
      <c r="S353" t="s">
        <v>187</v>
      </c>
      <c r="T353" t="s">
        <v>32</v>
      </c>
      <c r="U353" t="s">
        <v>32</v>
      </c>
      <c r="V353" t="s">
        <v>350</v>
      </c>
      <c r="W353" t="s">
        <v>351</v>
      </c>
      <c r="X353" t="s">
        <v>1039</v>
      </c>
      <c r="Y353" t="s">
        <v>32</v>
      </c>
      <c r="Z353" t="s">
        <v>32</v>
      </c>
      <c r="AA353" t="s">
        <v>32</v>
      </c>
      <c r="AB353" t="s">
        <v>32</v>
      </c>
      <c r="AC353" t="s">
        <v>32</v>
      </c>
      <c r="AD353" t="s">
        <v>32</v>
      </c>
      <c r="AE353" t="s">
        <v>190</v>
      </c>
      <c r="AF353">
        <v>217</v>
      </c>
      <c r="AG353" t="s">
        <v>191</v>
      </c>
      <c r="AH353" t="s">
        <v>192</v>
      </c>
      <c r="AI353">
        <v>4</v>
      </c>
      <c r="AJ353">
        <v>4</v>
      </c>
      <c r="AK353" t="s">
        <v>193</v>
      </c>
      <c r="AL353" t="s">
        <v>193</v>
      </c>
      <c r="AM353" t="s">
        <v>193</v>
      </c>
      <c r="AN353">
        <v>16</v>
      </c>
      <c r="AO353" t="s">
        <v>194</v>
      </c>
      <c r="AP353" t="s">
        <v>826</v>
      </c>
      <c r="AQ353" s="283">
        <v>0.2</v>
      </c>
      <c r="AR353">
        <v>1.0840000000000001</v>
      </c>
      <c r="AS353" s="283">
        <v>0.21679999999999999</v>
      </c>
      <c r="AT353">
        <v>165</v>
      </c>
      <c r="AU353" t="s">
        <v>352</v>
      </c>
      <c r="AV353" t="s">
        <v>32</v>
      </c>
      <c r="AW353" t="s">
        <v>32</v>
      </c>
      <c r="AX353">
        <v>7</v>
      </c>
      <c r="AY353" t="s">
        <v>195</v>
      </c>
      <c r="AZ353">
        <v>7112</v>
      </c>
      <c r="BA353" t="s">
        <v>1347</v>
      </c>
      <c r="BB353">
        <v>16145</v>
      </c>
      <c r="BC353" t="s">
        <v>1275</v>
      </c>
      <c r="BD353">
        <v>11767632</v>
      </c>
      <c r="BE353" t="s">
        <v>829</v>
      </c>
      <c r="BF353" t="s">
        <v>563</v>
      </c>
      <c r="BG353" t="s">
        <v>32</v>
      </c>
      <c r="BH353" t="s">
        <v>198</v>
      </c>
      <c r="BI353" t="s">
        <v>32</v>
      </c>
      <c r="BJ353">
        <v>477033</v>
      </c>
      <c r="BK353" t="s">
        <v>831</v>
      </c>
      <c r="BL353" t="s">
        <v>355</v>
      </c>
      <c r="BM353" t="s">
        <v>833</v>
      </c>
      <c r="BN353" t="s">
        <v>834</v>
      </c>
      <c r="BO353" t="s">
        <v>32</v>
      </c>
      <c r="BP353" t="s">
        <v>32</v>
      </c>
    </row>
    <row r="354" spans="1:68">
      <c r="A354" s="109">
        <v>2026</v>
      </c>
      <c r="B354" t="s">
        <v>543</v>
      </c>
      <c r="C354" s="109">
        <v>12</v>
      </c>
      <c r="D354" t="s">
        <v>1384</v>
      </c>
      <c r="E354">
        <v>1</v>
      </c>
      <c r="F354" t="s">
        <v>32</v>
      </c>
      <c r="G354" t="s">
        <v>32</v>
      </c>
      <c r="H354">
        <v>3491</v>
      </c>
      <c r="I354" t="s">
        <v>438</v>
      </c>
      <c r="J354" t="s">
        <v>822</v>
      </c>
      <c r="K354" t="s">
        <v>914</v>
      </c>
      <c r="L354" t="s">
        <v>1087</v>
      </c>
      <c r="M354">
        <v>15</v>
      </c>
      <c r="N354">
        <v>29</v>
      </c>
      <c r="O354">
        <v>15</v>
      </c>
      <c r="P354" s="110">
        <v>46077</v>
      </c>
      <c r="Q354" s="110">
        <v>46093</v>
      </c>
      <c r="R354" s="110">
        <v>46093.798430787043</v>
      </c>
      <c r="S354" t="s">
        <v>187</v>
      </c>
      <c r="T354" t="s">
        <v>32</v>
      </c>
      <c r="U354" t="s">
        <v>32</v>
      </c>
      <c r="V354" t="s">
        <v>215</v>
      </c>
      <c r="W354" t="s">
        <v>216</v>
      </c>
      <c r="X354" t="s">
        <v>943</v>
      </c>
      <c r="Y354" t="s">
        <v>32</v>
      </c>
      <c r="Z354" t="s">
        <v>32</v>
      </c>
      <c r="AA354" t="s">
        <v>32</v>
      </c>
      <c r="AB354" t="s">
        <v>32</v>
      </c>
      <c r="AC354" t="s">
        <v>32</v>
      </c>
      <c r="AD354" t="s">
        <v>32</v>
      </c>
      <c r="AE354" t="s">
        <v>190</v>
      </c>
      <c r="AF354">
        <v>217</v>
      </c>
      <c r="AG354" t="s">
        <v>191</v>
      </c>
      <c r="AH354" t="s">
        <v>192</v>
      </c>
      <c r="AI354">
        <v>4</v>
      </c>
      <c r="AJ354">
        <v>4</v>
      </c>
      <c r="AK354" t="s">
        <v>193</v>
      </c>
      <c r="AL354" t="s">
        <v>193</v>
      </c>
      <c r="AM354" t="s">
        <v>193</v>
      </c>
      <c r="AN354">
        <v>1</v>
      </c>
      <c r="AO354" t="s">
        <v>194</v>
      </c>
      <c r="AP354" t="s">
        <v>826</v>
      </c>
      <c r="AQ354" s="283">
        <v>0.8</v>
      </c>
      <c r="AR354">
        <v>1.0840000000000001</v>
      </c>
      <c r="AS354" s="283">
        <v>0.86720000000000008</v>
      </c>
      <c r="AT354">
        <v>102</v>
      </c>
      <c r="AU354" t="s">
        <v>216</v>
      </c>
      <c r="AV354" t="s">
        <v>32</v>
      </c>
      <c r="AW354" t="s">
        <v>32</v>
      </c>
      <c r="AX354">
        <v>5</v>
      </c>
      <c r="AY354" t="s">
        <v>195</v>
      </c>
      <c r="AZ354">
        <v>10744</v>
      </c>
      <c r="BA354" t="s">
        <v>916</v>
      </c>
      <c r="BB354">
        <v>8154</v>
      </c>
      <c r="BC354" t="s">
        <v>440</v>
      </c>
      <c r="BD354">
        <v>4966738</v>
      </c>
      <c r="BE354" t="s">
        <v>829</v>
      </c>
      <c r="BF354" t="s">
        <v>340</v>
      </c>
      <c r="BG354" t="s">
        <v>32</v>
      </c>
      <c r="BH354" t="s">
        <v>198</v>
      </c>
      <c r="BI354" t="s">
        <v>1385</v>
      </c>
      <c r="BJ354">
        <v>476835</v>
      </c>
      <c r="BK354" t="s">
        <v>831</v>
      </c>
      <c r="BL354" t="s">
        <v>220</v>
      </c>
      <c r="BM354" t="s">
        <v>841</v>
      </c>
      <c r="BN354" t="s">
        <v>834</v>
      </c>
      <c r="BO354" t="s">
        <v>32</v>
      </c>
      <c r="BP354" t="s">
        <v>32</v>
      </c>
    </row>
    <row r="355" spans="1:68">
      <c r="A355" s="109">
        <v>2026</v>
      </c>
      <c r="B355" t="s">
        <v>543</v>
      </c>
      <c r="C355" s="109">
        <v>12</v>
      </c>
      <c r="D355" t="s">
        <v>1384</v>
      </c>
      <c r="E355">
        <v>2</v>
      </c>
      <c r="F355" t="s">
        <v>32</v>
      </c>
      <c r="G355" t="s">
        <v>32</v>
      </c>
      <c r="H355">
        <v>3491</v>
      </c>
      <c r="I355" t="s">
        <v>438</v>
      </c>
      <c r="J355" t="s">
        <v>822</v>
      </c>
      <c r="K355" t="s">
        <v>914</v>
      </c>
      <c r="L355" t="s">
        <v>1087</v>
      </c>
      <c r="M355">
        <v>15</v>
      </c>
      <c r="N355">
        <v>29</v>
      </c>
      <c r="O355">
        <v>15</v>
      </c>
      <c r="P355" s="110">
        <v>46077</v>
      </c>
      <c r="Q355" s="110">
        <v>46093</v>
      </c>
      <c r="R355" s="110">
        <v>46093.798430787043</v>
      </c>
      <c r="S355" t="s">
        <v>187</v>
      </c>
      <c r="T355" t="s">
        <v>32</v>
      </c>
      <c r="U355" t="s">
        <v>32</v>
      </c>
      <c r="V355" t="s">
        <v>215</v>
      </c>
      <c r="W355" t="s">
        <v>216</v>
      </c>
      <c r="X355" t="s">
        <v>943</v>
      </c>
      <c r="Y355" t="s">
        <v>32</v>
      </c>
      <c r="Z355" t="s">
        <v>32</v>
      </c>
      <c r="AA355" t="s">
        <v>32</v>
      </c>
      <c r="AB355" t="s">
        <v>32</v>
      </c>
      <c r="AC355" t="s">
        <v>32</v>
      </c>
      <c r="AD355" t="s">
        <v>32</v>
      </c>
      <c r="AE355" t="s">
        <v>190</v>
      </c>
      <c r="AF355">
        <v>217</v>
      </c>
      <c r="AG355" t="s">
        <v>191</v>
      </c>
      <c r="AH355" t="s">
        <v>192</v>
      </c>
      <c r="AI355">
        <v>4</v>
      </c>
      <c r="AJ355">
        <v>4</v>
      </c>
      <c r="AK355" t="s">
        <v>193</v>
      </c>
      <c r="AL355" t="s">
        <v>193</v>
      </c>
      <c r="AM355" t="s">
        <v>193</v>
      </c>
      <c r="AN355">
        <v>15</v>
      </c>
      <c r="AO355" t="s">
        <v>194</v>
      </c>
      <c r="AP355" t="s">
        <v>826</v>
      </c>
      <c r="AQ355" s="283">
        <v>0.32700000000000001</v>
      </c>
      <c r="AR355">
        <v>1.0840000000000001</v>
      </c>
      <c r="AS355" s="283">
        <v>0.35446800000000012</v>
      </c>
      <c r="AT355">
        <v>101</v>
      </c>
      <c r="AU355" t="s">
        <v>216</v>
      </c>
      <c r="AV355" t="s">
        <v>32</v>
      </c>
      <c r="AW355" t="s">
        <v>32</v>
      </c>
      <c r="AX355">
        <v>5</v>
      </c>
      <c r="AY355" t="s">
        <v>195</v>
      </c>
      <c r="AZ355">
        <v>10744</v>
      </c>
      <c r="BA355" t="s">
        <v>916</v>
      </c>
      <c r="BB355">
        <v>8154</v>
      </c>
      <c r="BC355" t="s">
        <v>440</v>
      </c>
      <c r="BD355">
        <v>4966738</v>
      </c>
      <c r="BE355" t="s">
        <v>829</v>
      </c>
      <c r="BF355" t="s">
        <v>340</v>
      </c>
      <c r="BG355" t="s">
        <v>32</v>
      </c>
      <c r="BH355" t="s">
        <v>198</v>
      </c>
      <c r="BI355" t="s">
        <v>1385</v>
      </c>
      <c r="BJ355">
        <v>476835</v>
      </c>
      <c r="BK355" t="s">
        <v>831</v>
      </c>
      <c r="BL355" t="s">
        <v>220</v>
      </c>
      <c r="BM355" t="s">
        <v>841</v>
      </c>
      <c r="BN355" t="s">
        <v>834</v>
      </c>
      <c r="BO355" t="s">
        <v>32</v>
      </c>
      <c r="BP355" t="s">
        <v>32</v>
      </c>
    </row>
    <row r="356" spans="1:68">
      <c r="A356" s="109">
        <v>2026</v>
      </c>
      <c r="B356" t="s">
        <v>543</v>
      </c>
      <c r="C356" s="109">
        <v>12</v>
      </c>
      <c r="D356" t="s">
        <v>1386</v>
      </c>
      <c r="E356">
        <v>1</v>
      </c>
      <c r="F356" t="s">
        <v>32</v>
      </c>
      <c r="G356" t="s">
        <v>32</v>
      </c>
      <c r="H356">
        <v>969531</v>
      </c>
      <c r="I356" t="s">
        <v>372</v>
      </c>
      <c r="J356" t="s">
        <v>822</v>
      </c>
      <c r="K356" t="s">
        <v>941</v>
      </c>
      <c r="L356" t="s">
        <v>942</v>
      </c>
      <c r="M356">
        <v>13.85</v>
      </c>
      <c r="N356">
        <v>18.2</v>
      </c>
      <c r="O356">
        <v>19.7</v>
      </c>
      <c r="P356" s="110">
        <v>46079</v>
      </c>
      <c r="Q356" s="110">
        <v>46093</v>
      </c>
      <c r="R356" s="110">
        <v>46093.795131678242</v>
      </c>
      <c r="S356" t="s">
        <v>187</v>
      </c>
      <c r="T356" t="s">
        <v>32</v>
      </c>
      <c r="U356" t="s">
        <v>32</v>
      </c>
      <c r="V356" t="s">
        <v>215</v>
      </c>
      <c r="W356" t="s">
        <v>216</v>
      </c>
      <c r="X356" t="s">
        <v>943</v>
      </c>
      <c r="Y356" t="s">
        <v>32</v>
      </c>
      <c r="Z356" t="s">
        <v>32</v>
      </c>
      <c r="AA356" t="s">
        <v>32</v>
      </c>
      <c r="AB356" t="s">
        <v>32</v>
      </c>
      <c r="AC356" t="s">
        <v>32</v>
      </c>
      <c r="AD356" t="s">
        <v>32</v>
      </c>
      <c r="AE356" t="s">
        <v>190</v>
      </c>
      <c r="AF356">
        <v>217</v>
      </c>
      <c r="AG356" t="s">
        <v>191</v>
      </c>
      <c r="AH356" t="s">
        <v>192</v>
      </c>
      <c r="AI356">
        <v>4</v>
      </c>
      <c r="AJ356">
        <v>4</v>
      </c>
      <c r="AK356" t="s">
        <v>193</v>
      </c>
      <c r="AL356" t="s">
        <v>193</v>
      </c>
      <c r="AM356" t="s">
        <v>193</v>
      </c>
      <c r="AN356">
        <v>2</v>
      </c>
      <c r="AO356" t="s">
        <v>194</v>
      </c>
      <c r="AP356" t="s">
        <v>826</v>
      </c>
      <c r="AQ356" s="283">
        <v>4.0000000000000001E-3</v>
      </c>
      <c r="AR356">
        <v>1.0840000000000001</v>
      </c>
      <c r="AS356" s="283">
        <v>4.3359999999999996E-3</v>
      </c>
      <c r="AT356">
        <v>104</v>
      </c>
      <c r="AU356" t="s">
        <v>216</v>
      </c>
      <c r="AV356" t="s">
        <v>32</v>
      </c>
      <c r="AW356" t="s">
        <v>32</v>
      </c>
      <c r="AX356">
        <v>1</v>
      </c>
      <c r="AY356" t="s">
        <v>195</v>
      </c>
      <c r="AZ356">
        <v>1978</v>
      </c>
      <c r="BA356" t="s">
        <v>442</v>
      </c>
      <c r="BB356">
        <v>224374</v>
      </c>
      <c r="BC356" t="s">
        <v>373</v>
      </c>
      <c r="BD356">
        <v>11613362</v>
      </c>
      <c r="BE356" t="s">
        <v>859</v>
      </c>
      <c r="BF356" t="s">
        <v>216</v>
      </c>
      <c r="BG356" t="s">
        <v>32</v>
      </c>
      <c r="BH356" t="s">
        <v>198</v>
      </c>
      <c r="BI356" t="s">
        <v>1132</v>
      </c>
      <c r="BJ356">
        <v>476804</v>
      </c>
      <c r="BK356" t="s">
        <v>831</v>
      </c>
      <c r="BL356" t="s">
        <v>220</v>
      </c>
      <c r="BM356" t="s">
        <v>841</v>
      </c>
      <c r="BN356" t="s">
        <v>834</v>
      </c>
      <c r="BO356" t="s">
        <v>32</v>
      </c>
      <c r="BP356" t="s">
        <v>32</v>
      </c>
    </row>
    <row r="357" spans="1:68">
      <c r="A357" s="109">
        <v>2026</v>
      </c>
      <c r="B357" t="s">
        <v>543</v>
      </c>
      <c r="C357" s="109">
        <v>12</v>
      </c>
      <c r="D357" t="s">
        <v>1386</v>
      </c>
      <c r="E357">
        <v>2</v>
      </c>
      <c r="F357" t="s">
        <v>32</v>
      </c>
      <c r="G357" t="s">
        <v>32</v>
      </c>
      <c r="H357">
        <v>969531</v>
      </c>
      <c r="I357" t="s">
        <v>372</v>
      </c>
      <c r="J357" t="s">
        <v>822</v>
      </c>
      <c r="K357" t="s">
        <v>941</v>
      </c>
      <c r="L357" t="s">
        <v>942</v>
      </c>
      <c r="M357">
        <v>13.85</v>
      </c>
      <c r="N357">
        <v>18.2</v>
      </c>
      <c r="O357">
        <v>19.7</v>
      </c>
      <c r="P357" s="110">
        <v>46079</v>
      </c>
      <c r="Q357" s="110">
        <v>46093</v>
      </c>
      <c r="R357" s="110">
        <v>46093.795131678242</v>
      </c>
      <c r="S357" t="s">
        <v>187</v>
      </c>
      <c r="T357" t="s">
        <v>32</v>
      </c>
      <c r="U357" t="s">
        <v>32</v>
      </c>
      <c r="V357" t="s">
        <v>215</v>
      </c>
      <c r="W357" t="s">
        <v>216</v>
      </c>
      <c r="X357" t="s">
        <v>943</v>
      </c>
      <c r="Y357" t="s">
        <v>32</v>
      </c>
      <c r="Z357" t="s">
        <v>32</v>
      </c>
      <c r="AA357" t="s">
        <v>32</v>
      </c>
      <c r="AB357" t="s">
        <v>32</v>
      </c>
      <c r="AC357" t="s">
        <v>32</v>
      </c>
      <c r="AD357" t="s">
        <v>32</v>
      </c>
      <c r="AE357" t="s">
        <v>190</v>
      </c>
      <c r="AF357">
        <v>217</v>
      </c>
      <c r="AG357" t="s">
        <v>191</v>
      </c>
      <c r="AH357" t="s">
        <v>192</v>
      </c>
      <c r="AI357">
        <v>4</v>
      </c>
      <c r="AJ357">
        <v>4</v>
      </c>
      <c r="AK357" t="s">
        <v>193</v>
      </c>
      <c r="AL357" t="s">
        <v>193</v>
      </c>
      <c r="AM357" t="s">
        <v>193</v>
      </c>
      <c r="AN357">
        <v>2</v>
      </c>
      <c r="AO357" t="s">
        <v>194</v>
      </c>
      <c r="AP357" t="s">
        <v>826</v>
      </c>
      <c r="AQ357" s="283">
        <v>1.22</v>
      </c>
      <c r="AR357">
        <v>1.0840000000000001</v>
      </c>
      <c r="AS357" s="283">
        <v>1.3224800000000001</v>
      </c>
      <c r="AT357">
        <v>104</v>
      </c>
      <c r="AU357" t="s">
        <v>216</v>
      </c>
      <c r="AV357" t="s">
        <v>32</v>
      </c>
      <c r="AW357" t="s">
        <v>32</v>
      </c>
      <c r="AX357">
        <v>1</v>
      </c>
      <c r="AY357" t="s">
        <v>195</v>
      </c>
      <c r="AZ357">
        <v>8668</v>
      </c>
      <c r="BA357" t="s">
        <v>374</v>
      </c>
      <c r="BB357">
        <v>224374</v>
      </c>
      <c r="BC357" t="s">
        <v>373</v>
      </c>
      <c r="BD357">
        <v>11613362</v>
      </c>
      <c r="BE357" t="s">
        <v>859</v>
      </c>
      <c r="BF357" t="s">
        <v>216</v>
      </c>
      <c r="BG357" t="s">
        <v>32</v>
      </c>
      <c r="BH357" t="s">
        <v>198</v>
      </c>
      <c r="BI357" t="s">
        <v>1132</v>
      </c>
      <c r="BJ357">
        <v>476804</v>
      </c>
      <c r="BK357" t="s">
        <v>831</v>
      </c>
      <c r="BL357" t="s">
        <v>220</v>
      </c>
      <c r="BM357" t="s">
        <v>841</v>
      </c>
      <c r="BN357" t="s">
        <v>834</v>
      </c>
      <c r="BO357" t="s">
        <v>32</v>
      </c>
      <c r="BP357" t="s">
        <v>32</v>
      </c>
    </row>
    <row r="358" spans="1:68">
      <c r="A358" s="109">
        <v>2026</v>
      </c>
      <c r="B358" t="s">
        <v>543</v>
      </c>
      <c r="C358" s="109">
        <v>12</v>
      </c>
      <c r="D358" t="s">
        <v>1387</v>
      </c>
      <c r="E358">
        <v>1</v>
      </c>
      <c r="F358" t="s">
        <v>32</v>
      </c>
      <c r="G358" t="s">
        <v>32</v>
      </c>
      <c r="H358">
        <v>900213</v>
      </c>
      <c r="I358" t="s">
        <v>385</v>
      </c>
      <c r="J358" t="s">
        <v>822</v>
      </c>
      <c r="K358" t="s">
        <v>914</v>
      </c>
      <c r="L358" t="s">
        <v>1076</v>
      </c>
      <c r="M358">
        <v>14</v>
      </c>
      <c r="N358">
        <v>21</v>
      </c>
      <c r="O358">
        <v>33</v>
      </c>
      <c r="P358" s="110">
        <v>46087</v>
      </c>
      <c r="Q358" s="110">
        <v>46093</v>
      </c>
      <c r="R358" s="110">
        <v>46093.618300115741</v>
      </c>
      <c r="S358" t="s">
        <v>187</v>
      </c>
      <c r="T358" t="s">
        <v>32</v>
      </c>
      <c r="U358" t="s">
        <v>32</v>
      </c>
      <c r="V358" t="s">
        <v>1190</v>
      </c>
      <c r="W358" t="s">
        <v>1078</v>
      </c>
      <c r="X358" t="s">
        <v>1058</v>
      </c>
      <c r="Y358" t="s">
        <v>32</v>
      </c>
      <c r="Z358" t="s">
        <v>32</v>
      </c>
      <c r="AA358" t="s">
        <v>32</v>
      </c>
      <c r="AB358" t="s">
        <v>32</v>
      </c>
      <c r="AC358" t="s">
        <v>32</v>
      </c>
      <c r="AD358" t="s">
        <v>32</v>
      </c>
      <c r="AE358" t="s">
        <v>190</v>
      </c>
      <c r="AF358">
        <v>217</v>
      </c>
      <c r="AG358" t="s">
        <v>191</v>
      </c>
      <c r="AH358" t="s">
        <v>192</v>
      </c>
      <c r="AI358">
        <v>4</v>
      </c>
      <c r="AJ358">
        <v>4</v>
      </c>
      <c r="AK358" t="s">
        <v>193</v>
      </c>
      <c r="AL358" t="s">
        <v>193</v>
      </c>
      <c r="AM358" t="s">
        <v>193</v>
      </c>
      <c r="AN358">
        <v>5</v>
      </c>
      <c r="AO358" t="s">
        <v>194</v>
      </c>
      <c r="AP358" t="s">
        <v>826</v>
      </c>
      <c r="AQ358" s="283">
        <v>1.143</v>
      </c>
      <c r="AR358">
        <v>1.0840000000000001</v>
      </c>
      <c r="AS358" s="283">
        <v>1.239012</v>
      </c>
      <c r="AT358">
        <v>111</v>
      </c>
      <c r="AU358" t="s">
        <v>1191</v>
      </c>
      <c r="AV358" t="s">
        <v>32</v>
      </c>
      <c r="AW358" t="s">
        <v>32</v>
      </c>
      <c r="AX358">
        <v>5</v>
      </c>
      <c r="AY358" t="s">
        <v>195</v>
      </c>
      <c r="AZ358">
        <v>10746</v>
      </c>
      <c r="BA358" t="s">
        <v>1104</v>
      </c>
      <c r="BB358">
        <v>901981</v>
      </c>
      <c r="BC358" t="s">
        <v>389</v>
      </c>
      <c r="BD358">
        <v>6136456</v>
      </c>
      <c r="BE358" t="s">
        <v>829</v>
      </c>
      <c r="BF358" t="s">
        <v>1078</v>
      </c>
      <c r="BG358" t="s">
        <v>32</v>
      </c>
      <c r="BH358" t="s">
        <v>198</v>
      </c>
      <c r="BI358" t="s">
        <v>32</v>
      </c>
      <c r="BJ358">
        <v>476748</v>
      </c>
      <c r="BK358" t="s">
        <v>831</v>
      </c>
      <c r="BL358" t="s">
        <v>1192</v>
      </c>
      <c r="BM358" t="s">
        <v>833</v>
      </c>
      <c r="BN358" t="s">
        <v>834</v>
      </c>
      <c r="BO358" t="s">
        <v>32</v>
      </c>
      <c r="BP358" t="s">
        <v>32</v>
      </c>
    </row>
    <row r="359" spans="1:68">
      <c r="A359" s="109">
        <v>2026</v>
      </c>
      <c r="B359" t="s">
        <v>543</v>
      </c>
      <c r="C359" s="109">
        <v>12</v>
      </c>
      <c r="D359" t="s">
        <v>1388</v>
      </c>
      <c r="E359">
        <v>1</v>
      </c>
      <c r="F359" t="s">
        <v>32</v>
      </c>
      <c r="G359" t="s">
        <v>32</v>
      </c>
      <c r="H359">
        <v>966024</v>
      </c>
      <c r="I359" t="s">
        <v>1037</v>
      </c>
      <c r="J359" t="s">
        <v>822</v>
      </c>
      <c r="K359" t="s">
        <v>854</v>
      </c>
      <c r="L359" t="s">
        <v>1038</v>
      </c>
      <c r="M359">
        <v>14.87</v>
      </c>
      <c r="N359">
        <v>20.6</v>
      </c>
      <c r="O359">
        <v>28.5</v>
      </c>
      <c r="P359" s="110">
        <v>46074</v>
      </c>
      <c r="Q359" s="110">
        <v>46093</v>
      </c>
      <c r="R359" s="110">
        <v>46093.648574189807</v>
      </c>
      <c r="S359" t="s">
        <v>187</v>
      </c>
      <c r="T359" t="s">
        <v>32</v>
      </c>
      <c r="U359" t="s">
        <v>32</v>
      </c>
      <c r="V359" t="s">
        <v>350</v>
      </c>
      <c r="W359" t="s">
        <v>351</v>
      </c>
      <c r="X359" t="s">
        <v>1039</v>
      </c>
      <c r="Y359" t="s">
        <v>32</v>
      </c>
      <c r="Z359" t="s">
        <v>32</v>
      </c>
      <c r="AA359" t="s">
        <v>32</v>
      </c>
      <c r="AB359" t="s">
        <v>32</v>
      </c>
      <c r="AC359" t="s">
        <v>32</v>
      </c>
      <c r="AD359" t="s">
        <v>32</v>
      </c>
      <c r="AE359" t="s">
        <v>190</v>
      </c>
      <c r="AF359">
        <v>217</v>
      </c>
      <c r="AG359" t="s">
        <v>191</v>
      </c>
      <c r="AH359" t="s">
        <v>192</v>
      </c>
      <c r="AI359">
        <v>4</v>
      </c>
      <c r="AJ359">
        <v>4</v>
      </c>
      <c r="AK359" t="s">
        <v>193</v>
      </c>
      <c r="AL359" t="s">
        <v>193</v>
      </c>
      <c r="AM359" t="s">
        <v>193</v>
      </c>
      <c r="AN359">
        <v>8</v>
      </c>
      <c r="AO359" t="s">
        <v>194</v>
      </c>
      <c r="AP359" t="s">
        <v>826</v>
      </c>
      <c r="AQ359" s="283">
        <v>3.6880000000000002</v>
      </c>
      <c r="AR359">
        <v>1.0840000000000001</v>
      </c>
      <c r="AS359" s="283">
        <v>3.997792</v>
      </c>
      <c r="AT359">
        <v>114</v>
      </c>
      <c r="AU359" t="s">
        <v>352</v>
      </c>
      <c r="AV359" t="s">
        <v>32</v>
      </c>
      <c r="AW359" t="s">
        <v>32</v>
      </c>
      <c r="AX359">
        <v>14</v>
      </c>
      <c r="AY359" t="s">
        <v>195</v>
      </c>
      <c r="AZ359">
        <v>7112</v>
      </c>
      <c r="BA359" t="s">
        <v>1347</v>
      </c>
      <c r="BB359">
        <v>916989</v>
      </c>
      <c r="BC359" t="s">
        <v>1040</v>
      </c>
      <c r="BD359">
        <v>11527879</v>
      </c>
      <c r="BE359" t="s">
        <v>829</v>
      </c>
      <c r="BF359" t="s">
        <v>188</v>
      </c>
      <c r="BG359" t="s">
        <v>32</v>
      </c>
      <c r="BH359" t="s">
        <v>198</v>
      </c>
      <c r="BI359" t="s">
        <v>32</v>
      </c>
      <c r="BJ359">
        <v>476702</v>
      </c>
      <c r="BK359" t="s">
        <v>831</v>
      </c>
      <c r="BL359" t="s">
        <v>355</v>
      </c>
      <c r="BM359" t="s">
        <v>833</v>
      </c>
      <c r="BN359" t="s">
        <v>834</v>
      </c>
      <c r="BO359" t="s">
        <v>32</v>
      </c>
      <c r="BP359" t="s">
        <v>32</v>
      </c>
    </row>
    <row r="360" spans="1:68">
      <c r="A360" s="109">
        <v>2026</v>
      </c>
      <c r="B360" t="s">
        <v>543</v>
      </c>
      <c r="C360" s="109">
        <v>12</v>
      </c>
      <c r="D360" t="s">
        <v>1389</v>
      </c>
      <c r="E360">
        <v>1</v>
      </c>
      <c r="F360" t="s">
        <v>32</v>
      </c>
      <c r="G360" t="s">
        <v>32</v>
      </c>
      <c r="H360">
        <v>952851</v>
      </c>
      <c r="I360" t="s">
        <v>258</v>
      </c>
      <c r="J360" t="s">
        <v>822</v>
      </c>
      <c r="K360" t="s">
        <v>854</v>
      </c>
      <c r="L360" t="s">
        <v>1201</v>
      </c>
      <c r="M360">
        <v>15.6</v>
      </c>
      <c r="N360">
        <v>18</v>
      </c>
      <c r="O360">
        <v>20.2</v>
      </c>
      <c r="P360" s="110">
        <v>46076</v>
      </c>
      <c r="Q360" s="110">
        <v>46093</v>
      </c>
      <c r="R360" s="110">
        <v>46093.49938429398</v>
      </c>
      <c r="S360" t="s">
        <v>187</v>
      </c>
      <c r="T360" t="s">
        <v>32</v>
      </c>
      <c r="U360" t="s">
        <v>32</v>
      </c>
      <c r="V360" t="s">
        <v>259</v>
      </c>
      <c r="W360" t="s">
        <v>259</v>
      </c>
      <c r="X360" t="s">
        <v>856</v>
      </c>
      <c r="Y360" t="s">
        <v>32</v>
      </c>
      <c r="Z360" t="s">
        <v>32</v>
      </c>
      <c r="AA360" t="s">
        <v>32</v>
      </c>
      <c r="AB360" t="s">
        <v>32</v>
      </c>
      <c r="AC360" t="s">
        <v>32</v>
      </c>
      <c r="AD360" t="s">
        <v>32</v>
      </c>
      <c r="AE360" t="s">
        <v>190</v>
      </c>
      <c r="AF360">
        <v>217</v>
      </c>
      <c r="AG360" t="s">
        <v>191</v>
      </c>
      <c r="AH360" t="s">
        <v>192</v>
      </c>
      <c r="AI360">
        <v>4</v>
      </c>
      <c r="AJ360">
        <v>4</v>
      </c>
      <c r="AK360" t="s">
        <v>193</v>
      </c>
      <c r="AL360" t="s">
        <v>193</v>
      </c>
      <c r="AM360" t="s">
        <v>193</v>
      </c>
      <c r="AN360">
        <v>10</v>
      </c>
      <c r="AO360" t="s">
        <v>194</v>
      </c>
      <c r="AP360" t="s">
        <v>826</v>
      </c>
      <c r="AQ360" s="283">
        <v>3.1120000000000001</v>
      </c>
      <c r="AR360">
        <v>1.0840000000000001</v>
      </c>
      <c r="AS360" s="283">
        <v>3.3734080000000009</v>
      </c>
      <c r="AT360">
        <v>117</v>
      </c>
      <c r="AU360" t="s">
        <v>261</v>
      </c>
      <c r="AV360" t="s">
        <v>32</v>
      </c>
      <c r="AW360" t="s">
        <v>32</v>
      </c>
      <c r="AX360">
        <v>5</v>
      </c>
      <c r="AY360" t="s">
        <v>195</v>
      </c>
      <c r="AZ360">
        <v>6629</v>
      </c>
      <c r="BA360" t="s">
        <v>262</v>
      </c>
      <c r="BB360">
        <v>900264</v>
      </c>
      <c r="BC360" t="s">
        <v>263</v>
      </c>
      <c r="BD360">
        <v>9035274</v>
      </c>
      <c r="BE360" t="s">
        <v>829</v>
      </c>
      <c r="BF360" t="s">
        <v>66</v>
      </c>
      <c r="BG360" t="s">
        <v>32</v>
      </c>
      <c r="BH360" t="s">
        <v>198</v>
      </c>
      <c r="BI360" t="s">
        <v>32</v>
      </c>
      <c r="BJ360">
        <v>476696</v>
      </c>
      <c r="BK360" t="s">
        <v>831</v>
      </c>
      <c r="BL360" t="s">
        <v>264</v>
      </c>
      <c r="BM360" t="s">
        <v>841</v>
      </c>
      <c r="BN360" t="s">
        <v>834</v>
      </c>
      <c r="BO360" t="s">
        <v>32</v>
      </c>
      <c r="BP360" t="s">
        <v>32</v>
      </c>
    </row>
    <row r="361" spans="1:68">
      <c r="A361" s="109">
        <v>2026</v>
      </c>
      <c r="B361" t="s">
        <v>543</v>
      </c>
      <c r="C361" s="109">
        <v>12</v>
      </c>
      <c r="D361" t="s">
        <v>1389</v>
      </c>
      <c r="E361">
        <v>2</v>
      </c>
      <c r="F361" t="s">
        <v>32</v>
      </c>
      <c r="G361" t="s">
        <v>32</v>
      </c>
      <c r="H361">
        <v>952851</v>
      </c>
      <c r="I361" t="s">
        <v>258</v>
      </c>
      <c r="J361" t="s">
        <v>822</v>
      </c>
      <c r="K361" t="s">
        <v>854</v>
      </c>
      <c r="L361" t="s">
        <v>1201</v>
      </c>
      <c r="M361">
        <v>15.6</v>
      </c>
      <c r="N361">
        <v>18</v>
      </c>
      <c r="O361">
        <v>20.2</v>
      </c>
      <c r="P361" s="110">
        <v>46076</v>
      </c>
      <c r="Q361" s="110">
        <v>46093</v>
      </c>
      <c r="R361" s="110">
        <v>46093.49938429398</v>
      </c>
      <c r="S361" t="s">
        <v>187</v>
      </c>
      <c r="T361" t="s">
        <v>32</v>
      </c>
      <c r="U361" t="s">
        <v>32</v>
      </c>
      <c r="V361" t="s">
        <v>259</v>
      </c>
      <c r="W361" t="s">
        <v>259</v>
      </c>
      <c r="X361" t="s">
        <v>856</v>
      </c>
      <c r="Y361" t="s">
        <v>32</v>
      </c>
      <c r="Z361" t="s">
        <v>32</v>
      </c>
      <c r="AA361" t="s">
        <v>32</v>
      </c>
      <c r="AB361" t="s">
        <v>32</v>
      </c>
      <c r="AC361" t="s">
        <v>32</v>
      </c>
      <c r="AD361" t="s">
        <v>32</v>
      </c>
      <c r="AE361" t="s">
        <v>190</v>
      </c>
      <c r="AF361">
        <v>217</v>
      </c>
      <c r="AG361" t="s">
        <v>191</v>
      </c>
      <c r="AH361" t="s">
        <v>192</v>
      </c>
      <c r="AI361">
        <v>4</v>
      </c>
      <c r="AJ361">
        <v>4</v>
      </c>
      <c r="AK361" t="s">
        <v>193</v>
      </c>
      <c r="AL361" t="s">
        <v>193</v>
      </c>
      <c r="AM361" t="s">
        <v>193</v>
      </c>
      <c r="AN361">
        <v>10</v>
      </c>
      <c r="AO361" t="s">
        <v>194</v>
      </c>
      <c r="AP361" t="s">
        <v>826</v>
      </c>
      <c r="AQ361" s="283">
        <v>7.0000000000000007E-2</v>
      </c>
      <c r="AR361">
        <v>1.0840000000000001</v>
      </c>
      <c r="AS361" s="283">
        <v>7.5880000000000017E-2</v>
      </c>
      <c r="AT361">
        <v>117</v>
      </c>
      <c r="AU361" t="s">
        <v>261</v>
      </c>
      <c r="AV361" t="s">
        <v>32</v>
      </c>
      <c r="AW361" t="s">
        <v>32</v>
      </c>
      <c r="AX361">
        <v>5</v>
      </c>
      <c r="AY361" t="s">
        <v>239</v>
      </c>
      <c r="AZ361">
        <v>1111111</v>
      </c>
      <c r="BA361" t="s">
        <v>456</v>
      </c>
      <c r="BB361">
        <v>900264</v>
      </c>
      <c r="BC361" t="s">
        <v>263</v>
      </c>
      <c r="BD361">
        <v>9035274</v>
      </c>
      <c r="BE361" t="s">
        <v>829</v>
      </c>
      <c r="BF361" t="s">
        <v>66</v>
      </c>
      <c r="BG361" t="s">
        <v>32</v>
      </c>
      <c r="BH361" t="s">
        <v>198</v>
      </c>
      <c r="BI361" t="s">
        <v>32</v>
      </c>
      <c r="BJ361">
        <v>476696</v>
      </c>
      <c r="BK361" t="s">
        <v>831</v>
      </c>
      <c r="BL361" t="s">
        <v>264</v>
      </c>
      <c r="BM361" t="s">
        <v>841</v>
      </c>
      <c r="BN361" t="s">
        <v>834</v>
      </c>
      <c r="BO361" t="s">
        <v>32</v>
      </c>
      <c r="BP361" t="s">
        <v>32</v>
      </c>
    </row>
    <row r="362" spans="1:68">
      <c r="A362" s="109">
        <v>2026</v>
      </c>
      <c r="B362" t="s">
        <v>543</v>
      </c>
      <c r="C362" s="109">
        <v>12</v>
      </c>
      <c r="D362" t="s">
        <v>1390</v>
      </c>
      <c r="E362">
        <v>1</v>
      </c>
      <c r="F362" t="s">
        <v>32</v>
      </c>
      <c r="G362" t="s">
        <v>32</v>
      </c>
      <c r="H362">
        <v>704154</v>
      </c>
      <c r="I362" t="s">
        <v>874</v>
      </c>
      <c r="J362" t="s">
        <v>822</v>
      </c>
      <c r="K362" t="s">
        <v>875</v>
      </c>
      <c r="L362" t="s">
        <v>876</v>
      </c>
      <c r="M362">
        <v>14.99</v>
      </c>
      <c r="N362">
        <v>52.4</v>
      </c>
      <c r="O362">
        <v>49.2</v>
      </c>
      <c r="P362" s="110">
        <v>46072</v>
      </c>
      <c r="Q362" s="110">
        <v>46093</v>
      </c>
      <c r="R362" s="110">
        <v>46093.528437233792</v>
      </c>
      <c r="S362" t="s">
        <v>187</v>
      </c>
      <c r="T362" t="s">
        <v>32</v>
      </c>
      <c r="U362" t="s">
        <v>32</v>
      </c>
      <c r="V362" t="s">
        <v>301</v>
      </c>
      <c r="W362" t="s">
        <v>302</v>
      </c>
      <c r="X362" t="s">
        <v>856</v>
      </c>
      <c r="Y362" t="s">
        <v>32</v>
      </c>
      <c r="Z362" t="s">
        <v>32</v>
      </c>
      <c r="AA362" t="s">
        <v>32</v>
      </c>
      <c r="AB362" t="s">
        <v>32</v>
      </c>
      <c r="AC362" t="s">
        <v>32</v>
      </c>
      <c r="AD362" t="s">
        <v>32</v>
      </c>
      <c r="AE362" t="s">
        <v>190</v>
      </c>
      <c r="AF362">
        <v>217</v>
      </c>
      <c r="AG362" t="s">
        <v>191</v>
      </c>
      <c r="AH362" t="s">
        <v>192</v>
      </c>
      <c r="AI362">
        <v>4</v>
      </c>
      <c r="AJ362">
        <v>4</v>
      </c>
      <c r="AK362" t="s">
        <v>193</v>
      </c>
      <c r="AL362" t="s">
        <v>193</v>
      </c>
      <c r="AM362" t="s">
        <v>193</v>
      </c>
      <c r="AN362">
        <v>10</v>
      </c>
      <c r="AO362" t="s">
        <v>194</v>
      </c>
      <c r="AP362" t="s">
        <v>826</v>
      </c>
      <c r="AQ362" s="283">
        <v>1.0329999999999999</v>
      </c>
      <c r="AR362">
        <v>1.0840000000000001</v>
      </c>
      <c r="AS362" s="283">
        <v>1.119772</v>
      </c>
      <c r="AT362">
        <v>117</v>
      </c>
      <c r="AU362" t="s">
        <v>261</v>
      </c>
      <c r="AV362" t="s">
        <v>32</v>
      </c>
      <c r="AW362" t="s">
        <v>32</v>
      </c>
      <c r="AX362">
        <v>14</v>
      </c>
      <c r="AY362" t="s">
        <v>195</v>
      </c>
      <c r="AZ362">
        <v>8486</v>
      </c>
      <c r="BA362" t="s">
        <v>330</v>
      </c>
      <c r="BB362">
        <v>942458</v>
      </c>
      <c r="BC362" t="s">
        <v>867</v>
      </c>
      <c r="BD362">
        <v>15928261</v>
      </c>
      <c r="BE362" t="s">
        <v>829</v>
      </c>
      <c r="BF362" t="s">
        <v>188</v>
      </c>
      <c r="BG362" t="s">
        <v>32</v>
      </c>
      <c r="BH362" t="s">
        <v>198</v>
      </c>
      <c r="BI362" t="s">
        <v>32</v>
      </c>
      <c r="BJ362">
        <v>476520</v>
      </c>
      <c r="BK362" t="s">
        <v>831</v>
      </c>
      <c r="BL362" t="s">
        <v>305</v>
      </c>
      <c r="BM362" t="s">
        <v>841</v>
      </c>
      <c r="BN362" t="s">
        <v>834</v>
      </c>
      <c r="BO362" t="s">
        <v>32</v>
      </c>
      <c r="BP362" t="s">
        <v>32</v>
      </c>
    </row>
    <row r="363" spans="1:68">
      <c r="A363" s="109">
        <v>2026</v>
      </c>
      <c r="B363" t="s">
        <v>543</v>
      </c>
      <c r="C363" s="109">
        <v>12</v>
      </c>
      <c r="D363" t="s">
        <v>1390</v>
      </c>
      <c r="E363">
        <v>2</v>
      </c>
      <c r="F363" t="s">
        <v>32</v>
      </c>
      <c r="G363" t="s">
        <v>32</v>
      </c>
      <c r="H363">
        <v>704154</v>
      </c>
      <c r="I363" t="s">
        <v>874</v>
      </c>
      <c r="J363" t="s">
        <v>822</v>
      </c>
      <c r="K363" t="s">
        <v>875</v>
      </c>
      <c r="L363" t="s">
        <v>876</v>
      </c>
      <c r="M363">
        <v>14.99</v>
      </c>
      <c r="N363">
        <v>52.4</v>
      </c>
      <c r="O363">
        <v>49.2</v>
      </c>
      <c r="P363" s="110">
        <v>46072</v>
      </c>
      <c r="Q363" s="110">
        <v>46093</v>
      </c>
      <c r="R363" s="110">
        <v>46093.528437233792</v>
      </c>
      <c r="S363" t="s">
        <v>187</v>
      </c>
      <c r="T363" t="s">
        <v>32</v>
      </c>
      <c r="U363" t="s">
        <v>32</v>
      </c>
      <c r="V363" t="s">
        <v>301</v>
      </c>
      <c r="W363" t="s">
        <v>302</v>
      </c>
      <c r="X363" t="s">
        <v>856</v>
      </c>
      <c r="Y363" t="s">
        <v>32</v>
      </c>
      <c r="Z363" t="s">
        <v>32</v>
      </c>
      <c r="AA363" t="s">
        <v>32</v>
      </c>
      <c r="AB363" t="s">
        <v>32</v>
      </c>
      <c r="AC363" t="s">
        <v>32</v>
      </c>
      <c r="AD363" t="s">
        <v>32</v>
      </c>
      <c r="AE363" t="s">
        <v>190</v>
      </c>
      <c r="AF363">
        <v>217</v>
      </c>
      <c r="AG363" t="s">
        <v>191</v>
      </c>
      <c r="AH363" t="s">
        <v>192</v>
      </c>
      <c r="AI363">
        <v>4</v>
      </c>
      <c r="AJ363">
        <v>4</v>
      </c>
      <c r="AK363" t="s">
        <v>193</v>
      </c>
      <c r="AL363" t="s">
        <v>193</v>
      </c>
      <c r="AM363" t="s">
        <v>193</v>
      </c>
      <c r="AN363">
        <v>11</v>
      </c>
      <c r="AO363" t="s">
        <v>194</v>
      </c>
      <c r="AP363" t="s">
        <v>826</v>
      </c>
      <c r="AQ363" s="283">
        <v>1.032</v>
      </c>
      <c r="AR363">
        <v>1.0840000000000001</v>
      </c>
      <c r="AS363" s="283">
        <v>1.1186879999999999</v>
      </c>
      <c r="AT363">
        <v>118</v>
      </c>
      <c r="AU363" t="s">
        <v>261</v>
      </c>
      <c r="AV363" t="s">
        <v>32</v>
      </c>
      <c r="AW363" t="s">
        <v>32</v>
      </c>
      <c r="AX363">
        <v>14</v>
      </c>
      <c r="AY363" t="s">
        <v>195</v>
      </c>
      <c r="AZ363">
        <v>8486</v>
      </c>
      <c r="BA363" t="s">
        <v>330</v>
      </c>
      <c r="BB363">
        <v>942458</v>
      </c>
      <c r="BC363" t="s">
        <v>867</v>
      </c>
      <c r="BD363">
        <v>15928261</v>
      </c>
      <c r="BE363" t="s">
        <v>829</v>
      </c>
      <c r="BF363" t="s">
        <v>188</v>
      </c>
      <c r="BG363" t="s">
        <v>32</v>
      </c>
      <c r="BH363" t="s">
        <v>198</v>
      </c>
      <c r="BI363" t="s">
        <v>32</v>
      </c>
      <c r="BJ363">
        <v>476520</v>
      </c>
      <c r="BK363" t="s">
        <v>831</v>
      </c>
      <c r="BL363" t="s">
        <v>305</v>
      </c>
      <c r="BM363" t="s">
        <v>841</v>
      </c>
      <c r="BN363" t="s">
        <v>834</v>
      </c>
      <c r="BO363" t="s">
        <v>32</v>
      </c>
      <c r="BP363" t="s">
        <v>32</v>
      </c>
    </row>
    <row r="364" spans="1:68">
      <c r="A364" s="109">
        <v>2026</v>
      </c>
      <c r="B364" t="s">
        <v>543</v>
      </c>
      <c r="C364" s="109">
        <v>12</v>
      </c>
      <c r="D364" t="s">
        <v>1391</v>
      </c>
      <c r="E364">
        <v>1</v>
      </c>
      <c r="F364" t="s">
        <v>32</v>
      </c>
      <c r="G364" t="s">
        <v>32</v>
      </c>
      <c r="H364">
        <v>964908</v>
      </c>
      <c r="I364" t="s">
        <v>471</v>
      </c>
      <c r="J364" t="s">
        <v>822</v>
      </c>
      <c r="K364" t="s">
        <v>1101</v>
      </c>
      <c r="L364" t="s">
        <v>1102</v>
      </c>
      <c r="M364">
        <v>14.85</v>
      </c>
      <c r="N364">
        <v>24.9</v>
      </c>
      <c r="O364">
        <v>44.3</v>
      </c>
      <c r="P364" s="110">
        <v>46079</v>
      </c>
      <c r="Q364" s="110">
        <v>46093</v>
      </c>
      <c r="R364" s="110">
        <v>46093.03456388889</v>
      </c>
      <c r="S364" t="s">
        <v>187</v>
      </c>
      <c r="T364" t="s">
        <v>32</v>
      </c>
      <c r="U364" t="s">
        <v>32</v>
      </c>
      <c r="V364" t="s">
        <v>232</v>
      </c>
      <c r="W364" t="s">
        <v>233</v>
      </c>
      <c r="X364" t="s">
        <v>1103</v>
      </c>
      <c r="Y364" t="s">
        <v>32</v>
      </c>
      <c r="Z364" t="s">
        <v>32</v>
      </c>
      <c r="AA364" t="s">
        <v>32</v>
      </c>
      <c r="AB364" t="s">
        <v>32</v>
      </c>
      <c r="AC364" t="s">
        <v>32</v>
      </c>
      <c r="AD364" t="s">
        <v>32</v>
      </c>
      <c r="AE364" t="s">
        <v>190</v>
      </c>
      <c r="AF364">
        <v>217</v>
      </c>
      <c r="AG364" t="s">
        <v>191</v>
      </c>
      <c r="AH364" t="s">
        <v>192</v>
      </c>
      <c r="AI364">
        <v>4</v>
      </c>
      <c r="AJ364">
        <v>4</v>
      </c>
      <c r="AK364" t="s">
        <v>193</v>
      </c>
      <c r="AL364" t="s">
        <v>193</v>
      </c>
      <c r="AM364" t="s">
        <v>193</v>
      </c>
      <c r="AN364">
        <v>7</v>
      </c>
      <c r="AO364" t="s">
        <v>194</v>
      </c>
      <c r="AP364" t="s">
        <v>826</v>
      </c>
      <c r="AQ364" s="283">
        <v>3.2949999999999999</v>
      </c>
      <c r="AR364">
        <v>1.0840000000000001</v>
      </c>
      <c r="AS364" s="283">
        <v>3.57178</v>
      </c>
      <c r="AT364">
        <v>113</v>
      </c>
      <c r="AU364" t="s">
        <v>235</v>
      </c>
      <c r="AV364" t="s">
        <v>32</v>
      </c>
      <c r="AW364" t="s">
        <v>32</v>
      </c>
      <c r="AX364">
        <v>7</v>
      </c>
      <c r="AY364" t="s">
        <v>195</v>
      </c>
      <c r="AZ364">
        <v>7112</v>
      </c>
      <c r="BA364" t="s">
        <v>1347</v>
      </c>
      <c r="BB364">
        <v>16233</v>
      </c>
      <c r="BC364" t="s">
        <v>472</v>
      </c>
      <c r="BD364">
        <v>7389617</v>
      </c>
      <c r="BE364" t="s">
        <v>859</v>
      </c>
      <c r="BF364" t="s">
        <v>563</v>
      </c>
      <c r="BG364" t="s">
        <v>32</v>
      </c>
      <c r="BH364" t="s">
        <v>198</v>
      </c>
      <c r="BI364" t="s">
        <v>32</v>
      </c>
      <c r="BJ364">
        <v>476476</v>
      </c>
      <c r="BK364" t="s">
        <v>831</v>
      </c>
      <c r="BL364" t="s">
        <v>238</v>
      </c>
      <c r="BM364" t="s">
        <v>841</v>
      </c>
      <c r="BN364" t="s">
        <v>834</v>
      </c>
      <c r="BO364" t="s">
        <v>32</v>
      </c>
      <c r="BP364" t="s">
        <v>32</v>
      </c>
    </row>
    <row r="365" spans="1:68">
      <c r="A365" s="109">
        <v>2026</v>
      </c>
      <c r="B365" t="s">
        <v>543</v>
      </c>
      <c r="C365" s="109">
        <v>12</v>
      </c>
      <c r="D365" t="s">
        <v>1391</v>
      </c>
      <c r="E365">
        <v>2</v>
      </c>
      <c r="F365" t="s">
        <v>32</v>
      </c>
      <c r="G365" t="s">
        <v>32</v>
      </c>
      <c r="H365">
        <v>964908</v>
      </c>
      <c r="I365" t="s">
        <v>471</v>
      </c>
      <c r="J365" t="s">
        <v>822</v>
      </c>
      <c r="K365" t="s">
        <v>1101</v>
      </c>
      <c r="L365" t="s">
        <v>1102</v>
      </c>
      <c r="M365">
        <v>14.85</v>
      </c>
      <c r="N365">
        <v>24.9</v>
      </c>
      <c r="O365">
        <v>44.3</v>
      </c>
      <c r="P365" s="110">
        <v>46079</v>
      </c>
      <c r="Q365" s="110">
        <v>46093</v>
      </c>
      <c r="R365" s="110">
        <v>46093.03456388889</v>
      </c>
      <c r="S365" t="s">
        <v>187</v>
      </c>
      <c r="T365" t="s">
        <v>32</v>
      </c>
      <c r="U365" t="s">
        <v>32</v>
      </c>
      <c r="V365" t="s">
        <v>232</v>
      </c>
      <c r="W365" t="s">
        <v>233</v>
      </c>
      <c r="X365" t="s">
        <v>1103</v>
      </c>
      <c r="Y365" t="s">
        <v>32</v>
      </c>
      <c r="Z365" t="s">
        <v>32</v>
      </c>
      <c r="AA365" t="s">
        <v>32</v>
      </c>
      <c r="AB365" t="s">
        <v>32</v>
      </c>
      <c r="AC365" t="s">
        <v>32</v>
      </c>
      <c r="AD365" t="s">
        <v>32</v>
      </c>
      <c r="AE365" t="s">
        <v>190</v>
      </c>
      <c r="AF365">
        <v>217</v>
      </c>
      <c r="AG365" t="s">
        <v>191</v>
      </c>
      <c r="AH365" t="s">
        <v>192</v>
      </c>
      <c r="AI365">
        <v>4</v>
      </c>
      <c r="AJ365">
        <v>4</v>
      </c>
      <c r="AK365" t="s">
        <v>193</v>
      </c>
      <c r="AL365" t="s">
        <v>193</v>
      </c>
      <c r="AM365" t="s">
        <v>193</v>
      </c>
      <c r="AN365">
        <v>7</v>
      </c>
      <c r="AO365" t="s">
        <v>194</v>
      </c>
      <c r="AP365" t="s">
        <v>826</v>
      </c>
      <c r="AQ365" s="283">
        <v>5.0000000000000001E-3</v>
      </c>
      <c r="AR365">
        <v>1.0840000000000001</v>
      </c>
      <c r="AS365" s="283">
        <v>5.4200000000000003E-3</v>
      </c>
      <c r="AT365">
        <v>113</v>
      </c>
      <c r="AU365" t="s">
        <v>235</v>
      </c>
      <c r="AV365" t="s">
        <v>32</v>
      </c>
      <c r="AW365" t="s">
        <v>32</v>
      </c>
      <c r="AX365">
        <v>7</v>
      </c>
      <c r="AY365" t="s">
        <v>239</v>
      </c>
      <c r="AZ365">
        <v>8888888</v>
      </c>
      <c r="BA365" t="s">
        <v>280</v>
      </c>
      <c r="BB365">
        <v>16233</v>
      </c>
      <c r="BC365" t="s">
        <v>472</v>
      </c>
      <c r="BD365">
        <v>7389617</v>
      </c>
      <c r="BE365" t="s">
        <v>859</v>
      </c>
      <c r="BF365" t="s">
        <v>563</v>
      </c>
      <c r="BG365" t="s">
        <v>32</v>
      </c>
      <c r="BH365" t="s">
        <v>198</v>
      </c>
      <c r="BI365" t="s">
        <v>32</v>
      </c>
      <c r="BJ365">
        <v>476476</v>
      </c>
      <c r="BK365" t="s">
        <v>831</v>
      </c>
      <c r="BL365" t="s">
        <v>238</v>
      </c>
      <c r="BM365" t="s">
        <v>841</v>
      </c>
      <c r="BN365" t="s">
        <v>834</v>
      </c>
      <c r="BO365" t="s">
        <v>32</v>
      </c>
      <c r="BP365" t="s">
        <v>32</v>
      </c>
    </row>
    <row r="366" spans="1:68">
      <c r="A366" s="109">
        <v>2026</v>
      </c>
      <c r="B366" t="s">
        <v>543</v>
      </c>
      <c r="C366" s="109">
        <v>11</v>
      </c>
      <c r="D366" t="s">
        <v>1392</v>
      </c>
      <c r="E366">
        <v>1</v>
      </c>
      <c r="F366" t="s">
        <v>32</v>
      </c>
      <c r="G366" t="s">
        <v>32</v>
      </c>
      <c r="H366">
        <v>702113</v>
      </c>
      <c r="I366" t="s">
        <v>1172</v>
      </c>
      <c r="J366" t="s">
        <v>822</v>
      </c>
      <c r="K366" t="s">
        <v>1101</v>
      </c>
      <c r="L366" t="s">
        <v>1173</v>
      </c>
      <c r="M366">
        <v>14.9</v>
      </c>
      <c r="N366">
        <v>23.2</v>
      </c>
      <c r="O366">
        <v>19.3</v>
      </c>
      <c r="P366" s="110">
        <v>46078</v>
      </c>
      <c r="Q366" s="110">
        <v>46092</v>
      </c>
      <c r="R366" s="110">
        <v>46092.815578275462</v>
      </c>
      <c r="S366" t="s">
        <v>187</v>
      </c>
      <c r="T366" t="s">
        <v>32</v>
      </c>
      <c r="U366" t="s">
        <v>32</v>
      </c>
      <c r="V366" t="s">
        <v>232</v>
      </c>
      <c r="W366" t="s">
        <v>233</v>
      </c>
      <c r="X366" t="s">
        <v>1103</v>
      </c>
      <c r="Y366" t="s">
        <v>32</v>
      </c>
      <c r="Z366" t="s">
        <v>32</v>
      </c>
      <c r="AA366" t="s">
        <v>32</v>
      </c>
      <c r="AB366" t="s">
        <v>32</v>
      </c>
      <c r="AC366" t="s">
        <v>32</v>
      </c>
      <c r="AD366" t="s">
        <v>32</v>
      </c>
      <c r="AE366" t="s">
        <v>190</v>
      </c>
      <c r="AF366">
        <v>217</v>
      </c>
      <c r="AG366" t="s">
        <v>191</v>
      </c>
      <c r="AH366" t="s">
        <v>192</v>
      </c>
      <c r="AI366">
        <v>4</v>
      </c>
      <c r="AJ366">
        <v>4</v>
      </c>
      <c r="AK366" t="s">
        <v>193</v>
      </c>
      <c r="AL366" t="s">
        <v>193</v>
      </c>
      <c r="AM366" t="s">
        <v>193</v>
      </c>
      <c r="AN366">
        <v>6</v>
      </c>
      <c r="AO366" t="s">
        <v>194</v>
      </c>
      <c r="AP366" t="s">
        <v>826</v>
      </c>
      <c r="AQ366" s="283">
        <v>1</v>
      </c>
      <c r="AR366">
        <v>1.0840000000000001</v>
      </c>
      <c r="AS366" s="283">
        <v>1.0840000000000001</v>
      </c>
      <c r="AT366">
        <v>112</v>
      </c>
      <c r="AU366" t="s">
        <v>235</v>
      </c>
      <c r="AV366" t="s">
        <v>32</v>
      </c>
      <c r="AW366" t="s">
        <v>32</v>
      </c>
      <c r="AX366">
        <v>5</v>
      </c>
      <c r="AY366" t="s">
        <v>195</v>
      </c>
      <c r="AZ366">
        <v>10746</v>
      </c>
      <c r="BA366" t="s">
        <v>1104</v>
      </c>
      <c r="BB366">
        <v>13559</v>
      </c>
      <c r="BC366" t="s">
        <v>1174</v>
      </c>
      <c r="BD366">
        <v>6563679</v>
      </c>
      <c r="BE366" t="s">
        <v>829</v>
      </c>
      <c r="BF366" t="s">
        <v>66</v>
      </c>
      <c r="BG366" t="s">
        <v>32</v>
      </c>
      <c r="BH366" t="s">
        <v>198</v>
      </c>
      <c r="BI366" t="s">
        <v>32</v>
      </c>
      <c r="BJ366">
        <v>476467</v>
      </c>
      <c r="BK366" t="s">
        <v>831</v>
      </c>
      <c r="BL366" t="s">
        <v>238</v>
      </c>
      <c r="BM366" t="s">
        <v>841</v>
      </c>
      <c r="BN366" t="s">
        <v>834</v>
      </c>
      <c r="BO366" t="s">
        <v>32</v>
      </c>
      <c r="BP366" t="s">
        <v>32</v>
      </c>
    </row>
    <row r="367" spans="1:68">
      <c r="A367" s="109">
        <v>2026</v>
      </c>
      <c r="B367" t="s">
        <v>543</v>
      </c>
      <c r="C367" s="109">
        <v>11</v>
      </c>
      <c r="D367" t="s">
        <v>1392</v>
      </c>
      <c r="E367">
        <v>2</v>
      </c>
      <c r="F367" t="s">
        <v>32</v>
      </c>
      <c r="G367" t="s">
        <v>32</v>
      </c>
      <c r="H367">
        <v>702113</v>
      </c>
      <c r="I367" t="s">
        <v>1172</v>
      </c>
      <c r="J367" t="s">
        <v>822</v>
      </c>
      <c r="K367" t="s">
        <v>1101</v>
      </c>
      <c r="L367" t="s">
        <v>1173</v>
      </c>
      <c r="M367">
        <v>14.9</v>
      </c>
      <c r="N367">
        <v>23.2</v>
      </c>
      <c r="O367">
        <v>19.3</v>
      </c>
      <c r="P367" s="110">
        <v>46078</v>
      </c>
      <c r="Q367" s="110">
        <v>46092</v>
      </c>
      <c r="R367" s="110">
        <v>46092.815578275462</v>
      </c>
      <c r="S367" t="s">
        <v>187</v>
      </c>
      <c r="T367" t="s">
        <v>32</v>
      </c>
      <c r="U367" t="s">
        <v>32</v>
      </c>
      <c r="V367" t="s">
        <v>232</v>
      </c>
      <c r="W367" t="s">
        <v>233</v>
      </c>
      <c r="X367" t="s">
        <v>1103</v>
      </c>
      <c r="Y367" t="s">
        <v>32</v>
      </c>
      <c r="Z367" t="s">
        <v>32</v>
      </c>
      <c r="AA367" t="s">
        <v>32</v>
      </c>
      <c r="AB367" t="s">
        <v>32</v>
      </c>
      <c r="AC367" t="s">
        <v>32</v>
      </c>
      <c r="AD367" t="s">
        <v>32</v>
      </c>
      <c r="AE367" t="s">
        <v>190</v>
      </c>
      <c r="AF367">
        <v>217</v>
      </c>
      <c r="AG367" t="s">
        <v>191</v>
      </c>
      <c r="AH367" t="s">
        <v>192</v>
      </c>
      <c r="AI367">
        <v>4</v>
      </c>
      <c r="AJ367">
        <v>4</v>
      </c>
      <c r="AK367" t="s">
        <v>193</v>
      </c>
      <c r="AL367" t="s">
        <v>193</v>
      </c>
      <c r="AM367" t="s">
        <v>193</v>
      </c>
      <c r="AN367">
        <v>7</v>
      </c>
      <c r="AO367" t="s">
        <v>194</v>
      </c>
      <c r="AP367" t="s">
        <v>826</v>
      </c>
      <c r="AQ367" s="283">
        <v>0.754</v>
      </c>
      <c r="AR367">
        <v>1.0840000000000001</v>
      </c>
      <c r="AS367" s="283">
        <v>0.81733599999999995</v>
      </c>
      <c r="AT367">
        <v>113</v>
      </c>
      <c r="AU367" t="s">
        <v>235</v>
      </c>
      <c r="AV367" t="s">
        <v>32</v>
      </c>
      <c r="AW367" t="s">
        <v>32</v>
      </c>
      <c r="AX367">
        <v>5</v>
      </c>
      <c r="AY367" t="s">
        <v>195</v>
      </c>
      <c r="AZ367">
        <v>10746</v>
      </c>
      <c r="BA367" t="s">
        <v>1104</v>
      </c>
      <c r="BB367">
        <v>13559</v>
      </c>
      <c r="BC367" t="s">
        <v>1174</v>
      </c>
      <c r="BD367">
        <v>6563679</v>
      </c>
      <c r="BE367" t="s">
        <v>829</v>
      </c>
      <c r="BF367" t="s">
        <v>66</v>
      </c>
      <c r="BG367" t="s">
        <v>32</v>
      </c>
      <c r="BH367" t="s">
        <v>198</v>
      </c>
      <c r="BI367" t="s">
        <v>32</v>
      </c>
      <c r="BJ367">
        <v>476467</v>
      </c>
      <c r="BK367" t="s">
        <v>831</v>
      </c>
      <c r="BL367" t="s">
        <v>238</v>
      </c>
      <c r="BM367" t="s">
        <v>841</v>
      </c>
      <c r="BN367" t="s">
        <v>834</v>
      </c>
      <c r="BO367" t="s">
        <v>32</v>
      </c>
      <c r="BP367" t="s">
        <v>32</v>
      </c>
    </row>
    <row r="368" spans="1:68">
      <c r="A368" s="109">
        <v>2026</v>
      </c>
      <c r="B368" t="s">
        <v>543</v>
      </c>
      <c r="C368" s="109">
        <v>11</v>
      </c>
      <c r="D368" t="s">
        <v>1392</v>
      </c>
      <c r="E368">
        <v>3</v>
      </c>
      <c r="F368" t="s">
        <v>32</v>
      </c>
      <c r="G368" t="s">
        <v>32</v>
      </c>
      <c r="H368">
        <v>702113</v>
      </c>
      <c r="I368" t="s">
        <v>1172</v>
      </c>
      <c r="J368" t="s">
        <v>822</v>
      </c>
      <c r="K368" t="s">
        <v>1101</v>
      </c>
      <c r="L368" t="s">
        <v>1173</v>
      </c>
      <c r="M368">
        <v>14.9</v>
      </c>
      <c r="N368">
        <v>23.2</v>
      </c>
      <c r="O368">
        <v>19.3</v>
      </c>
      <c r="P368" s="110">
        <v>46078</v>
      </c>
      <c r="Q368" s="110">
        <v>46092</v>
      </c>
      <c r="R368" s="110">
        <v>46092.815578275462</v>
      </c>
      <c r="S368" t="s">
        <v>187</v>
      </c>
      <c r="T368" t="s">
        <v>32</v>
      </c>
      <c r="U368" t="s">
        <v>32</v>
      </c>
      <c r="V368" t="s">
        <v>232</v>
      </c>
      <c r="W368" t="s">
        <v>233</v>
      </c>
      <c r="X368" t="s">
        <v>1103</v>
      </c>
      <c r="Y368" t="s">
        <v>32</v>
      </c>
      <c r="Z368" t="s">
        <v>32</v>
      </c>
      <c r="AA368" t="s">
        <v>32</v>
      </c>
      <c r="AB368" t="s">
        <v>32</v>
      </c>
      <c r="AC368" t="s">
        <v>32</v>
      </c>
      <c r="AD368" t="s">
        <v>32</v>
      </c>
      <c r="AE368" t="s">
        <v>190</v>
      </c>
      <c r="AF368">
        <v>217</v>
      </c>
      <c r="AG368" t="s">
        <v>191</v>
      </c>
      <c r="AH368" t="s">
        <v>192</v>
      </c>
      <c r="AI368">
        <v>4</v>
      </c>
      <c r="AJ368">
        <v>4</v>
      </c>
      <c r="AK368" t="s">
        <v>193</v>
      </c>
      <c r="AL368" t="s">
        <v>193</v>
      </c>
      <c r="AM368" t="s">
        <v>193</v>
      </c>
      <c r="AN368">
        <v>7</v>
      </c>
      <c r="AO368" t="s">
        <v>194</v>
      </c>
      <c r="AP368" t="s">
        <v>826</v>
      </c>
      <c r="AQ368" s="283">
        <v>4.4999999999999998E-2</v>
      </c>
      <c r="AR368">
        <v>1.0840000000000001</v>
      </c>
      <c r="AS368" s="283">
        <v>4.8779999999999997E-2</v>
      </c>
      <c r="AT368">
        <v>113</v>
      </c>
      <c r="AU368" t="s">
        <v>235</v>
      </c>
      <c r="AV368" t="s">
        <v>32</v>
      </c>
      <c r="AW368" t="s">
        <v>32</v>
      </c>
      <c r="AX368">
        <v>5</v>
      </c>
      <c r="AY368" t="s">
        <v>239</v>
      </c>
      <c r="AZ368">
        <v>8888888</v>
      </c>
      <c r="BA368" t="s">
        <v>280</v>
      </c>
      <c r="BB368">
        <v>13559</v>
      </c>
      <c r="BC368" t="s">
        <v>1174</v>
      </c>
      <c r="BD368">
        <v>6563679</v>
      </c>
      <c r="BE368" t="s">
        <v>829</v>
      </c>
      <c r="BF368" t="s">
        <v>66</v>
      </c>
      <c r="BG368" t="s">
        <v>32</v>
      </c>
      <c r="BH368" t="s">
        <v>198</v>
      </c>
      <c r="BI368" t="s">
        <v>32</v>
      </c>
      <c r="BJ368">
        <v>476467</v>
      </c>
      <c r="BK368" t="s">
        <v>831</v>
      </c>
      <c r="BL368" t="s">
        <v>238</v>
      </c>
      <c r="BM368" t="s">
        <v>841</v>
      </c>
      <c r="BN368" t="s">
        <v>834</v>
      </c>
      <c r="BO368" t="s">
        <v>32</v>
      </c>
      <c r="BP368" t="s">
        <v>32</v>
      </c>
    </row>
    <row r="369" spans="1:68">
      <c r="A369" s="109">
        <v>2026</v>
      </c>
      <c r="B369" t="s">
        <v>543</v>
      </c>
      <c r="C369" s="109">
        <v>11</v>
      </c>
      <c r="D369" t="s">
        <v>1393</v>
      </c>
      <c r="E369">
        <v>1</v>
      </c>
      <c r="F369" t="s">
        <v>32</v>
      </c>
      <c r="G369" t="s">
        <v>32</v>
      </c>
      <c r="H369">
        <v>969587</v>
      </c>
      <c r="I369" t="s">
        <v>1169</v>
      </c>
      <c r="J369" t="s">
        <v>822</v>
      </c>
      <c r="K369" t="s">
        <v>1101</v>
      </c>
      <c r="L369" t="s">
        <v>1170</v>
      </c>
      <c r="M369">
        <v>17.8</v>
      </c>
      <c r="N369">
        <v>33</v>
      </c>
      <c r="O369">
        <v>22.5</v>
      </c>
      <c r="P369" s="110">
        <v>46080</v>
      </c>
      <c r="Q369" s="110">
        <v>46092</v>
      </c>
      <c r="R369" s="110">
        <v>46092.885629247678</v>
      </c>
      <c r="S369" t="s">
        <v>187</v>
      </c>
      <c r="T369" t="s">
        <v>32</v>
      </c>
      <c r="U369" t="s">
        <v>32</v>
      </c>
      <c r="V369" t="s">
        <v>232</v>
      </c>
      <c r="W369" t="s">
        <v>233</v>
      </c>
      <c r="X369" t="s">
        <v>1103</v>
      </c>
      <c r="Y369" t="s">
        <v>32</v>
      </c>
      <c r="Z369" t="s">
        <v>32</v>
      </c>
      <c r="AA369" t="s">
        <v>32</v>
      </c>
      <c r="AB369" t="s">
        <v>32</v>
      </c>
      <c r="AC369" t="s">
        <v>32</v>
      </c>
      <c r="AD369" t="s">
        <v>32</v>
      </c>
      <c r="AE369" t="s">
        <v>190</v>
      </c>
      <c r="AF369">
        <v>217</v>
      </c>
      <c r="AG369" t="s">
        <v>191</v>
      </c>
      <c r="AH369" t="s">
        <v>192</v>
      </c>
      <c r="AI369">
        <v>4</v>
      </c>
      <c r="AJ369">
        <v>4</v>
      </c>
      <c r="AK369" t="s">
        <v>193</v>
      </c>
      <c r="AL369" t="s">
        <v>193</v>
      </c>
      <c r="AM369" t="s">
        <v>193</v>
      </c>
      <c r="AN369">
        <v>7</v>
      </c>
      <c r="AO369" t="s">
        <v>194</v>
      </c>
      <c r="AP369" t="s">
        <v>826</v>
      </c>
      <c r="AQ369" s="283">
        <v>0.98399999999999999</v>
      </c>
      <c r="AR369">
        <v>1.0840000000000001</v>
      </c>
      <c r="AS369" s="283">
        <v>1.066656</v>
      </c>
      <c r="AT369">
        <v>113</v>
      </c>
      <c r="AU369" t="s">
        <v>235</v>
      </c>
      <c r="AV369" t="s">
        <v>32</v>
      </c>
      <c r="AW369" t="s">
        <v>32</v>
      </c>
      <c r="AX369">
        <v>7</v>
      </c>
      <c r="AY369" t="s">
        <v>195</v>
      </c>
      <c r="AZ369">
        <v>10653</v>
      </c>
      <c r="BA369" t="s">
        <v>1108</v>
      </c>
      <c r="BB369">
        <v>232</v>
      </c>
      <c r="BC369" t="s">
        <v>1167</v>
      </c>
      <c r="BD369">
        <v>4393310</v>
      </c>
      <c r="BE369" t="s">
        <v>829</v>
      </c>
      <c r="BF369" t="s">
        <v>563</v>
      </c>
      <c r="BG369" t="s">
        <v>32</v>
      </c>
      <c r="BH369" t="s">
        <v>198</v>
      </c>
      <c r="BI369" t="s">
        <v>32</v>
      </c>
      <c r="BJ369">
        <v>476459</v>
      </c>
      <c r="BK369" t="s">
        <v>831</v>
      </c>
      <c r="BL369" t="s">
        <v>238</v>
      </c>
      <c r="BM369" t="s">
        <v>841</v>
      </c>
      <c r="BN369" t="s">
        <v>834</v>
      </c>
      <c r="BO369" t="s">
        <v>32</v>
      </c>
      <c r="BP369" t="s">
        <v>32</v>
      </c>
    </row>
    <row r="370" spans="1:68">
      <c r="A370" s="109">
        <v>2026</v>
      </c>
      <c r="B370" t="s">
        <v>543</v>
      </c>
      <c r="C370" s="109">
        <v>11</v>
      </c>
      <c r="D370" t="s">
        <v>1394</v>
      </c>
      <c r="E370">
        <v>1</v>
      </c>
      <c r="F370" t="s">
        <v>32</v>
      </c>
      <c r="G370" t="s">
        <v>32</v>
      </c>
      <c r="H370">
        <v>4480</v>
      </c>
      <c r="I370" t="s">
        <v>1273</v>
      </c>
      <c r="J370" t="s">
        <v>822</v>
      </c>
      <c r="K370" t="s">
        <v>1101</v>
      </c>
      <c r="L370" t="s">
        <v>1274</v>
      </c>
      <c r="M370">
        <v>18</v>
      </c>
      <c r="N370">
        <v>41.4</v>
      </c>
      <c r="O370">
        <v>29.3</v>
      </c>
      <c r="P370" s="110">
        <v>46080</v>
      </c>
      <c r="Q370" s="110">
        <v>46092</v>
      </c>
      <c r="R370" s="110">
        <v>46092.931649571758</v>
      </c>
      <c r="S370" t="s">
        <v>187</v>
      </c>
      <c r="T370" t="s">
        <v>32</v>
      </c>
      <c r="U370" t="s">
        <v>32</v>
      </c>
      <c r="V370" t="s">
        <v>232</v>
      </c>
      <c r="W370" t="s">
        <v>233</v>
      </c>
      <c r="X370" t="s">
        <v>1103</v>
      </c>
      <c r="Y370" t="s">
        <v>32</v>
      </c>
      <c r="Z370" t="s">
        <v>32</v>
      </c>
      <c r="AA370" t="s">
        <v>32</v>
      </c>
      <c r="AB370" t="s">
        <v>32</v>
      </c>
      <c r="AC370" t="s">
        <v>32</v>
      </c>
      <c r="AD370" t="s">
        <v>32</v>
      </c>
      <c r="AE370" t="s">
        <v>190</v>
      </c>
      <c r="AF370">
        <v>217</v>
      </c>
      <c r="AG370" t="s">
        <v>191</v>
      </c>
      <c r="AH370" t="s">
        <v>192</v>
      </c>
      <c r="AI370">
        <v>4</v>
      </c>
      <c r="AJ370">
        <v>4</v>
      </c>
      <c r="AK370" t="s">
        <v>193</v>
      </c>
      <c r="AL370" t="s">
        <v>193</v>
      </c>
      <c r="AM370" t="s">
        <v>193</v>
      </c>
      <c r="AN370">
        <v>7</v>
      </c>
      <c r="AO370" t="s">
        <v>194</v>
      </c>
      <c r="AP370" t="s">
        <v>826</v>
      </c>
      <c r="AQ370" s="283">
        <v>1.355</v>
      </c>
      <c r="AR370">
        <v>1.0840000000000001</v>
      </c>
      <c r="AS370" s="283">
        <v>1.46882</v>
      </c>
      <c r="AT370">
        <v>113</v>
      </c>
      <c r="AU370" t="s">
        <v>235</v>
      </c>
      <c r="AV370" t="s">
        <v>32</v>
      </c>
      <c r="AW370" t="s">
        <v>32</v>
      </c>
      <c r="AX370">
        <v>7</v>
      </c>
      <c r="AY370" t="s">
        <v>195</v>
      </c>
      <c r="AZ370">
        <v>7112</v>
      </c>
      <c r="BA370" t="s">
        <v>1347</v>
      </c>
      <c r="BB370">
        <v>16145</v>
      </c>
      <c r="BC370" t="s">
        <v>1275</v>
      </c>
      <c r="BD370">
        <v>11767632</v>
      </c>
      <c r="BE370" t="s">
        <v>829</v>
      </c>
      <c r="BF370" t="s">
        <v>563</v>
      </c>
      <c r="BG370" t="s">
        <v>32</v>
      </c>
      <c r="BH370" t="s">
        <v>198</v>
      </c>
      <c r="BI370" t="s">
        <v>32</v>
      </c>
      <c r="BJ370">
        <v>476458</v>
      </c>
      <c r="BK370" t="s">
        <v>831</v>
      </c>
      <c r="BL370" t="s">
        <v>238</v>
      </c>
      <c r="BM370" t="s">
        <v>841</v>
      </c>
      <c r="BN370" t="s">
        <v>834</v>
      </c>
      <c r="BO370" t="s">
        <v>32</v>
      </c>
      <c r="BP370" t="s">
        <v>32</v>
      </c>
    </row>
    <row r="371" spans="1:68">
      <c r="A371" s="109">
        <v>2026</v>
      </c>
      <c r="B371" t="s">
        <v>543</v>
      </c>
      <c r="C371" s="109">
        <v>11</v>
      </c>
      <c r="D371" t="s">
        <v>1394</v>
      </c>
      <c r="E371">
        <v>2</v>
      </c>
      <c r="F371" t="s">
        <v>32</v>
      </c>
      <c r="G371" t="s">
        <v>32</v>
      </c>
      <c r="H371">
        <v>4480</v>
      </c>
      <c r="I371" t="s">
        <v>1273</v>
      </c>
      <c r="J371" t="s">
        <v>822</v>
      </c>
      <c r="K371" t="s">
        <v>1101</v>
      </c>
      <c r="L371" t="s">
        <v>1274</v>
      </c>
      <c r="M371">
        <v>18</v>
      </c>
      <c r="N371">
        <v>41.4</v>
      </c>
      <c r="O371">
        <v>29.3</v>
      </c>
      <c r="P371" s="110">
        <v>46080</v>
      </c>
      <c r="Q371" s="110">
        <v>46092</v>
      </c>
      <c r="R371" s="110">
        <v>46092.931649571758</v>
      </c>
      <c r="S371" t="s">
        <v>187</v>
      </c>
      <c r="T371" t="s">
        <v>32</v>
      </c>
      <c r="U371" t="s">
        <v>32</v>
      </c>
      <c r="V371" t="s">
        <v>232</v>
      </c>
      <c r="W371" t="s">
        <v>233</v>
      </c>
      <c r="X371" t="s">
        <v>1103</v>
      </c>
      <c r="Y371" t="s">
        <v>32</v>
      </c>
      <c r="Z371" t="s">
        <v>32</v>
      </c>
      <c r="AA371" t="s">
        <v>32</v>
      </c>
      <c r="AB371" t="s">
        <v>32</v>
      </c>
      <c r="AC371" t="s">
        <v>32</v>
      </c>
      <c r="AD371" t="s">
        <v>32</v>
      </c>
      <c r="AE371" t="s">
        <v>190</v>
      </c>
      <c r="AF371">
        <v>217</v>
      </c>
      <c r="AG371" t="s">
        <v>191</v>
      </c>
      <c r="AH371" t="s">
        <v>192</v>
      </c>
      <c r="AI371">
        <v>4</v>
      </c>
      <c r="AJ371">
        <v>4</v>
      </c>
      <c r="AK371" t="s">
        <v>193</v>
      </c>
      <c r="AL371" t="s">
        <v>193</v>
      </c>
      <c r="AM371" t="s">
        <v>193</v>
      </c>
      <c r="AN371">
        <v>7</v>
      </c>
      <c r="AO371" t="s">
        <v>194</v>
      </c>
      <c r="AP371" t="s">
        <v>826</v>
      </c>
      <c r="AQ371" s="283">
        <v>3.6999999999999998E-2</v>
      </c>
      <c r="AR371">
        <v>1.0840000000000001</v>
      </c>
      <c r="AS371" s="283">
        <v>4.0107999999999998E-2</v>
      </c>
      <c r="AT371">
        <v>113</v>
      </c>
      <c r="AU371" t="s">
        <v>235</v>
      </c>
      <c r="AV371" t="s">
        <v>32</v>
      </c>
      <c r="AW371" t="s">
        <v>32</v>
      </c>
      <c r="AX371">
        <v>7</v>
      </c>
      <c r="AY371" t="s">
        <v>239</v>
      </c>
      <c r="AZ371">
        <v>8888888</v>
      </c>
      <c r="BA371" t="s">
        <v>280</v>
      </c>
      <c r="BB371">
        <v>16145</v>
      </c>
      <c r="BC371" t="s">
        <v>1275</v>
      </c>
      <c r="BD371">
        <v>11767632</v>
      </c>
      <c r="BE371" t="s">
        <v>829</v>
      </c>
      <c r="BF371" t="s">
        <v>563</v>
      </c>
      <c r="BG371" t="s">
        <v>32</v>
      </c>
      <c r="BH371" t="s">
        <v>198</v>
      </c>
      <c r="BI371" t="s">
        <v>32</v>
      </c>
      <c r="BJ371">
        <v>476458</v>
      </c>
      <c r="BK371" t="s">
        <v>831</v>
      </c>
      <c r="BL371" t="s">
        <v>238</v>
      </c>
      <c r="BM371" t="s">
        <v>841</v>
      </c>
      <c r="BN371" t="s">
        <v>834</v>
      </c>
      <c r="BO371" t="s">
        <v>32</v>
      </c>
      <c r="BP371" t="s">
        <v>32</v>
      </c>
    </row>
    <row r="372" spans="1:68">
      <c r="A372" s="109">
        <v>2026</v>
      </c>
      <c r="B372" t="s">
        <v>543</v>
      </c>
      <c r="C372" s="109">
        <v>11</v>
      </c>
      <c r="D372" t="s">
        <v>1395</v>
      </c>
      <c r="E372">
        <v>1</v>
      </c>
      <c r="F372" t="s">
        <v>32</v>
      </c>
      <c r="G372" t="s">
        <v>32</v>
      </c>
      <c r="H372">
        <v>702944</v>
      </c>
      <c r="I372" t="s">
        <v>897</v>
      </c>
      <c r="J372" t="s">
        <v>822</v>
      </c>
      <c r="K372" t="s">
        <v>875</v>
      </c>
      <c r="L372" t="s">
        <v>898</v>
      </c>
      <c r="M372">
        <v>17.98</v>
      </c>
      <c r="N372">
        <v>96.3</v>
      </c>
      <c r="O372">
        <v>68.900000000000006</v>
      </c>
      <c r="P372" s="110">
        <v>46076</v>
      </c>
      <c r="Q372" s="110">
        <v>46092</v>
      </c>
      <c r="R372" s="110">
        <v>46092.569596377318</v>
      </c>
      <c r="S372" t="s">
        <v>187</v>
      </c>
      <c r="T372" t="s">
        <v>32</v>
      </c>
      <c r="U372" t="s">
        <v>32</v>
      </c>
      <c r="V372" t="s">
        <v>250</v>
      </c>
      <c r="W372" t="s">
        <v>251</v>
      </c>
      <c r="X372" t="s">
        <v>843</v>
      </c>
      <c r="Y372" t="s">
        <v>32</v>
      </c>
      <c r="Z372" t="s">
        <v>32</v>
      </c>
      <c r="AA372" t="s">
        <v>32</v>
      </c>
      <c r="AB372" t="s">
        <v>32</v>
      </c>
      <c r="AC372" t="s">
        <v>32</v>
      </c>
      <c r="AD372" t="s">
        <v>32</v>
      </c>
      <c r="AE372" t="s">
        <v>190</v>
      </c>
      <c r="AF372">
        <v>217</v>
      </c>
      <c r="AG372" t="s">
        <v>191</v>
      </c>
      <c r="AH372" t="s">
        <v>192</v>
      </c>
      <c r="AI372">
        <v>4</v>
      </c>
      <c r="AJ372">
        <v>4</v>
      </c>
      <c r="AK372" t="s">
        <v>193</v>
      </c>
      <c r="AL372" t="s">
        <v>193</v>
      </c>
      <c r="AM372" t="s">
        <v>193</v>
      </c>
      <c r="AN372">
        <v>12</v>
      </c>
      <c r="AO372" t="s">
        <v>194</v>
      </c>
      <c r="AP372" t="s">
        <v>826</v>
      </c>
      <c r="AQ372" s="283">
        <v>6.407</v>
      </c>
      <c r="AR372">
        <v>1.087</v>
      </c>
      <c r="AS372" s="283">
        <v>6.9644089999999998</v>
      </c>
      <c r="AT372">
        <v>120</v>
      </c>
      <c r="AU372" t="s">
        <v>253</v>
      </c>
      <c r="AV372" t="s">
        <v>32</v>
      </c>
      <c r="AW372" t="s">
        <v>32</v>
      </c>
      <c r="AX372">
        <v>8</v>
      </c>
      <c r="AY372" t="s">
        <v>195</v>
      </c>
      <c r="AZ372">
        <v>5536</v>
      </c>
      <c r="BA372" t="s">
        <v>880</v>
      </c>
      <c r="BB372">
        <v>18039</v>
      </c>
      <c r="BC372" t="s">
        <v>899</v>
      </c>
      <c r="BD372">
        <v>5960148</v>
      </c>
      <c r="BE372" t="s">
        <v>829</v>
      </c>
      <c r="BF372" t="s">
        <v>351</v>
      </c>
      <c r="BG372" t="s">
        <v>32</v>
      </c>
      <c r="BH372" t="s">
        <v>198</v>
      </c>
      <c r="BI372" t="s">
        <v>1250</v>
      </c>
      <c r="BJ372">
        <v>476274</v>
      </c>
      <c r="BK372" t="s">
        <v>831</v>
      </c>
      <c r="BL372" t="s">
        <v>256</v>
      </c>
      <c r="BM372" t="s">
        <v>841</v>
      </c>
      <c r="BN372" t="s">
        <v>834</v>
      </c>
      <c r="BO372" t="s">
        <v>32</v>
      </c>
      <c r="BP372" t="s">
        <v>32</v>
      </c>
    </row>
    <row r="373" spans="1:68">
      <c r="A373" s="109">
        <v>2026</v>
      </c>
      <c r="B373" t="s">
        <v>543</v>
      </c>
      <c r="C373" s="109">
        <v>11</v>
      </c>
      <c r="D373" t="s">
        <v>1396</v>
      </c>
      <c r="E373">
        <v>1</v>
      </c>
      <c r="F373" t="s">
        <v>32</v>
      </c>
      <c r="G373" t="s">
        <v>32</v>
      </c>
      <c r="H373">
        <v>25103</v>
      </c>
      <c r="I373" t="s">
        <v>300</v>
      </c>
      <c r="J373" t="s">
        <v>822</v>
      </c>
      <c r="K373" t="s">
        <v>870</v>
      </c>
      <c r="L373" t="s">
        <v>887</v>
      </c>
      <c r="M373">
        <v>17.2</v>
      </c>
      <c r="N373">
        <v>47</v>
      </c>
      <c r="O373">
        <v>67</v>
      </c>
      <c r="P373" s="110">
        <v>46071</v>
      </c>
      <c r="Q373" s="110">
        <v>46092</v>
      </c>
      <c r="R373" s="110">
        <v>46092.484885497688</v>
      </c>
      <c r="S373" t="s">
        <v>187</v>
      </c>
      <c r="T373" t="s">
        <v>32</v>
      </c>
      <c r="U373" t="s">
        <v>32</v>
      </c>
      <c r="V373" t="s">
        <v>301</v>
      </c>
      <c r="W373" t="s">
        <v>302</v>
      </c>
      <c r="X373" t="s">
        <v>856</v>
      </c>
      <c r="Y373" t="s">
        <v>32</v>
      </c>
      <c r="Z373" t="s">
        <v>32</v>
      </c>
      <c r="AA373" t="s">
        <v>32</v>
      </c>
      <c r="AB373" t="s">
        <v>32</v>
      </c>
      <c r="AC373" t="s">
        <v>32</v>
      </c>
      <c r="AD373" t="s">
        <v>32</v>
      </c>
      <c r="AE373" t="s">
        <v>190</v>
      </c>
      <c r="AF373">
        <v>217</v>
      </c>
      <c r="AG373" t="s">
        <v>191</v>
      </c>
      <c r="AH373" t="s">
        <v>192</v>
      </c>
      <c r="AI373">
        <v>4</v>
      </c>
      <c r="AJ373">
        <v>4</v>
      </c>
      <c r="AK373" t="s">
        <v>193</v>
      </c>
      <c r="AL373" t="s">
        <v>193</v>
      </c>
      <c r="AM373" t="s">
        <v>193</v>
      </c>
      <c r="AN373">
        <v>11</v>
      </c>
      <c r="AO373" t="s">
        <v>194</v>
      </c>
      <c r="AP373" t="s">
        <v>826</v>
      </c>
      <c r="AQ373" s="283">
        <v>2.895</v>
      </c>
      <c r="AR373">
        <v>1.0840000000000001</v>
      </c>
      <c r="AS373" s="283">
        <v>3.1381800000000002</v>
      </c>
      <c r="AT373">
        <v>118</v>
      </c>
      <c r="AU373" t="s">
        <v>261</v>
      </c>
      <c r="AV373" t="s">
        <v>32</v>
      </c>
      <c r="AW373" t="s">
        <v>32</v>
      </c>
      <c r="AX373">
        <v>10</v>
      </c>
      <c r="AY373" t="s">
        <v>195</v>
      </c>
      <c r="AZ373">
        <v>7650</v>
      </c>
      <c r="BA373" t="s">
        <v>303</v>
      </c>
      <c r="BB373">
        <v>87619</v>
      </c>
      <c r="BC373" t="s">
        <v>304</v>
      </c>
      <c r="BD373">
        <v>10404754</v>
      </c>
      <c r="BE373" t="s">
        <v>829</v>
      </c>
      <c r="BF373" t="s">
        <v>301</v>
      </c>
      <c r="BG373" t="s">
        <v>32</v>
      </c>
      <c r="BH373" t="s">
        <v>198</v>
      </c>
      <c r="BI373" t="s">
        <v>32</v>
      </c>
      <c r="BJ373">
        <v>476219</v>
      </c>
      <c r="BK373" t="s">
        <v>831</v>
      </c>
      <c r="BL373" t="s">
        <v>305</v>
      </c>
      <c r="BM373" t="s">
        <v>841</v>
      </c>
      <c r="BN373" t="s">
        <v>834</v>
      </c>
      <c r="BO373" t="s">
        <v>32</v>
      </c>
      <c r="BP373" t="s">
        <v>32</v>
      </c>
    </row>
    <row r="374" spans="1:68">
      <c r="A374" s="109">
        <v>2026</v>
      </c>
      <c r="B374" t="s">
        <v>543</v>
      </c>
      <c r="C374" s="109">
        <v>10</v>
      </c>
      <c r="D374" t="s">
        <v>1397</v>
      </c>
      <c r="E374">
        <v>1</v>
      </c>
      <c r="F374" t="s">
        <v>32</v>
      </c>
      <c r="G374" t="s">
        <v>32</v>
      </c>
      <c r="H374">
        <v>703570</v>
      </c>
      <c r="I374" t="s">
        <v>892</v>
      </c>
      <c r="J374" t="s">
        <v>822</v>
      </c>
      <c r="K374" t="s">
        <v>854</v>
      </c>
      <c r="L374" t="s">
        <v>893</v>
      </c>
      <c r="M374">
        <v>17.899999999999999</v>
      </c>
      <c r="N374">
        <v>47.8</v>
      </c>
      <c r="O374">
        <v>42.4</v>
      </c>
      <c r="P374" s="110">
        <v>46071</v>
      </c>
      <c r="Q374" s="110">
        <v>46091</v>
      </c>
      <c r="R374" s="110">
        <v>46091.518767974543</v>
      </c>
      <c r="S374" t="s">
        <v>187</v>
      </c>
      <c r="T374" t="s">
        <v>32</v>
      </c>
      <c r="U374" t="s">
        <v>32</v>
      </c>
      <c r="V374" t="s">
        <v>301</v>
      </c>
      <c r="W374" t="s">
        <v>302</v>
      </c>
      <c r="X374" t="s">
        <v>856</v>
      </c>
      <c r="Y374" t="s">
        <v>32</v>
      </c>
      <c r="Z374" t="s">
        <v>32</v>
      </c>
      <c r="AA374" t="s">
        <v>32</v>
      </c>
      <c r="AB374" t="s">
        <v>32</v>
      </c>
      <c r="AC374" t="s">
        <v>32</v>
      </c>
      <c r="AD374" t="s">
        <v>32</v>
      </c>
      <c r="AE374" t="s">
        <v>190</v>
      </c>
      <c r="AF374">
        <v>217</v>
      </c>
      <c r="AG374" t="s">
        <v>191</v>
      </c>
      <c r="AH374" t="s">
        <v>192</v>
      </c>
      <c r="AI374">
        <v>4</v>
      </c>
      <c r="AJ374">
        <v>4</v>
      </c>
      <c r="AK374" t="s">
        <v>193</v>
      </c>
      <c r="AL374" t="s">
        <v>193</v>
      </c>
      <c r="AM374" t="s">
        <v>193</v>
      </c>
      <c r="AN374">
        <v>10</v>
      </c>
      <c r="AO374" t="s">
        <v>194</v>
      </c>
      <c r="AP374" t="s">
        <v>826</v>
      </c>
      <c r="AQ374" s="283">
        <v>4</v>
      </c>
      <c r="AR374">
        <v>1.0840000000000001</v>
      </c>
      <c r="AS374" s="283">
        <v>4.3360000000000003</v>
      </c>
      <c r="AT374">
        <v>117</v>
      </c>
      <c r="AU374" t="s">
        <v>261</v>
      </c>
      <c r="AV374" t="s">
        <v>32</v>
      </c>
      <c r="AW374" t="s">
        <v>32</v>
      </c>
      <c r="AX374">
        <v>5</v>
      </c>
      <c r="AY374" t="s">
        <v>195</v>
      </c>
      <c r="AZ374">
        <v>10333</v>
      </c>
      <c r="BA374" t="s">
        <v>894</v>
      </c>
      <c r="BB374">
        <v>8525</v>
      </c>
      <c r="BC374" t="s">
        <v>895</v>
      </c>
      <c r="BD374">
        <v>7143249</v>
      </c>
      <c r="BE374" t="s">
        <v>829</v>
      </c>
      <c r="BF374" t="s">
        <v>340</v>
      </c>
      <c r="BG374" t="s">
        <v>32</v>
      </c>
      <c r="BH374" t="s">
        <v>198</v>
      </c>
      <c r="BI374" t="s">
        <v>32</v>
      </c>
      <c r="BJ374">
        <v>475710</v>
      </c>
      <c r="BK374" t="s">
        <v>831</v>
      </c>
      <c r="BL374" t="s">
        <v>305</v>
      </c>
      <c r="BM374" t="s">
        <v>841</v>
      </c>
      <c r="BN374" t="s">
        <v>834</v>
      </c>
      <c r="BO374" t="s">
        <v>32</v>
      </c>
      <c r="BP374" t="s">
        <v>32</v>
      </c>
    </row>
    <row r="375" spans="1:68">
      <c r="A375" s="109">
        <v>2026</v>
      </c>
      <c r="B375" t="s">
        <v>543</v>
      </c>
      <c r="C375" s="109">
        <v>10</v>
      </c>
      <c r="D375" t="s">
        <v>1397</v>
      </c>
      <c r="E375">
        <v>2</v>
      </c>
      <c r="F375" t="s">
        <v>32</v>
      </c>
      <c r="G375" t="s">
        <v>32</v>
      </c>
      <c r="H375">
        <v>703570</v>
      </c>
      <c r="I375" t="s">
        <v>892</v>
      </c>
      <c r="J375" t="s">
        <v>822</v>
      </c>
      <c r="K375" t="s">
        <v>854</v>
      </c>
      <c r="L375" t="s">
        <v>893</v>
      </c>
      <c r="M375">
        <v>17.899999999999999</v>
      </c>
      <c r="N375">
        <v>47.8</v>
      </c>
      <c r="O375">
        <v>42.4</v>
      </c>
      <c r="P375" s="110">
        <v>46071</v>
      </c>
      <c r="Q375" s="110">
        <v>46091</v>
      </c>
      <c r="R375" s="110">
        <v>46091.518767974543</v>
      </c>
      <c r="S375" t="s">
        <v>187</v>
      </c>
      <c r="T375" t="s">
        <v>32</v>
      </c>
      <c r="U375" t="s">
        <v>32</v>
      </c>
      <c r="V375" t="s">
        <v>301</v>
      </c>
      <c r="W375" t="s">
        <v>302</v>
      </c>
      <c r="X375" t="s">
        <v>856</v>
      </c>
      <c r="Y375" t="s">
        <v>32</v>
      </c>
      <c r="Z375" t="s">
        <v>32</v>
      </c>
      <c r="AA375" t="s">
        <v>32</v>
      </c>
      <c r="AB375" t="s">
        <v>32</v>
      </c>
      <c r="AC375" t="s">
        <v>32</v>
      </c>
      <c r="AD375" t="s">
        <v>32</v>
      </c>
      <c r="AE375" t="s">
        <v>190</v>
      </c>
      <c r="AF375">
        <v>217</v>
      </c>
      <c r="AG375" t="s">
        <v>191</v>
      </c>
      <c r="AH375" t="s">
        <v>192</v>
      </c>
      <c r="AI375">
        <v>4</v>
      </c>
      <c r="AJ375">
        <v>4</v>
      </c>
      <c r="AK375" t="s">
        <v>193</v>
      </c>
      <c r="AL375" t="s">
        <v>193</v>
      </c>
      <c r="AM375" t="s">
        <v>193</v>
      </c>
      <c r="AN375">
        <v>11</v>
      </c>
      <c r="AO375" t="s">
        <v>194</v>
      </c>
      <c r="AP375" t="s">
        <v>826</v>
      </c>
      <c r="AQ375" s="283">
        <v>4.3109999999999999</v>
      </c>
      <c r="AR375">
        <v>1.0840000000000001</v>
      </c>
      <c r="AS375" s="283">
        <v>4.6731239999999996</v>
      </c>
      <c r="AT375">
        <v>118</v>
      </c>
      <c r="AU375" t="s">
        <v>261</v>
      </c>
      <c r="AV375" t="s">
        <v>32</v>
      </c>
      <c r="AW375" t="s">
        <v>32</v>
      </c>
      <c r="AX375">
        <v>5</v>
      </c>
      <c r="AY375" t="s">
        <v>195</v>
      </c>
      <c r="AZ375">
        <v>10333</v>
      </c>
      <c r="BA375" t="s">
        <v>894</v>
      </c>
      <c r="BB375">
        <v>8525</v>
      </c>
      <c r="BC375" t="s">
        <v>895</v>
      </c>
      <c r="BD375">
        <v>7143249</v>
      </c>
      <c r="BE375" t="s">
        <v>829</v>
      </c>
      <c r="BF375" t="s">
        <v>340</v>
      </c>
      <c r="BG375" t="s">
        <v>32</v>
      </c>
      <c r="BH375" t="s">
        <v>198</v>
      </c>
      <c r="BI375" t="s">
        <v>32</v>
      </c>
      <c r="BJ375">
        <v>475710</v>
      </c>
      <c r="BK375" t="s">
        <v>831</v>
      </c>
      <c r="BL375" t="s">
        <v>305</v>
      </c>
      <c r="BM375" t="s">
        <v>841</v>
      </c>
      <c r="BN375" t="s">
        <v>834</v>
      </c>
      <c r="BO375" t="s">
        <v>32</v>
      </c>
      <c r="BP375" t="s">
        <v>32</v>
      </c>
    </row>
    <row r="376" spans="1:68">
      <c r="A376" s="109">
        <v>2026</v>
      </c>
      <c r="B376" t="s">
        <v>543</v>
      </c>
      <c r="C376" s="109">
        <v>9</v>
      </c>
      <c r="D376" t="s">
        <v>1398</v>
      </c>
      <c r="E376">
        <v>1</v>
      </c>
      <c r="F376" t="s">
        <v>32</v>
      </c>
      <c r="G376" t="s">
        <v>32</v>
      </c>
      <c r="H376">
        <v>952273</v>
      </c>
      <c r="I376" t="s">
        <v>409</v>
      </c>
      <c r="J376" t="s">
        <v>822</v>
      </c>
      <c r="K376" t="s">
        <v>914</v>
      </c>
      <c r="L376" t="s">
        <v>1057</v>
      </c>
      <c r="M376">
        <v>14</v>
      </c>
      <c r="N376">
        <v>20</v>
      </c>
      <c r="O376">
        <v>33</v>
      </c>
      <c r="P376" s="110">
        <v>46078</v>
      </c>
      <c r="Q376" s="110">
        <v>46090</v>
      </c>
      <c r="R376" s="110">
        <v>46090.947414270828</v>
      </c>
      <c r="S376" t="s">
        <v>187</v>
      </c>
      <c r="T376" t="s">
        <v>32</v>
      </c>
      <c r="U376" t="s">
        <v>32</v>
      </c>
      <c r="V376" t="s">
        <v>339</v>
      </c>
      <c r="W376" t="s">
        <v>340</v>
      </c>
      <c r="X376" t="s">
        <v>1058</v>
      </c>
      <c r="Y376" t="s">
        <v>32</v>
      </c>
      <c r="Z376" t="s">
        <v>32</v>
      </c>
      <c r="AA376" t="s">
        <v>32</v>
      </c>
      <c r="AB376" t="s">
        <v>32</v>
      </c>
      <c r="AC376" t="s">
        <v>32</v>
      </c>
      <c r="AD376" t="s">
        <v>32</v>
      </c>
      <c r="AE376" t="s">
        <v>190</v>
      </c>
      <c r="AF376">
        <v>217</v>
      </c>
      <c r="AG376" t="s">
        <v>191</v>
      </c>
      <c r="AH376" t="s">
        <v>192</v>
      </c>
      <c r="AI376">
        <v>4</v>
      </c>
      <c r="AJ376">
        <v>4</v>
      </c>
      <c r="AK376" t="s">
        <v>193</v>
      </c>
      <c r="AL376" t="s">
        <v>193</v>
      </c>
      <c r="AM376" t="s">
        <v>193</v>
      </c>
      <c r="AN376">
        <v>5</v>
      </c>
      <c r="AO376" t="s">
        <v>194</v>
      </c>
      <c r="AP376" t="s">
        <v>826</v>
      </c>
      <c r="AQ376" s="283">
        <v>1.4219999999999999</v>
      </c>
      <c r="AR376">
        <v>1.0840000000000001</v>
      </c>
      <c r="AS376" s="283">
        <v>1.5414479999999999</v>
      </c>
      <c r="AT376">
        <v>111</v>
      </c>
      <c r="AU376" t="s">
        <v>340</v>
      </c>
      <c r="AV376" t="s">
        <v>32</v>
      </c>
      <c r="AW376" t="s">
        <v>32</v>
      </c>
      <c r="AX376">
        <v>5</v>
      </c>
      <c r="AY376" t="s">
        <v>195</v>
      </c>
      <c r="AZ376">
        <v>723</v>
      </c>
      <c r="BA376" t="s">
        <v>228</v>
      </c>
      <c r="BB376">
        <v>9571</v>
      </c>
      <c r="BC376" t="s">
        <v>410</v>
      </c>
      <c r="BD376">
        <v>8070607</v>
      </c>
      <c r="BE376" t="s">
        <v>829</v>
      </c>
      <c r="BF376" t="s">
        <v>340</v>
      </c>
      <c r="BG376" t="s">
        <v>32</v>
      </c>
      <c r="BH376" t="s">
        <v>198</v>
      </c>
      <c r="BI376" t="s">
        <v>1399</v>
      </c>
      <c r="BJ376">
        <v>475709</v>
      </c>
      <c r="BK376" t="s">
        <v>831</v>
      </c>
      <c r="BL376" t="s">
        <v>344</v>
      </c>
      <c r="BM376" t="s">
        <v>841</v>
      </c>
      <c r="BN376" t="s">
        <v>834</v>
      </c>
      <c r="BO376" t="s">
        <v>32</v>
      </c>
      <c r="BP376" t="s">
        <v>32</v>
      </c>
    </row>
    <row r="377" spans="1:68">
      <c r="A377" s="109">
        <v>2026</v>
      </c>
      <c r="B377" t="s">
        <v>543</v>
      </c>
      <c r="C377" s="109">
        <v>9</v>
      </c>
      <c r="D377" t="s">
        <v>1398</v>
      </c>
      <c r="E377">
        <v>2</v>
      </c>
      <c r="F377" t="s">
        <v>32</v>
      </c>
      <c r="G377" t="s">
        <v>32</v>
      </c>
      <c r="H377">
        <v>952273</v>
      </c>
      <c r="I377" t="s">
        <v>409</v>
      </c>
      <c r="J377" t="s">
        <v>822</v>
      </c>
      <c r="K377" t="s">
        <v>914</v>
      </c>
      <c r="L377" t="s">
        <v>1057</v>
      </c>
      <c r="M377">
        <v>14</v>
      </c>
      <c r="N377">
        <v>20</v>
      </c>
      <c r="O377">
        <v>33</v>
      </c>
      <c r="P377" s="110">
        <v>46078</v>
      </c>
      <c r="Q377" s="110">
        <v>46090</v>
      </c>
      <c r="R377" s="110">
        <v>46090.947414270828</v>
      </c>
      <c r="S377" t="s">
        <v>187</v>
      </c>
      <c r="T377" t="s">
        <v>32</v>
      </c>
      <c r="U377" t="s">
        <v>32</v>
      </c>
      <c r="V377" t="s">
        <v>339</v>
      </c>
      <c r="W377" t="s">
        <v>340</v>
      </c>
      <c r="X377" t="s">
        <v>1058</v>
      </c>
      <c r="Y377" t="s">
        <v>32</v>
      </c>
      <c r="Z377" t="s">
        <v>32</v>
      </c>
      <c r="AA377" t="s">
        <v>32</v>
      </c>
      <c r="AB377" t="s">
        <v>32</v>
      </c>
      <c r="AC377" t="s">
        <v>32</v>
      </c>
      <c r="AD377" t="s">
        <v>32</v>
      </c>
      <c r="AE377" t="s">
        <v>190</v>
      </c>
      <c r="AF377">
        <v>217</v>
      </c>
      <c r="AG377" t="s">
        <v>191</v>
      </c>
      <c r="AH377" t="s">
        <v>192</v>
      </c>
      <c r="AI377">
        <v>4</v>
      </c>
      <c r="AJ377">
        <v>4</v>
      </c>
      <c r="AK377" t="s">
        <v>193</v>
      </c>
      <c r="AL377" t="s">
        <v>193</v>
      </c>
      <c r="AM377" t="s">
        <v>193</v>
      </c>
      <c r="AN377">
        <v>5</v>
      </c>
      <c r="AO377" t="s">
        <v>194</v>
      </c>
      <c r="AP377" t="s">
        <v>826</v>
      </c>
      <c r="AQ377" s="283">
        <v>1.0999999999999999E-2</v>
      </c>
      <c r="AR377">
        <v>1.0840000000000001</v>
      </c>
      <c r="AS377" s="283">
        <v>1.1924000000000001E-2</v>
      </c>
      <c r="AT377">
        <v>111</v>
      </c>
      <c r="AU377" t="s">
        <v>340</v>
      </c>
      <c r="AV377" t="s">
        <v>32</v>
      </c>
      <c r="AW377" t="s">
        <v>32</v>
      </c>
      <c r="AX377">
        <v>5</v>
      </c>
      <c r="AY377" t="s">
        <v>195</v>
      </c>
      <c r="AZ377">
        <v>1981</v>
      </c>
      <c r="BA377" t="s">
        <v>218</v>
      </c>
      <c r="BB377">
        <v>9571</v>
      </c>
      <c r="BC377" t="s">
        <v>410</v>
      </c>
      <c r="BD377">
        <v>8070607</v>
      </c>
      <c r="BE377" t="s">
        <v>829</v>
      </c>
      <c r="BF377" t="s">
        <v>340</v>
      </c>
      <c r="BG377" t="s">
        <v>32</v>
      </c>
      <c r="BH377" t="s">
        <v>198</v>
      </c>
      <c r="BI377" t="s">
        <v>1399</v>
      </c>
      <c r="BJ377">
        <v>475709</v>
      </c>
      <c r="BK377" t="s">
        <v>831</v>
      </c>
      <c r="BL377" t="s">
        <v>344</v>
      </c>
      <c r="BM377" t="s">
        <v>841</v>
      </c>
      <c r="BN377" t="s">
        <v>834</v>
      </c>
      <c r="BO377" t="s">
        <v>32</v>
      </c>
      <c r="BP377" t="s">
        <v>32</v>
      </c>
    </row>
    <row r="378" spans="1:68">
      <c r="A378" s="109">
        <v>2026</v>
      </c>
      <c r="B378" t="s">
        <v>543</v>
      </c>
      <c r="C378" s="109">
        <v>9</v>
      </c>
      <c r="D378" t="s">
        <v>1400</v>
      </c>
      <c r="E378">
        <v>1</v>
      </c>
      <c r="F378" t="s">
        <v>32</v>
      </c>
      <c r="G378" t="s">
        <v>32</v>
      </c>
      <c r="H378">
        <v>705570</v>
      </c>
      <c r="I378" t="s">
        <v>1401</v>
      </c>
      <c r="J378" t="s">
        <v>822</v>
      </c>
      <c r="K378" t="s">
        <v>910</v>
      </c>
      <c r="L378" t="s">
        <v>1402</v>
      </c>
      <c r="M378">
        <v>17.5</v>
      </c>
      <c r="N378">
        <v>37</v>
      </c>
      <c r="O378">
        <v>29.9</v>
      </c>
      <c r="P378" s="110">
        <v>46073</v>
      </c>
      <c r="Q378" s="110">
        <v>46090</v>
      </c>
      <c r="R378" s="110">
        <v>46090.485268553239</v>
      </c>
      <c r="S378" t="s">
        <v>187</v>
      </c>
      <c r="T378" t="s">
        <v>32</v>
      </c>
      <c r="U378" t="s">
        <v>32</v>
      </c>
      <c r="V378" t="s">
        <v>203</v>
      </c>
      <c r="W378" t="s">
        <v>203</v>
      </c>
      <c r="X378" t="s">
        <v>1039</v>
      </c>
      <c r="Y378" t="s">
        <v>32</v>
      </c>
      <c r="Z378" t="s">
        <v>32</v>
      </c>
      <c r="AA378" t="s">
        <v>32</v>
      </c>
      <c r="AB378" t="s">
        <v>32</v>
      </c>
      <c r="AC378" t="s">
        <v>32</v>
      </c>
      <c r="AD378" t="s">
        <v>32</v>
      </c>
      <c r="AE378" t="s">
        <v>190</v>
      </c>
      <c r="AF378">
        <v>217</v>
      </c>
      <c r="AG378" t="s">
        <v>191</v>
      </c>
      <c r="AH378" t="s">
        <v>192</v>
      </c>
      <c r="AI378">
        <v>4</v>
      </c>
      <c r="AJ378">
        <v>4</v>
      </c>
      <c r="AK378" t="s">
        <v>193</v>
      </c>
      <c r="AL378" t="s">
        <v>193</v>
      </c>
      <c r="AM378" t="s">
        <v>193</v>
      </c>
      <c r="AN378">
        <v>10</v>
      </c>
      <c r="AO378" t="s">
        <v>194</v>
      </c>
      <c r="AP378" t="s">
        <v>826</v>
      </c>
      <c r="AQ378" s="283">
        <v>0.73299999999999998</v>
      </c>
      <c r="AR378">
        <v>1.0840000000000001</v>
      </c>
      <c r="AS378" s="283">
        <v>0.79457199999999994</v>
      </c>
      <c r="AT378">
        <v>117</v>
      </c>
      <c r="AU378" t="s">
        <v>205</v>
      </c>
      <c r="AV378" t="s">
        <v>32</v>
      </c>
      <c r="AW378" t="s">
        <v>32</v>
      </c>
      <c r="AX378">
        <v>8</v>
      </c>
      <c r="AY378" t="s">
        <v>195</v>
      </c>
      <c r="AZ378">
        <v>2960</v>
      </c>
      <c r="BA378" t="s">
        <v>1256</v>
      </c>
      <c r="BB378">
        <v>68453</v>
      </c>
      <c r="BC378" t="s">
        <v>1403</v>
      </c>
      <c r="BD378">
        <v>13800977</v>
      </c>
      <c r="BE378" t="s">
        <v>829</v>
      </c>
      <c r="BF378" t="s">
        <v>203</v>
      </c>
      <c r="BG378" t="s">
        <v>32</v>
      </c>
      <c r="BH378" t="s">
        <v>198</v>
      </c>
      <c r="BI378" t="s">
        <v>32</v>
      </c>
      <c r="BJ378">
        <v>475652</v>
      </c>
      <c r="BK378" t="s">
        <v>831</v>
      </c>
      <c r="BL378" t="s">
        <v>1041</v>
      </c>
      <c r="BM378" t="s">
        <v>841</v>
      </c>
      <c r="BN378" t="s">
        <v>834</v>
      </c>
      <c r="BO378" t="s">
        <v>32</v>
      </c>
      <c r="BP378" t="s">
        <v>32</v>
      </c>
    </row>
    <row r="379" spans="1:68">
      <c r="A379" s="109">
        <v>2026</v>
      </c>
      <c r="B379" t="s">
        <v>543</v>
      </c>
      <c r="C379" s="109">
        <v>9</v>
      </c>
      <c r="D379" t="s">
        <v>1404</v>
      </c>
      <c r="E379">
        <v>1</v>
      </c>
      <c r="F379" t="s">
        <v>32</v>
      </c>
      <c r="G379" t="s">
        <v>32</v>
      </c>
      <c r="H379">
        <v>697729</v>
      </c>
      <c r="I379" t="s">
        <v>1405</v>
      </c>
      <c r="J379" t="s">
        <v>822</v>
      </c>
      <c r="K379" t="s">
        <v>854</v>
      </c>
      <c r="L379" t="s">
        <v>1406</v>
      </c>
      <c r="M379">
        <v>15.9</v>
      </c>
      <c r="N379">
        <v>38.299999999999997</v>
      </c>
      <c r="O379">
        <v>54.7</v>
      </c>
      <c r="P379" s="110">
        <v>46071</v>
      </c>
      <c r="Q379" s="110">
        <v>46090</v>
      </c>
      <c r="R379" s="110">
        <v>46090.433569328699</v>
      </c>
      <c r="S379" t="s">
        <v>187</v>
      </c>
      <c r="T379" t="s">
        <v>32</v>
      </c>
      <c r="U379" t="s">
        <v>32</v>
      </c>
      <c r="V379" t="s">
        <v>203</v>
      </c>
      <c r="W379" t="s">
        <v>203</v>
      </c>
      <c r="X379" t="s">
        <v>1039</v>
      </c>
      <c r="Y379" t="s">
        <v>32</v>
      </c>
      <c r="Z379" t="s">
        <v>32</v>
      </c>
      <c r="AA379" t="s">
        <v>32</v>
      </c>
      <c r="AB379" t="s">
        <v>32</v>
      </c>
      <c r="AC379" t="s">
        <v>32</v>
      </c>
      <c r="AD379" t="s">
        <v>32</v>
      </c>
      <c r="AE379" t="s">
        <v>190</v>
      </c>
      <c r="AF379">
        <v>217</v>
      </c>
      <c r="AG379" t="s">
        <v>191</v>
      </c>
      <c r="AH379" t="s">
        <v>192</v>
      </c>
      <c r="AI379">
        <v>4</v>
      </c>
      <c r="AJ379">
        <v>4</v>
      </c>
      <c r="AK379" t="s">
        <v>193</v>
      </c>
      <c r="AL379" t="s">
        <v>193</v>
      </c>
      <c r="AM379" t="s">
        <v>193</v>
      </c>
      <c r="AN379">
        <v>11</v>
      </c>
      <c r="AO379" t="s">
        <v>194</v>
      </c>
      <c r="AP379" t="s">
        <v>826</v>
      </c>
      <c r="AQ379" s="283">
        <v>0.95</v>
      </c>
      <c r="AR379">
        <v>1.0840000000000001</v>
      </c>
      <c r="AS379" s="283">
        <v>1.0298</v>
      </c>
      <c r="AT379">
        <v>118</v>
      </c>
      <c r="AU379" t="s">
        <v>205</v>
      </c>
      <c r="AV379" t="s">
        <v>32</v>
      </c>
      <c r="AW379" t="s">
        <v>32</v>
      </c>
      <c r="AX379">
        <v>8</v>
      </c>
      <c r="AY379" t="s">
        <v>195</v>
      </c>
      <c r="AZ379">
        <v>4257</v>
      </c>
      <c r="BA379" t="s">
        <v>1407</v>
      </c>
      <c r="BB379">
        <v>64564</v>
      </c>
      <c r="BC379" t="s">
        <v>1408</v>
      </c>
      <c r="BD379">
        <v>7428208</v>
      </c>
      <c r="BE379" t="s">
        <v>829</v>
      </c>
      <c r="BF379" t="s">
        <v>203</v>
      </c>
      <c r="BG379" t="s">
        <v>32</v>
      </c>
      <c r="BH379" t="s">
        <v>198</v>
      </c>
      <c r="BI379" t="s">
        <v>32</v>
      </c>
      <c r="BJ379">
        <v>475646</v>
      </c>
      <c r="BK379" t="s">
        <v>831</v>
      </c>
      <c r="BL379" t="s">
        <v>1041</v>
      </c>
      <c r="BM379" t="s">
        <v>841</v>
      </c>
      <c r="BN379" t="s">
        <v>834</v>
      </c>
      <c r="BO379" t="s">
        <v>32</v>
      </c>
      <c r="BP379" t="s">
        <v>32</v>
      </c>
    </row>
    <row r="380" spans="1:68">
      <c r="A380" s="109">
        <v>2026</v>
      </c>
      <c r="B380" t="s">
        <v>543</v>
      </c>
      <c r="C380" s="109">
        <v>9</v>
      </c>
      <c r="D380" t="s">
        <v>1409</v>
      </c>
      <c r="E380">
        <v>1</v>
      </c>
      <c r="F380" t="s">
        <v>32</v>
      </c>
      <c r="G380" t="s">
        <v>32</v>
      </c>
      <c r="H380">
        <v>969772</v>
      </c>
      <c r="I380" t="s">
        <v>1106</v>
      </c>
      <c r="J380" t="s">
        <v>822</v>
      </c>
      <c r="K380" t="s">
        <v>1101</v>
      </c>
      <c r="L380" t="s">
        <v>1107</v>
      </c>
      <c r="M380">
        <v>14.99</v>
      </c>
      <c r="N380">
        <v>19.7</v>
      </c>
      <c r="O380">
        <v>30</v>
      </c>
      <c r="P380" s="110">
        <v>46078</v>
      </c>
      <c r="Q380" s="110">
        <v>46090</v>
      </c>
      <c r="R380" s="110">
        <v>46090.492547685193</v>
      </c>
      <c r="S380" t="s">
        <v>187</v>
      </c>
      <c r="T380" t="s">
        <v>32</v>
      </c>
      <c r="U380" t="s">
        <v>32</v>
      </c>
      <c r="V380" t="s">
        <v>479</v>
      </c>
      <c r="W380" t="s">
        <v>480</v>
      </c>
      <c r="X380" t="s">
        <v>1039</v>
      </c>
      <c r="Y380" t="s">
        <v>32</v>
      </c>
      <c r="Z380" t="s">
        <v>32</v>
      </c>
      <c r="AA380" t="s">
        <v>32</v>
      </c>
      <c r="AB380" t="s">
        <v>32</v>
      </c>
      <c r="AC380" t="s">
        <v>32</v>
      </c>
      <c r="AD380" t="s">
        <v>32</v>
      </c>
      <c r="AE380" t="s">
        <v>190</v>
      </c>
      <c r="AF380">
        <v>217</v>
      </c>
      <c r="AG380" t="s">
        <v>191</v>
      </c>
      <c r="AH380" t="s">
        <v>192</v>
      </c>
      <c r="AI380">
        <v>4</v>
      </c>
      <c r="AJ380">
        <v>4</v>
      </c>
      <c r="AK380" t="s">
        <v>193</v>
      </c>
      <c r="AL380" t="s">
        <v>193</v>
      </c>
      <c r="AM380" t="s">
        <v>193</v>
      </c>
      <c r="AN380">
        <v>7</v>
      </c>
      <c r="AO380" t="s">
        <v>194</v>
      </c>
      <c r="AP380" t="s">
        <v>826</v>
      </c>
      <c r="AQ380" s="283">
        <v>1.163</v>
      </c>
      <c r="AR380">
        <v>1.0840000000000001</v>
      </c>
      <c r="AS380" s="283">
        <v>1.2606919999999999</v>
      </c>
      <c r="AT380">
        <v>113</v>
      </c>
      <c r="AU380" t="s">
        <v>352</v>
      </c>
      <c r="AV380" t="s">
        <v>32</v>
      </c>
      <c r="AW380" t="s">
        <v>32</v>
      </c>
      <c r="AX380">
        <v>7</v>
      </c>
      <c r="AY380" t="s">
        <v>195</v>
      </c>
      <c r="AZ380">
        <v>10653</v>
      </c>
      <c r="BA380" t="s">
        <v>1108</v>
      </c>
      <c r="BB380">
        <v>900371</v>
      </c>
      <c r="BC380" t="s">
        <v>361</v>
      </c>
      <c r="BD380">
        <v>14556309</v>
      </c>
      <c r="BE380" t="s">
        <v>829</v>
      </c>
      <c r="BF380" t="s">
        <v>563</v>
      </c>
      <c r="BG380" t="s">
        <v>32</v>
      </c>
      <c r="BH380" t="s">
        <v>198</v>
      </c>
      <c r="BI380" t="s">
        <v>1410</v>
      </c>
      <c r="BJ380">
        <v>475641</v>
      </c>
      <c r="BK380" t="s">
        <v>831</v>
      </c>
      <c r="BL380" t="s">
        <v>482</v>
      </c>
      <c r="BM380" t="s">
        <v>841</v>
      </c>
      <c r="BN380" t="s">
        <v>834</v>
      </c>
      <c r="BO380" t="s">
        <v>32</v>
      </c>
      <c r="BP380" t="s">
        <v>32</v>
      </c>
    </row>
    <row r="381" spans="1:68">
      <c r="A381" s="109">
        <v>2026</v>
      </c>
      <c r="B381" t="s">
        <v>543</v>
      </c>
      <c r="C381" s="109">
        <v>9</v>
      </c>
      <c r="D381" t="s">
        <v>1411</v>
      </c>
      <c r="E381">
        <v>1</v>
      </c>
      <c r="F381" t="s">
        <v>32</v>
      </c>
      <c r="G381" t="s">
        <v>32</v>
      </c>
      <c r="H381">
        <v>705507</v>
      </c>
      <c r="I381" t="s">
        <v>961</v>
      </c>
      <c r="J381" t="s">
        <v>822</v>
      </c>
      <c r="K381" t="s">
        <v>952</v>
      </c>
      <c r="L381" t="s">
        <v>962</v>
      </c>
      <c r="M381">
        <v>14.1</v>
      </c>
      <c r="N381">
        <v>19.5</v>
      </c>
      <c r="O381">
        <v>25.7</v>
      </c>
      <c r="P381" s="110">
        <v>46077</v>
      </c>
      <c r="Q381" s="110">
        <v>46090</v>
      </c>
      <c r="R381" s="110">
        <v>46090.677728668983</v>
      </c>
      <c r="S381" t="s">
        <v>187</v>
      </c>
      <c r="T381" t="s">
        <v>32</v>
      </c>
      <c r="U381" t="s">
        <v>32</v>
      </c>
      <c r="V381" t="s">
        <v>318</v>
      </c>
      <c r="W381" t="s">
        <v>318</v>
      </c>
      <c r="X381" t="s">
        <v>954</v>
      </c>
      <c r="Y381" t="s">
        <v>32</v>
      </c>
      <c r="Z381" t="s">
        <v>32</v>
      </c>
      <c r="AA381" t="s">
        <v>32</v>
      </c>
      <c r="AB381" t="s">
        <v>32</v>
      </c>
      <c r="AC381" t="s">
        <v>32</v>
      </c>
      <c r="AD381" t="s">
        <v>32</v>
      </c>
      <c r="AE381" t="s">
        <v>190</v>
      </c>
      <c r="AF381">
        <v>217</v>
      </c>
      <c r="AG381" t="s">
        <v>191</v>
      </c>
      <c r="AH381" t="s">
        <v>192</v>
      </c>
      <c r="AI381">
        <v>4</v>
      </c>
      <c r="AJ381">
        <v>4</v>
      </c>
      <c r="AK381" t="s">
        <v>193</v>
      </c>
      <c r="AL381" t="s">
        <v>193</v>
      </c>
      <c r="AM381" t="s">
        <v>193</v>
      </c>
      <c r="AN381">
        <v>3</v>
      </c>
      <c r="AO381" t="s">
        <v>194</v>
      </c>
      <c r="AP381" t="s">
        <v>826</v>
      </c>
      <c r="AQ381" s="283">
        <v>0.999</v>
      </c>
      <c r="AR381">
        <v>1.0840000000000001</v>
      </c>
      <c r="AS381" s="283">
        <v>1.082916</v>
      </c>
      <c r="AT381">
        <v>107</v>
      </c>
      <c r="AU381" t="s">
        <v>320</v>
      </c>
      <c r="AV381" t="s">
        <v>32</v>
      </c>
      <c r="AW381" t="s">
        <v>32</v>
      </c>
      <c r="AX381">
        <v>3</v>
      </c>
      <c r="AY381" t="s">
        <v>195</v>
      </c>
      <c r="AZ381">
        <v>8568</v>
      </c>
      <c r="BA381" t="s">
        <v>963</v>
      </c>
      <c r="BB381">
        <v>90701</v>
      </c>
      <c r="BC381" t="s">
        <v>649</v>
      </c>
      <c r="BD381">
        <v>12029896</v>
      </c>
      <c r="BE381" t="s">
        <v>829</v>
      </c>
      <c r="BF381" t="s">
        <v>318</v>
      </c>
      <c r="BG381" t="s">
        <v>32</v>
      </c>
      <c r="BH381" t="s">
        <v>198</v>
      </c>
      <c r="BI381" t="s">
        <v>32</v>
      </c>
      <c r="BJ381">
        <v>475640</v>
      </c>
      <c r="BK381" t="s">
        <v>831</v>
      </c>
      <c r="BL381" t="s">
        <v>323</v>
      </c>
      <c r="BM381" t="s">
        <v>841</v>
      </c>
      <c r="BN381" t="s">
        <v>834</v>
      </c>
      <c r="BO381" t="s">
        <v>32</v>
      </c>
      <c r="BP381" t="s">
        <v>32</v>
      </c>
    </row>
    <row r="382" spans="1:68">
      <c r="A382" s="109">
        <v>2026</v>
      </c>
      <c r="B382" t="s">
        <v>543</v>
      </c>
      <c r="C382" s="109">
        <v>9</v>
      </c>
      <c r="D382" t="s">
        <v>1412</v>
      </c>
      <c r="E382">
        <v>1</v>
      </c>
      <c r="F382" t="s">
        <v>32</v>
      </c>
      <c r="G382" t="s">
        <v>32</v>
      </c>
      <c r="H382">
        <v>966933</v>
      </c>
      <c r="I382" t="s">
        <v>395</v>
      </c>
      <c r="J382" t="s">
        <v>822</v>
      </c>
      <c r="K382" t="s">
        <v>952</v>
      </c>
      <c r="L382" t="s">
        <v>959</v>
      </c>
      <c r="M382">
        <v>14.99</v>
      </c>
      <c r="N382">
        <v>21.4</v>
      </c>
      <c r="O382">
        <v>39.799999999999997</v>
      </c>
      <c r="P382" s="110">
        <v>46070</v>
      </c>
      <c r="Q382" s="110">
        <v>46090</v>
      </c>
      <c r="R382" s="110">
        <v>46090.56583353009</v>
      </c>
      <c r="S382" t="s">
        <v>187</v>
      </c>
      <c r="T382" t="s">
        <v>32</v>
      </c>
      <c r="U382" t="s">
        <v>32</v>
      </c>
      <c r="V382" t="s">
        <v>318</v>
      </c>
      <c r="W382" t="s">
        <v>318</v>
      </c>
      <c r="X382" t="s">
        <v>954</v>
      </c>
      <c r="Y382" t="s">
        <v>32</v>
      </c>
      <c r="Z382" t="s">
        <v>32</v>
      </c>
      <c r="AA382" t="s">
        <v>32</v>
      </c>
      <c r="AB382" t="s">
        <v>32</v>
      </c>
      <c r="AC382" t="s">
        <v>32</v>
      </c>
      <c r="AD382" t="s">
        <v>32</v>
      </c>
      <c r="AE382" t="s">
        <v>190</v>
      </c>
      <c r="AF382">
        <v>217</v>
      </c>
      <c r="AG382" t="s">
        <v>191</v>
      </c>
      <c r="AH382" t="s">
        <v>192</v>
      </c>
      <c r="AI382">
        <v>4</v>
      </c>
      <c r="AJ382">
        <v>4</v>
      </c>
      <c r="AK382" t="s">
        <v>193</v>
      </c>
      <c r="AL382" t="s">
        <v>193</v>
      </c>
      <c r="AM382" t="s">
        <v>193</v>
      </c>
      <c r="AN382">
        <v>2</v>
      </c>
      <c r="AO382" t="s">
        <v>194</v>
      </c>
      <c r="AP382" t="s">
        <v>826</v>
      </c>
      <c r="AQ382" s="283">
        <v>1.8420000000000001</v>
      </c>
      <c r="AR382">
        <v>1.0840000000000001</v>
      </c>
      <c r="AS382" s="283">
        <v>1.9967280000000001</v>
      </c>
      <c r="AT382">
        <v>106</v>
      </c>
      <c r="AU382" t="s">
        <v>320</v>
      </c>
      <c r="AV382" t="s">
        <v>32</v>
      </c>
      <c r="AW382" t="s">
        <v>32</v>
      </c>
      <c r="AX382">
        <v>3</v>
      </c>
      <c r="AY382" t="s">
        <v>195</v>
      </c>
      <c r="AZ382">
        <v>5811</v>
      </c>
      <c r="BA382" t="s">
        <v>397</v>
      </c>
      <c r="BB382">
        <v>78068</v>
      </c>
      <c r="BC382" t="s">
        <v>396</v>
      </c>
      <c r="BD382">
        <v>9347160</v>
      </c>
      <c r="BE382" t="s">
        <v>829</v>
      </c>
      <c r="BF382" t="s">
        <v>318</v>
      </c>
      <c r="BG382" t="s">
        <v>32</v>
      </c>
      <c r="BH382" t="s">
        <v>198</v>
      </c>
      <c r="BI382" t="s">
        <v>32</v>
      </c>
      <c r="BJ382">
        <v>475639</v>
      </c>
      <c r="BK382" t="s">
        <v>831</v>
      </c>
      <c r="BL382" t="s">
        <v>323</v>
      </c>
      <c r="BM382" t="s">
        <v>841</v>
      </c>
      <c r="BN382" t="s">
        <v>834</v>
      </c>
      <c r="BO382" t="s">
        <v>32</v>
      </c>
      <c r="BP382" t="s">
        <v>32</v>
      </c>
    </row>
    <row r="383" spans="1:68">
      <c r="A383" s="109">
        <v>2026</v>
      </c>
      <c r="B383" t="s">
        <v>543</v>
      </c>
      <c r="C383" s="109">
        <v>9</v>
      </c>
      <c r="D383" t="s">
        <v>1413</v>
      </c>
      <c r="E383">
        <v>1</v>
      </c>
      <c r="F383" t="s">
        <v>32</v>
      </c>
      <c r="H383">
        <v>701239</v>
      </c>
      <c r="I383" t="s">
        <v>975</v>
      </c>
      <c r="J383" t="s">
        <v>822</v>
      </c>
      <c r="K383" t="s">
        <v>976</v>
      </c>
      <c r="L383" t="s">
        <v>977</v>
      </c>
      <c r="M383">
        <v>18</v>
      </c>
      <c r="N383">
        <v>43</v>
      </c>
      <c r="O383">
        <v>54.1</v>
      </c>
      <c r="P383" s="110">
        <v>46062</v>
      </c>
      <c r="Q383" s="110">
        <v>46090</v>
      </c>
      <c r="R383" s="110">
        <v>46090.513888888891</v>
      </c>
      <c r="S383" t="s">
        <v>187</v>
      </c>
      <c r="T383" t="s">
        <v>32</v>
      </c>
      <c r="U383" t="s">
        <v>32</v>
      </c>
      <c r="V383" t="s">
        <v>978</v>
      </c>
      <c r="W383" t="s">
        <v>978</v>
      </c>
      <c r="X383" t="s">
        <v>856</v>
      </c>
      <c r="Y383" t="s">
        <v>32</v>
      </c>
      <c r="Z383" t="s">
        <v>32</v>
      </c>
      <c r="AA383" t="s">
        <v>32</v>
      </c>
      <c r="AB383" t="s">
        <v>32</v>
      </c>
      <c r="AC383" t="s">
        <v>32</v>
      </c>
      <c r="AD383" t="s">
        <v>32</v>
      </c>
      <c r="AE383" t="s">
        <v>190</v>
      </c>
      <c r="AF383">
        <v>217</v>
      </c>
      <c r="AG383" t="s">
        <v>191</v>
      </c>
      <c r="AH383" t="s">
        <v>192</v>
      </c>
      <c r="AI383">
        <v>4</v>
      </c>
      <c r="AJ383">
        <v>4</v>
      </c>
      <c r="AK383" t="s">
        <v>193</v>
      </c>
      <c r="AL383" t="s">
        <v>193</v>
      </c>
      <c r="AM383" t="s">
        <v>193</v>
      </c>
      <c r="AN383">
        <v>11</v>
      </c>
      <c r="AO383" t="s">
        <v>194</v>
      </c>
      <c r="AP383" t="s">
        <v>826</v>
      </c>
      <c r="AQ383" s="283">
        <v>1.2629999999999999</v>
      </c>
      <c r="AR383">
        <v>1.0840000000000001</v>
      </c>
      <c r="AS383" s="283">
        <v>1.369092</v>
      </c>
      <c r="AT383">
        <v>118</v>
      </c>
      <c r="AU383" t="s">
        <v>261</v>
      </c>
      <c r="AV383" t="s">
        <v>32</v>
      </c>
      <c r="AW383" t="s">
        <v>32</v>
      </c>
      <c r="AX383">
        <v>10</v>
      </c>
      <c r="AY383" t="s">
        <v>195</v>
      </c>
      <c r="AZ383">
        <v>4913</v>
      </c>
      <c r="BA383" t="s">
        <v>979</v>
      </c>
      <c r="BB383">
        <v>963281</v>
      </c>
      <c r="BC383" t="s">
        <v>980</v>
      </c>
      <c r="BD383">
        <v>10484245</v>
      </c>
      <c r="BE383" t="s">
        <v>829</v>
      </c>
      <c r="BF383" t="s">
        <v>981</v>
      </c>
      <c r="BG383" t="s">
        <v>32</v>
      </c>
      <c r="BH383" t="s">
        <v>198</v>
      </c>
      <c r="BI383" t="s">
        <v>1414</v>
      </c>
      <c r="BJ383">
        <v>475635</v>
      </c>
      <c r="BK383" t="s">
        <v>831</v>
      </c>
      <c r="BL383" t="s">
        <v>982</v>
      </c>
      <c r="BM383" t="s">
        <v>841</v>
      </c>
      <c r="BN383" t="s">
        <v>834</v>
      </c>
      <c r="BO383" t="s">
        <v>32</v>
      </c>
      <c r="BP383" t="s">
        <v>32</v>
      </c>
    </row>
    <row r="384" spans="1:68">
      <c r="A384" s="109">
        <v>2026</v>
      </c>
      <c r="B384" t="s">
        <v>543</v>
      </c>
      <c r="C384" s="109">
        <v>8</v>
      </c>
      <c r="D384" t="s">
        <v>1415</v>
      </c>
      <c r="E384">
        <v>1</v>
      </c>
      <c r="F384" t="s">
        <v>32</v>
      </c>
      <c r="G384" t="s">
        <v>32</v>
      </c>
      <c r="H384">
        <v>698855</v>
      </c>
      <c r="I384" t="s">
        <v>363</v>
      </c>
      <c r="J384" t="s">
        <v>822</v>
      </c>
      <c r="K384" t="s">
        <v>854</v>
      </c>
      <c r="L384" t="s">
        <v>1416</v>
      </c>
      <c r="M384">
        <v>17.43</v>
      </c>
      <c r="N384">
        <v>48.4</v>
      </c>
      <c r="O384">
        <v>51.3</v>
      </c>
      <c r="P384" s="110">
        <v>46086</v>
      </c>
      <c r="Q384" s="110">
        <v>46089</v>
      </c>
      <c r="R384" s="110">
        <v>46089.755368020837</v>
      </c>
      <c r="S384" t="s">
        <v>187</v>
      </c>
      <c r="T384" t="s">
        <v>32</v>
      </c>
      <c r="U384" t="s">
        <v>32</v>
      </c>
      <c r="V384" t="s">
        <v>203</v>
      </c>
      <c r="W384" t="s">
        <v>203</v>
      </c>
      <c r="X384" t="s">
        <v>1039</v>
      </c>
      <c r="Y384" t="s">
        <v>32</v>
      </c>
      <c r="Z384" t="s">
        <v>32</v>
      </c>
      <c r="AA384" t="s">
        <v>32</v>
      </c>
      <c r="AB384" t="s">
        <v>32</v>
      </c>
      <c r="AC384" t="s">
        <v>32</v>
      </c>
      <c r="AD384" t="s">
        <v>32</v>
      </c>
      <c r="AE384" t="s">
        <v>190</v>
      </c>
      <c r="AF384">
        <v>217</v>
      </c>
      <c r="AG384" t="s">
        <v>191</v>
      </c>
      <c r="AH384" t="s">
        <v>192</v>
      </c>
      <c r="AI384">
        <v>4</v>
      </c>
      <c r="AJ384">
        <v>4</v>
      </c>
      <c r="AK384" t="s">
        <v>193</v>
      </c>
      <c r="AL384" t="s">
        <v>193</v>
      </c>
      <c r="AM384" t="s">
        <v>193</v>
      </c>
      <c r="AN384">
        <v>10</v>
      </c>
      <c r="AO384" t="s">
        <v>194</v>
      </c>
      <c r="AP384" t="s">
        <v>826</v>
      </c>
      <c r="AQ384" s="283">
        <v>0.497</v>
      </c>
      <c r="AR384">
        <v>1.0840000000000001</v>
      </c>
      <c r="AS384" s="283">
        <v>0.538748</v>
      </c>
      <c r="AT384">
        <v>162</v>
      </c>
      <c r="AU384" t="s">
        <v>205</v>
      </c>
      <c r="AV384" t="s">
        <v>32</v>
      </c>
      <c r="AW384" t="s">
        <v>32</v>
      </c>
      <c r="AX384">
        <v>8</v>
      </c>
      <c r="AY384" t="s">
        <v>195</v>
      </c>
      <c r="AZ384">
        <v>6627</v>
      </c>
      <c r="BA384" t="s">
        <v>364</v>
      </c>
      <c r="BB384">
        <v>972022</v>
      </c>
      <c r="BC384" t="s">
        <v>1417</v>
      </c>
      <c r="BD384">
        <v>14287773</v>
      </c>
      <c r="BE384" t="s">
        <v>859</v>
      </c>
      <c r="BF384" t="s">
        <v>203</v>
      </c>
      <c r="BG384" t="s">
        <v>32</v>
      </c>
      <c r="BH384" t="s">
        <v>198</v>
      </c>
      <c r="BI384" t="s">
        <v>32</v>
      </c>
      <c r="BJ384">
        <v>475563</v>
      </c>
      <c r="BK384" t="s">
        <v>831</v>
      </c>
      <c r="BL384" t="s">
        <v>1041</v>
      </c>
      <c r="BM384" t="s">
        <v>841</v>
      </c>
      <c r="BN384" t="s">
        <v>834</v>
      </c>
      <c r="BO384" t="s">
        <v>32</v>
      </c>
      <c r="BP384" t="s">
        <v>32</v>
      </c>
    </row>
    <row r="385" spans="1:68">
      <c r="A385" s="109">
        <v>2026</v>
      </c>
      <c r="B385" t="s">
        <v>543</v>
      </c>
      <c r="C385" s="109">
        <v>8</v>
      </c>
      <c r="D385" t="s">
        <v>1418</v>
      </c>
      <c r="E385">
        <v>1</v>
      </c>
      <c r="F385" t="s">
        <v>32</v>
      </c>
      <c r="G385" t="s">
        <v>32</v>
      </c>
      <c r="H385">
        <v>700627</v>
      </c>
      <c r="I385" t="s">
        <v>1419</v>
      </c>
      <c r="J385" t="s">
        <v>822</v>
      </c>
      <c r="K385" t="s">
        <v>854</v>
      </c>
      <c r="L385" t="s">
        <v>1420</v>
      </c>
      <c r="M385">
        <v>17.8</v>
      </c>
      <c r="N385">
        <v>49.2</v>
      </c>
      <c r="O385">
        <v>74.7</v>
      </c>
      <c r="P385" s="110">
        <v>46086</v>
      </c>
      <c r="Q385" s="110">
        <v>46089</v>
      </c>
      <c r="R385" s="110">
        <v>46090.350157789348</v>
      </c>
      <c r="S385" t="s">
        <v>187</v>
      </c>
      <c r="T385" t="s">
        <v>32</v>
      </c>
      <c r="U385" t="s">
        <v>32</v>
      </c>
      <c r="V385" t="s">
        <v>203</v>
      </c>
      <c r="W385" t="s">
        <v>203</v>
      </c>
      <c r="X385" t="s">
        <v>1039</v>
      </c>
      <c r="Y385" t="s">
        <v>32</v>
      </c>
      <c r="Z385" t="s">
        <v>32</v>
      </c>
      <c r="AA385" t="s">
        <v>32</v>
      </c>
      <c r="AB385" t="s">
        <v>32</v>
      </c>
      <c r="AC385" t="s">
        <v>32</v>
      </c>
      <c r="AD385" t="s">
        <v>32</v>
      </c>
      <c r="AE385" t="s">
        <v>190</v>
      </c>
      <c r="AF385">
        <v>217</v>
      </c>
      <c r="AG385" t="s">
        <v>191</v>
      </c>
      <c r="AH385" t="s">
        <v>192</v>
      </c>
      <c r="AI385">
        <v>4</v>
      </c>
      <c r="AJ385">
        <v>4</v>
      </c>
      <c r="AK385" t="s">
        <v>193</v>
      </c>
      <c r="AL385" t="s">
        <v>193</v>
      </c>
      <c r="AM385" t="s">
        <v>193</v>
      </c>
      <c r="AN385">
        <v>10</v>
      </c>
      <c r="AO385" t="s">
        <v>194</v>
      </c>
      <c r="AP385" t="s">
        <v>826</v>
      </c>
      <c r="AQ385" s="283">
        <v>0.59199999999999997</v>
      </c>
      <c r="AR385">
        <v>1.0840000000000001</v>
      </c>
      <c r="AS385" s="283">
        <v>0.64172799999999997</v>
      </c>
      <c r="AT385">
        <v>117</v>
      </c>
      <c r="AU385" t="s">
        <v>205</v>
      </c>
      <c r="AV385" t="s">
        <v>32</v>
      </c>
      <c r="AW385" t="s">
        <v>32</v>
      </c>
      <c r="AX385">
        <v>8</v>
      </c>
      <c r="AY385" t="s">
        <v>195</v>
      </c>
      <c r="AZ385">
        <v>4262</v>
      </c>
      <c r="BA385" t="s">
        <v>1421</v>
      </c>
      <c r="BB385">
        <v>19215</v>
      </c>
      <c r="BC385" t="s">
        <v>1422</v>
      </c>
      <c r="BD385">
        <v>11440385</v>
      </c>
      <c r="BE385" t="s">
        <v>829</v>
      </c>
      <c r="BF385" t="s">
        <v>203</v>
      </c>
      <c r="BG385" t="s">
        <v>32</v>
      </c>
      <c r="BH385" t="s">
        <v>198</v>
      </c>
      <c r="BI385" t="s">
        <v>32</v>
      </c>
      <c r="BJ385">
        <v>475560</v>
      </c>
      <c r="BK385" t="s">
        <v>831</v>
      </c>
      <c r="BL385" t="s">
        <v>1041</v>
      </c>
      <c r="BM385" t="s">
        <v>841</v>
      </c>
      <c r="BN385" t="s">
        <v>834</v>
      </c>
      <c r="BO385" t="s">
        <v>32</v>
      </c>
      <c r="BP385" t="s">
        <v>32</v>
      </c>
    </row>
    <row r="386" spans="1:68">
      <c r="A386" s="109">
        <v>2026</v>
      </c>
      <c r="B386" t="s">
        <v>543</v>
      </c>
      <c r="C386" s="109">
        <v>8</v>
      </c>
      <c r="D386" t="s">
        <v>1423</v>
      </c>
      <c r="E386">
        <v>1</v>
      </c>
      <c r="F386" t="s">
        <v>32</v>
      </c>
      <c r="G386" t="s">
        <v>32</v>
      </c>
      <c r="H386">
        <v>703343</v>
      </c>
      <c r="I386" t="s">
        <v>1424</v>
      </c>
      <c r="J386" t="s">
        <v>822</v>
      </c>
      <c r="K386" t="s">
        <v>854</v>
      </c>
      <c r="L386" t="s">
        <v>1425</v>
      </c>
      <c r="M386">
        <v>17.98</v>
      </c>
      <c r="N386">
        <v>49.9</v>
      </c>
      <c r="O386">
        <v>64.599999999999994</v>
      </c>
      <c r="P386" s="110">
        <v>46077</v>
      </c>
      <c r="Q386" s="110">
        <v>46089</v>
      </c>
      <c r="R386" s="110">
        <v>46089.599412766212</v>
      </c>
      <c r="S386" t="s">
        <v>187</v>
      </c>
      <c r="T386" t="s">
        <v>32</v>
      </c>
      <c r="U386" t="s">
        <v>32</v>
      </c>
      <c r="V386" t="s">
        <v>203</v>
      </c>
      <c r="W386" t="s">
        <v>203</v>
      </c>
      <c r="X386" t="s">
        <v>1039</v>
      </c>
      <c r="Y386" t="s">
        <v>32</v>
      </c>
      <c r="Z386" t="s">
        <v>32</v>
      </c>
      <c r="AA386" t="s">
        <v>32</v>
      </c>
      <c r="AB386" t="s">
        <v>32</v>
      </c>
      <c r="AC386" t="s">
        <v>32</v>
      </c>
      <c r="AD386" t="s">
        <v>32</v>
      </c>
      <c r="AE386" t="s">
        <v>190</v>
      </c>
      <c r="AF386">
        <v>217</v>
      </c>
      <c r="AG386" t="s">
        <v>191</v>
      </c>
      <c r="AH386" t="s">
        <v>192</v>
      </c>
      <c r="AI386">
        <v>4</v>
      </c>
      <c r="AJ386">
        <v>4</v>
      </c>
      <c r="AK386" t="s">
        <v>193</v>
      </c>
      <c r="AL386" t="s">
        <v>193</v>
      </c>
      <c r="AM386" t="s">
        <v>193</v>
      </c>
      <c r="AN386">
        <v>11</v>
      </c>
      <c r="AO386" t="s">
        <v>194</v>
      </c>
      <c r="AP386" t="s">
        <v>826</v>
      </c>
      <c r="AQ386" s="283">
        <v>0.8</v>
      </c>
      <c r="AR386">
        <v>1.0840000000000001</v>
      </c>
      <c r="AS386" s="283">
        <v>0.86720000000000008</v>
      </c>
      <c r="AT386">
        <v>118</v>
      </c>
      <c r="AU386" t="s">
        <v>205</v>
      </c>
      <c r="AV386" t="s">
        <v>32</v>
      </c>
      <c r="AW386" t="s">
        <v>32</v>
      </c>
      <c r="AX386">
        <v>8</v>
      </c>
      <c r="AY386" t="s">
        <v>195</v>
      </c>
      <c r="AZ386">
        <v>10290</v>
      </c>
      <c r="BA386" t="s">
        <v>1426</v>
      </c>
      <c r="BB386">
        <v>971962</v>
      </c>
      <c r="BC386" t="s">
        <v>1427</v>
      </c>
      <c r="BD386">
        <v>16388456</v>
      </c>
      <c r="BE386" t="s">
        <v>829</v>
      </c>
      <c r="BF386" t="s">
        <v>203</v>
      </c>
      <c r="BG386" t="s">
        <v>32</v>
      </c>
      <c r="BH386" t="s">
        <v>198</v>
      </c>
      <c r="BI386" t="s">
        <v>32</v>
      </c>
      <c r="BJ386">
        <v>475551</v>
      </c>
      <c r="BK386" t="s">
        <v>831</v>
      </c>
      <c r="BL386" t="s">
        <v>1041</v>
      </c>
      <c r="BM386" t="s">
        <v>841</v>
      </c>
      <c r="BN386" t="s">
        <v>834</v>
      </c>
      <c r="BO386" t="s">
        <v>32</v>
      </c>
      <c r="BP386" t="s">
        <v>32</v>
      </c>
    </row>
    <row r="387" spans="1:68">
      <c r="A387" s="109">
        <v>2026</v>
      </c>
      <c r="B387" t="s">
        <v>543</v>
      </c>
      <c r="C387" s="109">
        <v>8</v>
      </c>
      <c r="D387" t="s">
        <v>1428</v>
      </c>
      <c r="E387">
        <v>1</v>
      </c>
      <c r="F387" t="s">
        <v>32</v>
      </c>
      <c r="G387" t="s">
        <v>32</v>
      </c>
      <c r="H387">
        <v>700073</v>
      </c>
      <c r="I387" t="s">
        <v>1429</v>
      </c>
      <c r="J387" t="s">
        <v>822</v>
      </c>
      <c r="K387" t="s">
        <v>854</v>
      </c>
      <c r="L387" t="s">
        <v>1430</v>
      </c>
      <c r="M387">
        <v>16</v>
      </c>
      <c r="N387">
        <v>21.9</v>
      </c>
      <c r="O387">
        <v>20.399999999999999</v>
      </c>
      <c r="P387" s="110">
        <v>46077</v>
      </c>
      <c r="Q387" s="110">
        <v>46089</v>
      </c>
      <c r="R387" s="110">
        <v>46089.611023113423</v>
      </c>
      <c r="S387" t="s">
        <v>187</v>
      </c>
      <c r="T387" t="s">
        <v>32</v>
      </c>
      <c r="U387" t="s">
        <v>32</v>
      </c>
      <c r="V387" t="s">
        <v>203</v>
      </c>
      <c r="W387" t="s">
        <v>203</v>
      </c>
      <c r="X387" t="s">
        <v>1039</v>
      </c>
      <c r="Y387" t="s">
        <v>32</v>
      </c>
      <c r="Z387" t="s">
        <v>32</v>
      </c>
      <c r="AA387" t="s">
        <v>32</v>
      </c>
      <c r="AB387" t="s">
        <v>32</v>
      </c>
      <c r="AC387" t="s">
        <v>32</v>
      </c>
      <c r="AD387" t="s">
        <v>32</v>
      </c>
      <c r="AE387" t="s">
        <v>190</v>
      </c>
      <c r="AF387">
        <v>217</v>
      </c>
      <c r="AG387" t="s">
        <v>191</v>
      </c>
      <c r="AH387" t="s">
        <v>192</v>
      </c>
      <c r="AI387">
        <v>4</v>
      </c>
      <c r="AJ387">
        <v>4</v>
      </c>
      <c r="AK387" t="s">
        <v>193</v>
      </c>
      <c r="AL387" t="s">
        <v>193</v>
      </c>
      <c r="AM387" t="s">
        <v>193</v>
      </c>
      <c r="AN387">
        <v>14</v>
      </c>
      <c r="AO387" t="s">
        <v>194</v>
      </c>
      <c r="AP387" t="s">
        <v>826</v>
      </c>
      <c r="AQ387" s="283">
        <v>2.3370000000000002</v>
      </c>
      <c r="AR387">
        <v>1.0840000000000001</v>
      </c>
      <c r="AS387" s="283">
        <v>2.5333079999999999</v>
      </c>
      <c r="AT387">
        <v>161</v>
      </c>
      <c r="AU387" t="s">
        <v>205</v>
      </c>
      <c r="AV387" t="s">
        <v>32</v>
      </c>
      <c r="AW387" t="s">
        <v>32</v>
      </c>
      <c r="AX387">
        <v>8</v>
      </c>
      <c r="AY387" t="s">
        <v>195</v>
      </c>
      <c r="AZ387">
        <v>6576</v>
      </c>
      <c r="BA387" t="s">
        <v>1431</v>
      </c>
      <c r="BB387">
        <v>68462</v>
      </c>
      <c r="BC387" t="s">
        <v>1432</v>
      </c>
      <c r="BD387">
        <v>13147641</v>
      </c>
      <c r="BE387" t="s">
        <v>829</v>
      </c>
      <c r="BF387" t="s">
        <v>203</v>
      </c>
      <c r="BG387" t="s">
        <v>32</v>
      </c>
      <c r="BH387" t="s">
        <v>198</v>
      </c>
      <c r="BI387" t="s">
        <v>32</v>
      </c>
      <c r="BJ387">
        <v>475547</v>
      </c>
      <c r="BK387" t="s">
        <v>831</v>
      </c>
      <c r="BL387" t="s">
        <v>1041</v>
      </c>
      <c r="BM387" t="s">
        <v>841</v>
      </c>
      <c r="BN387" t="s">
        <v>834</v>
      </c>
      <c r="BO387" t="s">
        <v>32</v>
      </c>
      <c r="BP387" t="s">
        <v>32</v>
      </c>
    </row>
    <row r="388" spans="1:68">
      <c r="A388" s="109">
        <v>2026</v>
      </c>
      <c r="B388" t="s">
        <v>543</v>
      </c>
      <c r="C388" s="109">
        <v>8</v>
      </c>
      <c r="D388" t="s">
        <v>1433</v>
      </c>
      <c r="E388">
        <v>1</v>
      </c>
      <c r="F388" t="s">
        <v>32</v>
      </c>
      <c r="G388" t="s">
        <v>32</v>
      </c>
      <c r="H388">
        <v>697274</v>
      </c>
      <c r="I388" t="s">
        <v>1434</v>
      </c>
      <c r="J388" t="s">
        <v>822</v>
      </c>
      <c r="K388" t="s">
        <v>854</v>
      </c>
      <c r="L388" t="s">
        <v>1435</v>
      </c>
      <c r="M388">
        <v>14.9</v>
      </c>
      <c r="N388">
        <v>37</v>
      </c>
      <c r="O388">
        <v>44.6</v>
      </c>
      <c r="P388" s="110">
        <v>46049</v>
      </c>
      <c r="Q388" s="110">
        <v>46089</v>
      </c>
      <c r="R388" s="110">
        <v>46089.70289216435</v>
      </c>
      <c r="S388" t="s">
        <v>187</v>
      </c>
      <c r="T388" t="s">
        <v>32</v>
      </c>
      <c r="U388" t="s">
        <v>32</v>
      </c>
      <c r="V388" t="s">
        <v>203</v>
      </c>
      <c r="W388" t="s">
        <v>203</v>
      </c>
      <c r="X388" t="s">
        <v>1039</v>
      </c>
      <c r="Y388" t="s">
        <v>32</v>
      </c>
      <c r="Z388" t="s">
        <v>32</v>
      </c>
      <c r="AA388" t="s">
        <v>32</v>
      </c>
      <c r="AB388" t="s">
        <v>32</v>
      </c>
      <c r="AC388" t="s">
        <v>32</v>
      </c>
      <c r="AD388" t="s">
        <v>32</v>
      </c>
      <c r="AE388" t="s">
        <v>190</v>
      </c>
      <c r="AF388">
        <v>217</v>
      </c>
      <c r="AG388" t="s">
        <v>191</v>
      </c>
      <c r="AH388" t="s">
        <v>192</v>
      </c>
      <c r="AI388">
        <v>4</v>
      </c>
      <c r="AJ388">
        <v>4</v>
      </c>
      <c r="AK388" t="s">
        <v>193</v>
      </c>
      <c r="AL388" t="s">
        <v>193</v>
      </c>
      <c r="AM388" t="s">
        <v>193</v>
      </c>
      <c r="AN388">
        <v>4</v>
      </c>
      <c r="AO388" t="s">
        <v>194</v>
      </c>
      <c r="AP388" t="s">
        <v>826</v>
      </c>
      <c r="AQ388" s="283">
        <v>5.5250000000000004</v>
      </c>
      <c r="AR388">
        <v>1.0840000000000001</v>
      </c>
      <c r="AS388" s="283">
        <v>5.9890999999999996</v>
      </c>
      <c r="AT388">
        <v>109</v>
      </c>
      <c r="AU388" t="s">
        <v>205</v>
      </c>
      <c r="AV388" t="s">
        <v>32</v>
      </c>
      <c r="AW388" t="s">
        <v>32</v>
      </c>
      <c r="AX388">
        <v>8</v>
      </c>
      <c r="AY388" t="s">
        <v>195</v>
      </c>
      <c r="AZ388">
        <v>6643</v>
      </c>
      <c r="BA388" t="s">
        <v>1436</v>
      </c>
      <c r="BB388">
        <v>20883</v>
      </c>
      <c r="BC388" t="s">
        <v>1437</v>
      </c>
      <c r="BD388">
        <v>11964663</v>
      </c>
      <c r="BE388" t="s">
        <v>829</v>
      </c>
      <c r="BF388" t="s">
        <v>203</v>
      </c>
      <c r="BG388" t="s">
        <v>32</v>
      </c>
      <c r="BH388" t="s">
        <v>198</v>
      </c>
      <c r="BI388" t="s">
        <v>32</v>
      </c>
      <c r="BJ388">
        <v>475541</v>
      </c>
      <c r="BK388" t="s">
        <v>831</v>
      </c>
      <c r="BL388" t="s">
        <v>1041</v>
      </c>
      <c r="BM388" t="s">
        <v>841</v>
      </c>
      <c r="BN388" t="s">
        <v>834</v>
      </c>
      <c r="BO388" t="s">
        <v>32</v>
      </c>
      <c r="BP388" t="s">
        <v>32</v>
      </c>
    </row>
    <row r="389" spans="1:68">
      <c r="A389" s="109">
        <v>2026</v>
      </c>
      <c r="B389" t="s">
        <v>543</v>
      </c>
      <c r="C389" s="109">
        <v>8</v>
      </c>
      <c r="D389" t="s">
        <v>1438</v>
      </c>
      <c r="E389">
        <v>1</v>
      </c>
      <c r="F389" t="s">
        <v>32</v>
      </c>
      <c r="G389" t="s">
        <v>32</v>
      </c>
      <c r="H389">
        <v>969677</v>
      </c>
      <c r="I389" t="s">
        <v>1439</v>
      </c>
      <c r="J389" t="s">
        <v>822</v>
      </c>
      <c r="K389" t="s">
        <v>854</v>
      </c>
      <c r="L389" t="s">
        <v>1440</v>
      </c>
      <c r="M389">
        <v>17.899999999999999</v>
      </c>
      <c r="N389">
        <v>49.8</v>
      </c>
      <c r="O389">
        <v>45.6</v>
      </c>
      <c r="P389" s="110">
        <v>46078</v>
      </c>
      <c r="Q389" s="110">
        <v>46089</v>
      </c>
      <c r="R389" s="110">
        <v>46089.631922604167</v>
      </c>
      <c r="S389" t="s">
        <v>187</v>
      </c>
      <c r="T389" t="s">
        <v>32</v>
      </c>
      <c r="U389" t="s">
        <v>32</v>
      </c>
      <c r="V389" t="s">
        <v>203</v>
      </c>
      <c r="W389" t="s">
        <v>203</v>
      </c>
      <c r="X389" t="s">
        <v>1039</v>
      </c>
      <c r="Y389" t="s">
        <v>32</v>
      </c>
      <c r="Z389" t="s">
        <v>32</v>
      </c>
      <c r="AA389" t="s">
        <v>32</v>
      </c>
      <c r="AB389" t="s">
        <v>32</v>
      </c>
      <c r="AC389" t="s">
        <v>32</v>
      </c>
      <c r="AD389" t="s">
        <v>32</v>
      </c>
      <c r="AE389" t="s">
        <v>190</v>
      </c>
      <c r="AF389">
        <v>217</v>
      </c>
      <c r="AG389" t="s">
        <v>191</v>
      </c>
      <c r="AH389" t="s">
        <v>192</v>
      </c>
      <c r="AI389">
        <v>4</v>
      </c>
      <c r="AJ389">
        <v>4</v>
      </c>
      <c r="AK389" t="s">
        <v>193</v>
      </c>
      <c r="AL389" t="s">
        <v>193</v>
      </c>
      <c r="AM389" t="s">
        <v>193</v>
      </c>
      <c r="AN389">
        <v>10</v>
      </c>
      <c r="AO389" t="s">
        <v>194</v>
      </c>
      <c r="AP389" t="s">
        <v>826</v>
      </c>
      <c r="AQ389" s="283">
        <v>1.8120000000000001</v>
      </c>
      <c r="AR389">
        <v>1.0840000000000001</v>
      </c>
      <c r="AS389" s="283">
        <v>1.964208</v>
      </c>
      <c r="AT389">
        <v>117</v>
      </c>
      <c r="AU389" t="s">
        <v>205</v>
      </c>
      <c r="AV389" t="s">
        <v>32</v>
      </c>
      <c r="AW389" t="s">
        <v>32</v>
      </c>
      <c r="AX389">
        <v>8</v>
      </c>
      <c r="AY389" t="s">
        <v>195</v>
      </c>
      <c r="AZ389">
        <v>8661</v>
      </c>
      <c r="BA389" t="s">
        <v>1441</v>
      </c>
      <c r="BB389">
        <v>227305</v>
      </c>
      <c r="BC389" t="s">
        <v>1442</v>
      </c>
      <c r="BD389">
        <v>12024882</v>
      </c>
      <c r="BE389" t="s">
        <v>859</v>
      </c>
      <c r="BF389" t="s">
        <v>203</v>
      </c>
      <c r="BG389" t="s">
        <v>32</v>
      </c>
      <c r="BH389" t="s">
        <v>198</v>
      </c>
      <c r="BI389" t="s">
        <v>32</v>
      </c>
      <c r="BJ389">
        <v>475540</v>
      </c>
      <c r="BK389" t="s">
        <v>831</v>
      </c>
      <c r="BL389" t="s">
        <v>1041</v>
      </c>
      <c r="BM389" t="s">
        <v>841</v>
      </c>
      <c r="BN389" t="s">
        <v>834</v>
      </c>
      <c r="BO389" t="s">
        <v>32</v>
      </c>
      <c r="BP389" t="s">
        <v>32</v>
      </c>
    </row>
    <row r="390" spans="1:68">
      <c r="A390" s="109">
        <v>2026</v>
      </c>
      <c r="B390" t="s">
        <v>543</v>
      </c>
      <c r="C390" s="109">
        <v>8</v>
      </c>
      <c r="D390" t="s">
        <v>1443</v>
      </c>
      <c r="E390">
        <v>1</v>
      </c>
      <c r="F390" t="s">
        <v>32</v>
      </c>
      <c r="G390" t="s">
        <v>32</v>
      </c>
      <c r="H390">
        <v>704673</v>
      </c>
      <c r="I390" t="s">
        <v>1444</v>
      </c>
      <c r="J390" t="s">
        <v>822</v>
      </c>
      <c r="K390" t="s">
        <v>854</v>
      </c>
      <c r="L390" t="s">
        <v>1445</v>
      </c>
      <c r="M390">
        <v>14.8</v>
      </c>
      <c r="N390">
        <v>26.9</v>
      </c>
      <c r="O390">
        <v>41.4</v>
      </c>
      <c r="P390" s="110">
        <v>46077</v>
      </c>
      <c r="Q390" s="110">
        <v>46089</v>
      </c>
      <c r="R390" s="110">
        <v>46089.562821956017</v>
      </c>
      <c r="S390" t="s">
        <v>187</v>
      </c>
      <c r="T390" t="s">
        <v>32</v>
      </c>
      <c r="U390" t="s">
        <v>32</v>
      </c>
      <c r="V390" t="s">
        <v>203</v>
      </c>
      <c r="W390" t="s">
        <v>203</v>
      </c>
      <c r="X390" t="s">
        <v>1039</v>
      </c>
      <c r="Y390" t="s">
        <v>32</v>
      </c>
      <c r="Z390" t="s">
        <v>32</v>
      </c>
      <c r="AA390" t="s">
        <v>32</v>
      </c>
      <c r="AB390" t="s">
        <v>32</v>
      </c>
      <c r="AC390" t="s">
        <v>32</v>
      </c>
      <c r="AD390" t="s">
        <v>32</v>
      </c>
      <c r="AE390" t="s">
        <v>190</v>
      </c>
      <c r="AF390">
        <v>217</v>
      </c>
      <c r="AG390" t="s">
        <v>191</v>
      </c>
      <c r="AH390" t="s">
        <v>192</v>
      </c>
      <c r="AI390">
        <v>4</v>
      </c>
      <c r="AJ390">
        <v>4</v>
      </c>
      <c r="AK390" t="s">
        <v>193</v>
      </c>
      <c r="AL390" t="s">
        <v>193</v>
      </c>
      <c r="AM390" t="s">
        <v>193</v>
      </c>
      <c r="AN390">
        <v>14</v>
      </c>
      <c r="AO390" t="s">
        <v>194</v>
      </c>
      <c r="AP390" t="s">
        <v>826</v>
      </c>
      <c r="AQ390" s="283">
        <v>1.79</v>
      </c>
      <c r="AR390">
        <v>1.0840000000000001</v>
      </c>
      <c r="AS390" s="283">
        <v>1.9403600000000001</v>
      </c>
      <c r="AT390">
        <v>161</v>
      </c>
      <c r="AU390" t="s">
        <v>205</v>
      </c>
      <c r="AV390" t="s">
        <v>32</v>
      </c>
      <c r="AW390" t="s">
        <v>32</v>
      </c>
      <c r="AX390">
        <v>8</v>
      </c>
      <c r="AY390" t="s">
        <v>195</v>
      </c>
      <c r="AZ390">
        <v>10478</v>
      </c>
      <c r="BA390" t="s">
        <v>1446</v>
      </c>
      <c r="BB390">
        <v>965420</v>
      </c>
      <c r="BC390" t="s">
        <v>1447</v>
      </c>
      <c r="BD390">
        <v>18410017</v>
      </c>
      <c r="BE390" t="s">
        <v>829</v>
      </c>
      <c r="BF390" t="s">
        <v>203</v>
      </c>
      <c r="BG390" t="s">
        <v>32</v>
      </c>
      <c r="BH390" t="s">
        <v>198</v>
      </c>
      <c r="BI390" t="s">
        <v>32</v>
      </c>
      <c r="BJ390">
        <v>475539</v>
      </c>
      <c r="BK390" t="s">
        <v>831</v>
      </c>
      <c r="BL390" t="s">
        <v>1041</v>
      </c>
      <c r="BM390" t="s">
        <v>841</v>
      </c>
      <c r="BN390" t="s">
        <v>834</v>
      </c>
      <c r="BO390" t="s">
        <v>32</v>
      </c>
      <c r="BP390" t="s">
        <v>32</v>
      </c>
    </row>
    <row r="391" spans="1:68">
      <c r="A391" s="109">
        <v>2026</v>
      </c>
      <c r="B391" t="s">
        <v>543</v>
      </c>
      <c r="C391" s="109">
        <v>8</v>
      </c>
      <c r="D391" t="s">
        <v>1448</v>
      </c>
      <c r="E391">
        <v>1</v>
      </c>
      <c r="F391" t="s">
        <v>32</v>
      </c>
      <c r="G391" t="s">
        <v>32</v>
      </c>
      <c r="H391">
        <v>703562</v>
      </c>
      <c r="I391" t="s">
        <v>1449</v>
      </c>
      <c r="J391" t="s">
        <v>822</v>
      </c>
      <c r="K391" t="s">
        <v>1450</v>
      </c>
      <c r="L391" t="s">
        <v>1451</v>
      </c>
      <c r="M391">
        <v>15.27</v>
      </c>
      <c r="N391">
        <v>34</v>
      </c>
      <c r="O391">
        <v>46.7</v>
      </c>
      <c r="P391" s="110">
        <v>46079</v>
      </c>
      <c r="Q391" s="110">
        <v>46089</v>
      </c>
      <c r="R391" s="110">
        <v>46089.531996030091</v>
      </c>
      <c r="S391" t="s">
        <v>187</v>
      </c>
      <c r="T391" t="s">
        <v>32</v>
      </c>
      <c r="U391" t="s">
        <v>32</v>
      </c>
      <c r="V391" t="s">
        <v>203</v>
      </c>
      <c r="W391" t="s">
        <v>203</v>
      </c>
      <c r="X391" t="s">
        <v>1039</v>
      </c>
      <c r="Y391" t="s">
        <v>32</v>
      </c>
      <c r="Z391" t="s">
        <v>32</v>
      </c>
      <c r="AA391" t="s">
        <v>32</v>
      </c>
      <c r="AB391" t="s">
        <v>32</v>
      </c>
      <c r="AC391" t="s">
        <v>32</v>
      </c>
      <c r="AD391" t="s">
        <v>32</v>
      </c>
      <c r="AE391" t="s">
        <v>190</v>
      </c>
      <c r="AF391">
        <v>217</v>
      </c>
      <c r="AG391" t="s">
        <v>191</v>
      </c>
      <c r="AH391" t="s">
        <v>192</v>
      </c>
      <c r="AI391">
        <v>4</v>
      </c>
      <c r="AJ391">
        <v>4</v>
      </c>
      <c r="AK391" t="s">
        <v>193</v>
      </c>
      <c r="AL391" t="s">
        <v>193</v>
      </c>
      <c r="AM391" t="s">
        <v>193</v>
      </c>
      <c r="AN391">
        <v>11</v>
      </c>
      <c r="AO391" t="s">
        <v>194</v>
      </c>
      <c r="AP391" t="s">
        <v>826</v>
      </c>
      <c r="AQ391" s="283">
        <v>0.45</v>
      </c>
      <c r="AR391">
        <v>1.0840000000000001</v>
      </c>
      <c r="AS391" s="283">
        <v>0.48780000000000012</v>
      </c>
      <c r="AT391">
        <v>118</v>
      </c>
      <c r="AU391" t="s">
        <v>205</v>
      </c>
      <c r="AV391" t="s">
        <v>32</v>
      </c>
      <c r="AW391" t="s">
        <v>32</v>
      </c>
      <c r="AX391">
        <v>8</v>
      </c>
      <c r="AY391" t="s">
        <v>195</v>
      </c>
      <c r="AZ391">
        <v>5547</v>
      </c>
      <c r="BA391" t="s">
        <v>1452</v>
      </c>
      <c r="BB391">
        <v>69971</v>
      </c>
      <c r="BC391" t="s">
        <v>1453</v>
      </c>
      <c r="BD391">
        <v>13959591</v>
      </c>
      <c r="BE391" t="s">
        <v>829</v>
      </c>
      <c r="BF391" t="s">
        <v>203</v>
      </c>
      <c r="BG391" t="s">
        <v>32</v>
      </c>
      <c r="BH391" t="s">
        <v>198</v>
      </c>
      <c r="BI391" t="s">
        <v>32</v>
      </c>
      <c r="BJ391">
        <v>475538</v>
      </c>
      <c r="BK391" t="s">
        <v>831</v>
      </c>
      <c r="BL391" t="s">
        <v>1041</v>
      </c>
      <c r="BM391" t="s">
        <v>841</v>
      </c>
      <c r="BN391" t="s">
        <v>834</v>
      </c>
      <c r="BO391" t="s">
        <v>32</v>
      </c>
      <c r="BP391" t="s">
        <v>32</v>
      </c>
    </row>
    <row r="392" spans="1:68">
      <c r="A392" s="109">
        <v>2026</v>
      </c>
      <c r="B392" t="s">
        <v>543</v>
      </c>
      <c r="C392" s="109">
        <v>8</v>
      </c>
      <c r="D392" t="s">
        <v>1454</v>
      </c>
      <c r="E392">
        <v>1</v>
      </c>
      <c r="F392" t="s">
        <v>32</v>
      </c>
      <c r="H392">
        <v>705445</v>
      </c>
      <c r="I392" t="s">
        <v>1455</v>
      </c>
      <c r="J392" t="s">
        <v>822</v>
      </c>
      <c r="K392" t="s">
        <v>854</v>
      </c>
      <c r="L392" t="s">
        <v>1456</v>
      </c>
      <c r="M392">
        <v>17.100000000000001</v>
      </c>
      <c r="N392">
        <v>26.1</v>
      </c>
      <c r="O392">
        <v>37.1</v>
      </c>
      <c r="P392" s="110">
        <v>46077</v>
      </c>
      <c r="Q392" s="110">
        <v>46089</v>
      </c>
      <c r="R392" s="110">
        <v>46089.479861111111</v>
      </c>
      <c r="S392" t="s">
        <v>187</v>
      </c>
      <c r="T392" t="s">
        <v>32</v>
      </c>
      <c r="U392" t="s">
        <v>32</v>
      </c>
      <c r="V392" t="s">
        <v>203</v>
      </c>
      <c r="W392" t="s">
        <v>203</v>
      </c>
      <c r="X392" t="s">
        <v>1039</v>
      </c>
      <c r="Y392" t="s">
        <v>32</v>
      </c>
      <c r="Z392" t="s">
        <v>32</v>
      </c>
      <c r="AA392" t="s">
        <v>32</v>
      </c>
      <c r="AB392" t="s">
        <v>32</v>
      </c>
      <c r="AC392" t="s">
        <v>32</v>
      </c>
      <c r="AD392" t="s">
        <v>32</v>
      </c>
      <c r="AE392" t="s">
        <v>190</v>
      </c>
      <c r="AF392">
        <v>217</v>
      </c>
      <c r="AG392" t="s">
        <v>191</v>
      </c>
      <c r="AH392" t="s">
        <v>192</v>
      </c>
      <c r="AI392">
        <v>4</v>
      </c>
      <c r="AJ392">
        <v>4</v>
      </c>
      <c r="AK392" t="s">
        <v>193</v>
      </c>
      <c r="AL392" t="s">
        <v>193</v>
      </c>
      <c r="AM392" t="s">
        <v>193</v>
      </c>
      <c r="AN392">
        <v>14</v>
      </c>
      <c r="AO392" t="s">
        <v>194</v>
      </c>
      <c r="AP392" t="s">
        <v>826</v>
      </c>
      <c r="AQ392" s="283">
        <v>1.036</v>
      </c>
      <c r="AR392">
        <v>1.0840000000000001</v>
      </c>
      <c r="AS392" s="283">
        <v>1.123024</v>
      </c>
      <c r="AT392">
        <v>161</v>
      </c>
      <c r="AU392" t="s">
        <v>205</v>
      </c>
      <c r="AV392" t="s">
        <v>32</v>
      </c>
      <c r="AW392" t="s">
        <v>32</v>
      </c>
      <c r="AX392">
        <v>8</v>
      </c>
      <c r="AY392" t="s">
        <v>195</v>
      </c>
      <c r="AZ392">
        <v>7403</v>
      </c>
      <c r="BA392" t="s">
        <v>1457</v>
      </c>
      <c r="BB392">
        <v>94096</v>
      </c>
      <c r="BC392" t="s">
        <v>1458</v>
      </c>
      <c r="BD392">
        <v>9454909</v>
      </c>
      <c r="BE392" t="s">
        <v>829</v>
      </c>
      <c r="BF392" t="s">
        <v>1459</v>
      </c>
      <c r="BG392" t="s">
        <v>32</v>
      </c>
      <c r="BH392" t="s">
        <v>198</v>
      </c>
      <c r="BI392" t="s">
        <v>1460</v>
      </c>
      <c r="BJ392">
        <v>475537</v>
      </c>
      <c r="BK392" t="s">
        <v>831</v>
      </c>
      <c r="BL392" t="s">
        <v>1041</v>
      </c>
      <c r="BM392" t="s">
        <v>841</v>
      </c>
      <c r="BN392" t="s">
        <v>834</v>
      </c>
      <c r="BO392" t="s">
        <v>32</v>
      </c>
      <c r="BP392" t="s">
        <v>32</v>
      </c>
    </row>
    <row r="393" spans="1:68">
      <c r="A393" s="109">
        <v>2026</v>
      </c>
      <c r="B393" t="s">
        <v>543</v>
      </c>
      <c r="C393" s="109">
        <v>8</v>
      </c>
      <c r="D393" t="s">
        <v>1461</v>
      </c>
      <c r="E393">
        <v>1</v>
      </c>
      <c r="F393" t="s">
        <v>32</v>
      </c>
      <c r="G393" t="s">
        <v>32</v>
      </c>
      <c r="H393">
        <v>967311</v>
      </c>
      <c r="I393" t="s">
        <v>1462</v>
      </c>
      <c r="J393" t="s">
        <v>822</v>
      </c>
      <c r="K393" t="s">
        <v>854</v>
      </c>
      <c r="L393" t="s">
        <v>1463</v>
      </c>
      <c r="M393">
        <v>17.670000000000002</v>
      </c>
      <c r="N393">
        <v>50</v>
      </c>
      <c r="O393">
        <v>68.3</v>
      </c>
      <c r="P393" s="110">
        <v>46080</v>
      </c>
      <c r="Q393" s="110">
        <v>46089</v>
      </c>
      <c r="R393" s="110">
        <v>46089.623078900462</v>
      </c>
      <c r="S393" t="s">
        <v>187</v>
      </c>
      <c r="T393" t="s">
        <v>32</v>
      </c>
      <c r="U393" t="s">
        <v>32</v>
      </c>
      <c r="V393" t="s">
        <v>203</v>
      </c>
      <c r="W393" t="s">
        <v>203</v>
      </c>
      <c r="X393" t="s">
        <v>1039</v>
      </c>
      <c r="Y393" t="s">
        <v>32</v>
      </c>
      <c r="Z393" t="s">
        <v>32</v>
      </c>
      <c r="AA393" t="s">
        <v>32</v>
      </c>
      <c r="AB393" t="s">
        <v>32</v>
      </c>
      <c r="AC393" t="s">
        <v>32</v>
      </c>
      <c r="AD393" t="s">
        <v>32</v>
      </c>
      <c r="AE393" t="s">
        <v>190</v>
      </c>
      <c r="AF393">
        <v>217</v>
      </c>
      <c r="AG393" t="s">
        <v>191</v>
      </c>
      <c r="AH393" t="s">
        <v>192</v>
      </c>
      <c r="AI393">
        <v>4</v>
      </c>
      <c r="AJ393">
        <v>4</v>
      </c>
      <c r="AK393" t="s">
        <v>193</v>
      </c>
      <c r="AL393" t="s">
        <v>193</v>
      </c>
      <c r="AM393" t="s">
        <v>193</v>
      </c>
      <c r="AN393">
        <v>10</v>
      </c>
      <c r="AO393" t="s">
        <v>194</v>
      </c>
      <c r="AP393" t="s">
        <v>826</v>
      </c>
      <c r="AQ393" s="283">
        <v>0.33300000000000002</v>
      </c>
      <c r="AR393">
        <v>1.0840000000000001</v>
      </c>
      <c r="AS393" s="283">
        <v>0.36097200000000013</v>
      </c>
      <c r="AT393">
        <v>117</v>
      </c>
      <c r="AU393" t="s">
        <v>205</v>
      </c>
      <c r="AV393" t="s">
        <v>32</v>
      </c>
      <c r="AW393" t="s">
        <v>32</v>
      </c>
      <c r="AX393">
        <v>8</v>
      </c>
      <c r="AY393" t="s">
        <v>195</v>
      </c>
      <c r="AZ393">
        <v>7110</v>
      </c>
      <c r="BA393" t="s">
        <v>1464</v>
      </c>
      <c r="BB393">
        <v>900880</v>
      </c>
      <c r="BC393" t="s">
        <v>1465</v>
      </c>
      <c r="BD393">
        <v>15743105</v>
      </c>
      <c r="BE393" t="s">
        <v>829</v>
      </c>
      <c r="BF393" t="s">
        <v>203</v>
      </c>
      <c r="BG393" t="s">
        <v>32</v>
      </c>
      <c r="BH393" t="s">
        <v>198</v>
      </c>
      <c r="BI393" t="s">
        <v>32</v>
      </c>
      <c r="BJ393">
        <v>475536</v>
      </c>
      <c r="BK393" t="s">
        <v>831</v>
      </c>
      <c r="BL393" t="s">
        <v>1041</v>
      </c>
      <c r="BM393" t="s">
        <v>841</v>
      </c>
      <c r="BN393" t="s">
        <v>834</v>
      </c>
      <c r="BO393" t="s">
        <v>32</v>
      </c>
      <c r="BP393" t="s">
        <v>32</v>
      </c>
    </row>
    <row r="394" spans="1:68">
      <c r="A394" s="109">
        <v>2026</v>
      </c>
      <c r="B394" t="s">
        <v>543</v>
      </c>
      <c r="C394" s="109">
        <v>8</v>
      </c>
      <c r="D394" t="s">
        <v>1466</v>
      </c>
      <c r="E394">
        <v>1</v>
      </c>
      <c r="F394" t="s">
        <v>32</v>
      </c>
      <c r="G394" t="s">
        <v>32</v>
      </c>
      <c r="H394">
        <v>968903</v>
      </c>
      <c r="I394" t="s">
        <v>1467</v>
      </c>
      <c r="J394" t="s">
        <v>822</v>
      </c>
      <c r="K394" t="s">
        <v>854</v>
      </c>
      <c r="L394" t="s">
        <v>1468</v>
      </c>
      <c r="M394">
        <v>17.7</v>
      </c>
      <c r="N394">
        <v>31.5</v>
      </c>
      <c r="O394">
        <v>31.3</v>
      </c>
      <c r="P394" s="110">
        <v>46075</v>
      </c>
      <c r="Q394" s="110">
        <v>46089</v>
      </c>
      <c r="R394" s="110">
        <v>46089.465181828702</v>
      </c>
      <c r="S394" t="s">
        <v>187</v>
      </c>
      <c r="T394" t="s">
        <v>32</v>
      </c>
      <c r="U394" t="s">
        <v>32</v>
      </c>
      <c r="V394" t="s">
        <v>203</v>
      </c>
      <c r="W394" t="s">
        <v>203</v>
      </c>
      <c r="X394" t="s">
        <v>1039</v>
      </c>
      <c r="Y394" t="s">
        <v>32</v>
      </c>
      <c r="Z394" t="s">
        <v>32</v>
      </c>
      <c r="AA394" t="s">
        <v>32</v>
      </c>
      <c r="AB394" t="s">
        <v>32</v>
      </c>
      <c r="AC394" t="s">
        <v>32</v>
      </c>
      <c r="AD394" t="s">
        <v>32</v>
      </c>
      <c r="AE394" t="s">
        <v>190</v>
      </c>
      <c r="AF394">
        <v>217</v>
      </c>
      <c r="AG394" t="s">
        <v>191</v>
      </c>
      <c r="AH394" t="s">
        <v>192</v>
      </c>
      <c r="AI394">
        <v>4</v>
      </c>
      <c r="AJ394">
        <v>4</v>
      </c>
      <c r="AK394" t="s">
        <v>193</v>
      </c>
      <c r="AL394" t="s">
        <v>193</v>
      </c>
      <c r="AM394" t="s">
        <v>193</v>
      </c>
      <c r="AN394">
        <v>10</v>
      </c>
      <c r="AO394" t="s">
        <v>194</v>
      </c>
      <c r="AP394" t="s">
        <v>826</v>
      </c>
      <c r="AQ394" s="283">
        <v>0.68600000000000005</v>
      </c>
      <c r="AR394">
        <v>1.0840000000000001</v>
      </c>
      <c r="AS394" s="283">
        <v>0.74362399999999995</v>
      </c>
      <c r="AT394">
        <v>162</v>
      </c>
      <c r="AU394" t="s">
        <v>205</v>
      </c>
      <c r="AV394" t="s">
        <v>32</v>
      </c>
      <c r="AW394" t="s">
        <v>32</v>
      </c>
      <c r="AX394">
        <v>8</v>
      </c>
      <c r="AY394" t="s">
        <v>195</v>
      </c>
      <c r="AZ394">
        <v>9060</v>
      </c>
      <c r="BA394" t="s">
        <v>1469</v>
      </c>
      <c r="BB394">
        <v>64820</v>
      </c>
      <c r="BC394" t="s">
        <v>1470</v>
      </c>
      <c r="BD394">
        <v>12020305</v>
      </c>
      <c r="BE394" t="s">
        <v>829</v>
      </c>
      <c r="BF394" t="s">
        <v>203</v>
      </c>
      <c r="BG394" t="s">
        <v>32</v>
      </c>
      <c r="BH394" t="s">
        <v>198</v>
      </c>
      <c r="BI394" t="s">
        <v>32</v>
      </c>
      <c r="BJ394">
        <v>475535</v>
      </c>
      <c r="BK394" t="s">
        <v>831</v>
      </c>
      <c r="BL394" t="s">
        <v>1041</v>
      </c>
      <c r="BM394" t="s">
        <v>841</v>
      </c>
      <c r="BN394" t="s">
        <v>834</v>
      </c>
      <c r="BO394" t="s">
        <v>32</v>
      </c>
      <c r="BP394" t="s">
        <v>32</v>
      </c>
    </row>
    <row r="395" spans="1:68">
      <c r="A395" s="109">
        <v>2026</v>
      </c>
      <c r="B395" t="s">
        <v>543</v>
      </c>
      <c r="C395" s="109">
        <v>8</v>
      </c>
      <c r="D395" t="s">
        <v>1471</v>
      </c>
      <c r="E395">
        <v>1</v>
      </c>
      <c r="F395" t="s">
        <v>32</v>
      </c>
      <c r="G395" t="s">
        <v>32</v>
      </c>
      <c r="H395">
        <v>705233</v>
      </c>
      <c r="I395" t="s">
        <v>1472</v>
      </c>
      <c r="J395" t="s">
        <v>822</v>
      </c>
      <c r="K395" t="s">
        <v>854</v>
      </c>
      <c r="L395" t="s">
        <v>1473</v>
      </c>
      <c r="M395">
        <v>17.5</v>
      </c>
      <c r="N395">
        <v>44.7</v>
      </c>
      <c r="O395">
        <v>44.5</v>
      </c>
      <c r="P395" s="110">
        <v>46077</v>
      </c>
      <c r="Q395" s="110">
        <v>46089</v>
      </c>
      <c r="R395" s="110">
        <v>46089.573731793978</v>
      </c>
      <c r="S395" t="s">
        <v>187</v>
      </c>
      <c r="T395" t="s">
        <v>32</v>
      </c>
      <c r="U395" t="s">
        <v>32</v>
      </c>
      <c r="V395" t="s">
        <v>203</v>
      </c>
      <c r="W395" t="s">
        <v>203</v>
      </c>
      <c r="X395" t="s">
        <v>1039</v>
      </c>
      <c r="Y395" t="s">
        <v>32</v>
      </c>
      <c r="Z395" t="s">
        <v>32</v>
      </c>
      <c r="AA395" t="s">
        <v>32</v>
      </c>
      <c r="AB395" t="s">
        <v>32</v>
      </c>
      <c r="AC395" t="s">
        <v>32</v>
      </c>
      <c r="AD395" t="s">
        <v>32</v>
      </c>
      <c r="AE395" t="s">
        <v>190</v>
      </c>
      <c r="AF395">
        <v>217</v>
      </c>
      <c r="AG395" t="s">
        <v>191</v>
      </c>
      <c r="AH395" t="s">
        <v>192</v>
      </c>
      <c r="AI395">
        <v>4</v>
      </c>
      <c r="AJ395">
        <v>4</v>
      </c>
      <c r="AK395" t="s">
        <v>193</v>
      </c>
      <c r="AL395" t="s">
        <v>193</v>
      </c>
      <c r="AM395" t="s">
        <v>193</v>
      </c>
      <c r="AN395">
        <v>11</v>
      </c>
      <c r="AO395" t="s">
        <v>194</v>
      </c>
      <c r="AP395" t="s">
        <v>826</v>
      </c>
      <c r="AQ395" s="283">
        <v>0.58699999999999997</v>
      </c>
      <c r="AR395">
        <v>1.0840000000000001</v>
      </c>
      <c r="AS395" s="283">
        <v>0.63630799999999998</v>
      </c>
      <c r="AT395">
        <v>118</v>
      </c>
      <c r="AU395" t="s">
        <v>205</v>
      </c>
      <c r="AV395" t="s">
        <v>32</v>
      </c>
      <c r="AW395" t="s">
        <v>32</v>
      </c>
      <c r="AX395">
        <v>8</v>
      </c>
      <c r="AY395" t="s">
        <v>195</v>
      </c>
      <c r="AZ395">
        <v>10779</v>
      </c>
      <c r="BA395" t="s">
        <v>1474</v>
      </c>
      <c r="BB395">
        <v>243763</v>
      </c>
      <c r="BC395" t="s">
        <v>1475</v>
      </c>
      <c r="BD395">
        <v>21198041</v>
      </c>
      <c r="BE395" t="s">
        <v>859</v>
      </c>
      <c r="BF395" t="s">
        <v>203</v>
      </c>
      <c r="BG395" t="s">
        <v>32</v>
      </c>
      <c r="BH395" t="s">
        <v>198</v>
      </c>
      <c r="BI395" t="s">
        <v>32</v>
      </c>
      <c r="BJ395">
        <v>475531</v>
      </c>
      <c r="BK395" t="s">
        <v>831</v>
      </c>
      <c r="BL395" t="s">
        <v>1041</v>
      </c>
      <c r="BM395" t="s">
        <v>841</v>
      </c>
      <c r="BN395" t="s">
        <v>834</v>
      </c>
      <c r="BO395" t="s">
        <v>32</v>
      </c>
      <c r="BP395" t="s">
        <v>32</v>
      </c>
    </row>
    <row r="396" spans="1:68">
      <c r="A396" s="109">
        <v>2026</v>
      </c>
      <c r="B396" t="s">
        <v>543</v>
      </c>
      <c r="C396" s="109">
        <v>8</v>
      </c>
      <c r="D396" t="s">
        <v>1476</v>
      </c>
      <c r="E396">
        <v>1</v>
      </c>
      <c r="F396" t="s">
        <v>32</v>
      </c>
      <c r="G396" t="s">
        <v>32</v>
      </c>
      <c r="H396">
        <v>702899</v>
      </c>
      <c r="I396" t="s">
        <v>1477</v>
      </c>
      <c r="J396" t="s">
        <v>822</v>
      </c>
      <c r="K396" t="s">
        <v>854</v>
      </c>
      <c r="L396" t="s">
        <v>1478</v>
      </c>
      <c r="M396">
        <v>14.87</v>
      </c>
      <c r="N396">
        <v>60</v>
      </c>
      <c r="O396">
        <v>42.9</v>
      </c>
      <c r="P396" s="110">
        <v>46077</v>
      </c>
      <c r="Q396" s="110">
        <v>46089</v>
      </c>
      <c r="R396" s="110">
        <v>46089.570924224543</v>
      </c>
      <c r="S396" t="s">
        <v>187</v>
      </c>
      <c r="T396" t="s">
        <v>32</v>
      </c>
      <c r="U396" t="s">
        <v>32</v>
      </c>
      <c r="V396" t="s">
        <v>203</v>
      </c>
      <c r="W396" t="s">
        <v>203</v>
      </c>
      <c r="X396" t="s">
        <v>1039</v>
      </c>
      <c r="Y396" t="s">
        <v>32</v>
      </c>
      <c r="Z396" t="s">
        <v>32</v>
      </c>
      <c r="AA396" t="s">
        <v>32</v>
      </c>
      <c r="AB396" t="s">
        <v>32</v>
      </c>
      <c r="AC396" t="s">
        <v>32</v>
      </c>
      <c r="AD396" t="s">
        <v>32</v>
      </c>
      <c r="AE396" t="s">
        <v>190</v>
      </c>
      <c r="AF396">
        <v>217</v>
      </c>
      <c r="AG396" t="s">
        <v>191</v>
      </c>
      <c r="AH396" t="s">
        <v>192</v>
      </c>
      <c r="AI396">
        <v>4</v>
      </c>
      <c r="AJ396">
        <v>4</v>
      </c>
      <c r="AK396" t="s">
        <v>193</v>
      </c>
      <c r="AL396" t="s">
        <v>193</v>
      </c>
      <c r="AM396" t="s">
        <v>193</v>
      </c>
      <c r="AN396">
        <v>11</v>
      </c>
      <c r="AO396" t="s">
        <v>194</v>
      </c>
      <c r="AP396" t="s">
        <v>826</v>
      </c>
      <c r="AQ396" s="283">
        <v>0.624</v>
      </c>
      <c r="AR396">
        <v>1.0840000000000001</v>
      </c>
      <c r="AS396" s="283">
        <v>0.67641600000000002</v>
      </c>
      <c r="AT396">
        <v>118</v>
      </c>
      <c r="AU396" t="s">
        <v>205</v>
      </c>
      <c r="AV396" t="s">
        <v>32</v>
      </c>
      <c r="AW396" t="s">
        <v>32</v>
      </c>
      <c r="AX396">
        <v>8</v>
      </c>
      <c r="AY396" t="s">
        <v>195</v>
      </c>
      <c r="AZ396">
        <v>6803</v>
      </c>
      <c r="BA396" t="s">
        <v>1479</v>
      </c>
      <c r="BB396">
        <v>20723</v>
      </c>
      <c r="BC396" t="s">
        <v>1480</v>
      </c>
      <c r="BD396">
        <v>9803402</v>
      </c>
      <c r="BE396" t="s">
        <v>829</v>
      </c>
      <c r="BF396" t="s">
        <v>203</v>
      </c>
      <c r="BG396" t="s">
        <v>32</v>
      </c>
      <c r="BH396" t="s">
        <v>198</v>
      </c>
      <c r="BI396" t="s">
        <v>32</v>
      </c>
      <c r="BJ396">
        <v>475528</v>
      </c>
      <c r="BK396" t="s">
        <v>831</v>
      </c>
      <c r="BL396" t="s">
        <v>1041</v>
      </c>
      <c r="BM396" t="s">
        <v>841</v>
      </c>
      <c r="BN396" t="s">
        <v>834</v>
      </c>
      <c r="BO396" t="s">
        <v>32</v>
      </c>
      <c r="BP396" t="s">
        <v>32</v>
      </c>
    </row>
    <row r="397" spans="1:68">
      <c r="A397" s="109">
        <v>2026</v>
      </c>
      <c r="B397" t="s">
        <v>543</v>
      </c>
      <c r="C397" s="109">
        <v>8</v>
      </c>
      <c r="D397" t="s">
        <v>1481</v>
      </c>
      <c r="E397">
        <v>1</v>
      </c>
      <c r="F397" t="s">
        <v>32</v>
      </c>
      <c r="G397" t="s">
        <v>32</v>
      </c>
      <c r="H397">
        <v>697468</v>
      </c>
      <c r="I397" t="s">
        <v>376</v>
      </c>
      <c r="J397" t="s">
        <v>822</v>
      </c>
      <c r="K397" t="s">
        <v>854</v>
      </c>
      <c r="L397" t="s">
        <v>1482</v>
      </c>
      <c r="M397">
        <v>17.97</v>
      </c>
      <c r="N397">
        <v>44.9</v>
      </c>
      <c r="O397">
        <v>66.7</v>
      </c>
      <c r="P397" s="110">
        <v>46085</v>
      </c>
      <c r="Q397" s="110">
        <v>46089</v>
      </c>
      <c r="R397" s="110">
        <v>46089.567885914352</v>
      </c>
      <c r="S397" t="s">
        <v>187</v>
      </c>
      <c r="T397" t="s">
        <v>32</v>
      </c>
      <c r="U397" t="s">
        <v>32</v>
      </c>
      <c r="V397" t="s">
        <v>203</v>
      </c>
      <c r="W397" t="s">
        <v>203</v>
      </c>
      <c r="X397" t="s">
        <v>1039</v>
      </c>
      <c r="Y397" t="s">
        <v>32</v>
      </c>
      <c r="Z397" t="s">
        <v>32</v>
      </c>
      <c r="AA397" t="s">
        <v>32</v>
      </c>
      <c r="AB397" t="s">
        <v>32</v>
      </c>
      <c r="AC397" t="s">
        <v>32</v>
      </c>
      <c r="AD397" t="s">
        <v>32</v>
      </c>
      <c r="AE397" t="s">
        <v>190</v>
      </c>
      <c r="AF397">
        <v>217</v>
      </c>
      <c r="AG397" t="s">
        <v>191</v>
      </c>
      <c r="AH397" t="s">
        <v>192</v>
      </c>
      <c r="AI397">
        <v>4</v>
      </c>
      <c r="AJ397">
        <v>4</v>
      </c>
      <c r="AK397" t="s">
        <v>193</v>
      </c>
      <c r="AL397" t="s">
        <v>193</v>
      </c>
      <c r="AM397" t="s">
        <v>193</v>
      </c>
      <c r="AN397">
        <v>14</v>
      </c>
      <c r="AO397" t="s">
        <v>194</v>
      </c>
      <c r="AP397" t="s">
        <v>826</v>
      </c>
      <c r="AQ397" s="283">
        <v>0.28499999999999998</v>
      </c>
      <c r="AR397">
        <v>1.0840000000000001</v>
      </c>
      <c r="AS397" s="283">
        <v>0.30893999999999999</v>
      </c>
      <c r="AT397">
        <v>161</v>
      </c>
      <c r="AU397" t="s">
        <v>205</v>
      </c>
      <c r="AV397" t="s">
        <v>32</v>
      </c>
      <c r="AW397" t="s">
        <v>32</v>
      </c>
      <c r="AX397">
        <v>8</v>
      </c>
      <c r="AY397" t="s">
        <v>195</v>
      </c>
      <c r="AZ397">
        <v>6694</v>
      </c>
      <c r="BA397" t="s">
        <v>377</v>
      </c>
      <c r="BB397">
        <v>966785</v>
      </c>
      <c r="BC397" t="s">
        <v>378</v>
      </c>
      <c r="BD397">
        <v>15197107</v>
      </c>
      <c r="BE397" t="s">
        <v>829</v>
      </c>
      <c r="BF397" t="s">
        <v>203</v>
      </c>
      <c r="BG397" t="s">
        <v>32</v>
      </c>
      <c r="BH397" t="s">
        <v>198</v>
      </c>
      <c r="BI397" t="s">
        <v>32</v>
      </c>
      <c r="BJ397">
        <v>475527</v>
      </c>
      <c r="BK397" t="s">
        <v>831</v>
      </c>
      <c r="BL397" t="s">
        <v>1041</v>
      </c>
      <c r="BM397" t="s">
        <v>841</v>
      </c>
      <c r="BN397" t="s">
        <v>834</v>
      </c>
      <c r="BO397" t="s">
        <v>32</v>
      </c>
      <c r="BP397" t="s">
        <v>32</v>
      </c>
    </row>
    <row r="398" spans="1:68">
      <c r="A398" s="109">
        <v>2026</v>
      </c>
      <c r="B398" t="s">
        <v>543</v>
      </c>
      <c r="C398" s="109">
        <v>8</v>
      </c>
      <c r="D398" t="s">
        <v>1483</v>
      </c>
      <c r="E398">
        <v>1</v>
      </c>
      <c r="F398" t="s">
        <v>32</v>
      </c>
      <c r="G398" t="s">
        <v>32</v>
      </c>
      <c r="H398">
        <v>967262</v>
      </c>
      <c r="I398" t="s">
        <v>1484</v>
      </c>
      <c r="J398" t="s">
        <v>822</v>
      </c>
      <c r="K398" t="s">
        <v>854</v>
      </c>
      <c r="L398" t="s">
        <v>1485</v>
      </c>
      <c r="M398">
        <v>17.989999999999998</v>
      </c>
      <c r="N398">
        <v>50</v>
      </c>
      <c r="O398">
        <v>54.8</v>
      </c>
      <c r="P398" s="110">
        <v>46083</v>
      </c>
      <c r="Q398" s="110">
        <v>46089</v>
      </c>
      <c r="R398" s="110">
        <v>46089.413303819441</v>
      </c>
      <c r="S398" t="s">
        <v>187</v>
      </c>
      <c r="T398" t="s">
        <v>32</v>
      </c>
      <c r="U398" t="s">
        <v>32</v>
      </c>
      <c r="V398" t="s">
        <v>203</v>
      </c>
      <c r="W398" t="s">
        <v>203</v>
      </c>
      <c r="X398" t="s">
        <v>1039</v>
      </c>
      <c r="Y398" t="s">
        <v>32</v>
      </c>
      <c r="Z398" t="s">
        <v>32</v>
      </c>
      <c r="AA398" t="s">
        <v>32</v>
      </c>
      <c r="AB398" t="s">
        <v>32</v>
      </c>
      <c r="AC398" t="s">
        <v>32</v>
      </c>
      <c r="AD398" t="s">
        <v>32</v>
      </c>
      <c r="AE398" t="s">
        <v>190</v>
      </c>
      <c r="AF398">
        <v>217</v>
      </c>
      <c r="AG398" t="s">
        <v>191</v>
      </c>
      <c r="AH398" t="s">
        <v>192</v>
      </c>
      <c r="AI398">
        <v>4</v>
      </c>
      <c r="AJ398">
        <v>4</v>
      </c>
      <c r="AK398" t="s">
        <v>193</v>
      </c>
      <c r="AL398" t="s">
        <v>193</v>
      </c>
      <c r="AM398" t="s">
        <v>193</v>
      </c>
      <c r="AN398">
        <v>10</v>
      </c>
      <c r="AO398" t="s">
        <v>194</v>
      </c>
      <c r="AP398" t="s">
        <v>826</v>
      </c>
      <c r="AQ398" s="283">
        <v>0.23100000000000001</v>
      </c>
      <c r="AR398">
        <v>1.0840000000000001</v>
      </c>
      <c r="AS398" s="283">
        <v>0.25040400000000002</v>
      </c>
      <c r="AT398">
        <v>117</v>
      </c>
      <c r="AU398" t="s">
        <v>205</v>
      </c>
      <c r="AV398" t="s">
        <v>32</v>
      </c>
      <c r="AW398" t="s">
        <v>32</v>
      </c>
      <c r="AX398">
        <v>8</v>
      </c>
      <c r="AY398" t="s">
        <v>195</v>
      </c>
      <c r="AZ398">
        <v>4397</v>
      </c>
      <c r="BA398" t="s">
        <v>1486</v>
      </c>
      <c r="BB398">
        <v>20718</v>
      </c>
      <c r="BC398" t="s">
        <v>1487</v>
      </c>
      <c r="BD398">
        <v>10987864</v>
      </c>
      <c r="BE398" t="s">
        <v>829</v>
      </c>
      <c r="BF398" t="s">
        <v>203</v>
      </c>
      <c r="BG398" t="s">
        <v>32</v>
      </c>
      <c r="BH398" t="s">
        <v>198</v>
      </c>
      <c r="BI398" t="s">
        <v>32</v>
      </c>
      <c r="BJ398">
        <v>475509</v>
      </c>
      <c r="BK398" t="s">
        <v>831</v>
      </c>
      <c r="BL398" t="s">
        <v>1041</v>
      </c>
      <c r="BM398" t="s">
        <v>841</v>
      </c>
      <c r="BN398" t="s">
        <v>834</v>
      </c>
      <c r="BO398" t="s">
        <v>32</v>
      </c>
      <c r="BP398" t="s">
        <v>32</v>
      </c>
    </row>
    <row r="399" spans="1:68">
      <c r="A399" s="109">
        <v>2026</v>
      </c>
      <c r="B399" t="s">
        <v>543</v>
      </c>
      <c r="C399" s="109">
        <v>8</v>
      </c>
      <c r="D399" t="s">
        <v>1488</v>
      </c>
      <c r="E399">
        <v>1</v>
      </c>
      <c r="F399" t="s">
        <v>32</v>
      </c>
      <c r="G399" t="s">
        <v>32</v>
      </c>
      <c r="H399">
        <v>704851</v>
      </c>
      <c r="I399" t="s">
        <v>1489</v>
      </c>
      <c r="J399" t="s">
        <v>822</v>
      </c>
      <c r="K399" t="s">
        <v>854</v>
      </c>
      <c r="L399" t="s">
        <v>1490</v>
      </c>
      <c r="M399">
        <v>17.899999999999999</v>
      </c>
      <c r="N399">
        <v>39</v>
      </c>
      <c r="O399">
        <v>24.9</v>
      </c>
      <c r="P399" s="110">
        <v>46077</v>
      </c>
      <c r="Q399" s="110">
        <v>46089</v>
      </c>
      <c r="R399" s="110">
        <v>46089.568922453713</v>
      </c>
      <c r="S399" t="s">
        <v>187</v>
      </c>
      <c r="T399" t="s">
        <v>32</v>
      </c>
      <c r="U399" t="s">
        <v>32</v>
      </c>
      <c r="V399" t="s">
        <v>203</v>
      </c>
      <c r="W399" t="s">
        <v>203</v>
      </c>
      <c r="X399" t="s">
        <v>1039</v>
      </c>
      <c r="Y399" t="s">
        <v>32</v>
      </c>
      <c r="Z399" t="s">
        <v>32</v>
      </c>
      <c r="AA399" t="s">
        <v>32</v>
      </c>
      <c r="AB399" t="s">
        <v>32</v>
      </c>
      <c r="AC399" t="s">
        <v>32</v>
      </c>
      <c r="AD399" t="s">
        <v>32</v>
      </c>
      <c r="AE399" t="s">
        <v>190</v>
      </c>
      <c r="AF399">
        <v>217</v>
      </c>
      <c r="AG399" t="s">
        <v>191</v>
      </c>
      <c r="AH399" t="s">
        <v>192</v>
      </c>
      <c r="AI399">
        <v>4</v>
      </c>
      <c r="AJ399">
        <v>4</v>
      </c>
      <c r="AK399" t="s">
        <v>193</v>
      </c>
      <c r="AL399" t="s">
        <v>193</v>
      </c>
      <c r="AM399" t="s">
        <v>193</v>
      </c>
      <c r="AN399">
        <v>9</v>
      </c>
      <c r="AO399" t="s">
        <v>194</v>
      </c>
      <c r="AP399" t="s">
        <v>826</v>
      </c>
      <c r="AQ399" s="283">
        <v>1.022</v>
      </c>
      <c r="AR399">
        <v>1.0840000000000001</v>
      </c>
      <c r="AS399" s="283">
        <v>1.1078479999999999</v>
      </c>
      <c r="AT399">
        <v>115</v>
      </c>
      <c r="AU399" t="s">
        <v>205</v>
      </c>
      <c r="AV399" t="s">
        <v>32</v>
      </c>
      <c r="AW399" t="s">
        <v>32</v>
      </c>
      <c r="AX399">
        <v>8</v>
      </c>
      <c r="AY399" t="s">
        <v>195</v>
      </c>
      <c r="AZ399">
        <v>6760</v>
      </c>
      <c r="BA399" t="s">
        <v>1491</v>
      </c>
      <c r="BB399">
        <v>229130</v>
      </c>
      <c r="BC399" t="s">
        <v>1492</v>
      </c>
      <c r="BD399">
        <v>15197013</v>
      </c>
      <c r="BE399" t="s">
        <v>829</v>
      </c>
      <c r="BF399" t="s">
        <v>203</v>
      </c>
      <c r="BG399" t="s">
        <v>32</v>
      </c>
      <c r="BH399" t="s">
        <v>198</v>
      </c>
      <c r="BI399" t="s">
        <v>32</v>
      </c>
      <c r="BJ399">
        <v>475501</v>
      </c>
      <c r="BK399" t="s">
        <v>831</v>
      </c>
      <c r="BL399" t="s">
        <v>1041</v>
      </c>
      <c r="BM399" t="s">
        <v>841</v>
      </c>
      <c r="BN399" t="s">
        <v>834</v>
      </c>
      <c r="BO399" t="s">
        <v>32</v>
      </c>
      <c r="BP399" t="s">
        <v>32</v>
      </c>
    </row>
    <row r="400" spans="1:68">
      <c r="A400" s="109">
        <v>2026</v>
      </c>
      <c r="B400" t="s">
        <v>543</v>
      </c>
      <c r="C400" s="109">
        <v>8</v>
      </c>
      <c r="D400" t="s">
        <v>1493</v>
      </c>
      <c r="E400">
        <v>1</v>
      </c>
      <c r="F400" t="s">
        <v>32</v>
      </c>
      <c r="G400" t="s">
        <v>32</v>
      </c>
      <c r="H400">
        <v>910778</v>
      </c>
      <c r="I400" t="s">
        <v>1494</v>
      </c>
      <c r="J400" t="s">
        <v>822</v>
      </c>
      <c r="K400" t="s">
        <v>854</v>
      </c>
      <c r="L400" t="s">
        <v>1495</v>
      </c>
      <c r="M400">
        <v>18</v>
      </c>
      <c r="N400">
        <v>44</v>
      </c>
      <c r="O400">
        <v>56.3</v>
      </c>
      <c r="P400" s="110">
        <v>46085</v>
      </c>
      <c r="Q400" s="110">
        <v>46089</v>
      </c>
      <c r="R400" s="110">
        <v>46089.506123148152</v>
      </c>
      <c r="S400" t="s">
        <v>187</v>
      </c>
      <c r="T400" t="s">
        <v>32</v>
      </c>
      <c r="U400" t="s">
        <v>32</v>
      </c>
      <c r="V400" t="s">
        <v>203</v>
      </c>
      <c r="W400" t="s">
        <v>203</v>
      </c>
      <c r="X400" t="s">
        <v>1039</v>
      </c>
      <c r="Y400" t="s">
        <v>32</v>
      </c>
      <c r="Z400" t="s">
        <v>32</v>
      </c>
      <c r="AA400" t="s">
        <v>32</v>
      </c>
      <c r="AB400" t="s">
        <v>32</v>
      </c>
      <c r="AC400" t="s">
        <v>32</v>
      </c>
      <c r="AD400" t="s">
        <v>32</v>
      </c>
      <c r="AE400" t="s">
        <v>190</v>
      </c>
      <c r="AF400">
        <v>217</v>
      </c>
      <c r="AG400" t="s">
        <v>191</v>
      </c>
      <c r="AH400" t="s">
        <v>192</v>
      </c>
      <c r="AI400">
        <v>4</v>
      </c>
      <c r="AJ400">
        <v>4</v>
      </c>
      <c r="AK400" t="s">
        <v>193</v>
      </c>
      <c r="AL400" t="s">
        <v>193</v>
      </c>
      <c r="AM400" t="s">
        <v>193</v>
      </c>
      <c r="AN400">
        <v>10</v>
      </c>
      <c r="AO400" t="s">
        <v>194</v>
      </c>
      <c r="AP400" t="s">
        <v>826</v>
      </c>
      <c r="AQ400" s="283">
        <v>1.522</v>
      </c>
      <c r="AR400">
        <v>1.0840000000000001</v>
      </c>
      <c r="AS400" s="283">
        <v>1.649848</v>
      </c>
      <c r="AT400">
        <v>117</v>
      </c>
      <c r="AU400" t="s">
        <v>205</v>
      </c>
      <c r="AV400" t="s">
        <v>32</v>
      </c>
      <c r="AW400" t="s">
        <v>32</v>
      </c>
      <c r="AX400">
        <v>8</v>
      </c>
      <c r="AY400" t="s">
        <v>195</v>
      </c>
      <c r="AZ400">
        <v>6672</v>
      </c>
      <c r="BA400" t="s">
        <v>1496</v>
      </c>
      <c r="BB400">
        <v>910573</v>
      </c>
      <c r="BC400" t="s">
        <v>1497</v>
      </c>
      <c r="BD400">
        <v>5619160</v>
      </c>
      <c r="BE400" t="s">
        <v>859</v>
      </c>
      <c r="BF400" t="s">
        <v>203</v>
      </c>
      <c r="BG400" t="s">
        <v>32</v>
      </c>
      <c r="BH400" t="s">
        <v>198</v>
      </c>
      <c r="BI400" t="s">
        <v>32</v>
      </c>
      <c r="BJ400">
        <v>475490</v>
      </c>
      <c r="BK400" t="s">
        <v>831</v>
      </c>
      <c r="BL400" t="s">
        <v>1041</v>
      </c>
      <c r="BM400" t="s">
        <v>841</v>
      </c>
      <c r="BN400" t="s">
        <v>834</v>
      </c>
      <c r="BO400" t="s">
        <v>32</v>
      </c>
      <c r="BP400" t="s">
        <v>32</v>
      </c>
    </row>
    <row r="401" spans="1:68">
      <c r="A401" s="109">
        <v>2026</v>
      </c>
      <c r="B401" t="s">
        <v>543</v>
      </c>
      <c r="C401" s="109">
        <v>8</v>
      </c>
      <c r="D401" t="s">
        <v>1498</v>
      </c>
      <c r="E401">
        <v>1</v>
      </c>
      <c r="F401" t="s">
        <v>32</v>
      </c>
      <c r="G401" t="s">
        <v>32</v>
      </c>
      <c r="H401">
        <v>959824</v>
      </c>
      <c r="I401" t="s">
        <v>535</v>
      </c>
      <c r="J401" t="s">
        <v>822</v>
      </c>
      <c r="K401" t="s">
        <v>854</v>
      </c>
      <c r="L401" t="s">
        <v>1499</v>
      </c>
      <c r="M401">
        <v>17.899999999999999</v>
      </c>
      <c r="N401">
        <v>47</v>
      </c>
      <c r="O401">
        <v>47.3</v>
      </c>
      <c r="P401" s="110">
        <v>46074</v>
      </c>
      <c r="Q401" s="110">
        <v>46089</v>
      </c>
      <c r="R401" s="110">
        <v>46089.454535335652</v>
      </c>
      <c r="S401" t="s">
        <v>187</v>
      </c>
      <c r="T401" t="s">
        <v>32</v>
      </c>
      <c r="U401" t="s">
        <v>32</v>
      </c>
      <c r="V401" t="s">
        <v>203</v>
      </c>
      <c r="W401" t="s">
        <v>203</v>
      </c>
      <c r="X401" t="s">
        <v>1039</v>
      </c>
      <c r="Y401" t="s">
        <v>32</v>
      </c>
      <c r="Z401" t="s">
        <v>32</v>
      </c>
      <c r="AA401" t="s">
        <v>32</v>
      </c>
      <c r="AB401" t="s">
        <v>32</v>
      </c>
      <c r="AC401" t="s">
        <v>32</v>
      </c>
      <c r="AD401" t="s">
        <v>32</v>
      </c>
      <c r="AE401" t="s">
        <v>190</v>
      </c>
      <c r="AF401">
        <v>217</v>
      </c>
      <c r="AG401" t="s">
        <v>191</v>
      </c>
      <c r="AH401" t="s">
        <v>192</v>
      </c>
      <c r="AI401">
        <v>4</v>
      </c>
      <c r="AJ401">
        <v>4</v>
      </c>
      <c r="AK401" t="s">
        <v>193</v>
      </c>
      <c r="AL401" t="s">
        <v>193</v>
      </c>
      <c r="AM401" t="s">
        <v>193</v>
      </c>
      <c r="AN401">
        <v>14</v>
      </c>
      <c r="AO401" t="s">
        <v>194</v>
      </c>
      <c r="AP401" t="s">
        <v>826</v>
      </c>
      <c r="AQ401" s="283">
        <v>0.68500000000000005</v>
      </c>
      <c r="AR401">
        <v>1.0840000000000001</v>
      </c>
      <c r="AS401" s="283">
        <v>0.74254000000000009</v>
      </c>
      <c r="AT401">
        <v>161</v>
      </c>
      <c r="AU401" t="s">
        <v>205</v>
      </c>
      <c r="AV401" t="s">
        <v>32</v>
      </c>
      <c r="AW401" t="s">
        <v>32</v>
      </c>
      <c r="AX401">
        <v>8</v>
      </c>
      <c r="AY401" t="s">
        <v>195</v>
      </c>
      <c r="AZ401">
        <v>6553</v>
      </c>
      <c r="BA401" t="s">
        <v>536</v>
      </c>
      <c r="BB401">
        <v>76216</v>
      </c>
      <c r="BC401" t="s">
        <v>537</v>
      </c>
      <c r="BD401">
        <v>14287878</v>
      </c>
      <c r="BE401" t="s">
        <v>829</v>
      </c>
      <c r="BF401" t="s">
        <v>203</v>
      </c>
      <c r="BG401" t="s">
        <v>32</v>
      </c>
      <c r="BH401" t="s">
        <v>198</v>
      </c>
      <c r="BI401" t="s">
        <v>32</v>
      </c>
      <c r="BJ401">
        <v>475475</v>
      </c>
      <c r="BK401" t="s">
        <v>831</v>
      </c>
      <c r="BL401" t="s">
        <v>1041</v>
      </c>
      <c r="BM401" t="s">
        <v>841</v>
      </c>
      <c r="BN401" t="s">
        <v>834</v>
      </c>
      <c r="BO401" t="s">
        <v>32</v>
      </c>
      <c r="BP401" t="s">
        <v>32</v>
      </c>
    </row>
    <row r="402" spans="1:68">
      <c r="A402" s="109">
        <v>2026</v>
      </c>
      <c r="B402" t="s">
        <v>543</v>
      </c>
      <c r="C402" s="109">
        <v>7</v>
      </c>
      <c r="D402" t="s">
        <v>1500</v>
      </c>
      <c r="E402">
        <v>1</v>
      </c>
      <c r="F402" t="s">
        <v>32</v>
      </c>
      <c r="G402" t="s">
        <v>32</v>
      </c>
      <c r="H402">
        <v>923236</v>
      </c>
      <c r="I402" t="s">
        <v>1501</v>
      </c>
      <c r="J402" t="s">
        <v>822</v>
      </c>
      <c r="K402" t="s">
        <v>854</v>
      </c>
      <c r="L402" t="s">
        <v>1502</v>
      </c>
      <c r="M402">
        <v>17.8</v>
      </c>
      <c r="N402">
        <v>48</v>
      </c>
      <c r="O402">
        <v>45.9</v>
      </c>
      <c r="P402" s="110">
        <v>46077</v>
      </c>
      <c r="Q402" s="110">
        <v>46088</v>
      </c>
      <c r="R402" s="110">
        <v>46088.824281944442</v>
      </c>
      <c r="S402" t="s">
        <v>187</v>
      </c>
      <c r="T402" t="s">
        <v>32</v>
      </c>
      <c r="U402" t="s">
        <v>32</v>
      </c>
      <c r="V402" t="s">
        <v>203</v>
      </c>
      <c r="W402" t="s">
        <v>203</v>
      </c>
      <c r="X402" t="s">
        <v>1039</v>
      </c>
      <c r="Y402" t="s">
        <v>32</v>
      </c>
      <c r="Z402" t="s">
        <v>32</v>
      </c>
      <c r="AA402" t="s">
        <v>32</v>
      </c>
      <c r="AB402" t="s">
        <v>32</v>
      </c>
      <c r="AC402" t="s">
        <v>32</v>
      </c>
      <c r="AD402" t="s">
        <v>32</v>
      </c>
      <c r="AE402" t="s">
        <v>190</v>
      </c>
      <c r="AF402">
        <v>217</v>
      </c>
      <c r="AG402" t="s">
        <v>191</v>
      </c>
      <c r="AH402" t="s">
        <v>192</v>
      </c>
      <c r="AI402">
        <v>4</v>
      </c>
      <c r="AJ402">
        <v>4</v>
      </c>
      <c r="AK402" t="s">
        <v>193</v>
      </c>
      <c r="AL402" t="s">
        <v>193</v>
      </c>
      <c r="AM402" t="s">
        <v>193</v>
      </c>
      <c r="AN402">
        <v>10</v>
      </c>
      <c r="AO402" t="s">
        <v>194</v>
      </c>
      <c r="AP402" t="s">
        <v>826</v>
      </c>
      <c r="AQ402" s="283">
        <v>0.56999999999999995</v>
      </c>
      <c r="AR402">
        <v>1.0840000000000001</v>
      </c>
      <c r="AS402" s="283">
        <v>0.61787999999999998</v>
      </c>
      <c r="AT402">
        <v>117</v>
      </c>
      <c r="AU402" t="s">
        <v>205</v>
      </c>
      <c r="AV402" t="s">
        <v>32</v>
      </c>
      <c r="AW402" t="s">
        <v>32</v>
      </c>
      <c r="AX402">
        <v>8</v>
      </c>
      <c r="AY402" t="s">
        <v>195</v>
      </c>
      <c r="AZ402">
        <v>6649</v>
      </c>
      <c r="BA402" t="s">
        <v>1503</v>
      </c>
      <c r="BB402">
        <v>18245</v>
      </c>
      <c r="BC402" t="s">
        <v>1504</v>
      </c>
      <c r="BD402">
        <v>10208778</v>
      </c>
      <c r="BE402" t="s">
        <v>829</v>
      </c>
      <c r="BF402" t="s">
        <v>203</v>
      </c>
      <c r="BG402" t="s">
        <v>32</v>
      </c>
      <c r="BH402" t="s">
        <v>198</v>
      </c>
      <c r="BI402" t="s">
        <v>32</v>
      </c>
      <c r="BJ402">
        <v>475472</v>
      </c>
      <c r="BK402" t="s">
        <v>831</v>
      </c>
      <c r="BL402" t="s">
        <v>1041</v>
      </c>
      <c r="BM402" t="s">
        <v>841</v>
      </c>
      <c r="BN402" t="s">
        <v>834</v>
      </c>
      <c r="BO402" t="s">
        <v>32</v>
      </c>
      <c r="BP402" t="s">
        <v>32</v>
      </c>
    </row>
    <row r="403" spans="1:68">
      <c r="A403" s="109">
        <v>2026</v>
      </c>
      <c r="B403" t="s">
        <v>543</v>
      </c>
      <c r="C403" s="109">
        <v>7</v>
      </c>
      <c r="D403" t="s">
        <v>1505</v>
      </c>
      <c r="E403">
        <v>1</v>
      </c>
      <c r="F403" t="s">
        <v>32</v>
      </c>
      <c r="G403" t="s">
        <v>32</v>
      </c>
      <c r="H403">
        <v>910888</v>
      </c>
      <c r="I403" t="s">
        <v>1506</v>
      </c>
      <c r="J403" t="s">
        <v>822</v>
      </c>
      <c r="K403" t="s">
        <v>1101</v>
      </c>
      <c r="L403" t="s">
        <v>1507</v>
      </c>
      <c r="M403">
        <v>15</v>
      </c>
      <c r="N403">
        <v>23</v>
      </c>
      <c r="O403">
        <v>38.799999999999997</v>
      </c>
      <c r="P403" s="110">
        <v>46079</v>
      </c>
      <c r="Q403" s="110">
        <v>46088</v>
      </c>
      <c r="R403" s="110">
        <v>46088.843884340276</v>
      </c>
      <c r="S403" t="s">
        <v>187</v>
      </c>
      <c r="T403" t="s">
        <v>32</v>
      </c>
      <c r="U403" t="s">
        <v>32</v>
      </c>
      <c r="V403" t="s">
        <v>1508</v>
      </c>
      <c r="W403" t="s">
        <v>1191</v>
      </c>
      <c r="X403" t="s">
        <v>1058</v>
      </c>
      <c r="Y403" t="s">
        <v>32</v>
      </c>
      <c r="Z403" t="s">
        <v>32</v>
      </c>
      <c r="AA403" t="s">
        <v>32</v>
      </c>
      <c r="AB403" t="s">
        <v>32</v>
      </c>
      <c r="AC403" t="s">
        <v>32</v>
      </c>
      <c r="AD403" t="s">
        <v>32</v>
      </c>
      <c r="AE403" t="s">
        <v>190</v>
      </c>
      <c r="AF403">
        <v>217</v>
      </c>
      <c r="AG403" t="s">
        <v>191</v>
      </c>
      <c r="AH403" t="s">
        <v>192</v>
      </c>
      <c r="AI403">
        <v>4</v>
      </c>
      <c r="AJ403">
        <v>4</v>
      </c>
      <c r="AK403" t="s">
        <v>193</v>
      </c>
      <c r="AL403" t="s">
        <v>193</v>
      </c>
      <c r="AM403" t="s">
        <v>193</v>
      </c>
      <c r="AN403">
        <v>4</v>
      </c>
      <c r="AO403" t="s">
        <v>194</v>
      </c>
      <c r="AP403" t="s">
        <v>826</v>
      </c>
      <c r="AQ403" s="283">
        <v>1.671</v>
      </c>
      <c r="AR403">
        <v>1.0840000000000001</v>
      </c>
      <c r="AS403" s="283">
        <v>1.811364</v>
      </c>
      <c r="AT403">
        <v>110</v>
      </c>
      <c r="AU403" t="s">
        <v>1191</v>
      </c>
      <c r="AV403" t="s">
        <v>32</v>
      </c>
      <c r="AW403" t="s">
        <v>32</v>
      </c>
      <c r="AX403">
        <v>8</v>
      </c>
      <c r="AY403" t="s">
        <v>422</v>
      </c>
      <c r="AZ403">
        <v>13131</v>
      </c>
      <c r="BA403" t="s">
        <v>567</v>
      </c>
      <c r="BB403">
        <v>924237</v>
      </c>
      <c r="BC403" t="s">
        <v>1509</v>
      </c>
      <c r="BD403">
        <v>6941591</v>
      </c>
      <c r="BE403" t="s">
        <v>829</v>
      </c>
      <c r="BF403" t="s">
        <v>203</v>
      </c>
      <c r="BG403" t="s">
        <v>32</v>
      </c>
      <c r="BH403" t="s">
        <v>198</v>
      </c>
      <c r="BI403" t="s">
        <v>32</v>
      </c>
      <c r="BJ403">
        <v>475466</v>
      </c>
      <c r="BK403" t="s">
        <v>831</v>
      </c>
      <c r="BL403" t="s">
        <v>1510</v>
      </c>
      <c r="BM403" t="s">
        <v>833</v>
      </c>
      <c r="BN403" t="s">
        <v>834</v>
      </c>
      <c r="BO403" t="s">
        <v>32</v>
      </c>
      <c r="BP403" t="s">
        <v>32</v>
      </c>
    </row>
    <row r="404" spans="1:68">
      <c r="A404" s="109">
        <v>2026</v>
      </c>
      <c r="B404" t="s">
        <v>543</v>
      </c>
      <c r="C404" s="109">
        <v>7</v>
      </c>
      <c r="D404" t="s">
        <v>1511</v>
      </c>
      <c r="E404">
        <v>1</v>
      </c>
      <c r="F404" t="s">
        <v>32</v>
      </c>
      <c r="G404" t="s">
        <v>32</v>
      </c>
      <c r="H404">
        <v>910616</v>
      </c>
      <c r="I404" t="s">
        <v>349</v>
      </c>
      <c r="J404" t="s">
        <v>822</v>
      </c>
      <c r="K404" t="s">
        <v>870</v>
      </c>
      <c r="L404" t="s">
        <v>1512</v>
      </c>
      <c r="M404">
        <v>17.95</v>
      </c>
      <c r="N404">
        <v>39</v>
      </c>
      <c r="O404">
        <v>65</v>
      </c>
      <c r="P404" s="110">
        <v>46077</v>
      </c>
      <c r="Q404" s="110">
        <v>46088</v>
      </c>
      <c r="R404" s="110">
        <v>46088.811046296287</v>
      </c>
      <c r="S404" t="s">
        <v>187</v>
      </c>
      <c r="T404" t="s">
        <v>32</v>
      </c>
      <c r="U404" t="s">
        <v>32</v>
      </c>
      <c r="V404" t="s">
        <v>350</v>
      </c>
      <c r="W404" t="s">
        <v>351</v>
      </c>
      <c r="X404" t="s">
        <v>1039</v>
      </c>
      <c r="Y404" t="s">
        <v>32</v>
      </c>
      <c r="Z404" t="s">
        <v>32</v>
      </c>
      <c r="AA404" t="s">
        <v>32</v>
      </c>
      <c r="AB404" t="s">
        <v>32</v>
      </c>
      <c r="AC404" t="s">
        <v>32</v>
      </c>
      <c r="AD404" t="s">
        <v>32</v>
      </c>
      <c r="AE404" t="s">
        <v>190</v>
      </c>
      <c r="AF404">
        <v>217</v>
      </c>
      <c r="AG404" t="s">
        <v>191</v>
      </c>
      <c r="AH404" t="s">
        <v>192</v>
      </c>
      <c r="AI404">
        <v>4</v>
      </c>
      <c r="AJ404">
        <v>4</v>
      </c>
      <c r="AK404" t="s">
        <v>193</v>
      </c>
      <c r="AL404" t="s">
        <v>193</v>
      </c>
      <c r="AM404" t="s">
        <v>193</v>
      </c>
      <c r="AN404">
        <v>8</v>
      </c>
      <c r="AO404" t="s">
        <v>194</v>
      </c>
      <c r="AP404" t="s">
        <v>826</v>
      </c>
      <c r="AQ404" s="283">
        <v>2.75</v>
      </c>
      <c r="AR404">
        <v>1.0840000000000001</v>
      </c>
      <c r="AS404" s="283">
        <v>2.9809999999999999</v>
      </c>
      <c r="AT404">
        <v>114</v>
      </c>
      <c r="AU404" t="s">
        <v>352</v>
      </c>
      <c r="AV404" t="s">
        <v>32</v>
      </c>
      <c r="AW404" t="s">
        <v>32</v>
      </c>
      <c r="AX404">
        <v>8</v>
      </c>
      <c r="AY404" t="s">
        <v>195</v>
      </c>
      <c r="AZ404">
        <v>7112</v>
      </c>
      <c r="BA404" t="s">
        <v>1347</v>
      </c>
      <c r="BB404">
        <v>21729</v>
      </c>
      <c r="BC404" t="s">
        <v>354</v>
      </c>
      <c r="BD404">
        <v>10674974</v>
      </c>
      <c r="BE404" t="s">
        <v>829</v>
      </c>
      <c r="BF404" t="s">
        <v>351</v>
      </c>
      <c r="BG404" t="s">
        <v>32</v>
      </c>
      <c r="BH404" t="s">
        <v>198</v>
      </c>
      <c r="BI404" t="s">
        <v>32</v>
      </c>
      <c r="BJ404">
        <v>475460</v>
      </c>
      <c r="BK404" t="s">
        <v>831</v>
      </c>
      <c r="BL404" t="s">
        <v>355</v>
      </c>
      <c r="BM404" t="s">
        <v>841</v>
      </c>
      <c r="BN404" t="s">
        <v>834</v>
      </c>
      <c r="BO404" t="s">
        <v>32</v>
      </c>
      <c r="BP404" t="s">
        <v>32</v>
      </c>
    </row>
    <row r="405" spans="1:68">
      <c r="A405" s="109">
        <v>2026</v>
      </c>
      <c r="B405" t="s">
        <v>543</v>
      </c>
      <c r="C405" s="109">
        <v>7</v>
      </c>
      <c r="D405" t="s">
        <v>1511</v>
      </c>
      <c r="E405">
        <v>2</v>
      </c>
      <c r="F405" t="s">
        <v>32</v>
      </c>
      <c r="G405" t="s">
        <v>32</v>
      </c>
      <c r="H405">
        <v>910616</v>
      </c>
      <c r="I405" t="s">
        <v>349</v>
      </c>
      <c r="J405" t="s">
        <v>822</v>
      </c>
      <c r="K405" t="s">
        <v>870</v>
      </c>
      <c r="L405" t="s">
        <v>1512</v>
      </c>
      <c r="M405">
        <v>17.95</v>
      </c>
      <c r="N405">
        <v>39</v>
      </c>
      <c r="O405">
        <v>65</v>
      </c>
      <c r="P405" s="110">
        <v>46077</v>
      </c>
      <c r="Q405" s="110">
        <v>46088</v>
      </c>
      <c r="R405" s="110">
        <v>46088.811046296287</v>
      </c>
      <c r="S405" t="s">
        <v>187</v>
      </c>
      <c r="T405" t="s">
        <v>32</v>
      </c>
      <c r="U405" t="s">
        <v>32</v>
      </c>
      <c r="V405" t="s">
        <v>350</v>
      </c>
      <c r="W405" t="s">
        <v>351</v>
      </c>
      <c r="X405" t="s">
        <v>1039</v>
      </c>
      <c r="Y405" t="s">
        <v>32</v>
      </c>
      <c r="Z405" t="s">
        <v>32</v>
      </c>
      <c r="AA405" t="s">
        <v>32</v>
      </c>
      <c r="AB405" t="s">
        <v>32</v>
      </c>
      <c r="AC405" t="s">
        <v>32</v>
      </c>
      <c r="AD405" t="s">
        <v>32</v>
      </c>
      <c r="AE405" t="s">
        <v>190</v>
      </c>
      <c r="AF405">
        <v>217</v>
      </c>
      <c r="AG405" t="s">
        <v>191</v>
      </c>
      <c r="AH405" t="s">
        <v>192</v>
      </c>
      <c r="AI405">
        <v>4</v>
      </c>
      <c r="AJ405">
        <v>4</v>
      </c>
      <c r="AK405" t="s">
        <v>193</v>
      </c>
      <c r="AL405" t="s">
        <v>193</v>
      </c>
      <c r="AM405" t="s">
        <v>193</v>
      </c>
      <c r="AN405">
        <v>16</v>
      </c>
      <c r="AO405" t="s">
        <v>194</v>
      </c>
      <c r="AP405" t="s">
        <v>826</v>
      </c>
      <c r="AQ405" s="283">
        <v>0.31900000000000001</v>
      </c>
      <c r="AR405">
        <v>1.0840000000000001</v>
      </c>
      <c r="AS405" s="283">
        <v>0.34579599999999999</v>
      </c>
      <c r="AT405">
        <v>165</v>
      </c>
      <c r="AU405" t="s">
        <v>352</v>
      </c>
      <c r="AV405" t="s">
        <v>32</v>
      </c>
      <c r="AW405" t="s">
        <v>32</v>
      </c>
      <c r="AX405">
        <v>8</v>
      </c>
      <c r="AY405" t="s">
        <v>195</v>
      </c>
      <c r="AZ405">
        <v>7112</v>
      </c>
      <c r="BA405" t="s">
        <v>1347</v>
      </c>
      <c r="BB405">
        <v>21729</v>
      </c>
      <c r="BC405" t="s">
        <v>354</v>
      </c>
      <c r="BD405">
        <v>10674974</v>
      </c>
      <c r="BE405" t="s">
        <v>829</v>
      </c>
      <c r="BF405" t="s">
        <v>351</v>
      </c>
      <c r="BG405" t="s">
        <v>32</v>
      </c>
      <c r="BH405" t="s">
        <v>198</v>
      </c>
      <c r="BI405" t="s">
        <v>32</v>
      </c>
      <c r="BJ405">
        <v>475460</v>
      </c>
      <c r="BK405" t="s">
        <v>831</v>
      </c>
      <c r="BL405" t="s">
        <v>355</v>
      </c>
      <c r="BM405" t="s">
        <v>841</v>
      </c>
      <c r="BN405" t="s">
        <v>834</v>
      </c>
      <c r="BO405" t="s">
        <v>32</v>
      </c>
      <c r="BP405" t="s">
        <v>32</v>
      </c>
    </row>
    <row r="406" spans="1:68">
      <c r="A406" s="109">
        <v>2026</v>
      </c>
      <c r="B406" t="s">
        <v>543</v>
      </c>
      <c r="C406" s="109">
        <v>7</v>
      </c>
      <c r="D406" t="s">
        <v>1513</v>
      </c>
      <c r="E406">
        <v>1</v>
      </c>
      <c r="F406" t="s">
        <v>32</v>
      </c>
      <c r="G406" t="s">
        <v>32</v>
      </c>
      <c r="H406">
        <v>953480</v>
      </c>
      <c r="I406" t="s">
        <v>1514</v>
      </c>
      <c r="J406" t="s">
        <v>822</v>
      </c>
      <c r="K406" t="s">
        <v>854</v>
      </c>
      <c r="L406" t="s">
        <v>1515</v>
      </c>
      <c r="M406">
        <v>14.75</v>
      </c>
      <c r="N406">
        <v>31</v>
      </c>
      <c r="O406">
        <v>34</v>
      </c>
      <c r="P406" s="110">
        <v>46070</v>
      </c>
      <c r="Q406" s="110">
        <v>46088</v>
      </c>
      <c r="R406" s="110">
        <v>46088.676830474527</v>
      </c>
      <c r="S406" t="s">
        <v>187</v>
      </c>
      <c r="T406" t="s">
        <v>32</v>
      </c>
      <c r="U406" t="s">
        <v>32</v>
      </c>
      <c r="V406" t="s">
        <v>188</v>
      </c>
      <c r="W406" t="s">
        <v>188</v>
      </c>
      <c r="X406" t="s">
        <v>825</v>
      </c>
      <c r="Y406" t="s">
        <v>32</v>
      </c>
      <c r="Z406" t="s">
        <v>32</v>
      </c>
      <c r="AA406" t="s">
        <v>32</v>
      </c>
      <c r="AB406" t="s">
        <v>32</v>
      </c>
      <c r="AC406" t="s">
        <v>32</v>
      </c>
      <c r="AD406" t="s">
        <v>32</v>
      </c>
      <c r="AE406" t="s">
        <v>190</v>
      </c>
      <c r="AF406">
        <v>217</v>
      </c>
      <c r="AG406" t="s">
        <v>191</v>
      </c>
      <c r="AH406" t="s">
        <v>192</v>
      </c>
      <c r="AI406">
        <v>4</v>
      </c>
      <c r="AJ406">
        <v>4</v>
      </c>
      <c r="AK406" t="s">
        <v>193</v>
      </c>
      <c r="AL406" t="s">
        <v>193</v>
      </c>
      <c r="AM406" t="s">
        <v>193</v>
      </c>
      <c r="AN406">
        <v>10</v>
      </c>
      <c r="AO406" t="s">
        <v>194</v>
      </c>
      <c r="AP406" t="s">
        <v>826</v>
      </c>
      <c r="AQ406" s="283">
        <v>3.0219999999999998</v>
      </c>
      <c r="AR406">
        <v>1.0840000000000001</v>
      </c>
      <c r="AS406" s="283">
        <v>3.2758479999999999</v>
      </c>
      <c r="AT406">
        <v>162</v>
      </c>
      <c r="AU406" t="s">
        <v>188</v>
      </c>
      <c r="AV406" t="s">
        <v>32</v>
      </c>
      <c r="AW406" t="s">
        <v>32</v>
      </c>
      <c r="AX406">
        <v>8</v>
      </c>
      <c r="AY406" t="s">
        <v>195</v>
      </c>
      <c r="AZ406">
        <v>6673</v>
      </c>
      <c r="BA406" t="s">
        <v>1516</v>
      </c>
      <c r="BB406">
        <v>19298</v>
      </c>
      <c r="BC406" t="s">
        <v>1517</v>
      </c>
      <c r="BD406">
        <v>7951973</v>
      </c>
      <c r="BE406" t="s">
        <v>829</v>
      </c>
      <c r="BF406" t="s">
        <v>203</v>
      </c>
      <c r="BG406" t="s">
        <v>32</v>
      </c>
      <c r="BH406" t="s">
        <v>198</v>
      </c>
      <c r="BI406" t="s">
        <v>1518</v>
      </c>
      <c r="BJ406">
        <v>475459</v>
      </c>
      <c r="BK406" t="s">
        <v>831</v>
      </c>
      <c r="BL406" t="s">
        <v>200</v>
      </c>
      <c r="BM406" t="s">
        <v>841</v>
      </c>
      <c r="BN406" t="s">
        <v>834</v>
      </c>
      <c r="BO406" t="s">
        <v>32</v>
      </c>
      <c r="BP406" t="s">
        <v>32</v>
      </c>
    </row>
    <row r="407" spans="1:68">
      <c r="A407" s="109">
        <v>2026</v>
      </c>
      <c r="B407" t="s">
        <v>543</v>
      </c>
      <c r="C407" s="109">
        <v>7</v>
      </c>
      <c r="D407" t="s">
        <v>1513</v>
      </c>
      <c r="E407">
        <v>2</v>
      </c>
      <c r="F407" t="s">
        <v>32</v>
      </c>
      <c r="G407" t="s">
        <v>32</v>
      </c>
      <c r="H407">
        <v>953480</v>
      </c>
      <c r="I407" t="s">
        <v>1514</v>
      </c>
      <c r="J407" t="s">
        <v>822</v>
      </c>
      <c r="K407" t="s">
        <v>854</v>
      </c>
      <c r="L407" t="s">
        <v>1515</v>
      </c>
      <c r="M407">
        <v>14.75</v>
      </c>
      <c r="N407">
        <v>31</v>
      </c>
      <c r="O407">
        <v>34</v>
      </c>
      <c r="P407" s="110">
        <v>46070</v>
      </c>
      <c r="Q407" s="110">
        <v>46088</v>
      </c>
      <c r="R407" s="110">
        <v>46088.676830474527</v>
      </c>
      <c r="S407" t="s">
        <v>187</v>
      </c>
      <c r="T407" t="s">
        <v>32</v>
      </c>
      <c r="U407" t="s">
        <v>32</v>
      </c>
      <c r="V407" t="s">
        <v>188</v>
      </c>
      <c r="W407" t="s">
        <v>188</v>
      </c>
      <c r="X407" t="s">
        <v>825</v>
      </c>
      <c r="Y407" t="s">
        <v>32</v>
      </c>
      <c r="Z407" t="s">
        <v>32</v>
      </c>
      <c r="AA407" t="s">
        <v>32</v>
      </c>
      <c r="AB407" t="s">
        <v>32</v>
      </c>
      <c r="AC407" t="s">
        <v>32</v>
      </c>
      <c r="AD407" t="s">
        <v>32</v>
      </c>
      <c r="AE407" t="s">
        <v>190</v>
      </c>
      <c r="AF407">
        <v>217</v>
      </c>
      <c r="AG407" t="s">
        <v>191</v>
      </c>
      <c r="AH407" t="s">
        <v>192</v>
      </c>
      <c r="AI407">
        <v>4</v>
      </c>
      <c r="AJ407">
        <v>4</v>
      </c>
      <c r="AK407" t="s">
        <v>193</v>
      </c>
      <c r="AL407" t="s">
        <v>193</v>
      </c>
      <c r="AM407" t="s">
        <v>193</v>
      </c>
      <c r="AN407">
        <v>10</v>
      </c>
      <c r="AO407" t="s">
        <v>194</v>
      </c>
      <c r="AP407" t="s">
        <v>826</v>
      </c>
      <c r="AQ407" s="283">
        <v>4.5999999999999999E-2</v>
      </c>
      <c r="AR407">
        <v>1.0840000000000001</v>
      </c>
      <c r="AS407" s="283">
        <v>4.9864000000000012E-2</v>
      </c>
      <c r="AT407">
        <v>162</v>
      </c>
      <c r="AU407" t="s">
        <v>188</v>
      </c>
      <c r="AV407" t="s">
        <v>32</v>
      </c>
      <c r="AW407" t="s">
        <v>32</v>
      </c>
      <c r="AX407">
        <v>8</v>
      </c>
      <c r="AY407" t="s">
        <v>195</v>
      </c>
      <c r="AZ407">
        <v>1981</v>
      </c>
      <c r="BA407" t="s">
        <v>218</v>
      </c>
      <c r="BB407">
        <v>19298</v>
      </c>
      <c r="BC407" t="s">
        <v>1517</v>
      </c>
      <c r="BD407">
        <v>7951973</v>
      </c>
      <c r="BE407" t="s">
        <v>829</v>
      </c>
      <c r="BF407" t="s">
        <v>203</v>
      </c>
      <c r="BG407" t="s">
        <v>32</v>
      </c>
      <c r="BH407" t="s">
        <v>198</v>
      </c>
      <c r="BI407" t="s">
        <v>1518</v>
      </c>
      <c r="BJ407">
        <v>475459</v>
      </c>
      <c r="BK407" t="s">
        <v>831</v>
      </c>
      <c r="BL407" t="s">
        <v>200</v>
      </c>
      <c r="BM407" t="s">
        <v>841</v>
      </c>
      <c r="BN407" t="s">
        <v>834</v>
      </c>
      <c r="BO407" t="s">
        <v>32</v>
      </c>
      <c r="BP407" t="s">
        <v>32</v>
      </c>
    </row>
    <row r="408" spans="1:68">
      <c r="A408" s="109">
        <v>2026</v>
      </c>
      <c r="B408" t="s">
        <v>543</v>
      </c>
      <c r="C408" s="109">
        <v>7</v>
      </c>
      <c r="D408" t="s">
        <v>1519</v>
      </c>
      <c r="E408">
        <v>1</v>
      </c>
      <c r="F408" t="s">
        <v>32</v>
      </c>
      <c r="H408">
        <v>704742</v>
      </c>
      <c r="I408" t="s">
        <v>1520</v>
      </c>
      <c r="J408" t="s">
        <v>822</v>
      </c>
      <c r="K408" t="s">
        <v>854</v>
      </c>
      <c r="L408" t="s">
        <v>1521</v>
      </c>
      <c r="M408">
        <v>14.98</v>
      </c>
      <c r="N408">
        <v>35.200000000000003</v>
      </c>
      <c r="O408">
        <v>44.8</v>
      </c>
      <c r="P408" s="110">
        <v>46077</v>
      </c>
      <c r="Q408" s="110">
        <v>46088</v>
      </c>
      <c r="R408" s="110">
        <v>46089.545138888891</v>
      </c>
      <c r="S408" t="s">
        <v>187</v>
      </c>
      <c r="T408" t="s">
        <v>32</v>
      </c>
      <c r="U408" t="s">
        <v>32</v>
      </c>
      <c r="V408" t="s">
        <v>203</v>
      </c>
      <c r="W408" t="s">
        <v>203</v>
      </c>
      <c r="X408" t="s">
        <v>1039</v>
      </c>
      <c r="Y408" t="s">
        <v>32</v>
      </c>
      <c r="Z408" t="s">
        <v>32</v>
      </c>
      <c r="AA408" t="s">
        <v>32</v>
      </c>
      <c r="AB408" t="s">
        <v>32</v>
      </c>
      <c r="AC408" t="s">
        <v>32</v>
      </c>
      <c r="AD408" t="s">
        <v>32</v>
      </c>
      <c r="AE408" t="s">
        <v>190</v>
      </c>
      <c r="AF408">
        <v>217</v>
      </c>
      <c r="AG408" t="s">
        <v>191</v>
      </c>
      <c r="AH408" t="s">
        <v>192</v>
      </c>
      <c r="AI408">
        <v>4</v>
      </c>
      <c r="AJ408">
        <v>4</v>
      </c>
      <c r="AK408" t="s">
        <v>193</v>
      </c>
      <c r="AL408" t="s">
        <v>193</v>
      </c>
      <c r="AM408" t="s">
        <v>193</v>
      </c>
      <c r="AN408">
        <v>9</v>
      </c>
      <c r="AO408" t="s">
        <v>194</v>
      </c>
      <c r="AP408" t="s">
        <v>826</v>
      </c>
      <c r="AQ408" s="283">
        <v>1.31</v>
      </c>
      <c r="AR408">
        <v>1.0840000000000001</v>
      </c>
      <c r="AS408" s="283">
        <v>1.42004</v>
      </c>
      <c r="AT408">
        <v>115</v>
      </c>
      <c r="AU408" t="s">
        <v>205</v>
      </c>
      <c r="AV408" t="s">
        <v>32</v>
      </c>
      <c r="AW408" t="s">
        <v>32</v>
      </c>
      <c r="AX408">
        <v>8</v>
      </c>
      <c r="AY408" t="s">
        <v>195</v>
      </c>
      <c r="AZ408">
        <v>4446</v>
      </c>
      <c r="BA408" t="s">
        <v>1522</v>
      </c>
      <c r="BB408">
        <v>973310</v>
      </c>
      <c r="BC408" t="s">
        <v>1523</v>
      </c>
      <c r="BD408">
        <v>17640595</v>
      </c>
      <c r="BE408" t="s">
        <v>829</v>
      </c>
      <c r="BF408" t="s">
        <v>1459</v>
      </c>
      <c r="BG408" t="s">
        <v>32</v>
      </c>
      <c r="BH408" t="s">
        <v>198</v>
      </c>
      <c r="BI408" t="s">
        <v>1524</v>
      </c>
      <c r="BJ408">
        <v>475458</v>
      </c>
      <c r="BK408" t="s">
        <v>831</v>
      </c>
      <c r="BL408" t="s">
        <v>1041</v>
      </c>
      <c r="BM408" t="s">
        <v>841</v>
      </c>
      <c r="BN408" t="s">
        <v>834</v>
      </c>
      <c r="BO408" t="s">
        <v>32</v>
      </c>
      <c r="BP408" t="s">
        <v>32</v>
      </c>
    </row>
    <row r="409" spans="1:68">
      <c r="A409" s="109">
        <v>2026</v>
      </c>
      <c r="B409" t="s">
        <v>543</v>
      </c>
      <c r="C409" s="109">
        <v>7</v>
      </c>
      <c r="D409" t="s">
        <v>1525</v>
      </c>
      <c r="E409">
        <v>1</v>
      </c>
      <c r="F409" t="s">
        <v>32</v>
      </c>
      <c r="G409" t="s">
        <v>32</v>
      </c>
      <c r="H409">
        <v>703327</v>
      </c>
      <c r="I409" t="s">
        <v>287</v>
      </c>
      <c r="J409" t="s">
        <v>822</v>
      </c>
      <c r="K409" t="s">
        <v>854</v>
      </c>
      <c r="L409" t="s">
        <v>1526</v>
      </c>
      <c r="M409">
        <v>14.57</v>
      </c>
      <c r="N409">
        <v>31</v>
      </c>
      <c r="O409">
        <v>32.1</v>
      </c>
      <c r="P409" s="110">
        <v>46078</v>
      </c>
      <c r="Q409" s="110">
        <v>46088</v>
      </c>
      <c r="R409" s="110">
        <v>46088.652350034718</v>
      </c>
      <c r="S409" t="s">
        <v>187</v>
      </c>
      <c r="T409" t="s">
        <v>32</v>
      </c>
      <c r="U409" t="s">
        <v>32</v>
      </c>
      <c r="V409" t="s">
        <v>203</v>
      </c>
      <c r="W409" t="s">
        <v>203</v>
      </c>
      <c r="X409" t="s">
        <v>1039</v>
      </c>
      <c r="Y409" t="s">
        <v>32</v>
      </c>
      <c r="Z409" t="s">
        <v>32</v>
      </c>
      <c r="AA409" t="s">
        <v>32</v>
      </c>
      <c r="AB409" t="s">
        <v>32</v>
      </c>
      <c r="AC409" t="s">
        <v>32</v>
      </c>
      <c r="AD409" t="s">
        <v>32</v>
      </c>
      <c r="AE409" t="s">
        <v>190</v>
      </c>
      <c r="AF409">
        <v>217</v>
      </c>
      <c r="AG409" t="s">
        <v>191</v>
      </c>
      <c r="AH409" t="s">
        <v>192</v>
      </c>
      <c r="AI409">
        <v>4</v>
      </c>
      <c r="AJ409">
        <v>4</v>
      </c>
      <c r="AK409" t="s">
        <v>193</v>
      </c>
      <c r="AL409" t="s">
        <v>193</v>
      </c>
      <c r="AM409" t="s">
        <v>193</v>
      </c>
      <c r="AN409">
        <v>8</v>
      </c>
      <c r="AO409" t="s">
        <v>194</v>
      </c>
      <c r="AP409" t="s">
        <v>826</v>
      </c>
      <c r="AQ409" s="283">
        <v>2.625</v>
      </c>
      <c r="AR409">
        <v>1.0840000000000001</v>
      </c>
      <c r="AS409" s="283">
        <v>2.8454999999999999</v>
      </c>
      <c r="AT409">
        <v>114</v>
      </c>
      <c r="AU409" t="s">
        <v>205</v>
      </c>
      <c r="AV409" t="s">
        <v>32</v>
      </c>
      <c r="AW409" t="s">
        <v>32</v>
      </c>
      <c r="AX409">
        <v>8</v>
      </c>
      <c r="AY409" t="s">
        <v>195</v>
      </c>
      <c r="AZ409">
        <v>6676</v>
      </c>
      <c r="BA409" t="s">
        <v>1527</v>
      </c>
      <c r="BB409">
        <v>18219</v>
      </c>
      <c r="BC409" t="s">
        <v>1528</v>
      </c>
      <c r="BD409">
        <v>12199197</v>
      </c>
      <c r="BE409" t="s">
        <v>829</v>
      </c>
      <c r="BF409" t="s">
        <v>203</v>
      </c>
      <c r="BG409" t="s">
        <v>32</v>
      </c>
      <c r="BH409" t="s">
        <v>198</v>
      </c>
      <c r="BI409" t="s">
        <v>32</v>
      </c>
      <c r="BJ409">
        <v>475457</v>
      </c>
      <c r="BK409" t="s">
        <v>831</v>
      </c>
      <c r="BL409" t="s">
        <v>1041</v>
      </c>
      <c r="BM409" t="s">
        <v>841</v>
      </c>
      <c r="BN409" t="s">
        <v>834</v>
      </c>
      <c r="BO409" t="s">
        <v>32</v>
      </c>
      <c r="BP409" t="s">
        <v>32</v>
      </c>
    </row>
    <row r="410" spans="1:68">
      <c r="A410" s="109">
        <v>2026</v>
      </c>
      <c r="B410" t="s">
        <v>543</v>
      </c>
      <c r="C410" s="109">
        <v>7</v>
      </c>
      <c r="D410" t="s">
        <v>1529</v>
      </c>
      <c r="E410">
        <v>1</v>
      </c>
      <c r="F410" t="s">
        <v>32</v>
      </c>
      <c r="G410" t="s">
        <v>32</v>
      </c>
      <c r="H410">
        <v>966689</v>
      </c>
      <c r="I410" t="s">
        <v>1530</v>
      </c>
      <c r="J410" t="s">
        <v>822</v>
      </c>
      <c r="K410" t="s">
        <v>914</v>
      </c>
      <c r="L410" t="s">
        <v>1531</v>
      </c>
      <c r="M410">
        <v>14.97</v>
      </c>
      <c r="N410">
        <v>15.5</v>
      </c>
      <c r="O410">
        <v>25.4</v>
      </c>
      <c r="P410" s="110">
        <v>46082</v>
      </c>
      <c r="Q410" s="110">
        <v>46088</v>
      </c>
      <c r="R410" s="110">
        <v>46089.578936307873</v>
      </c>
      <c r="S410" t="s">
        <v>187</v>
      </c>
      <c r="T410" t="s">
        <v>32</v>
      </c>
      <c r="U410" t="s">
        <v>32</v>
      </c>
      <c r="V410" t="s">
        <v>203</v>
      </c>
      <c r="W410" t="s">
        <v>203</v>
      </c>
      <c r="X410" t="s">
        <v>1039</v>
      </c>
      <c r="Y410" t="s">
        <v>32</v>
      </c>
      <c r="Z410" t="s">
        <v>32</v>
      </c>
      <c r="AA410" t="s">
        <v>32</v>
      </c>
      <c r="AB410" t="s">
        <v>32</v>
      </c>
      <c r="AC410" t="s">
        <v>32</v>
      </c>
      <c r="AD410" t="s">
        <v>32</v>
      </c>
      <c r="AE410" t="s">
        <v>190</v>
      </c>
      <c r="AF410">
        <v>217</v>
      </c>
      <c r="AG410" t="s">
        <v>191</v>
      </c>
      <c r="AH410" t="s">
        <v>192</v>
      </c>
      <c r="AI410">
        <v>4</v>
      </c>
      <c r="AJ410">
        <v>4</v>
      </c>
      <c r="AK410" t="s">
        <v>193</v>
      </c>
      <c r="AL410" t="s">
        <v>193</v>
      </c>
      <c r="AM410" t="s">
        <v>193</v>
      </c>
      <c r="AN410">
        <v>8</v>
      </c>
      <c r="AO410" t="s">
        <v>194</v>
      </c>
      <c r="AP410" t="s">
        <v>826</v>
      </c>
      <c r="AQ410" s="283">
        <v>0.56299999999999994</v>
      </c>
      <c r="AR410">
        <v>1.0840000000000001</v>
      </c>
      <c r="AS410" s="283">
        <v>0.61029199999999995</v>
      </c>
      <c r="AT410">
        <v>114</v>
      </c>
      <c r="AU410" t="s">
        <v>205</v>
      </c>
      <c r="AV410" t="s">
        <v>32</v>
      </c>
      <c r="AW410" t="s">
        <v>32</v>
      </c>
      <c r="AX410">
        <v>8</v>
      </c>
      <c r="AY410" t="s">
        <v>422</v>
      </c>
      <c r="AZ410">
        <v>5287</v>
      </c>
      <c r="BA410" t="s">
        <v>481</v>
      </c>
      <c r="BB410">
        <v>928885</v>
      </c>
      <c r="BC410" t="s">
        <v>1532</v>
      </c>
      <c r="BD410">
        <v>16216051</v>
      </c>
      <c r="BE410" t="s">
        <v>829</v>
      </c>
      <c r="BF410" t="s">
        <v>203</v>
      </c>
      <c r="BG410" t="s">
        <v>32</v>
      </c>
      <c r="BH410" t="s">
        <v>198</v>
      </c>
      <c r="BI410" t="s">
        <v>32</v>
      </c>
      <c r="BJ410">
        <v>475453</v>
      </c>
      <c r="BK410" t="s">
        <v>831</v>
      </c>
      <c r="BL410" t="s">
        <v>1041</v>
      </c>
      <c r="BM410" t="s">
        <v>841</v>
      </c>
      <c r="BN410" t="s">
        <v>834</v>
      </c>
      <c r="BO410" t="s">
        <v>32</v>
      </c>
      <c r="BP410" t="s">
        <v>32</v>
      </c>
    </row>
    <row r="411" spans="1:68">
      <c r="A411" s="109">
        <v>2026</v>
      </c>
      <c r="B411" t="s">
        <v>543</v>
      </c>
      <c r="C411" s="109">
        <v>7</v>
      </c>
      <c r="D411" t="s">
        <v>1533</v>
      </c>
      <c r="E411">
        <v>1</v>
      </c>
      <c r="F411" t="s">
        <v>32</v>
      </c>
      <c r="G411" t="s">
        <v>32</v>
      </c>
      <c r="H411">
        <v>910775</v>
      </c>
      <c r="I411" t="s">
        <v>1534</v>
      </c>
      <c r="J411" t="s">
        <v>822</v>
      </c>
      <c r="K411" t="s">
        <v>914</v>
      </c>
      <c r="L411" t="s">
        <v>1535</v>
      </c>
      <c r="M411">
        <v>15.6</v>
      </c>
      <c r="N411">
        <v>31</v>
      </c>
      <c r="O411">
        <v>41.7</v>
      </c>
      <c r="P411" s="110">
        <v>46075</v>
      </c>
      <c r="Q411" s="110">
        <v>46088</v>
      </c>
      <c r="R411" s="110">
        <v>46088.847673113429</v>
      </c>
      <c r="S411" t="s">
        <v>187</v>
      </c>
      <c r="T411" t="s">
        <v>32</v>
      </c>
      <c r="U411" t="s">
        <v>32</v>
      </c>
      <c r="V411" t="s">
        <v>203</v>
      </c>
      <c r="W411" t="s">
        <v>203</v>
      </c>
      <c r="X411" t="s">
        <v>1039</v>
      </c>
      <c r="Y411" t="s">
        <v>32</v>
      </c>
      <c r="Z411" t="s">
        <v>32</v>
      </c>
      <c r="AA411" t="s">
        <v>32</v>
      </c>
      <c r="AB411" t="s">
        <v>32</v>
      </c>
      <c r="AC411" t="s">
        <v>32</v>
      </c>
      <c r="AD411" t="s">
        <v>32</v>
      </c>
      <c r="AE411" t="s">
        <v>190</v>
      </c>
      <c r="AF411">
        <v>217</v>
      </c>
      <c r="AG411" t="s">
        <v>191</v>
      </c>
      <c r="AH411" t="s">
        <v>192</v>
      </c>
      <c r="AI411">
        <v>4</v>
      </c>
      <c r="AJ411">
        <v>4</v>
      </c>
      <c r="AK411" t="s">
        <v>193</v>
      </c>
      <c r="AL411" t="s">
        <v>193</v>
      </c>
      <c r="AM411" t="s">
        <v>193</v>
      </c>
      <c r="AN411">
        <v>10</v>
      </c>
      <c r="AO411" t="s">
        <v>194</v>
      </c>
      <c r="AP411" t="s">
        <v>826</v>
      </c>
      <c r="AQ411" s="283">
        <v>0.93799999999999994</v>
      </c>
      <c r="AR411">
        <v>1.0840000000000001</v>
      </c>
      <c r="AS411" s="283">
        <v>1.0167919999999999</v>
      </c>
      <c r="AT411">
        <v>162</v>
      </c>
      <c r="AU411" t="s">
        <v>205</v>
      </c>
      <c r="AV411" t="s">
        <v>32</v>
      </c>
      <c r="AW411" t="s">
        <v>32</v>
      </c>
      <c r="AX411">
        <v>8</v>
      </c>
      <c r="AY411" t="s">
        <v>195</v>
      </c>
      <c r="AZ411">
        <v>9090</v>
      </c>
      <c r="BA411" t="s">
        <v>1536</v>
      </c>
      <c r="BB411">
        <v>18202</v>
      </c>
      <c r="BC411" t="s">
        <v>1537</v>
      </c>
      <c r="BD411">
        <v>7679692</v>
      </c>
      <c r="BE411" t="s">
        <v>829</v>
      </c>
      <c r="BF411" t="s">
        <v>203</v>
      </c>
      <c r="BG411" t="s">
        <v>32</v>
      </c>
      <c r="BH411" t="s">
        <v>198</v>
      </c>
      <c r="BI411" t="s">
        <v>32</v>
      </c>
      <c r="BJ411">
        <v>475452</v>
      </c>
      <c r="BK411" t="s">
        <v>831</v>
      </c>
      <c r="BL411" t="s">
        <v>1041</v>
      </c>
      <c r="BM411" t="s">
        <v>841</v>
      </c>
      <c r="BN411" t="s">
        <v>834</v>
      </c>
      <c r="BO411" t="s">
        <v>32</v>
      </c>
      <c r="BP411" t="s">
        <v>32</v>
      </c>
    </row>
    <row r="412" spans="1:68">
      <c r="A412" s="109">
        <v>2026</v>
      </c>
      <c r="B412" t="s">
        <v>543</v>
      </c>
      <c r="C412" s="109">
        <v>7</v>
      </c>
      <c r="D412" t="s">
        <v>1538</v>
      </c>
      <c r="E412">
        <v>1</v>
      </c>
      <c r="F412" t="s">
        <v>32</v>
      </c>
      <c r="G412" t="s">
        <v>32</v>
      </c>
      <c r="H412">
        <v>910887</v>
      </c>
      <c r="I412" t="s">
        <v>1539</v>
      </c>
      <c r="J412" t="s">
        <v>822</v>
      </c>
      <c r="K412" t="s">
        <v>1101</v>
      </c>
      <c r="L412" t="s">
        <v>1540</v>
      </c>
      <c r="M412">
        <v>17.2</v>
      </c>
      <c r="N412">
        <v>42</v>
      </c>
      <c r="O412">
        <v>38</v>
      </c>
      <c r="P412" s="110">
        <v>45707</v>
      </c>
      <c r="Q412" s="110">
        <v>46088</v>
      </c>
      <c r="R412" s="110">
        <v>46088.847431828697</v>
      </c>
      <c r="S412" t="s">
        <v>187</v>
      </c>
      <c r="T412" t="s">
        <v>32</v>
      </c>
      <c r="U412" t="s">
        <v>32</v>
      </c>
      <c r="V412" t="s">
        <v>1508</v>
      </c>
      <c r="W412" t="s">
        <v>1191</v>
      </c>
      <c r="X412" t="s">
        <v>1058</v>
      </c>
      <c r="Y412" t="s">
        <v>32</v>
      </c>
      <c r="Z412" t="s">
        <v>32</v>
      </c>
      <c r="AA412" t="s">
        <v>32</v>
      </c>
      <c r="AB412" t="s">
        <v>32</v>
      </c>
      <c r="AC412" t="s">
        <v>32</v>
      </c>
      <c r="AD412" t="s">
        <v>32</v>
      </c>
      <c r="AE412" t="s">
        <v>190</v>
      </c>
      <c r="AF412">
        <v>217</v>
      </c>
      <c r="AG412" t="s">
        <v>191</v>
      </c>
      <c r="AH412" t="s">
        <v>192</v>
      </c>
      <c r="AI412">
        <v>4</v>
      </c>
      <c r="AJ412">
        <v>4</v>
      </c>
      <c r="AK412" t="s">
        <v>193</v>
      </c>
      <c r="AL412" t="s">
        <v>193</v>
      </c>
      <c r="AM412" t="s">
        <v>193</v>
      </c>
      <c r="AN412">
        <v>5</v>
      </c>
      <c r="AO412" t="s">
        <v>194</v>
      </c>
      <c r="AP412" t="s">
        <v>826</v>
      </c>
      <c r="AQ412" s="283">
        <v>2.1720000000000002</v>
      </c>
      <c r="AR412">
        <v>1.0840000000000001</v>
      </c>
      <c r="AS412" s="283">
        <v>2.354448000000001</v>
      </c>
      <c r="AT412">
        <v>111</v>
      </c>
      <c r="AU412" t="s">
        <v>1191</v>
      </c>
      <c r="AV412" t="s">
        <v>32</v>
      </c>
      <c r="AW412" t="s">
        <v>32</v>
      </c>
      <c r="AX412">
        <v>8</v>
      </c>
      <c r="AY412" t="s">
        <v>422</v>
      </c>
      <c r="AZ412">
        <v>13131</v>
      </c>
      <c r="BA412" t="s">
        <v>567</v>
      </c>
      <c r="BB412">
        <v>924236</v>
      </c>
      <c r="BC412" t="s">
        <v>1541</v>
      </c>
      <c r="BD412">
        <v>9133718</v>
      </c>
      <c r="BE412" t="s">
        <v>829</v>
      </c>
      <c r="BF412" t="s">
        <v>203</v>
      </c>
      <c r="BG412" t="s">
        <v>32</v>
      </c>
      <c r="BH412" t="s">
        <v>198</v>
      </c>
      <c r="BI412" t="s">
        <v>32</v>
      </c>
      <c r="BJ412">
        <v>475449</v>
      </c>
      <c r="BK412" t="s">
        <v>831</v>
      </c>
      <c r="BL412" t="s">
        <v>1510</v>
      </c>
      <c r="BM412" t="s">
        <v>833</v>
      </c>
      <c r="BN412" t="s">
        <v>834</v>
      </c>
      <c r="BO412" t="s">
        <v>32</v>
      </c>
      <c r="BP412" t="s">
        <v>32</v>
      </c>
    </row>
    <row r="413" spans="1:68">
      <c r="A413" s="109">
        <v>2026</v>
      </c>
      <c r="B413" t="s">
        <v>543</v>
      </c>
      <c r="C413" s="109">
        <v>7</v>
      </c>
      <c r="D413" t="s">
        <v>1538</v>
      </c>
      <c r="E413">
        <v>2</v>
      </c>
      <c r="F413" t="s">
        <v>32</v>
      </c>
      <c r="G413" t="s">
        <v>32</v>
      </c>
      <c r="H413">
        <v>910887</v>
      </c>
      <c r="I413" t="s">
        <v>1539</v>
      </c>
      <c r="J413" t="s">
        <v>822</v>
      </c>
      <c r="K413" t="s">
        <v>1101</v>
      </c>
      <c r="L413" t="s">
        <v>1540</v>
      </c>
      <c r="M413">
        <v>17.2</v>
      </c>
      <c r="N413">
        <v>42</v>
      </c>
      <c r="O413">
        <v>38</v>
      </c>
      <c r="P413" s="110">
        <v>45707</v>
      </c>
      <c r="Q413" s="110">
        <v>46088</v>
      </c>
      <c r="R413" s="110">
        <v>46088.847431828697</v>
      </c>
      <c r="S413" t="s">
        <v>187</v>
      </c>
      <c r="T413" t="s">
        <v>32</v>
      </c>
      <c r="U413" t="s">
        <v>32</v>
      </c>
      <c r="V413" t="s">
        <v>1508</v>
      </c>
      <c r="W413" t="s">
        <v>1191</v>
      </c>
      <c r="X413" t="s">
        <v>1058</v>
      </c>
      <c r="Y413" t="s">
        <v>32</v>
      </c>
      <c r="Z413" t="s">
        <v>32</v>
      </c>
      <c r="AA413" t="s">
        <v>32</v>
      </c>
      <c r="AB413" t="s">
        <v>32</v>
      </c>
      <c r="AC413" t="s">
        <v>32</v>
      </c>
      <c r="AD413" t="s">
        <v>32</v>
      </c>
      <c r="AE413" t="s">
        <v>190</v>
      </c>
      <c r="AF413">
        <v>217</v>
      </c>
      <c r="AG413" t="s">
        <v>191</v>
      </c>
      <c r="AH413" t="s">
        <v>192</v>
      </c>
      <c r="AI413">
        <v>4</v>
      </c>
      <c r="AJ413">
        <v>4</v>
      </c>
      <c r="AK413" t="s">
        <v>193</v>
      </c>
      <c r="AL413" t="s">
        <v>193</v>
      </c>
      <c r="AM413" t="s">
        <v>193</v>
      </c>
      <c r="AN413">
        <v>5</v>
      </c>
      <c r="AO413" t="s">
        <v>194</v>
      </c>
      <c r="AP413" t="s">
        <v>826</v>
      </c>
      <c r="AQ413" s="283">
        <v>1.4E-2</v>
      </c>
      <c r="AR413">
        <v>1.0840000000000001</v>
      </c>
      <c r="AS413" s="283">
        <v>1.5176E-2</v>
      </c>
      <c r="AT413">
        <v>111</v>
      </c>
      <c r="AU413" t="s">
        <v>1191</v>
      </c>
      <c r="AV413" t="s">
        <v>32</v>
      </c>
      <c r="AW413" t="s">
        <v>32</v>
      </c>
      <c r="AX413">
        <v>8</v>
      </c>
      <c r="AY413" t="s">
        <v>239</v>
      </c>
      <c r="AZ413">
        <v>77361269</v>
      </c>
      <c r="BA413" t="s">
        <v>1542</v>
      </c>
      <c r="BB413">
        <v>924236</v>
      </c>
      <c r="BC413" t="s">
        <v>1541</v>
      </c>
      <c r="BD413">
        <v>9133718</v>
      </c>
      <c r="BE413" t="s">
        <v>829</v>
      </c>
      <c r="BF413" t="s">
        <v>203</v>
      </c>
      <c r="BG413" t="s">
        <v>32</v>
      </c>
      <c r="BH413" t="s">
        <v>198</v>
      </c>
      <c r="BI413" t="s">
        <v>32</v>
      </c>
      <c r="BJ413">
        <v>475449</v>
      </c>
      <c r="BK413" t="s">
        <v>831</v>
      </c>
      <c r="BL413" t="s">
        <v>1510</v>
      </c>
      <c r="BM413" t="s">
        <v>833</v>
      </c>
      <c r="BN413" t="s">
        <v>834</v>
      </c>
      <c r="BO413" t="s">
        <v>32</v>
      </c>
      <c r="BP413" t="s">
        <v>32</v>
      </c>
    </row>
    <row r="414" spans="1:68">
      <c r="A414" s="109">
        <v>2026</v>
      </c>
      <c r="B414" t="s">
        <v>543</v>
      </c>
      <c r="C414" s="109">
        <v>7</v>
      </c>
      <c r="D414" t="s">
        <v>1543</v>
      </c>
      <c r="E414">
        <v>1</v>
      </c>
      <c r="F414" t="s">
        <v>32</v>
      </c>
      <c r="G414" t="s">
        <v>32</v>
      </c>
      <c r="H414">
        <v>702895</v>
      </c>
      <c r="I414" t="s">
        <v>1544</v>
      </c>
      <c r="J414" t="s">
        <v>822</v>
      </c>
      <c r="K414" t="s">
        <v>854</v>
      </c>
      <c r="L414" t="s">
        <v>1545</v>
      </c>
      <c r="M414">
        <v>14.98</v>
      </c>
      <c r="N414">
        <v>50</v>
      </c>
      <c r="O414">
        <v>43.9</v>
      </c>
      <c r="P414" s="110">
        <v>46077</v>
      </c>
      <c r="Q414" s="110">
        <v>46088</v>
      </c>
      <c r="R414" s="110">
        <v>46088.579619988428</v>
      </c>
      <c r="S414" t="s">
        <v>187</v>
      </c>
      <c r="T414" t="s">
        <v>32</v>
      </c>
      <c r="U414" t="s">
        <v>32</v>
      </c>
      <c r="V414" t="s">
        <v>203</v>
      </c>
      <c r="W414" t="s">
        <v>203</v>
      </c>
      <c r="X414" t="s">
        <v>1039</v>
      </c>
      <c r="Y414" t="s">
        <v>32</v>
      </c>
      <c r="Z414" t="s">
        <v>32</v>
      </c>
      <c r="AA414" t="s">
        <v>32</v>
      </c>
      <c r="AB414" t="s">
        <v>32</v>
      </c>
      <c r="AC414" t="s">
        <v>32</v>
      </c>
      <c r="AD414" t="s">
        <v>32</v>
      </c>
      <c r="AE414" t="s">
        <v>190</v>
      </c>
      <c r="AF414">
        <v>217</v>
      </c>
      <c r="AG414" t="s">
        <v>191</v>
      </c>
      <c r="AH414" t="s">
        <v>192</v>
      </c>
      <c r="AI414">
        <v>4</v>
      </c>
      <c r="AJ414">
        <v>4</v>
      </c>
      <c r="AK414" t="s">
        <v>193</v>
      </c>
      <c r="AL414" t="s">
        <v>193</v>
      </c>
      <c r="AM414" t="s">
        <v>193</v>
      </c>
      <c r="AN414">
        <v>11</v>
      </c>
      <c r="AO414" t="s">
        <v>194</v>
      </c>
      <c r="AP414" t="s">
        <v>826</v>
      </c>
      <c r="AQ414" s="283">
        <v>0.73299999999999998</v>
      </c>
      <c r="AR414">
        <v>1.0840000000000001</v>
      </c>
      <c r="AS414" s="283">
        <v>0.79457199999999994</v>
      </c>
      <c r="AT414">
        <v>118</v>
      </c>
      <c r="AU414" t="s">
        <v>205</v>
      </c>
      <c r="AV414" t="s">
        <v>32</v>
      </c>
      <c r="AW414" t="s">
        <v>32</v>
      </c>
      <c r="AX414">
        <v>8</v>
      </c>
      <c r="AY414" t="s">
        <v>195</v>
      </c>
      <c r="AZ414">
        <v>9761</v>
      </c>
      <c r="BA414" t="s">
        <v>1211</v>
      </c>
      <c r="BB414">
        <v>19130</v>
      </c>
      <c r="BC414" t="s">
        <v>1217</v>
      </c>
      <c r="BD414">
        <v>7498683</v>
      </c>
      <c r="BE414" t="s">
        <v>829</v>
      </c>
      <c r="BF414" t="s">
        <v>203</v>
      </c>
      <c r="BG414" t="s">
        <v>32</v>
      </c>
      <c r="BH414" t="s">
        <v>198</v>
      </c>
      <c r="BI414" t="s">
        <v>32</v>
      </c>
      <c r="BJ414">
        <v>475448</v>
      </c>
      <c r="BK414" t="s">
        <v>831</v>
      </c>
      <c r="BL414" t="s">
        <v>1041</v>
      </c>
      <c r="BM414" t="s">
        <v>841</v>
      </c>
      <c r="BN414" t="s">
        <v>834</v>
      </c>
      <c r="BO414" t="s">
        <v>32</v>
      </c>
      <c r="BP414" t="s">
        <v>32</v>
      </c>
    </row>
    <row r="415" spans="1:68">
      <c r="A415" s="109">
        <v>2026</v>
      </c>
      <c r="B415" t="s">
        <v>543</v>
      </c>
      <c r="C415" s="109">
        <v>7</v>
      </c>
      <c r="D415" t="s">
        <v>1546</v>
      </c>
      <c r="E415">
        <v>1</v>
      </c>
      <c r="F415" t="s">
        <v>32</v>
      </c>
      <c r="G415" t="s">
        <v>32</v>
      </c>
      <c r="H415">
        <v>698362</v>
      </c>
      <c r="I415" t="s">
        <v>1547</v>
      </c>
      <c r="J415" t="s">
        <v>822</v>
      </c>
      <c r="K415" t="s">
        <v>854</v>
      </c>
      <c r="L415" t="s">
        <v>1548</v>
      </c>
      <c r="M415">
        <v>14.9</v>
      </c>
      <c r="N415">
        <v>44.4</v>
      </c>
      <c r="O415">
        <v>45</v>
      </c>
      <c r="P415" s="110">
        <v>46075</v>
      </c>
      <c r="Q415" s="110">
        <v>46088</v>
      </c>
      <c r="R415" s="110">
        <v>46088.776722071758</v>
      </c>
      <c r="S415" t="s">
        <v>187</v>
      </c>
      <c r="T415" t="s">
        <v>32</v>
      </c>
      <c r="U415" t="s">
        <v>32</v>
      </c>
      <c r="V415" t="s">
        <v>203</v>
      </c>
      <c r="W415" t="s">
        <v>203</v>
      </c>
      <c r="X415" t="s">
        <v>1039</v>
      </c>
      <c r="Y415" t="s">
        <v>32</v>
      </c>
      <c r="Z415" t="s">
        <v>32</v>
      </c>
      <c r="AA415" t="s">
        <v>32</v>
      </c>
      <c r="AB415" t="s">
        <v>32</v>
      </c>
      <c r="AC415" t="s">
        <v>32</v>
      </c>
      <c r="AD415" t="s">
        <v>32</v>
      </c>
      <c r="AE415" t="s">
        <v>190</v>
      </c>
      <c r="AF415">
        <v>217</v>
      </c>
      <c r="AG415" t="s">
        <v>191</v>
      </c>
      <c r="AH415" t="s">
        <v>192</v>
      </c>
      <c r="AI415">
        <v>4</v>
      </c>
      <c r="AJ415">
        <v>4</v>
      </c>
      <c r="AK415" t="s">
        <v>193</v>
      </c>
      <c r="AL415" t="s">
        <v>193</v>
      </c>
      <c r="AM415" t="s">
        <v>193</v>
      </c>
      <c r="AN415">
        <v>8</v>
      </c>
      <c r="AO415" t="s">
        <v>194</v>
      </c>
      <c r="AP415" t="s">
        <v>826</v>
      </c>
      <c r="AQ415" s="283">
        <v>4.0449999999999999</v>
      </c>
      <c r="AR415">
        <v>1.0840000000000001</v>
      </c>
      <c r="AS415" s="283">
        <v>4.3847800000000001</v>
      </c>
      <c r="AT415">
        <v>114</v>
      </c>
      <c r="AU415" t="s">
        <v>205</v>
      </c>
      <c r="AV415" t="s">
        <v>32</v>
      </c>
      <c r="AW415" t="s">
        <v>32</v>
      </c>
      <c r="AX415">
        <v>8</v>
      </c>
      <c r="AY415" t="s">
        <v>195</v>
      </c>
      <c r="AZ415">
        <v>3827</v>
      </c>
      <c r="BA415" t="s">
        <v>1549</v>
      </c>
      <c r="BB415">
        <v>68483</v>
      </c>
      <c r="BC415" t="s">
        <v>1550</v>
      </c>
      <c r="BD415">
        <v>14066278</v>
      </c>
      <c r="BE415" t="s">
        <v>829</v>
      </c>
      <c r="BF415" t="s">
        <v>351</v>
      </c>
      <c r="BG415" t="s">
        <v>32</v>
      </c>
      <c r="BH415" t="s">
        <v>198</v>
      </c>
      <c r="BI415" t="s">
        <v>32</v>
      </c>
      <c r="BJ415">
        <v>475447</v>
      </c>
      <c r="BK415" t="s">
        <v>831</v>
      </c>
      <c r="BL415" t="s">
        <v>1041</v>
      </c>
      <c r="BM415" t="s">
        <v>841</v>
      </c>
      <c r="BN415" t="s">
        <v>834</v>
      </c>
      <c r="BO415" t="s">
        <v>32</v>
      </c>
      <c r="BP415" t="s">
        <v>32</v>
      </c>
    </row>
    <row r="416" spans="1:68">
      <c r="A416" s="109">
        <v>2026</v>
      </c>
      <c r="B416" t="s">
        <v>543</v>
      </c>
      <c r="C416" s="109">
        <v>7</v>
      </c>
      <c r="D416" t="s">
        <v>1551</v>
      </c>
      <c r="E416">
        <v>1</v>
      </c>
      <c r="F416" t="s">
        <v>32</v>
      </c>
      <c r="G416" t="s">
        <v>32</v>
      </c>
      <c r="H416">
        <v>960099</v>
      </c>
      <c r="I416" t="s">
        <v>1552</v>
      </c>
      <c r="J416" t="s">
        <v>822</v>
      </c>
      <c r="K416" t="s">
        <v>854</v>
      </c>
      <c r="L416" t="s">
        <v>1553</v>
      </c>
      <c r="M416">
        <v>18</v>
      </c>
      <c r="N416">
        <v>44</v>
      </c>
      <c r="O416">
        <v>23.5</v>
      </c>
      <c r="P416" s="110">
        <v>46084</v>
      </c>
      <c r="Q416" s="110">
        <v>46088</v>
      </c>
      <c r="R416" s="110">
        <v>46088.624733101853</v>
      </c>
      <c r="S416" t="s">
        <v>187</v>
      </c>
      <c r="T416" t="s">
        <v>32</v>
      </c>
      <c r="U416" t="s">
        <v>32</v>
      </c>
      <c r="V416" t="s">
        <v>188</v>
      </c>
      <c r="W416" t="s">
        <v>188</v>
      </c>
      <c r="X416" t="s">
        <v>825</v>
      </c>
      <c r="Y416" t="s">
        <v>32</v>
      </c>
      <c r="Z416" t="s">
        <v>32</v>
      </c>
      <c r="AA416" t="s">
        <v>32</v>
      </c>
      <c r="AB416" t="s">
        <v>32</v>
      </c>
      <c r="AC416" t="s">
        <v>32</v>
      </c>
      <c r="AD416" t="s">
        <v>32</v>
      </c>
      <c r="AE416" t="s">
        <v>190</v>
      </c>
      <c r="AF416">
        <v>217</v>
      </c>
      <c r="AG416" t="s">
        <v>191</v>
      </c>
      <c r="AH416" t="s">
        <v>192</v>
      </c>
      <c r="AI416">
        <v>4</v>
      </c>
      <c r="AJ416">
        <v>4</v>
      </c>
      <c r="AK416" t="s">
        <v>193</v>
      </c>
      <c r="AL416" t="s">
        <v>193</v>
      </c>
      <c r="AM416" t="s">
        <v>193</v>
      </c>
      <c r="AN416">
        <v>10</v>
      </c>
      <c r="AO416" t="s">
        <v>194</v>
      </c>
      <c r="AP416" t="s">
        <v>826</v>
      </c>
      <c r="AQ416" s="283">
        <v>0.94599999999999995</v>
      </c>
      <c r="AR416">
        <v>1.0840000000000001</v>
      </c>
      <c r="AS416" s="283">
        <v>1.0254639999999999</v>
      </c>
      <c r="AT416">
        <v>117</v>
      </c>
      <c r="AU416" t="s">
        <v>188</v>
      </c>
      <c r="AV416" t="s">
        <v>32</v>
      </c>
      <c r="AW416" t="s">
        <v>32</v>
      </c>
      <c r="AX416">
        <v>8</v>
      </c>
      <c r="AY416" t="s">
        <v>195</v>
      </c>
      <c r="AZ416">
        <v>6940</v>
      </c>
      <c r="BA416" t="s">
        <v>1554</v>
      </c>
      <c r="BB416">
        <v>64550</v>
      </c>
      <c r="BC416" t="s">
        <v>1555</v>
      </c>
      <c r="BD416">
        <v>6816085</v>
      </c>
      <c r="BE416" t="s">
        <v>829</v>
      </c>
      <c r="BF416" t="s">
        <v>203</v>
      </c>
      <c r="BG416" t="s">
        <v>32</v>
      </c>
      <c r="BH416" t="s">
        <v>198</v>
      </c>
      <c r="BI416" t="s">
        <v>32</v>
      </c>
      <c r="BJ416">
        <v>475445</v>
      </c>
      <c r="BK416" t="s">
        <v>831</v>
      </c>
      <c r="BL416" t="s">
        <v>200</v>
      </c>
      <c r="BM416" t="s">
        <v>841</v>
      </c>
      <c r="BN416" t="s">
        <v>834</v>
      </c>
      <c r="BO416" t="s">
        <v>32</v>
      </c>
      <c r="BP416" t="s">
        <v>32</v>
      </c>
    </row>
    <row r="417" spans="1:68">
      <c r="A417" s="109">
        <v>2026</v>
      </c>
      <c r="B417" t="s">
        <v>543</v>
      </c>
      <c r="C417" s="109">
        <v>7</v>
      </c>
      <c r="D417" t="s">
        <v>1556</v>
      </c>
      <c r="E417">
        <v>1</v>
      </c>
      <c r="F417" t="s">
        <v>32</v>
      </c>
      <c r="G417" t="s">
        <v>32</v>
      </c>
      <c r="H417">
        <v>702459</v>
      </c>
      <c r="I417" t="s">
        <v>1557</v>
      </c>
      <c r="J417" t="s">
        <v>822</v>
      </c>
      <c r="K417" t="s">
        <v>854</v>
      </c>
      <c r="L417" t="s">
        <v>1558</v>
      </c>
      <c r="M417">
        <v>14.24</v>
      </c>
      <c r="N417">
        <v>22.9</v>
      </c>
      <c r="O417">
        <v>43.7</v>
      </c>
      <c r="P417" s="110">
        <v>46070</v>
      </c>
      <c r="Q417" s="110">
        <v>46088</v>
      </c>
      <c r="R417" s="110">
        <v>46088.583188888893</v>
      </c>
      <c r="S417" t="s">
        <v>187</v>
      </c>
      <c r="T417" t="s">
        <v>32</v>
      </c>
      <c r="U417" t="s">
        <v>32</v>
      </c>
      <c r="V417" t="s">
        <v>203</v>
      </c>
      <c r="W417" t="s">
        <v>203</v>
      </c>
      <c r="X417" t="s">
        <v>1039</v>
      </c>
      <c r="Y417" t="s">
        <v>32</v>
      </c>
      <c r="Z417" t="s">
        <v>32</v>
      </c>
      <c r="AA417" t="s">
        <v>32</v>
      </c>
      <c r="AB417" t="s">
        <v>32</v>
      </c>
      <c r="AC417" t="s">
        <v>32</v>
      </c>
      <c r="AD417" t="s">
        <v>32</v>
      </c>
      <c r="AE417" t="s">
        <v>190</v>
      </c>
      <c r="AF417">
        <v>217</v>
      </c>
      <c r="AG417" t="s">
        <v>191</v>
      </c>
      <c r="AH417" t="s">
        <v>192</v>
      </c>
      <c r="AI417">
        <v>4</v>
      </c>
      <c r="AJ417">
        <v>4</v>
      </c>
      <c r="AK417" t="s">
        <v>193</v>
      </c>
      <c r="AL417" t="s">
        <v>193</v>
      </c>
      <c r="AM417" t="s">
        <v>193</v>
      </c>
      <c r="AN417">
        <v>10</v>
      </c>
      <c r="AO417" t="s">
        <v>194</v>
      </c>
      <c r="AP417" t="s">
        <v>826</v>
      </c>
      <c r="AQ417" s="283">
        <v>1.4139999999999999</v>
      </c>
      <c r="AR417">
        <v>1.0840000000000001</v>
      </c>
      <c r="AS417" s="283">
        <v>1.5327759999999999</v>
      </c>
      <c r="AT417">
        <v>162</v>
      </c>
      <c r="AU417" t="s">
        <v>205</v>
      </c>
      <c r="AV417" t="s">
        <v>32</v>
      </c>
      <c r="AW417" t="s">
        <v>32</v>
      </c>
      <c r="AX417">
        <v>8</v>
      </c>
      <c r="AY417" t="s">
        <v>195</v>
      </c>
      <c r="AZ417">
        <v>8085</v>
      </c>
      <c r="BA417" t="s">
        <v>1559</v>
      </c>
      <c r="BB417">
        <v>20995</v>
      </c>
      <c r="BC417" t="s">
        <v>1560</v>
      </c>
      <c r="BD417">
        <v>14311271</v>
      </c>
      <c r="BE417" t="s">
        <v>829</v>
      </c>
      <c r="BF417" t="s">
        <v>203</v>
      </c>
      <c r="BG417" t="s">
        <v>32</v>
      </c>
      <c r="BH417" t="s">
        <v>198</v>
      </c>
      <c r="BI417" t="s">
        <v>32</v>
      </c>
      <c r="BJ417">
        <v>475443</v>
      </c>
      <c r="BK417" t="s">
        <v>831</v>
      </c>
      <c r="BL417" t="s">
        <v>1041</v>
      </c>
      <c r="BM417" t="s">
        <v>841</v>
      </c>
      <c r="BN417" t="s">
        <v>834</v>
      </c>
      <c r="BO417" t="s">
        <v>32</v>
      </c>
      <c r="BP417" t="s">
        <v>32</v>
      </c>
    </row>
    <row r="418" spans="1:68">
      <c r="A418" s="109">
        <v>2026</v>
      </c>
      <c r="B418" t="s">
        <v>543</v>
      </c>
      <c r="C418" s="109">
        <v>7</v>
      </c>
      <c r="D418" t="s">
        <v>1561</v>
      </c>
      <c r="E418">
        <v>1</v>
      </c>
      <c r="F418" t="s">
        <v>32</v>
      </c>
      <c r="G418" t="s">
        <v>32</v>
      </c>
      <c r="H418">
        <v>962156</v>
      </c>
      <c r="I418" t="s">
        <v>1562</v>
      </c>
      <c r="J418" t="s">
        <v>822</v>
      </c>
      <c r="K418" t="s">
        <v>854</v>
      </c>
      <c r="L418" t="s">
        <v>1563</v>
      </c>
      <c r="M418">
        <v>14.8</v>
      </c>
      <c r="N418">
        <v>36</v>
      </c>
      <c r="O418">
        <v>44.6</v>
      </c>
      <c r="P418" s="110">
        <v>46049</v>
      </c>
      <c r="Q418" s="110">
        <v>46088</v>
      </c>
      <c r="R418" s="110">
        <v>46088.613024456019</v>
      </c>
      <c r="S418" t="s">
        <v>187</v>
      </c>
      <c r="T418" t="s">
        <v>32</v>
      </c>
      <c r="U418" t="s">
        <v>32</v>
      </c>
      <c r="V418" t="s">
        <v>203</v>
      </c>
      <c r="W418" t="s">
        <v>203</v>
      </c>
      <c r="X418" t="s">
        <v>1039</v>
      </c>
      <c r="Y418" t="s">
        <v>32</v>
      </c>
      <c r="Z418" t="s">
        <v>32</v>
      </c>
      <c r="AA418" t="s">
        <v>32</v>
      </c>
      <c r="AB418" t="s">
        <v>32</v>
      </c>
      <c r="AC418" t="s">
        <v>32</v>
      </c>
      <c r="AD418" t="s">
        <v>32</v>
      </c>
      <c r="AE418" t="s">
        <v>190</v>
      </c>
      <c r="AF418">
        <v>217</v>
      </c>
      <c r="AG418" t="s">
        <v>191</v>
      </c>
      <c r="AH418" t="s">
        <v>192</v>
      </c>
      <c r="AI418">
        <v>4</v>
      </c>
      <c r="AJ418">
        <v>4</v>
      </c>
      <c r="AK418" t="s">
        <v>193</v>
      </c>
      <c r="AL418" t="s">
        <v>193</v>
      </c>
      <c r="AM418" t="s">
        <v>193</v>
      </c>
      <c r="AN418">
        <v>10</v>
      </c>
      <c r="AO418" t="s">
        <v>194</v>
      </c>
      <c r="AP418" t="s">
        <v>826</v>
      </c>
      <c r="AQ418" s="283">
        <v>2</v>
      </c>
      <c r="AR418">
        <v>1.0840000000000001</v>
      </c>
      <c r="AS418" s="283">
        <v>2.1680000000000001</v>
      </c>
      <c r="AT418">
        <v>117</v>
      </c>
      <c r="AU418" t="s">
        <v>205</v>
      </c>
      <c r="AV418" t="s">
        <v>32</v>
      </c>
      <c r="AW418" t="s">
        <v>32</v>
      </c>
      <c r="AX418">
        <v>8</v>
      </c>
      <c r="AY418" t="s">
        <v>195</v>
      </c>
      <c r="AZ418">
        <v>6694</v>
      </c>
      <c r="BA418" t="s">
        <v>377</v>
      </c>
      <c r="BB418">
        <v>966785</v>
      </c>
      <c r="BC418" t="s">
        <v>378</v>
      </c>
      <c r="BD418">
        <v>15197107</v>
      </c>
      <c r="BE418" t="s">
        <v>829</v>
      </c>
      <c r="BF418" t="s">
        <v>203</v>
      </c>
      <c r="BG418" t="s">
        <v>32</v>
      </c>
      <c r="BH418" t="s">
        <v>198</v>
      </c>
      <c r="BI418" t="s">
        <v>32</v>
      </c>
      <c r="BJ418">
        <v>475442</v>
      </c>
      <c r="BK418" t="s">
        <v>831</v>
      </c>
      <c r="BL418" t="s">
        <v>1041</v>
      </c>
      <c r="BM418" t="s">
        <v>841</v>
      </c>
      <c r="BN418" t="s">
        <v>834</v>
      </c>
      <c r="BO418" t="s">
        <v>32</v>
      </c>
      <c r="BP418" t="s">
        <v>32</v>
      </c>
    </row>
    <row r="419" spans="1:68">
      <c r="A419" s="109">
        <v>2026</v>
      </c>
      <c r="B419" t="s">
        <v>543</v>
      </c>
      <c r="C419" s="109">
        <v>7</v>
      </c>
      <c r="D419" t="s">
        <v>1561</v>
      </c>
      <c r="E419">
        <v>2</v>
      </c>
      <c r="F419" t="s">
        <v>32</v>
      </c>
      <c r="G419" t="s">
        <v>32</v>
      </c>
      <c r="H419">
        <v>962156</v>
      </c>
      <c r="I419" t="s">
        <v>1562</v>
      </c>
      <c r="J419" t="s">
        <v>822</v>
      </c>
      <c r="K419" t="s">
        <v>854</v>
      </c>
      <c r="L419" t="s">
        <v>1563</v>
      </c>
      <c r="M419">
        <v>14.8</v>
      </c>
      <c r="N419">
        <v>36</v>
      </c>
      <c r="O419">
        <v>44.6</v>
      </c>
      <c r="P419" s="110">
        <v>46049</v>
      </c>
      <c r="Q419" s="110">
        <v>46088</v>
      </c>
      <c r="R419" s="110">
        <v>46088.613024456019</v>
      </c>
      <c r="S419" t="s">
        <v>187</v>
      </c>
      <c r="T419" t="s">
        <v>32</v>
      </c>
      <c r="U419" t="s">
        <v>32</v>
      </c>
      <c r="V419" t="s">
        <v>203</v>
      </c>
      <c r="W419" t="s">
        <v>203</v>
      </c>
      <c r="X419" t="s">
        <v>1039</v>
      </c>
      <c r="Y419" t="s">
        <v>32</v>
      </c>
      <c r="Z419" t="s">
        <v>32</v>
      </c>
      <c r="AA419" t="s">
        <v>32</v>
      </c>
      <c r="AB419" t="s">
        <v>32</v>
      </c>
      <c r="AC419" t="s">
        <v>32</v>
      </c>
      <c r="AD419" t="s">
        <v>32</v>
      </c>
      <c r="AE419" t="s">
        <v>190</v>
      </c>
      <c r="AF419">
        <v>217</v>
      </c>
      <c r="AG419" t="s">
        <v>191</v>
      </c>
      <c r="AH419" t="s">
        <v>192</v>
      </c>
      <c r="AI419">
        <v>4</v>
      </c>
      <c r="AJ419">
        <v>4</v>
      </c>
      <c r="AK419" t="s">
        <v>193</v>
      </c>
      <c r="AL419" t="s">
        <v>193</v>
      </c>
      <c r="AM419" t="s">
        <v>193</v>
      </c>
      <c r="AN419">
        <v>11</v>
      </c>
      <c r="AO419" t="s">
        <v>194</v>
      </c>
      <c r="AP419" t="s">
        <v>826</v>
      </c>
      <c r="AQ419" s="283">
        <v>1.911</v>
      </c>
      <c r="AR419">
        <v>1.0840000000000001</v>
      </c>
      <c r="AS419" s="283">
        <v>2.0715240000000001</v>
      </c>
      <c r="AT419">
        <v>118</v>
      </c>
      <c r="AU419" t="s">
        <v>205</v>
      </c>
      <c r="AV419" t="s">
        <v>32</v>
      </c>
      <c r="AW419" t="s">
        <v>32</v>
      </c>
      <c r="AX419">
        <v>8</v>
      </c>
      <c r="AY419" t="s">
        <v>195</v>
      </c>
      <c r="AZ419">
        <v>6694</v>
      </c>
      <c r="BA419" t="s">
        <v>377</v>
      </c>
      <c r="BB419">
        <v>966785</v>
      </c>
      <c r="BC419" t="s">
        <v>378</v>
      </c>
      <c r="BD419">
        <v>15197107</v>
      </c>
      <c r="BE419" t="s">
        <v>829</v>
      </c>
      <c r="BF419" t="s">
        <v>203</v>
      </c>
      <c r="BG419" t="s">
        <v>32</v>
      </c>
      <c r="BH419" t="s">
        <v>198</v>
      </c>
      <c r="BI419" t="s">
        <v>32</v>
      </c>
      <c r="BJ419">
        <v>475442</v>
      </c>
      <c r="BK419" t="s">
        <v>831</v>
      </c>
      <c r="BL419" t="s">
        <v>1041</v>
      </c>
      <c r="BM419" t="s">
        <v>841</v>
      </c>
      <c r="BN419" t="s">
        <v>834</v>
      </c>
      <c r="BO419" t="s">
        <v>32</v>
      </c>
      <c r="BP419" t="s">
        <v>32</v>
      </c>
    </row>
    <row r="420" spans="1:68">
      <c r="A420" s="109">
        <v>2026</v>
      </c>
      <c r="B420" t="s">
        <v>543</v>
      </c>
      <c r="C420" s="109">
        <v>7</v>
      </c>
      <c r="D420" t="s">
        <v>1564</v>
      </c>
      <c r="E420">
        <v>1</v>
      </c>
      <c r="F420" t="s">
        <v>32</v>
      </c>
      <c r="G420" t="s">
        <v>32</v>
      </c>
      <c r="H420">
        <v>968696</v>
      </c>
      <c r="I420" t="s">
        <v>1565</v>
      </c>
      <c r="J420" t="s">
        <v>822</v>
      </c>
      <c r="K420" t="s">
        <v>854</v>
      </c>
      <c r="L420" t="s">
        <v>1566</v>
      </c>
      <c r="M420">
        <v>14.79</v>
      </c>
      <c r="N420">
        <v>38.799999999999997</v>
      </c>
      <c r="O420">
        <v>43.6</v>
      </c>
      <c r="P420" s="110">
        <v>46078</v>
      </c>
      <c r="Q420" s="110">
        <v>46088</v>
      </c>
      <c r="R420" s="110">
        <v>46088.517325844907</v>
      </c>
      <c r="S420" t="s">
        <v>187</v>
      </c>
      <c r="T420" t="s">
        <v>32</v>
      </c>
      <c r="U420" t="s">
        <v>32</v>
      </c>
      <c r="V420" t="s">
        <v>188</v>
      </c>
      <c r="W420" t="s">
        <v>188</v>
      </c>
      <c r="X420" t="s">
        <v>825</v>
      </c>
      <c r="Y420" t="s">
        <v>32</v>
      </c>
      <c r="Z420" t="s">
        <v>32</v>
      </c>
      <c r="AA420" t="s">
        <v>32</v>
      </c>
      <c r="AB420" t="s">
        <v>32</v>
      </c>
      <c r="AC420" t="s">
        <v>32</v>
      </c>
      <c r="AD420" t="s">
        <v>32</v>
      </c>
      <c r="AE420" t="s">
        <v>190</v>
      </c>
      <c r="AF420">
        <v>217</v>
      </c>
      <c r="AG420" t="s">
        <v>191</v>
      </c>
      <c r="AH420" t="s">
        <v>192</v>
      </c>
      <c r="AI420">
        <v>4</v>
      </c>
      <c r="AJ420">
        <v>4</v>
      </c>
      <c r="AK420" t="s">
        <v>193</v>
      </c>
      <c r="AL420" t="s">
        <v>193</v>
      </c>
      <c r="AM420" t="s">
        <v>193</v>
      </c>
      <c r="AN420">
        <v>10</v>
      </c>
      <c r="AO420" t="s">
        <v>194</v>
      </c>
      <c r="AP420" t="s">
        <v>826</v>
      </c>
      <c r="AQ420" s="283">
        <v>1.8320000000000001</v>
      </c>
      <c r="AR420">
        <v>1.0840000000000001</v>
      </c>
      <c r="AS420" s="283">
        <v>1.9858880000000001</v>
      </c>
      <c r="AT420">
        <v>162</v>
      </c>
      <c r="AU420" t="s">
        <v>188</v>
      </c>
      <c r="AV420" t="s">
        <v>32</v>
      </c>
      <c r="AW420" t="s">
        <v>32</v>
      </c>
      <c r="AX420">
        <v>8</v>
      </c>
      <c r="AY420" t="s">
        <v>195</v>
      </c>
      <c r="AZ420">
        <v>6940</v>
      </c>
      <c r="BA420" t="s">
        <v>1554</v>
      </c>
      <c r="BB420">
        <v>64550</v>
      </c>
      <c r="BC420" t="s">
        <v>1555</v>
      </c>
      <c r="BD420">
        <v>6816085</v>
      </c>
      <c r="BE420" t="s">
        <v>829</v>
      </c>
      <c r="BF420" t="s">
        <v>203</v>
      </c>
      <c r="BG420" t="s">
        <v>32</v>
      </c>
      <c r="BH420" t="s">
        <v>198</v>
      </c>
      <c r="BI420" t="s">
        <v>32</v>
      </c>
      <c r="BJ420">
        <v>475440</v>
      </c>
      <c r="BK420" t="s">
        <v>831</v>
      </c>
      <c r="BL420" t="s">
        <v>200</v>
      </c>
      <c r="BM420" t="s">
        <v>841</v>
      </c>
      <c r="BN420" t="s">
        <v>834</v>
      </c>
      <c r="BO420" t="s">
        <v>32</v>
      </c>
      <c r="BP420" t="s">
        <v>32</v>
      </c>
    </row>
    <row r="421" spans="1:68">
      <c r="A421" s="109">
        <v>2026</v>
      </c>
      <c r="B421" t="s">
        <v>543</v>
      </c>
      <c r="C421" s="109">
        <v>7</v>
      </c>
      <c r="D421" t="s">
        <v>1567</v>
      </c>
      <c r="E421">
        <v>1</v>
      </c>
      <c r="F421" t="s">
        <v>32</v>
      </c>
      <c r="G421" t="s">
        <v>32</v>
      </c>
      <c r="H421">
        <v>968239</v>
      </c>
      <c r="I421" t="s">
        <v>1215</v>
      </c>
      <c r="J421" t="s">
        <v>822</v>
      </c>
      <c r="K421" t="s">
        <v>854</v>
      </c>
      <c r="L421" t="s">
        <v>1216</v>
      </c>
      <c r="M421">
        <v>14.98</v>
      </c>
      <c r="N421">
        <v>30.7</v>
      </c>
      <c r="O421">
        <v>41.1</v>
      </c>
      <c r="P421" s="110">
        <v>46071</v>
      </c>
      <c r="Q421" s="110">
        <v>46088</v>
      </c>
      <c r="R421" s="110">
        <v>46088.443756400462</v>
      </c>
      <c r="S421" t="s">
        <v>187</v>
      </c>
      <c r="T421" t="s">
        <v>32</v>
      </c>
      <c r="U421" t="s">
        <v>32</v>
      </c>
      <c r="V421" t="s">
        <v>259</v>
      </c>
      <c r="W421" t="s">
        <v>259</v>
      </c>
      <c r="X421" t="s">
        <v>856</v>
      </c>
      <c r="Y421" t="s">
        <v>32</v>
      </c>
      <c r="Z421" t="s">
        <v>32</v>
      </c>
      <c r="AA421" t="s">
        <v>32</v>
      </c>
      <c r="AB421" t="s">
        <v>32</v>
      </c>
      <c r="AC421" t="s">
        <v>32</v>
      </c>
      <c r="AD421" t="s">
        <v>32</v>
      </c>
      <c r="AE421" t="s">
        <v>190</v>
      </c>
      <c r="AF421">
        <v>217</v>
      </c>
      <c r="AG421" t="s">
        <v>191</v>
      </c>
      <c r="AH421" t="s">
        <v>192</v>
      </c>
      <c r="AI421">
        <v>4</v>
      </c>
      <c r="AJ421">
        <v>4</v>
      </c>
      <c r="AK421" t="s">
        <v>193</v>
      </c>
      <c r="AL421" t="s">
        <v>193</v>
      </c>
      <c r="AM421" t="s">
        <v>193</v>
      </c>
      <c r="AN421">
        <v>10</v>
      </c>
      <c r="AO421" t="s">
        <v>194</v>
      </c>
      <c r="AP421" t="s">
        <v>826</v>
      </c>
      <c r="AQ421" s="283">
        <v>2.2810000000000001</v>
      </c>
      <c r="AR421">
        <v>1.0840000000000001</v>
      </c>
      <c r="AS421" s="283">
        <v>2.472604</v>
      </c>
      <c r="AT421">
        <v>117</v>
      </c>
      <c r="AU421" t="s">
        <v>261</v>
      </c>
      <c r="AV421" t="s">
        <v>32</v>
      </c>
      <c r="AW421" t="s">
        <v>32</v>
      </c>
      <c r="AX421">
        <v>8</v>
      </c>
      <c r="AY421" t="s">
        <v>195</v>
      </c>
      <c r="AZ421">
        <v>9761</v>
      </c>
      <c r="BA421" t="s">
        <v>1211</v>
      </c>
      <c r="BB421">
        <v>19130</v>
      </c>
      <c r="BC421" t="s">
        <v>1217</v>
      </c>
      <c r="BD421">
        <v>7498683</v>
      </c>
      <c r="BE421" t="s">
        <v>829</v>
      </c>
      <c r="BF421" t="s">
        <v>203</v>
      </c>
      <c r="BG421" t="s">
        <v>32</v>
      </c>
      <c r="BH421" t="s">
        <v>198</v>
      </c>
      <c r="BI421" t="s">
        <v>32</v>
      </c>
      <c r="BJ421">
        <v>475436</v>
      </c>
      <c r="BK421" t="s">
        <v>831</v>
      </c>
      <c r="BL421" t="s">
        <v>264</v>
      </c>
      <c r="BM421" t="s">
        <v>833</v>
      </c>
      <c r="BN421" t="s">
        <v>834</v>
      </c>
      <c r="BO421" t="s">
        <v>32</v>
      </c>
      <c r="BP421" t="s">
        <v>32</v>
      </c>
    </row>
    <row r="422" spans="1:68">
      <c r="A422" s="109">
        <v>2026</v>
      </c>
      <c r="B422" t="s">
        <v>543</v>
      </c>
      <c r="C422" s="109">
        <v>6</v>
      </c>
      <c r="D422" t="s">
        <v>1568</v>
      </c>
      <c r="E422">
        <v>1</v>
      </c>
      <c r="F422" t="s">
        <v>32</v>
      </c>
      <c r="G422" t="s">
        <v>32</v>
      </c>
      <c r="H422">
        <v>965720</v>
      </c>
      <c r="I422" t="s">
        <v>1124</v>
      </c>
      <c r="J422" t="s">
        <v>822</v>
      </c>
      <c r="K422" t="s">
        <v>914</v>
      </c>
      <c r="L422" t="s">
        <v>1125</v>
      </c>
      <c r="M422">
        <v>17.899999999999999</v>
      </c>
      <c r="N422">
        <v>45.7</v>
      </c>
      <c r="O422">
        <v>36.5</v>
      </c>
      <c r="P422" s="110">
        <v>46078</v>
      </c>
      <c r="Q422" s="110">
        <v>46087</v>
      </c>
      <c r="R422" s="110">
        <v>46087.90238028935</v>
      </c>
      <c r="S422" t="s">
        <v>187</v>
      </c>
      <c r="T422" t="s">
        <v>32</v>
      </c>
      <c r="U422" t="s">
        <v>32</v>
      </c>
      <c r="V422" t="s">
        <v>339</v>
      </c>
      <c r="W422" t="s">
        <v>340</v>
      </c>
      <c r="X422" t="s">
        <v>1058</v>
      </c>
      <c r="Y422" t="s">
        <v>32</v>
      </c>
      <c r="Z422" t="s">
        <v>32</v>
      </c>
      <c r="AA422" t="s">
        <v>32</v>
      </c>
      <c r="AB422" t="s">
        <v>32</v>
      </c>
      <c r="AC422" t="s">
        <v>32</v>
      </c>
      <c r="AD422" t="s">
        <v>32</v>
      </c>
      <c r="AE422" t="s">
        <v>190</v>
      </c>
      <c r="AF422">
        <v>217</v>
      </c>
      <c r="AG422" t="s">
        <v>191</v>
      </c>
      <c r="AH422" t="s">
        <v>192</v>
      </c>
      <c r="AI422">
        <v>4</v>
      </c>
      <c r="AJ422">
        <v>4</v>
      </c>
      <c r="AK422" t="s">
        <v>193</v>
      </c>
      <c r="AL422" t="s">
        <v>193</v>
      </c>
      <c r="AM422" t="s">
        <v>193</v>
      </c>
      <c r="AN422">
        <v>5</v>
      </c>
      <c r="AO422" t="s">
        <v>194</v>
      </c>
      <c r="AP422" t="s">
        <v>826</v>
      </c>
      <c r="AQ422" s="283">
        <v>0.27700000000000002</v>
      </c>
      <c r="AR422">
        <v>1.0840000000000001</v>
      </c>
      <c r="AS422" s="283">
        <v>0.30026800000000009</v>
      </c>
      <c r="AT422">
        <v>111</v>
      </c>
      <c r="AU422" t="s">
        <v>340</v>
      </c>
      <c r="AV422" t="s">
        <v>32</v>
      </c>
      <c r="AW422" t="s">
        <v>32</v>
      </c>
      <c r="AX422">
        <v>5</v>
      </c>
      <c r="AY422" t="s">
        <v>195</v>
      </c>
      <c r="AZ422">
        <v>723</v>
      </c>
      <c r="BA422" t="s">
        <v>228</v>
      </c>
      <c r="BB422">
        <v>11669</v>
      </c>
      <c r="BC422" t="s">
        <v>1126</v>
      </c>
      <c r="BD422">
        <v>7467957</v>
      </c>
      <c r="BE422" t="s">
        <v>859</v>
      </c>
      <c r="BF422" t="s">
        <v>340</v>
      </c>
      <c r="BG422" t="s">
        <v>32</v>
      </c>
      <c r="BH422" t="s">
        <v>198</v>
      </c>
      <c r="BI422" t="s">
        <v>32</v>
      </c>
      <c r="BJ422">
        <v>475419</v>
      </c>
      <c r="BK422" t="s">
        <v>831</v>
      </c>
      <c r="BL422" t="s">
        <v>344</v>
      </c>
      <c r="BM422" t="s">
        <v>841</v>
      </c>
      <c r="BN422" t="s">
        <v>834</v>
      </c>
      <c r="BO422" t="s">
        <v>32</v>
      </c>
      <c r="BP422" t="s">
        <v>32</v>
      </c>
    </row>
    <row r="423" spans="1:68">
      <c r="A423" s="109">
        <v>2026</v>
      </c>
      <c r="B423" t="s">
        <v>543</v>
      </c>
      <c r="C423" s="109">
        <v>6</v>
      </c>
      <c r="D423" t="s">
        <v>1569</v>
      </c>
      <c r="E423">
        <v>1</v>
      </c>
      <c r="F423" t="s">
        <v>32</v>
      </c>
      <c r="G423" t="s">
        <v>32</v>
      </c>
      <c r="H423">
        <v>705484</v>
      </c>
      <c r="I423" t="s">
        <v>1570</v>
      </c>
      <c r="J423" t="s">
        <v>822</v>
      </c>
      <c r="K423" t="s">
        <v>854</v>
      </c>
      <c r="L423" t="s">
        <v>1333</v>
      </c>
      <c r="M423">
        <v>11.45</v>
      </c>
      <c r="N423">
        <v>35.6</v>
      </c>
      <c r="O423">
        <v>23.6</v>
      </c>
      <c r="P423" s="110">
        <v>46074</v>
      </c>
      <c r="Q423" s="110">
        <v>46087</v>
      </c>
      <c r="R423" s="110">
        <v>46087.722091979173</v>
      </c>
      <c r="S423" t="s">
        <v>187</v>
      </c>
      <c r="T423" t="s">
        <v>32</v>
      </c>
      <c r="U423" t="s">
        <v>32</v>
      </c>
      <c r="V423" t="s">
        <v>203</v>
      </c>
      <c r="W423" t="s">
        <v>203</v>
      </c>
      <c r="X423" t="s">
        <v>1039</v>
      </c>
      <c r="Y423" t="s">
        <v>32</v>
      </c>
      <c r="Z423" t="s">
        <v>32</v>
      </c>
      <c r="AA423" t="s">
        <v>32</v>
      </c>
      <c r="AB423" t="s">
        <v>32</v>
      </c>
      <c r="AC423" t="s">
        <v>32</v>
      </c>
      <c r="AD423" t="s">
        <v>32</v>
      </c>
      <c r="AE423" t="s">
        <v>190</v>
      </c>
      <c r="AF423">
        <v>217</v>
      </c>
      <c r="AG423" t="s">
        <v>191</v>
      </c>
      <c r="AH423" t="s">
        <v>192</v>
      </c>
      <c r="AI423">
        <v>4</v>
      </c>
      <c r="AJ423">
        <v>4</v>
      </c>
      <c r="AK423" t="s">
        <v>193</v>
      </c>
      <c r="AL423" t="s">
        <v>193</v>
      </c>
      <c r="AM423" t="s">
        <v>193</v>
      </c>
      <c r="AN423">
        <v>10</v>
      </c>
      <c r="AO423" t="s">
        <v>194</v>
      </c>
      <c r="AP423" t="s">
        <v>826</v>
      </c>
      <c r="AQ423" s="283">
        <v>1</v>
      </c>
      <c r="AR423">
        <v>1.0840000000000001</v>
      </c>
      <c r="AS423" s="283">
        <v>1.0840000000000001</v>
      </c>
      <c r="AT423">
        <v>117</v>
      </c>
      <c r="AU423" t="s">
        <v>205</v>
      </c>
      <c r="AV423" t="s">
        <v>32</v>
      </c>
      <c r="AW423" t="s">
        <v>32</v>
      </c>
      <c r="AX423">
        <v>8</v>
      </c>
      <c r="AY423" t="s">
        <v>195</v>
      </c>
      <c r="AZ423">
        <v>2960</v>
      </c>
      <c r="BA423" t="s">
        <v>1256</v>
      </c>
      <c r="BB423">
        <v>69702</v>
      </c>
      <c r="BC423" t="s">
        <v>1571</v>
      </c>
      <c r="BD423">
        <v>14297754</v>
      </c>
      <c r="BE423" t="s">
        <v>829</v>
      </c>
      <c r="BF423" t="s">
        <v>203</v>
      </c>
      <c r="BG423" t="s">
        <v>32</v>
      </c>
      <c r="BH423" t="s">
        <v>198</v>
      </c>
      <c r="BI423" t="s">
        <v>32</v>
      </c>
      <c r="BJ423">
        <v>475412</v>
      </c>
      <c r="BK423" t="s">
        <v>831</v>
      </c>
      <c r="BL423" t="s">
        <v>1041</v>
      </c>
      <c r="BM423" t="s">
        <v>841</v>
      </c>
      <c r="BN423" t="s">
        <v>1226</v>
      </c>
      <c r="BO423" t="s">
        <v>32</v>
      </c>
      <c r="BP423" t="s">
        <v>32</v>
      </c>
    </row>
    <row r="424" spans="1:68">
      <c r="A424" s="109">
        <v>2026</v>
      </c>
      <c r="B424" t="s">
        <v>543</v>
      </c>
      <c r="C424" s="109">
        <v>6</v>
      </c>
      <c r="D424" t="s">
        <v>1569</v>
      </c>
      <c r="E424">
        <v>2</v>
      </c>
      <c r="F424" t="s">
        <v>32</v>
      </c>
      <c r="G424" t="s">
        <v>32</v>
      </c>
      <c r="H424">
        <v>705484</v>
      </c>
      <c r="I424" t="s">
        <v>1570</v>
      </c>
      <c r="J424" t="s">
        <v>822</v>
      </c>
      <c r="K424" t="s">
        <v>854</v>
      </c>
      <c r="L424" t="s">
        <v>1333</v>
      </c>
      <c r="M424">
        <v>11.45</v>
      </c>
      <c r="N424">
        <v>35.6</v>
      </c>
      <c r="O424">
        <v>23.6</v>
      </c>
      <c r="P424" s="110">
        <v>46074</v>
      </c>
      <c r="Q424" s="110">
        <v>46087</v>
      </c>
      <c r="R424" s="110">
        <v>46087.722091979173</v>
      </c>
      <c r="S424" t="s">
        <v>187</v>
      </c>
      <c r="T424" t="s">
        <v>32</v>
      </c>
      <c r="U424" t="s">
        <v>32</v>
      </c>
      <c r="V424" t="s">
        <v>203</v>
      </c>
      <c r="W424" t="s">
        <v>203</v>
      </c>
      <c r="X424" t="s">
        <v>1039</v>
      </c>
      <c r="Y424" t="s">
        <v>32</v>
      </c>
      <c r="Z424" t="s">
        <v>32</v>
      </c>
      <c r="AA424" t="s">
        <v>32</v>
      </c>
      <c r="AB424" t="s">
        <v>32</v>
      </c>
      <c r="AC424" t="s">
        <v>32</v>
      </c>
      <c r="AD424" t="s">
        <v>32</v>
      </c>
      <c r="AE424" t="s">
        <v>190</v>
      </c>
      <c r="AF424">
        <v>217</v>
      </c>
      <c r="AG424" t="s">
        <v>191</v>
      </c>
      <c r="AH424" t="s">
        <v>192</v>
      </c>
      <c r="AI424">
        <v>4</v>
      </c>
      <c r="AJ424">
        <v>4</v>
      </c>
      <c r="AK424" t="s">
        <v>193</v>
      </c>
      <c r="AL424" t="s">
        <v>193</v>
      </c>
      <c r="AM424" t="s">
        <v>193</v>
      </c>
      <c r="AN424">
        <v>9</v>
      </c>
      <c r="AO424" t="s">
        <v>194</v>
      </c>
      <c r="AP424" t="s">
        <v>826</v>
      </c>
      <c r="AQ424" s="283">
        <v>1.278</v>
      </c>
      <c r="AR424">
        <v>1.0840000000000001</v>
      </c>
      <c r="AS424" s="283">
        <v>1.3853519999999999</v>
      </c>
      <c r="AT424">
        <v>115</v>
      </c>
      <c r="AU424" t="s">
        <v>205</v>
      </c>
      <c r="AV424" t="s">
        <v>32</v>
      </c>
      <c r="AW424" t="s">
        <v>32</v>
      </c>
      <c r="AX424">
        <v>8</v>
      </c>
      <c r="AY424" t="s">
        <v>195</v>
      </c>
      <c r="AZ424">
        <v>2960</v>
      </c>
      <c r="BA424" t="s">
        <v>1256</v>
      </c>
      <c r="BB424">
        <v>69702</v>
      </c>
      <c r="BC424" t="s">
        <v>1571</v>
      </c>
      <c r="BD424">
        <v>14297754</v>
      </c>
      <c r="BE424" t="s">
        <v>829</v>
      </c>
      <c r="BF424" t="s">
        <v>203</v>
      </c>
      <c r="BG424" t="s">
        <v>32</v>
      </c>
      <c r="BH424" t="s">
        <v>198</v>
      </c>
      <c r="BI424" t="s">
        <v>32</v>
      </c>
      <c r="BJ424">
        <v>475412</v>
      </c>
      <c r="BK424" t="s">
        <v>831</v>
      </c>
      <c r="BL424" t="s">
        <v>1041</v>
      </c>
      <c r="BM424" t="s">
        <v>841</v>
      </c>
      <c r="BN424" t="s">
        <v>1226</v>
      </c>
      <c r="BO424" t="s">
        <v>32</v>
      </c>
      <c r="BP424" t="s">
        <v>32</v>
      </c>
    </row>
    <row r="425" spans="1:68">
      <c r="A425" s="109">
        <v>2026</v>
      </c>
      <c r="B425" t="s">
        <v>543</v>
      </c>
      <c r="C425" s="109">
        <v>6</v>
      </c>
      <c r="D425" t="s">
        <v>1572</v>
      </c>
      <c r="E425">
        <v>1</v>
      </c>
      <c r="F425" t="s">
        <v>32</v>
      </c>
      <c r="G425" t="s">
        <v>32</v>
      </c>
      <c r="H425">
        <v>705417</v>
      </c>
      <c r="I425" t="s">
        <v>1573</v>
      </c>
      <c r="J425" t="s">
        <v>822</v>
      </c>
      <c r="K425" t="s">
        <v>854</v>
      </c>
      <c r="L425" t="s">
        <v>1574</v>
      </c>
      <c r="M425">
        <v>14.99</v>
      </c>
      <c r="N425">
        <v>26</v>
      </c>
      <c r="O425">
        <v>41.8</v>
      </c>
      <c r="P425" s="110">
        <v>46072</v>
      </c>
      <c r="Q425" s="110">
        <v>46087</v>
      </c>
      <c r="R425" s="110">
        <v>46087.701146678242</v>
      </c>
      <c r="S425" t="s">
        <v>187</v>
      </c>
      <c r="T425" t="s">
        <v>32</v>
      </c>
      <c r="U425" t="s">
        <v>32</v>
      </c>
      <c r="V425" t="s">
        <v>203</v>
      </c>
      <c r="W425" t="s">
        <v>203</v>
      </c>
      <c r="X425" t="s">
        <v>1039</v>
      </c>
      <c r="Y425" t="s">
        <v>32</v>
      </c>
      <c r="Z425" t="s">
        <v>32</v>
      </c>
      <c r="AA425" t="s">
        <v>32</v>
      </c>
      <c r="AB425" t="s">
        <v>32</v>
      </c>
      <c r="AC425" t="s">
        <v>32</v>
      </c>
      <c r="AD425" t="s">
        <v>32</v>
      </c>
      <c r="AE425" t="s">
        <v>190</v>
      </c>
      <c r="AF425">
        <v>217</v>
      </c>
      <c r="AG425" t="s">
        <v>191</v>
      </c>
      <c r="AH425" t="s">
        <v>192</v>
      </c>
      <c r="AI425">
        <v>4</v>
      </c>
      <c r="AJ425">
        <v>4</v>
      </c>
      <c r="AK425" t="s">
        <v>193</v>
      </c>
      <c r="AL425" t="s">
        <v>193</v>
      </c>
      <c r="AM425" t="s">
        <v>193</v>
      </c>
      <c r="AN425">
        <v>10</v>
      </c>
      <c r="AO425" t="s">
        <v>194</v>
      </c>
      <c r="AP425" t="s">
        <v>826</v>
      </c>
      <c r="AQ425" s="283">
        <v>1.573</v>
      </c>
      <c r="AR425">
        <v>1.0840000000000001</v>
      </c>
      <c r="AS425" s="283">
        <v>1.7051320000000001</v>
      </c>
      <c r="AT425">
        <v>117</v>
      </c>
      <c r="AU425" t="s">
        <v>205</v>
      </c>
      <c r="AV425" t="s">
        <v>32</v>
      </c>
      <c r="AW425" t="s">
        <v>32</v>
      </c>
      <c r="AX425">
        <v>8</v>
      </c>
      <c r="AY425" t="s">
        <v>195</v>
      </c>
      <c r="AZ425">
        <v>7118</v>
      </c>
      <c r="BA425" t="s">
        <v>1575</v>
      </c>
      <c r="BB425">
        <v>20717</v>
      </c>
      <c r="BC425" t="s">
        <v>1576</v>
      </c>
      <c r="BD425">
        <v>10646838</v>
      </c>
      <c r="BE425" t="s">
        <v>829</v>
      </c>
      <c r="BF425" t="s">
        <v>203</v>
      </c>
      <c r="BG425" t="s">
        <v>32</v>
      </c>
      <c r="BH425" t="s">
        <v>198</v>
      </c>
      <c r="BI425" t="s">
        <v>32</v>
      </c>
      <c r="BJ425">
        <v>475398</v>
      </c>
      <c r="BK425" t="s">
        <v>831</v>
      </c>
      <c r="BL425" t="s">
        <v>1041</v>
      </c>
      <c r="BM425" t="s">
        <v>841</v>
      </c>
      <c r="BN425" t="s">
        <v>834</v>
      </c>
      <c r="BO425" t="s">
        <v>32</v>
      </c>
      <c r="BP425" t="s">
        <v>32</v>
      </c>
    </row>
    <row r="426" spans="1:68">
      <c r="A426" s="109">
        <v>2026</v>
      </c>
      <c r="B426" t="s">
        <v>543</v>
      </c>
      <c r="C426" s="109">
        <v>6</v>
      </c>
      <c r="D426" t="s">
        <v>1577</v>
      </c>
      <c r="E426">
        <v>1</v>
      </c>
      <c r="F426" t="s">
        <v>32</v>
      </c>
      <c r="G426" t="s">
        <v>32</v>
      </c>
      <c r="H426">
        <v>963946</v>
      </c>
      <c r="I426" t="s">
        <v>1578</v>
      </c>
      <c r="J426" t="s">
        <v>822</v>
      </c>
      <c r="K426" t="s">
        <v>854</v>
      </c>
      <c r="L426" t="s">
        <v>1579</v>
      </c>
      <c r="M426">
        <v>14.98</v>
      </c>
      <c r="N426">
        <v>29.1</v>
      </c>
      <c r="O426">
        <v>25.6</v>
      </c>
      <c r="P426" s="110">
        <v>46072</v>
      </c>
      <c r="Q426" s="110">
        <v>46087</v>
      </c>
      <c r="R426" s="110">
        <v>46087.743137233803</v>
      </c>
      <c r="S426" t="s">
        <v>187</v>
      </c>
      <c r="T426" t="s">
        <v>32</v>
      </c>
      <c r="U426" t="s">
        <v>32</v>
      </c>
      <c r="V426" t="s">
        <v>203</v>
      </c>
      <c r="W426" t="s">
        <v>203</v>
      </c>
      <c r="X426" t="s">
        <v>1039</v>
      </c>
      <c r="Y426" t="s">
        <v>32</v>
      </c>
      <c r="Z426" t="s">
        <v>32</v>
      </c>
      <c r="AA426" t="s">
        <v>32</v>
      </c>
      <c r="AB426" t="s">
        <v>32</v>
      </c>
      <c r="AC426" t="s">
        <v>32</v>
      </c>
      <c r="AD426" t="s">
        <v>32</v>
      </c>
      <c r="AE426" t="s">
        <v>190</v>
      </c>
      <c r="AF426">
        <v>217</v>
      </c>
      <c r="AG426" t="s">
        <v>191</v>
      </c>
      <c r="AH426" t="s">
        <v>192</v>
      </c>
      <c r="AI426">
        <v>4</v>
      </c>
      <c r="AJ426">
        <v>4</v>
      </c>
      <c r="AK426" t="s">
        <v>193</v>
      </c>
      <c r="AL426" t="s">
        <v>193</v>
      </c>
      <c r="AM426" t="s">
        <v>193</v>
      </c>
      <c r="AN426">
        <v>10</v>
      </c>
      <c r="AO426" t="s">
        <v>194</v>
      </c>
      <c r="AP426" t="s">
        <v>826</v>
      </c>
      <c r="AQ426" s="283">
        <v>0.73799999999999999</v>
      </c>
      <c r="AR426">
        <v>1.0840000000000001</v>
      </c>
      <c r="AS426" s="283">
        <v>0.79999200000000004</v>
      </c>
      <c r="AT426">
        <v>117</v>
      </c>
      <c r="AU426" t="s">
        <v>205</v>
      </c>
      <c r="AV426" t="s">
        <v>32</v>
      </c>
      <c r="AW426" t="s">
        <v>32</v>
      </c>
      <c r="AX426">
        <v>8</v>
      </c>
      <c r="AY426" t="s">
        <v>195</v>
      </c>
      <c r="AZ426">
        <v>7119</v>
      </c>
      <c r="BA426" t="s">
        <v>1580</v>
      </c>
      <c r="BB426">
        <v>19480</v>
      </c>
      <c r="BC426" t="s">
        <v>1581</v>
      </c>
      <c r="BD426">
        <v>11904305</v>
      </c>
      <c r="BE426" t="s">
        <v>829</v>
      </c>
      <c r="BF426" t="s">
        <v>203</v>
      </c>
      <c r="BG426" t="s">
        <v>32</v>
      </c>
      <c r="BH426" t="s">
        <v>198</v>
      </c>
      <c r="BI426" t="s">
        <v>32</v>
      </c>
      <c r="BJ426">
        <v>475396</v>
      </c>
      <c r="BK426" t="s">
        <v>831</v>
      </c>
      <c r="BL426" t="s">
        <v>1041</v>
      </c>
      <c r="BM426" t="s">
        <v>841</v>
      </c>
      <c r="BN426" t="s">
        <v>834</v>
      </c>
      <c r="BO426" t="s">
        <v>32</v>
      </c>
      <c r="BP426" t="s">
        <v>32</v>
      </c>
    </row>
    <row r="427" spans="1:68">
      <c r="A427" s="109">
        <v>2026</v>
      </c>
      <c r="B427" t="s">
        <v>543</v>
      </c>
      <c r="C427" s="109">
        <v>6</v>
      </c>
      <c r="D427" t="s">
        <v>1582</v>
      </c>
      <c r="E427">
        <v>1</v>
      </c>
      <c r="F427" t="s">
        <v>32</v>
      </c>
      <c r="G427" t="s">
        <v>32</v>
      </c>
      <c r="H427">
        <v>968758</v>
      </c>
      <c r="I427" t="s">
        <v>1583</v>
      </c>
      <c r="J427" t="s">
        <v>822</v>
      </c>
      <c r="K427" t="s">
        <v>854</v>
      </c>
      <c r="L427" t="s">
        <v>1584</v>
      </c>
      <c r="M427">
        <v>14.9</v>
      </c>
      <c r="N427">
        <v>34.9</v>
      </c>
      <c r="O427">
        <v>49.2</v>
      </c>
      <c r="P427" s="110">
        <v>46076</v>
      </c>
      <c r="Q427" s="110">
        <v>46087</v>
      </c>
      <c r="R427" s="110">
        <v>46087.590618055547</v>
      </c>
      <c r="S427" t="s">
        <v>187</v>
      </c>
      <c r="T427" t="s">
        <v>32</v>
      </c>
      <c r="U427" t="s">
        <v>32</v>
      </c>
      <c r="V427" t="s">
        <v>203</v>
      </c>
      <c r="W427" t="s">
        <v>203</v>
      </c>
      <c r="X427" t="s">
        <v>1039</v>
      </c>
      <c r="Y427" t="s">
        <v>32</v>
      </c>
      <c r="Z427" t="s">
        <v>32</v>
      </c>
      <c r="AA427" t="s">
        <v>32</v>
      </c>
      <c r="AB427" t="s">
        <v>32</v>
      </c>
      <c r="AC427" t="s">
        <v>32</v>
      </c>
      <c r="AD427" t="s">
        <v>32</v>
      </c>
      <c r="AE427" t="s">
        <v>190</v>
      </c>
      <c r="AF427">
        <v>217</v>
      </c>
      <c r="AG427" t="s">
        <v>191</v>
      </c>
      <c r="AH427" t="s">
        <v>192</v>
      </c>
      <c r="AI427">
        <v>4</v>
      </c>
      <c r="AJ427">
        <v>4</v>
      </c>
      <c r="AK427" t="s">
        <v>193</v>
      </c>
      <c r="AL427" t="s">
        <v>193</v>
      </c>
      <c r="AM427" t="s">
        <v>193</v>
      </c>
      <c r="AN427">
        <v>9</v>
      </c>
      <c r="AO427" t="s">
        <v>194</v>
      </c>
      <c r="AP427" t="s">
        <v>826</v>
      </c>
      <c r="AQ427" s="283">
        <v>1.1970000000000001</v>
      </c>
      <c r="AR427">
        <v>1.0840000000000001</v>
      </c>
      <c r="AS427" s="283">
        <v>1.2975479999999999</v>
      </c>
      <c r="AT427">
        <v>115</v>
      </c>
      <c r="AU427" t="s">
        <v>205</v>
      </c>
      <c r="AV427" t="s">
        <v>32</v>
      </c>
      <c r="AW427" t="s">
        <v>32</v>
      </c>
      <c r="AX427">
        <v>8</v>
      </c>
      <c r="AY427" t="s">
        <v>195</v>
      </c>
      <c r="AZ427">
        <v>6806</v>
      </c>
      <c r="BA427" t="s">
        <v>1585</v>
      </c>
      <c r="BB427">
        <v>20786</v>
      </c>
      <c r="BC427" t="s">
        <v>1586</v>
      </c>
      <c r="BD427">
        <v>9439239</v>
      </c>
      <c r="BE427" t="s">
        <v>829</v>
      </c>
      <c r="BF427" t="s">
        <v>203</v>
      </c>
      <c r="BG427" t="s">
        <v>32</v>
      </c>
      <c r="BH427" t="s">
        <v>198</v>
      </c>
      <c r="BI427" t="s">
        <v>32</v>
      </c>
      <c r="BJ427">
        <v>475391</v>
      </c>
      <c r="BK427" t="s">
        <v>831</v>
      </c>
      <c r="BL427" t="s">
        <v>1041</v>
      </c>
      <c r="BM427" t="s">
        <v>841</v>
      </c>
      <c r="BN427" t="s">
        <v>834</v>
      </c>
      <c r="BO427" t="s">
        <v>32</v>
      </c>
      <c r="BP427" t="s">
        <v>32</v>
      </c>
    </row>
    <row r="428" spans="1:68">
      <c r="A428" s="109">
        <v>2026</v>
      </c>
      <c r="B428" t="s">
        <v>543</v>
      </c>
      <c r="C428" s="109">
        <v>6</v>
      </c>
      <c r="D428" t="s">
        <v>1587</v>
      </c>
      <c r="E428">
        <v>1</v>
      </c>
      <c r="F428" t="s">
        <v>32</v>
      </c>
      <c r="G428" t="s">
        <v>32</v>
      </c>
      <c r="H428">
        <v>701601</v>
      </c>
      <c r="I428" t="s">
        <v>766</v>
      </c>
      <c r="J428" t="s">
        <v>822</v>
      </c>
      <c r="K428" t="s">
        <v>914</v>
      </c>
      <c r="L428" t="s">
        <v>994</v>
      </c>
      <c r="M428">
        <v>14.7</v>
      </c>
      <c r="N428">
        <v>47</v>
      </c>
      <c r="O428">
        <v>41.8</v>
      </c>
      <c r="P428" s="110">
        <v>46068</v>
      </c>
      <c r="Q428" s="110">
        <v>46087</v>
      </c>
      <c r="R428" s="110">
        <v>46087.51396246528</v>
      </c>
      <c r="S428" t="s">
        <v>187</v>
      </c>
      <c r="T428" t="s">
        <v>32</v>
      </c>
      <c r="U428" t="s">
        <v>32</v>
      </c>
      <c r="V428" t="s">
        <v>301</v>
      </c>
      <c r="W428" t="s">
        <v>302</v>
      </c>
      <c r="X428" t="s">
        <v>856</v>
      </c>
      <c r="Y428" t="s">
        <v>32</v>
      </c>
      <c r="Z428" t="s">
        <v>32</v>
      </c>
      <c r="AA428" t="s">
        <v>32</v>
      </c>
      <c r="AB428" t="s">
        <v>32</v>
      </c>
      <c r="AC428" t="s">
        <v>32</v>
      </c>
      <c r="AD428" t="s">
        <v>32</v>
      </c>
      <c r="AE428" t="s">
        <v>190</v>
      </c>
      <c r="AF428">
        <v>217</v>
      </c>
      <c r="AG428" t="s">
        <v>191</v>
      </c>
      <c r="AH428" t="s">
        <v>192</v>
      </c>
      <c r="AI428">
        <v>4</v>
      </c>
      <c r="AJ428">
        <v>4</v>
      </c>
      <c r="AK428" t="s">
        <v>193</v>
      </c>
      <c r="AL428" t="s">
        <v>193</v>
      </c>
      <c r="AM428" t="s">
        <v>193</v>
      </c>
      <c r="AN428">
        <v>11</v>
      </c>
      <c r="AO428" t="s">
        <v>194</v>
      </c>
      <c r="AP428" t="s">
        <v>826</v>
      </c>
      <c r="AQ428" s="283">
        <v>0.40500000000000003</v>
      </c>
      <c r="AR428">
        <v>1.0840000000000001</v>
      </c>
      <c r="AS428" s="283">
        <v>0.43902000000000008</v>
      </c>
      <c r="AT428">
        <v>118</v>
      </c>
      <c r="AU428" t="s">
        <v>261</v>
      </c>
      <c r="AV428" t="s">
        <v>32</v>
      </c>
      <c r="AW428" t="s">
        <v>32</v>
      </c>
      <c r="AX428">
        <v>8</v>
      </c>
      <c r="AY428" t="s">
        <v>195</v>
      </c>
      <c r="AZ428">
        <v>5769</v>
      </c>
      <c r="BA428" t="s">
        <v>995</v>
      </c>
      <c r="BB428">
        <v>962080</v>
      </c>
      <c r="BC428" t="s">
        <v>996</v>
      </c>
      <c r="BD428">
        <v>17607986</v>
      </c>
      <c r="BE428" t="s">
        <v>829</v>
      </c>
      <c r="BF428" t="s">
        <v>203</v>
      </c>
      <c r="BG428" t="s">
        <v>32</v>
      </c>
      <c r="BH428" t="s">
        <v>198</v>
      </c>
      <c r="BI428" t="s">
        <v>32</v>
      </c>
      <c r="BJ428">
        <v>475389</v>
      </c>
      <c r="BK428" t="s">
        <v>831</v>
      </c>
      <c r="BL428" t="s">
        <v>305</v>
      </c>
      <c r="BM428" t="s">
        <v>841</v>
      </c>
      <c r="BN428" t="s">
        <v>834</v>
      </c>
      <c r="BO428" t="s">
        <v>32</v>
      </c>
      <c r="BP428" t="s">
        <v>32</v>
      </c>
    </row>
    <row r="429" spans="1:68">
      <c r="A429" s="109">
        <v>2026</v>
      </c>
      <c r="B429" t="s">
        <v>543</v>
      </c>
      <c r="C429" s="109">
        <v>6</v>
      </c>
      <c r="D429" t="s">
        <v>1588</v>
      </c>
      <c r="E429">
        <v>1</v>
      </c>
      <c r="F429" t="s">
        <v>32</v>
      </c>
      <c r="G429" t="s">
        <v>32</v>
      </c>
      <c r="H429">
        <v>954554</v>
      </c>
      <c r="I429" t="s">
        <v>223</v>
      </c>
      <c r="J429" t="s">
        <v>822</v>
      </c>
      <c r="K429" t="s">
        <v>854</v>
      </c>
      <c r="L429" t="s">
        <v>1589</v>
      </c>
      <c r="M429">
        <v>17.899999999999999</v>
      </c>
      <c r="N429">
        <v>49</v>
      </c>
      <c r="O429">
        <v>53.4</v>
      </c>
      <c r="P429" s="110">
        <v>46074</v>
      </c>
      <c r="Q429" s="110">
        <v>46087</v>
      </c>
      <c r="R429" s="110">
        <v>46087.531925196759</v>
      </c>
      <c r="S429" t="s">
        <v>187</v>
      </c>
      <c r="T429" t="s">
        <v>32</v>
      </c>
      <c r="U429" t="s">
        <v>32</v>
      </c>
      <c r="V429" t="s">
        <v>203</v>
      </c>
      <c r="W429" t="s">
        <v>203</v>
      </c>
      <c r="X429" t="s">
        <v>1039</v>
      </c>
      <c r="Y429" t="s">
        <v>32</v>
      </c>
      <c r="Z429" t="s">
        <v>32</v>
      </c>
      <c r="AA429" t="s">
        <v>32</v>
      </c>
      <c r="AB429" t="s">
        <v>32</v>
      </c>
      <c r="AC429" t="s">
        <v>32</v>
      </c>
      <c r="AD429" t="s">
        <v>32</v>
      </c>
      <c r="AE429" t="s">
        <v>190</v>
      </c>
      <c r="AF429">
        <v>217</v>
      </c>
      <c r="AG429" t="s">
        <v>191</v>
      </c>
      <c r="AH429" t="s">
        <v>192</v>
      </c>
      <c r="AI429">
        <v>4</v>
      </c>
      <c r="AJ429">
        <v>4</v>
      </c>
      <c r="AK429" t="s">
        <v>193</v>
      </c>
      <c r="AL429" t="s">
        <v>193</v>
      </c>
      <c r="AM429" t="s">
        <v>193</v>
      </c>
      <c r="AN429">
        <v>14</v>
      </c>
      <c r="AO429" t="s">
        <v>194</v>
      </c>
      <c r="AP429" t="s">
        <v>826</v>
      </c>
      <c r="AQ429" s="283">
        <v>1.6890000000000001</v>
      </c>
      <c r="AR429">
        <v>1.0840000000000001</v>
      </c>
      <c r="AS429" s="283">
        <v>1.8308759999999999</v>
      </c>
      <c r="AT429">
        <v>161</v>
      </c>
      <c r="AU429" t="s">
        <v>205</v>
      </c>
      <c r="AV429" t="s">
        <v>32</v>
      </c>
      <c r="AW429" t="s">
        <v>32</v>
      </c>
      <c r="AX429">
        <v>8</v>
      </c>
      <c r="AY429" t="s">
        <v>195</v>
      </c>
      <c r="AZ429">
        <v>6648</v>
      </c>
      <c r="BA429" t="s">
        <v>224</v>
      </c>
      <c r="BB429">
        <v>910533</v>
      </c>
      <c r="BC429" t="s">
        <v>225</v>
      </c>
      <c r="BD429">
        <v>11698654</v>
      </c>
      <c r="BE429" t="s">
        <v>859</v>
      </c>
      <c r="BF429" t="s">
        <v>203</v>
      </c>
      <c r="BG429" t="s">
        <v>32</v>
      </c>
      <c r="BH429" t="s">
        <v>198</v>
      </c>
      <c r="BI429" t="s">
        <v>32</v>
      </c>
      <c r="BJ429">
        <v>475388</v>
      </c>
      <c r="BK429" t="s">
        <v>831</v>
      </c>
      <c r="BL429" t="s">
        <v>1041</v>
      </c>
      <c r="BM429" t="s">
        <v>841</v>
      </c>
      <c r="BN429" t="s">
        <v>834</v>
      </c>
      <c r="BO429" t="s">
        <v>32</v>
      </c>
      <c r="BP429" t="s">
        <v>32</v>
      </c>
    </row>
    <row r="430" spans="1:68">
      <c r="A430" s="109">
        <v>2026</v>
      </c>
      <c r="B430" t="s">
        <v>543</v>
      </c>
      <c r="C430" s="109">
        <v>6</v>
      </c>
      <c r="D430" t="s">
        <v>1590</v>
      </c>
      <c r="E430">
        <v>1</v>
      </c>
      <c r="F430" t="s">
        <v>32</v>
      </c>
      <c r="G430" t="s">
        <v>32</v>
      </c>
      <c r="H430">
        <v>900814</v>
      </c>
      <c r="I430" t="s">
        <v>1591</v>
      </c>
      <c r="J430" t="s">
        <v>822</v>
      </c>
      <c r="K430" t="s">
        <v>854</v>
      </c>
      <c r="L430" t="s">
        <v>1592</v>
      </c>
      <c r="M430">
        <v>18</v>
      </c>
      <c r="N430">
        <v>48.8</v>
      </c>
      <c r="O430">
        <v>56.3</v>
      </c>
      <c r="P430" s="110">
        <v>46078</v>
      </c>
      <c r="Q430" s="110">
        <v>46087</v>
      </c>
      <c r="R430" s="110">
        <v>46087.638832372693</v>
      </c>
      <c r="S430" t="s">
        <v>187</v>
      </c>
      <c r="T430" t="s">
        <v>32</v>
      </c>
      <c r="U430" t="s">
        <v>32</v>
      </c>
      <c r="V430" t="s">
        <v>203</v>
      </c>
      <c r="W430" t="s">
        <v>203</v>
      </c>
      <c r="X430" t="s">
        <v>1039</v>
      </c>
      <c r="Y430" t="s">
        <v>32</v>
      </c>
      <c r="Z430" t="s">
        <v>32</v>
      </c>
      <c r="AA430" t="s">
        <v>32</v>
      </c>
      <c r="AB430" t="s">
        <v>32</v>
      </c>
      <c r="AC430" t="s">
        <v>32</v>
      </c>
      <c r="AD430" t="s">
        <v>32</v>
      </c>
      <c r="AE430" t="s">
        <v>190</v>
      </c>
      <c r="AF430">
        <v>217</v>
      </c>
      <c r="AG430" t="s">
        <v>191</v>
      </c>
      <c r="AH430" t="s">
        <v>192</v>
      </c>
      <c r="AI430">
        <v>4</v>
      </c>
      <c r="AJ430">
        <v>4</v>
      </c>
      <c r="AK430" t="s">
        <v>193</v>
      </c>
      <c r="AL430" t="s">
        <v>193</v>
      </c>
      <c r="AM430" t="s">
        <v>193</v>
      </c>
      <c r="AN430">
        <v>8</v>
      </c>
      <c r="AO430" t="s">
        <v>194</v>
      </c>
      <c r="AP430" t="s">
        <v>826</v>
      </c>
      <c r="AQ430" s="283">
        <v>0.375</v>
      </c>
      <c r="AR430">
        <v>1.0840000000000001</v>
      </c>
      <c r="AS430" s="283">
        <v>0.40649999999999997</v>
      </c>
      <c r="AT430">
        <v>114</v>
      </c>
      <c r="AU430" t="s">
        <v>205</v>
      </c>
      <c r="AV430" t="s">
        <v>32</v>
      </c>
      <c r="AW430" t="s">
        <v>32</v>
      </c>
      <c r="AX430">
        <v>8</v>
      </c>
      <c r="AY430" t="s">
        <v>195</v>
      </c>
      <c r="AZ430">
        <v>10673</v>
      </c>
      <c r="BA430" t="s">
        <v>1593</v>
      </c>
      <c r="BB430">
        <v>18017</v>
      </c>
      <c r="BC430" t="s">
        <v>1594</v>
      </c>
      <c r="BD430">
        <v>5032917</v>
      </c>
      <c r="BE430" t="s">
        <v>829</v>
      </c>
      <c r="BF430" t="s">
        <v>203</v>
      </c>
      <c r="BG430" t="s">
        <v>32</v>
      </c>
      <c r="BH430" t="s">
        <v>198</v>
      </c>
      <c r="BI430" t="s">
        <v>32</v>
      </c>
      <c r="BJ430">
        <v>475382</v>
      </c>
      <c r="BK430" t="s">
        <v>831</v>
      </c>
      <c r="BL430" t="s">
        <v>1041</v>
      </c>
      <c r="BM430" t="s">
        <v>841</v>
      </c>
      <c r="BN430" t="s">
        <v>834</v>
      </c>
      <c r="BO430" t="s">
        <v>32</v>
      </c>
      <c r="BP430" t="s">
        <v>32</v>
      </c>
    </row>
    <row r="431" spans="1:68">
      <c r="A431" s="109">
        <v>2026</v>
      </c>
      <c r="B431" t="s">
        <v>543</v>
      </c>
      <c r="C431" s="109">
        <v>6</v>
      </c>
      <c r="D431" t="s">
        <v>1595</v>
      </c>
      <c r="E431">
        <v>1</v>
      </c>
      <c r="F431" t="s">
        <v>32</v>
      </c>
      <c r="G431" t="s">
        <v>32</v>
      </c>
      <c r="H431">
        <v>702006</v>
      </c>
      <c r="I431" t="s">
        <v>1014</v>
      </c>
      <c r="J431" t="s">
        <v>822</v>
      </c>
      <c r="K431" t="s">
        <v>823</v>
      </c>
      <c r="L431" t="s">
        <v>1015</v>
      </c>
      <c r="M431">
        <v>17</v>
      </c>
      <c r="N431">
        <v>47.9</v>
      </c>
      <c r="O431">
        <v>43.2</v>
      </c>
      <c r="P431" s="110">
        <v>46079</v>
      </c>
      <c r="Q431" s="110">
        <v>46087</v>
      </c>
      <c r="R431" s="110">
        <v>46087.632851041657</v>
      </c>
      <c r="S431" t="s">
        <v>187</v>
      </c>
      <c r="T431" t="s">
        <v>32</v>
      </c>
      <c r="U431" t="s">
        <v>32</v>
      </c>
      <c r="V431" t="s">
        <v>259</v>
      </c>
      <c r="W431" t="s">
        <v>259</v>
      </c>
      <c r="X431" t="s">
        <v>856</v>
      </c>
      <c r="Y431" t="s">
        <v>32</v>
      </c>
      <c r="Z431" t="s">
        <v>32</v>
      </c>
      <c r="AA431" t="s">
        <v>32</v>
      </c>
      <c r="AB431" t="s">
        <v>32</v>
      </c>
      <c r="AC431" t="s">
        <v>32</v>
      </c>
      <c r="AD431" t="s">
        <v>32</v>
      </c>
      <c r="AE431" t="s">
        <v>190</v>
      </c>
      <c r="AF431">
        <v>217</v>
      </c>
      <c r="AG431" t="s">
        <v>191</v>
      </c>
      <c r="AH431" t="s">
        <v>192</v>
      </c>
      <c r="AI431">
        <v>4</v>
      </c>
      <c r="AJ431">
        <v>4</v>
      </c>
      <c r="AK431" t="s">
        <v>193</v>
      </c>
      <c r="AL431" t="s">
        <v>193</v>
      </c>
      <c r="AM431" t="s">
        <v>193</v>
      </c>
      <c r="AN431">
        <v>10</v>
      </c>
      <c r="AO431" t="s">
        <v>194</v>
      </c>
      <c r="AP431" t="s">
        <v>826</v>
      </c>
      <c r="AQ431" s="283">
        <v>0.29899999999999999</v>
      </c>
      <c r="AR431">
        <v>1.0840000000000001</v>
      </c>
      <c r="AS431" s="283">
        <v>0.32411600000000002</v>
      </c>
      <c r="AT431">
        <v>117</v>
      </c>
      <c r="AU431" t="s">
        <v>261</v>
      </c>
      <c r="AV431" t="s">
        <v>32</v>
      </c>
      <c r="AW431" t="s">
        <v>32</v>
      </c>
      <c r="AX431">
        <v>14</v>
      </c>
      <c r="AY431" t="s">
        <v>195</v>
      </c>
      <c r="AZ431">
        <v>10257</v>
      </c>
      <c r="BA431" t="s">
        <v>1016</v>
      </c>
      <c r="BB431">
        <v>39665</v>
      </c>
      <c r="BC431" t="s">
        <v>1017</v>
      </c>
      <c r="BD431">
        <v>10324383</v>
      </c>
      <c r="BE431" t="s">
        <v>829</v>
      </c>
      <c r="BF431" t="s">
        <v>188</v>
      </c>
      <c r="BG431" t="s">
        <v>32</v>
      </c>
      <c r="BH431" t="s">
        <v>198</v>
      </c>
      <c r="BI431" t="s">
        <v>32</v>
      </c>
      <c r="BJ431">
        <v>475379</v>
      </c>
      <c r="BK431" t="s">
        <v>831</v>
      </c>
      <c r="BL431" t="s">
        <v>264</v>
      </c>
      <c r="BM431" t="s">
        <v>841</v>
      </c>
      <c r="BN431" t="s">
        <v>834</v>
      </c>
      <c r="BO431" t="s">
        <v>32</v>
      </c>
      <c r="BP431" t="s">
        <v>32</v>
      </c>
    </row>
    <row r="432" spans="1:68">
      <c r="A432" s="109">
        <v>2026</v>
      </c>
      <c r="B432" t="s">
        <v>543</v>
      </c>
      <c r="C432" s="109">
        <v>6</v>
      </c>
      <c r="D432" t="s">
        <v>1595</v>
      </c>
      <c r="E432">
        <v>2</v>
      </c>
      <c r="F432" t="s">
        <v>32</v>
      </c>
      <c r="G432" t="s">
        <v>32</v>
      </c>
      <c r="H432">
        <v>702006</v>
      </c>
      <c r="I432" t="s">
        <v>1014</v>
      </c>
      <c r="J432" t="s">
        <v>822</v>
      </c>
      <c r="K432" t="s">
        <v>823</v>
      </c>
      <c r="L432" t="s">
        <v>1015</v>
      </c>
      <c r="M432">
        <v>17</v>
      </c>
      <c r="N432">
        <v>47.9</v>
      </c>
      <c r="O432">
        <v>43.2</v>
      </c>
      <c r="P432" s="110">
        <v>46079</v>
      </c>
      <c r="Q432" s="110">
        <v>46087</v>
      </c>
      <c r="R432" s="110">
        <v>46087.632851041657</v>
      </c>
      <c r="S432" t="s">
        <v>187</v>
      </c>
      <c r="T432" t="s">
        <v>32</v>
      </c>
      <c r="U432" t="s">
        <v>32</v>
      </c>
      <c r="V432" t="s">
        <v>259</v>
      </c>
      <c r="W432" t="s">
        <v>259</v>
      </c>
      <c r="X432" t="s">
        <v>856</v>
      </c>
      <c r="Y432" t="s">
        <v>32</v>
      </c>
      <c r="Z432" t="s">
        <v>32</v>
      </c>
      <c r="AA432" t="s">
        <v>32</v>
      </c>
      <c r="AB432" t="s">
        <v>32</v>
      </c>
      <c r="AC432" t="s">
        <v>32</v>
      </c>
      <c r="AD432" t="s">
        <v>32</v>
      </c>
      <c r="AE432" t="s">
        <v>190</v>
      </c>
      <c r="AF432">
        <v>217</v>
      </c>
      <c r="AG432" t="s">
        <v>191</v>
      </c>
      <c r="AH432" t="s">
        <v>192</v>
      </c>
      <c r="AI432">
        <v>4</v>
      </c>
      <c r="AJ432">
        <v>4</v>
      </c>
      <c r="AK432" t="s">
        <v>193</v>
      </c>
      <c r="AL432" t="s">
        <v>193</v>
      </c>
      <c r="AM432" t="s">
        <v>193</v>
      </c>
      <c r="AN432">
        <v>10</v>
      </c>
      <c r="AO432" t="s">
        <v>194</v>
      </c>
      <c r="AP432" t="s">
        <v>826</v>
      </c>
      <c r="AQ432" s="283">
        <v>0.29799999999999999</v>
      </c>
      <c r="AR432">
        <v>1.0840000000000001</v>
      </c>
      <c r="AS432" s="283">
        <v>0.32303199999999999</v>
      </c>
      <c r="AT432">
        <v>162</v>
      </c>
      <c r="AU432" t="s">
        <v>261</v>
      </c>
      <c r="AV432" t="s">
        <v>32</v>
      </c>
      <c r="AW432" t="s">
        <v>32</v>
      </c>
      <c r="AX432">
        <v>14</v>
      </c>
      <c r="AY432" t="s">
        <v>195</v>
      </c>
      <c r="AZ432">
        <v>10257</v>
      </c>
      <c r="BA432" t="s">
        <v>1016</v>
      </c>
      <c r="BB432">
        <v>39665</v>
      </c>
      <c r="BC432" t="s">
        <v>1017</v>
      </c>
      <c r="BD432">
        <v>10324383</v>
      </c>
      <c r="BE432" t="s">
        <v>829</v>
      </c>
      <c r="BF432" t="s">
        <v>188</v>
      </c>
      <c r="BG432" t="s">
        <v>32</v>
      </c>
      <c r="BH432" t="s">
        <v>198</v>
      </c>
      <c r="BI432" t="s">
        <v>32</v>
      </c>
      <c r="BJ432">
        <v>475379</v>
      </c>
      <c r="BK432" t="s">
        <v>831</v>
      </c>
      <c r="BL432" t="s">
        <v>264</v>
      </c>
      <c r="BM432" t="s">
        <v>841</v>
      </c>
      <c r="BN432" t="s">
        <v>834</v>
      </c>
      <c r="BO432" t="s">
        <v>32</v>
      </c>
      <c r="BP432" t="s">
        <v>32</v>
      </c>
    </row>
    <row r="433" spans="1:68">
      <c r="A433" s="109">
        <v>2026</v>
      </c>
      <c r="B433" t="s">
        <v>543</v>
      </c>
      <c r="C433" s="109">
        <v>6</v>
      </c>
      <c r="D433" t="s">
        <v>1596</v>
      </c>
      <c r="E433">
        <v>1</v>
      </c>
      <c r="F433" t="s">
        <v>32</v>
      </c>
      <c r="G433" t="s">
        <v>32</v>
      </c>
      <c r="H433">
        <v>962155</v>
      </c>
      <c r="I433" t="s">
        <v>570</v>
      </c>
      <c r="J433" t="s">
        <v>822</v>
      </c>
      <c r="K433" t="s">
        <v>854</v>
      </c>
      <c r="L433" t="s">
        <v>1597</v>
      </c>
      <c r="M433">
        <v>17.8</v>
      </c>
      <c r="N433">
        <v>45</v>
      </c>
      <c r="O433">
        <v>69.2</v>
      </c>
      <c r="P433" s="110">
        <v>46078</v>
      </c>
      <c r="Q433" s="110">
        <v>46087</v>
      </c>
      <c r="R433" s="110">
        <v>46087.465684756942</v>
      </c>
      <c r="S433" t="s">
        <v>187</v>
      </c>
      <c r="T433" t="s">
        <v>32</v>
      </c>
      <c r="U433" t="s">
        <v>32</v>
      </c>
      <c r="V433" t="s">
        <v>203</v>
      </c>
      <c r="W433" t="s">
        <v>203</v>
      </c>
      <c r="X433" t="s">
        <v>1039</v>
      </c>
      <c r="Y433" t="s">
        <v>32</v>
      </c>
      <c r="Z433" t="s">
        <v>32</v>
      </c>
      <c r="AA433" t="s">
        <v>32</v>
      </c>
      <c r="AB433" t="s">
        <v>32</v>
      </c>
      <c r="AC433" t="s">
        <v>32</v>
      </c>
      <c r="AD433" t="s">
        <v>32</v>
      </c>
      <c r="AE433" t="s">
        <v>190</v>
      </c>
      <c r="AF433">
        <v>217</v>
      </c>
      <c r="AG433" t="s">
        <v>191</v>
      </c>
      <c r="AH433" t="s">
        <v>192</v>
      </c>
      <c r="AI433">
        <v>4</v>
      </c>
      <c r="AJ433">
        <v>4</v>
      </c>
      <c r="AK433" t="s">
        <v>193</v>
      </c>
      <c r="AL433" t="s">
        <v>193</v>
      </c>
      <c r="AM433" t="s">
        <v>193</v>
      </c>
      <c r="AN433">
        <v>8</v>
      </c>
      <c r="AO433" t="s">
        <v>194</v>
      </c>
      <c r="AP433" t="s">
        <v>826</v>
      </c>
      <c r="AQ433" s="283">
        <v>0.93600000000000005</v>
      </c>
      <c r="AR433">
        <v>1.0840000000000001</v>
      </c>
      <c r="AS433" s="283">
        <v>1.014624</v>
      </c>
      <c r="AT433">
        <v>114</v>
      </c>
      <c r="AU433" t="s">
        <v>205</v>
      </c>
      <c r="AV433" t="s">
        <v>32</v>
      </c>
      <c r="AW433" t="s">
        <v>32</v>
      </c>
      <c r="AX433">
        <v>8</v>
      </c>
      <c r="AY433" t="s">
        <v>195</v>
      </c>
      <c r="AZ433">
        <v>6990</v>
      </c>
      <c r="BA433" t="s">
        <v>571</v>
      </c>
      <c r="BB433">
        <v>19455</v>
      </c>
      <c r="BC433" t="s">
        <v>572</v>
      </c>
      <c r="BD433">
        <v>8449794</v>
      </c>
      <c r="BE433" t="s">
        <v>829</v>
      </c>
      <c r="BF433" t="s">
        <v>203</v>
      </c>
      <c r="BG433" t="s">
        <v>32</v>
      </c>
      <c r="BH433" t="s">
        <v>198</v>
      </c>
      <c r="BI433" t="s">
        <v>32</v>
      </c>
      <c r="BJ433">
        <v>475365</v>
      </c>
      <c r="BK433" t="s">
        <v>831</v>
      </c>
      <c r="BL433" t="s">
        <v>1041</v>
      </c>
      <c r="BM433" t="s">
        <v>841</v>
      </c>
      <c r="BN433" t="s">
        <v>834</v>
      </c>
      <c r="BO433" t="s">
        <v>32</v>
      </c>
      <c r="BP433" t="s">
        <v>32</v>
      </c>
    </row>
    <row r="434" spans="1:68">
      <c r="A434" s="109">
        <v>2026</v>
      </c>
      <c r="B434" t="s">
        <v>543</v>
      </c>
      <c r="C434" s="109">
        <v>6</v>
      </c>
      <c r="D434" t="s">
        <v>1598</v>
      </c>
      <c r="E434">
        <v>1</v>
      </c>
      <c r="F434" t="s">
        <v>32</v>
      </c>
      <c r="G434" t="s">
        <v>32</v>
      </c>
      <c r="H434">
        <v>704715</v>
      </c>
      <c r="I434" t="s">
        <v>965</v>
      </c>
      <c r="J434" t="s">
        <v>822</v>
      </c>
      <c r="K434" t="s">
        <v>952</v>
      </c>
      <c r="L434" t="s">
        <v>966</v>
      </c>
      <c r="M434">
        <v>14.89</v>
      </c>
      <c r="N434">
        <v>43.1</v>
      </c>
      <c r="O434">
        <v>30</v>
      </c>
      <c r="P434" s="110">
        <v>46072</v>
      </c>
      <c r="Q434" s="110">
        <v>46087</v>
      </c>
      <c r="R434" s="110">
        <v>46087.582315543979</v>
      </c>
      <c r="S434" t="s">
        <v>187</v>
      </c>
      <c r="T434" t="s">
        <v>32</v>
      </c>
      <c r="U434" t="s">
        <v>32</v>
      </c>
      <c r="V434" t="s">
        <v>65</v>
      </c>
      <c r="W434" t="s">
        <v>65</v>
      </c>
      <c r="X434" t="s">
        <v>1001</v>
      </c>
      <c r="Y434" t="s">
        <v>32</v>
      </c>
      <c r="Z434" t="s">
        <v>32</v>
      </c>
      <c r="AA434" t="s">
        <v>32</v>
      </c>
      <c r="AB434" t="s">
        <v>32</v>
      </c>
      <c r="AC434" t="s">
        <v>32</v>
      </c>
      <c r="AD434" t="s">
        <v>32</v>
      </c>
      <c r="AE434" t="s">
        <v>190</v>
      </c>
      <c r="AF434">
        <v>217</v>
      </c>
      <c r="AG434" t="s">
        <v>191</v>
      </c>
      <c r="AH434" t="s">
        <v>192</v>
      </c>
      <c r="AI434">
        <v>4</v>
      </c>
      <c r="AJ434">
        <v>4</v>
      </c>
      <c r="AK434" t="s">
        <v>193</v>
      </c>
      <c r="AL434" t="s">
        <v>193</v>
      </c>
      <c r="AM434" t="s">
        <v>193</v>
      </c>
      <c r="AN434">
        <v>4</v>
      </c>
      <c r="AO434" t="s">
        <v>194</v>
      </c>
      <c r="AP434" t="s">
        <v>826</v>
      </c>
      <c r="AQ434" s="283">
        <v>3</v>
      </c>
      <c r="AR434">
        <v>1.0840000000000001</v>
      </c>
      <c r="AS434" s="283">
        <v>3.2519999999999998</v>
      </c>
      <c r="AT434">
        <v>110</v>
      </c>
      <c r="AU434" t="s">
        <v>387</v>
      </c>
      <c r="AV434" t="s">
        <v>32</v>
      </c>
      <c r="AW434" t="s">
        <v>32</v>
      </c>
      <c r="AX434">
        <v>3</v>
      </c>
      <c r="AY434" t="s">
        <v>195</v>
      </c>
      <c r="AZ434">
        <v>31</v>
      </c>
      <c r="BA434" t="s">
        <v>1143</v>
      </c>
      <c r="BB434">
        <v>233816</v>
      </c>
      <c r="BC434" t="s">
        <v>967</v>
      </c>
      <c r="BD434">
        <v>16821805</v>
      </c>
      <c r="BE434" t="s">
        <v>829</v>
      </c>
      <c r="BF434" t="s">
        <v>318</v>
      </c>
      <c r="BG434" t="s">
        <v>32</v>
      </c>
      <c r="BH434" t="s">
        <v>198</v>
      </c>
      <c r="BI434" t="s">
        <v>32</v>
      </c>
      <c r="BJ434">
        <v>475348</v>
      </c>
      <c r="BK434" t="s">
        <v>831</v>
      </c>
      <c r="BL434" t="s">
        <v>390</v>
      </c>
      <c r="BM434" t="s">
        <v>841</v>
      </c>
      <c r="BN434" t="s">
        <v>834</v>
      </c>
      <c r="BO434" t="s">
        <v>32</v>
      </c>
      <c r="BP434" t="s">
        <v>32</v>
      </c>
    </row>
    <row r="435" spans="1:68">
      <c r="A435" s="109">
        <v>2026</v>
      </c>
      <c r="B435" t="s">
        <v>543</v>
      </c>
      <c r="C435" s="109">
        <v>6</v>
      </c>
      <c r="D435" t="s">
        <v>1598</v>
      </c>
      <c r="E435">
        <v>2</v>
      </c>
      <c r="F435" t="s">
        <v>32</v>
      </c>
      <c r="G435" t="s">
        <v>32</v>
      </c>
      <c r="H435">
        <v>704715</v>
      </c>
      <c r="I435" t="s">
        <v>965</v>
      </c>
      <c r="J435" t="s">
        <v>822</v>
      </c>
      <c r="K435" t="s">
        <v>952</v>
      </c>
      <c r="L435" t="s">
        <v>966</v>
      </c>
      <c r="M435">
        <v>14.89</v>
      </c>
      <c r="N435">
        <v>43.1</v>
      </c>
      <c r="O435">
        <v>30</v>
      </c>
      <c r="P435" s="110">
        <v>46072</v>
      </c>
      <c r="Q435" s="110">
        <v>46087</v>
      </c>
      <c r="R435" s="110">
        <v>46087.582315543979</v>
      </c>
      <c r="S435" t="s">
        <v>187</v>
      </c>
      <c r="T435" t="s">
        <v>32</v>
      </c>
      <c r="U435" t="s">
        <v>32</v>
      </c>
      <c r="V435" t="s">
        <v>65</v>
      </c>
      <c r="W435" t="s">
        <v>65</v>
      </c>
      <c r="X435" t="s">
        <v>1001</v>
      </c>
      <c r="Y435" t="s">
        <v>32</v>
      </c>
      <c r="Z435" t="s">
        <v>32</v>
      </c>
      <c r="AA435" t="s">
        <v>32</v>
      </c>
      <c r="AB435" t="s">
        <v>32</v>
      </c>
      <c r="AC435" t="s">
        <v>32</v>
      </c>
      <c r="AD435" t="s">
        <v>32</v>
      </c>
      <c r="AE435" t="s">
        <v>190</v>
      </c>
      <c r="AF435">
        <v>217</v>
      </c>
      <c r="AG435" t="s">
        <v>191</v>
      </c>
      <c r="AH435" t="s">
        <v>192</v>
      </c>
      <c r="AI435">
        <v>4</v>
      </c>
      <c r="AJ435">
        <v>4</v>
      </c>
      <c r="AK435" t="s">
        <v>193</v>
      </c>
      <c r="AL435" t="s">
        <v>193</v>
      </c>
      <c r="AM435" t="s">
        <v>193</v>
      </c>
      <c r="AN435">
        <v>4</v>
      </c>
      <c r="AO435" t="s">
        <v>194</v>
      </c>
      <c r="AP435" t="s">
        <v>826</v>
      </c>
      <c r="AQ435" s="283">
        <v>0.432</v>
      </c>
      <c r="AR435">
        <v>1.0840000000000001</v>
      </c>
      <c r="AS435" s="283">
        <v>0.46828799999999998</v>
      </c>
      <c r="AT435">
        <v>109</v>
      </c>
      <c r="AU435" t="s">
        <v>387</v>
      </c>
      <c r="AV435" t="s">
        <v>32</v>
      </c>
      <c r="AW435" t="s">
        <v>32</v>
      </c>
      <c r="AX435">
        <v>3</v>
      </c>
      <c r="AY435" t="s">
        <v>195</v>
      </c>
      <c r="AZ435">
        <v>31</v>
      </c>
      <c r="BA435" t="s">
        <v>1143</v>
      </c>
      <c r="BB435">
        <v>233816</v>
      </c>
      <c r="BC435" t="s">
        <v>967</v>
      </c>
      <c r="BD435">
        <v>16821805</v>
      </c>
      <c r="BE435" t="s">
        <v>829</v>
      </c>
      <c r="BF435" t="s">
        <v>318</v>
      </c>
      <c r="BG435" t="s">
        <v>32</v>
      </c>
      <c r="BH435" t="s">
        <v>198</v>
      </c>
      <c r="BI435" t="s">
        <v>32</v>
      </c>
      <c r="BJ435">
        <v>475348</v>
      </c>
      <c r="BK435" t="s">
        <v>831</v>
      </c>
      <c r="BL435" t="s">
        <v>390</v>
      </c>
      <c r="BM435" t="s">
        <v>841</v>
      </c>
      <c r="BN435" t="s">
        <v>834</v>
      </c>
      <c r="BO435" t="s">
        <v>32</v>
      </c>
      <c r="BP435" t="s">
        <v>32</v>
      </c>
    </row>
    <row r="436" spans="1:68">
      <c r="A436" s="109">
        <v>2026</v>
      </c>
      <c r="B436" t="s">
        <v>543</v>
      </c>
      <c r="C436" s="109">
        <v>5</v>
      </c>
      <c r="D436" t="s">
        <v>1599</v>
      </c>
      <c r="E436">
        <v>1</v>
      </c>
      <c r="F436" t="s">
        <v>32</v>
      </c>
      <c r="G436" t="s">
        <v>32</v>
      </c>
      <c r="H436">
        <v>925225</v>
      </c>
      <c r="I436" t="s">
        <v>484</v>
      </c>
      <c r="J436" t="s">
        <v>822</v>
      </c>
      <c r="K436" t="s">
        <v>854</v>
      </c>
      <c r="L436" t="s">
        <v>1600</v>
      </c>
      <c r="M436">
        <v>13.5</v>
      </c>
      <c r="N436">
        <v>18</v>
      </c>
      <c r="O436">
        <v>30.1</v>
      </c>
      <c r="P436" s="110">
        <v>46082</v>
      </c>
      <c r="Q436" s="110">
        <v>46086</v>
      </c>
      <c r="R436" s="110">
        <v>46086.775759687502</v>
      </c>
      <c r="S436" t="s">
        <v>187</v>
      </c>
      <c r="T436" t="s">
        <v>32</v>
      </c>
      <c r="U436" t="s">
        <v>32</v>
      </c>
      <c r="V436" t="s">
        <v>215</v>
      </c>
      <c r="W436" t="s">
        <v>216</v>
      </c>
      <c r="X436" t="s">
        <v>943</v>
      </c>
      <c r="Y436" t="s">
        <v>32</v>
      </c>
      <c r="Z436" t="s">
        <v>32</v>
      </c>
      <c r="AA436" t="s">
        <v>32</v>
      </c>
      <c r="AB436" t="s">
        <v>32</v>
      </c>
      <c r="AC436" t="s">
        <v>32</v>
      </c>
      <c r="AD436" t="s">
        <v>32</v>
      </c>
      <c r="AE436" t="s">
        <v>190</v>
      </c>
      <c r="AF436">
        <v>217</v>
      </c>
      <c r="AG436" t="s">
        <v>191</v>
      </c>
      <c r="AH436" t="s">
        <v>192</v>
      </c>
      <c r="AI436">
        <v>4</v>
      </c>
      <c r="AJ436">
        <v>4</v>
      </c>
      <c r="AK436" t="s">
        <v>193</v>
      </c>
      <c r="AL436" t="s">
        <v>193</v>
      </c>
      <c r="AM436" t="s">
        <v>193</v>
      </c>
      <c r="AN436">
        <v>1</v>
      </c>
      <c r="AO436" t="s">
        <v>194</v>
      </c>
      <c r="AP436" t="s">
        <v>826</v>
      </c>
      <c r="AQ436" s="283">
        <v>8.7999999999999995E-2</v>
      </c>
      <c r="AR436">
        <v>1.0840000000000001</v>
      </c>
      <c r="AS436" s="283">
        <v>9.5392000000000005E-2</v>
      </c>
      <c r="AT436">
        <v>102</v>
      </c>
      <c r="AU436" t="s">
        <v>216</v>
      </c>
      <c r="AV436" t="s">
        <v>32</v>
      </c>
      <c r="AW436" t="s">
        <v>32</v>
      </c>
      <c r="AX436">
        <v>1</v>
      </c>
      <c r="AY436" t="s">
        <v>422</v>
      </c>
      <c r="AZ436">
        <v>1141</v>
      </c>
      <c r="BA436" t="s">
        <v>948</v>
      </c>
      <c r="BB436">
        <v>916212</v>
      </c>
      <c r="BC436" t="s">
        <v>485</v>
      </c>
      <c r="BD436">
        <v>8445687</v>
      </c>
      <c r="BE436" t="s">
        <v>829</v>
      </c>
      <c r="BF436" t="s">
        <v>216</v>
      </c>
      <c r="BG436" t="s">
        <v>32</v>
      </c>
      <c r="BH436" t="s">
        <v>198</v>
      </c>
      <c r="BI436" t="s">
        <v>32</v>
      </c>
      <c r="BJ436">
        <v>475341</v>
      </c>
      <c r="BK436" t="s">
        <v>831</v>
      </c>
      <c r="BL436" t="s">
        <v>220</v>
      </c>
      <c r="BM436" t="s">
        <v>833</v>
      </c>
      <c r="BN436" t="s">
        <v>834</v>
      </c>
      <c r="BO436" t="s">
        <v>32</v>
      </c>
      <c r="BP436" t="s">
        <v>32</v>
      </c>
    </row>
    <row r="437" spans="1:68">
      <c r="A437" s="109">
        <v>2026</v>
      </c>
      <c r="B437" t="s">
        <v>543</v>
      </c>
      <c r="C437" s="109">
        <v>5</v>
      </c>
      <c r="D437" t="s">
        <v>1601</v>
      </c>
      <c r="E437">
        <v>1</v>
      </c>
      <c r="F437" t="s">
        <v>32</v>
      </c>
      <c r="G437" t="s">
        <v>32</v>
      </c>
      <c r="H437">
        <v>698865</v>
      </c>
      <c r="I437" t="s">
        <v>1602</v>
      </c>
      <c r="J437" t="s">
        <v>822</v>
      </c>
      <c r="K437" t="s">
        <v>854</v>
      </c>
      <c r="L437" t="s">
        <v>1603</v>
      </c>
      <c r="M437">
        <v>14.1</v>
      </c>
      <c r="N437">
        <v>21.3</v>
      </c>
      <c r="O437">
        <v>21.5</v>
      </c>
      <c r="P437" s="110">
        <v>46076</v>
      </c>
      <c r="Q437" s="110">
        <v>46086</v>
      </c>
      <c r="R437" s="110">
        <v>46086.964641319442</v>
      </c>
      <c r="S437" t="s">
        <v>187</v>
      </c>
      <c r="T437" t="s">
        <v>32</v>
      </c>
      <c r="U437" t="s">
        <v>32</v>
      </c>
      <c r="V437" t="s">
        <v>203</v>
      </c>
      <c r="W437" t="s">
        <v>203</v>
      </c>
      <c r="X437" t="s">
        <v>1039</v>
      </c>
      <c r="Y437" t="s">
        <v>32</v>
      </c>
      <c r="Z437" t="s">
        <v>32</v>
      </c>
      <c r="AA437" t="s">
        <v>32</v>
      </c>
      <c r="AB437" t="s">
        <v>32</v>
      </c>
      <c r="AC437" t="s">
        <v>32</v>
      </c>
      <c r="AD437" t="s">
        <v>32</v>
      </c>
      <c r="AE437" t="s">
        <v>190</v>
      </c>
      <c r="AF437">
        <v>217</v>
      </c>
      <c r="AG437" t="s">
        <v>191</v>
      </c>
      <c r="AH437" t="s">
        <v>192</v>
      </c>
      <c r="AI437">
        <v>4</v>
      </c>
      <c r="AJ437">
        <v>4</v>
      </c>
      <c r="AK437" t="s">
        <v>193</v>
      </c>
      <c r="AL437" t="s">
        <v>193</v>
      </c>
      <c r="AM437" t="s">
        <v>193</v>
      </c>
      <c r="AN437">
        <v>8</v>
      </c>
      <c r="AO437" t="s">
        <v>194</v>
      </c>
      <c r="AP437" t="s">
        <v>826</v>
      </c>
      <c r="AQ437" s="283">
        <v>0.90900000000000003</v>
      </c>
      <c r="AR437">
        <v>1.0840000000000001</v>
      </c>
      <c r="AS437" s="283">
        <v>0.98535600000000012</v>
      </c>
      <c r="AT437">
        <v>114</v>
      </c>
      <c r="AU437" t="s">
        <v>205</v>
      </c>
      <c r="AV437" t="s">
        <v>32</v>
      </c>
      <c r="AW437" t="s">
        <v>32</v>
      </c>
      <c r="AX437">
        <v>8</v>
      </c>
      <c r="AY437" t="s">
        <v>195</v>
      </c>
      <c r="AZ437">
        <v>8875</v>
      </c>
      <c r="BA437" t="s">
        <v>1604</v>
      </c>
      <c r="BB437">
        <v>19451</v>
      </c>
      <c r="BC437" t="s">
        <v>1605</v>
      </c>
      <c r="BD437">
        <v>9431048</v>
      </c>
      <c r="BE437" t="s">
        <v>829</v>
      </c>
      <c r="BF437" t="s">
        <v>203</v>
      </c>
      <c r="BG437" t="s">
        <v>32</v>
      </c>
      <c r="BH437" t="s">
        <v>198</v>
      </c>
      <c r="BI437" t="s">
        <v>32</v>
      </c>
      <c r="BJ437">
        <v>475332</v>
      </c>
      <c r="BK437" t="s">
        <v>831</v>
      </c>
      <c r="BL437" t="s">
        <v>1041</v>
      </c>
      <c r="BM437" t="s">
        <v>841</v>
      </c>
      <c r="BN437" t="s">
        <v>834</v>
      </c>
      <c r="BO437" t="s">
        <v>32</v>
      </c>
      <c r="BP437" t="s">
        <v>32</v>
      </c>
    </row>
    <row r="438" spans="1:68">
      <c r="A438" s="109">
        <v>2026</v>
      </c>
      <c r="B438" t="s">
        <v>543</v>
      </c>
      <c r="C438" s="109">
        <v>5</v>
      </c>
      <c r="D438" t="s">
        <v>1606</v>
      </c>
      <c r="E438">
        <v>1</v>
      </c>
      <c r="F438" t="s">
        <v>32</v>
      </c>
      <c r="G438" t="s">
        <v>32</v>
      </c>
      <c r="H438">
        <v>964788</v>
      </c>
      <c r="I438" t="s">
        <v>1607</v>
      </c>
      <c r="J438" t="s">
        <v>822</v>
      </c>
      <c r="K438" t="s">
        <v>854</v>
      </c>
      <c r="L438" t="s">
        <v>1608</v>
      </c>
      <c r="M438">
        <v>17.95</v>
      </c>
      <c r="N438">
        <v>30.7</v>
      </c>
      <c r="O438">
        <v>20.100000000000001</v>
      </c>
      <c r="P438" s="110">
        <v>46080</v>
      </c>
      <c r="Q438" s="110">
        <v>46086</v>
      </c>
      <c r="R438" s="110">
        <v>46090.459293831023</v>
      </c>
      <c r="S438" t="s">
        <v>187</v>
      </c>
      <c r="T438" t="s">
        <v>32</v>
      </c>
      <c r="U438" t="s">
        <v>32</v>
      </c>
      <c r="V438" t="s">
        <v>203</v>
      </c>
      <c r="W438" t="s">
        <v>203</v>
      </c>
      <c r="X438" t="s">
        <v>1039</v>
      </c>
      <c r="Y438" t="s">
        <v>32</v>
      </c>
      <c r="Z438" t="s">
        <v>32</v>
      </c>
      <c r="AA438" t="s">
        <v>32</v>
      </c>
      <c r="AB438" t="s">
        <v>32</v>
      </c>
      <c r="AC438" t="s">
        <v>32</v>
      </c>
      <c r="AD438" t="s">
        <v>32</v>
      </c>
      <c r="AE438" t="s">
        <v>190</v>
      </c>
      <c r="AF438">
        <v>217</v>
      </c>
      <c r="AG438" t="s">
        <v>191</v>
      </c>
      <c r="AH438" t="s">
        <v>192</v>
      </c>
      <c r="AI438">
        <v>4</v>
      </c>
      <c r="AJ438">
        <v>4</v>
      </c>
      <c r="AK438" t="s">
        <v>193</v>
      </c>
      <c r="AL438" t="s">
        <v>193</v>
      </c>
      <c r="AM438" t="s">
        <v>193</v>
      </c>
      <c r="AN438">
        <v>8</v>
      </c>
      <c r="AO438" t="s">
        <v>194</v>
      </c>
      <c r="AP438" t="s">
        <v>826</v>
      </c>
      <c r="AQ438" s="283">
        <v>3.3000000000000002E-2</v>
      </c>
      <c r="AR438">
        <v>1.0840000000000001</v>
      </c>
      <c r="AS438" s="283">
        <v>3.5772000000000012E-2</v>
      </c>
      <c r="AT438">
        <v>114</v>
      </c>
      <c r="AU438" t="s">
        <v>205</v>
      </c>
      <c r="AV438" t="s">
        <v>32</v>
      </c>
      <c r="AW438" t="s">
        <v>32</v>
      </c>
      <c r="AX438">
        <v>8</v>
      </c>
      <c r="AY438" t="s">
        <v>195</v>
      </c>
      <c r="AZ438">
        <v>7886</v>
      </c>
      <c r="BA438" t="s">
        <v>1609</v>
      </c>
      <c r="BB438">
        <v>18225</v>
      </c>
      <c r="BC438" t="s">
        <v>1610</v>
      </c>
      <c r="BD438">
        <v>12384879</v>
      </c>
      <c r="BE438" t="s">
        <v>829</v>
      </c>
      <c r="BF438" t="s">
        <v>203</v>
      </c>
      <c r="BG438" t="s">
        <v>32</v>
      </c>
      <c r="BH438" t="s">
        <v>198</v>
      </c>
      <c r="BI438" t="s">
        <v>1611</v>
      </c>
      <c r="BJ438">
        <v>475330</v>
      </c>
      <c r="BK438" t="s">
        <v>831</v>
      </c>
      <c r="BL438" t="s">
        <v>1041</v>
      </c>
      <c r="BM438" t="s">
        <v>841</v>
      </c>
      <c r="BN438" t="s">
        <v>834</v>
      </c>
      <c r="BO438" t="s">
        <v>32</v>
      </c>
      <c r="BP438" t="s">
        <v>32</v>
      </c>
    </row>
    <row r="439" spans="1:68">
      <c r="A439" s="109">
        <v>2026</v>
      </c>
      <c r="B439" t="s">
        <v>543</v>
      </c>
      <c r="C439" s="109">
        <v>5</v>
      </c>
      <c r="D439" t="s">
        <v>1612</v>
      </c>
      <c r="E439">
        <v>1</v>
      </c>
      <c r="F439" t="s">
        <v>32</v>
      </c>
      <c r="G439" t="s">
        <v>32</v>
      </c>
      <c r="H439">
        <v>702448</v>
      </c>
      <c r="I439" t="s">
        <v>1613</v>
      </c>
      <c r="J439" t="s">
        <v>822</v>
      </c>
      <c r="K439" t="s">
        <v>854</v>
      </c>
      <c r="L439" t="s">
        <v>1614</v>
      </c>
      <c r="M439">
        <v>17.600000000000001</v>
      </c>
      <c r="N439">
        <v>49</v>
      </c>
      <c r="O439">
        <v>43.4</v>
      </c>
      <c r="P439" s="110">
        <v>46079</v>
      </c>
      <c r="Q439" s="110">
        <v>46086</v>
      </c>
      <c r="R439" s="110">
        <v>46086.657321724539</v>
      </c>
      <c r="S439" t="s">
        <v>187</v>
      </c>
      <c r="T439" t="s">
        <v>32</v>
      </c>
      <c r="U439" t="s">
        <v>32</v>
      </c>
      <c r="V439" t="s">
        <v>203</v>
      </c>
      <c r="W439" t="s">
        <v>203</v>
      </c>
      <c r="X439" t="s">
        <v>1039</v>
      </c>
      <c r="Y439" t="s">
        <v>32</v>
      </c>
      <c r="Z439" t="s">
        <v>32</v>
      </c>
      <c r="AA439" t="s">
        <v>32</v>
      </c>
      <c r="AB439" t="s">
        <v>32</v>
      </c>
      <c r="AC439" t="s">
        <v>32</v>
      </c>
      <c r="AD439" t="s">
        <v>32</v>
      </c>
      <c r="AE439" t="s">
        <v>190</v>
      </c>
      <c r="AF439">
        <v>217</v>
      </c>
      <c r="AG439" t="s">
        <v>191</v>
      </c>
      <c r="AH439" t="s">
        <v>192</v>
      </c>
      <c r="AI439">
        <v>4</v>
      </c>
      <c r="AJ439">
        <v>4</v>
      </c>
      <c r="AK439" t="s">
        <v>193</v>
      </c>
      <c r="AL439" t="s">
        <v>193</v>
      </c>
      <c r="AM439" t="s">
        <v>193</v>
      </c>
      <c r="AN439">
        <v>8</v>
      </c>
      <c r="AO439" t="s">
        <v>194</v>
      </c>
      <c r="AP439" t="s">
        <v>826</v>
      </c>
      <c r="AQ439" s="283">
        <v>0.249</v>
      </c>
      <c r="AR439">
        <v>1.0840000000000001</v>
      </c>
      <c r="AS439" s="283">
        <v>0.26991599999999999</v>
      </c>
      <c r="AT439">
        <v>114</v>
      </c>
      <c r="AU439" t="s">
        <v>205</v>
      </c>
      <c r="AV439" t="s">
        <v>32</v>
      </c>
      <c r="AW439" t="s">
        <v>32</v>
      </c>
      <c r="AX439">
        <v>8</v>
      </c>
      <c r="AY439" t="s">
        <v>195</v>
      </c>
      <c r="AZ439">
        <v>7925</v>
      </c>
      <c r="BA439" t="s">
        <v>1615</v>
      </c>
      <c r="BB439">
        <v>20846</v>
      </c>
      <c r="BC439" t="s">
        <v>1616</v>
      </c>
      <c r="BD439">
        <v>10596036</v>
      </c>
      <c r="BE439" t="s">
        <v>829</v>
      </c>
      <c r="BF439" t="s">
        <v>203</v>
      </c>
      <c r="BG439" t="s">
        <v>32</v>
      </c>
      <c r="BH439" t="s">
        <v>198</v>
      </c>
      <c r="BI439" t="s">
        <v>32</v>
      </c>
      <c r="BJ439">
        <v>475323</v>
      </c>
      <c r="BK439" t="s">
        <v>831</v>
      </c>
      <c r="BL439" t="s">
        <v>1041</v>
      </c>
      <c r="BM439" t="s">
        <v>841</v>
      </c>
      <c r="BN439" t="s">
        <v>834</v>
      </c>
      <c r="BO439" t="s">
        <v>32</v>
      </c>
      <c r="BP439" t="s">
        <v>32</v>
      </c>
    </row>
    <row r="440" spans="1:68">
      <c r="A440" s="109">
        <v>2026</v>
      </c>
      <c r="B440" t="s">
        <v>543</v>
      </c>
      <c r="C440" s="109">
        <v>5</v>
      </c>
      <c r="D440" t="s">
        <v>1617</v>
      </c>
      <c r="E440">
        <v>1</v>
      </c>
      <c r="F440" t="s">
        <v>32</v>
      </c>
      <c r="G440" t="s">
        <v>32</v>
      </c>
      <c r="H440">
        <v>699794</v>
      </c>
      <c r="I440" t="s">
        <v>1618</v>
      </c>
      <c r="J440" t="s">
        <v>822</v>
      </c>
      <c r="K440" t="s">
        <v>854</v>
      </c>
      <c r="L440" t="s">
        <v>1619</v>
      </c>
      <c r="M440">
        <v>15.6</v>
      </c>
      <c r="N440">
        <v>18.7</v>
      </c>
      <c r="O440">
        <v>22.3</v>
      </c>
      <c r="P440" s="110">
        <v>46073</v>
      </c>
      <c r="Q440" s="110">
        <v>46086</v>
      </c>
      <c r="R440" s="110">
        <v>46086.727877048623</v>
      </c>
      <c r="S440" t="s">
        <v>187</v>
      </c>
      <c r="T440" t="s">
        <v>32</v>
      </c>
      <c r="U440" t="s">
        <v>32</v>
      </c>
      <c r="V440" t="s">
        <v>203</v>
      </c>
      <c r="W440" t="s">
        <v>203</v>
      </c>
      <c r="X440" t="s">
        <v>1039</v>
      </c>
      <c r="Y440" t="s">
        <v>32</v>
      </c>
      <c r="Z440" t="s">
        <v>32</v>
      </c>
      <c r="AA440" t="s">
        <v>32</v>
      </c>
      <c r="AB440" t="s">
        <v>32</v>
      </c>
      <c r="AC440" t="s">
        <v>32</v>
      </c>
      <c r="AD440" t="s">
        <v>32</v>
      </c>
      <c r="AE440" t="s">
        <v>190</v>
      </c>
      <c r="AF440">
        <v>217</v>
      </c>
      <c r="AG440" t="s">
        <v>191</v>
      </c>
      <c r="AH440" t="s">
        <v>192</v>
      </c>
      <c r="AI440">
        <v>4</v>
      </c>
      <c r="AJ440">
        <v>4</v>
      </c>
      <c r="AK440" t="s">
        <v>193</v>
      </c>
      <c r="AL440" t="s">
        <v>193</v>
      </c>
      <c r="AM440" t="s">
        <v>193</v>
      </c>
      <c r="AN440">
        <v>9</v>
      </c>
      <c r="AO440" t="s">
        <v>194</v>
      </c>
      <c r="AP440" t="s">
        <v>826</v>
      </c>
      <c r="AQ440" s="283">
        <v>1.1419999999999999</v>
      </c>
      <c r="AR440">
        <v>1.0840000000000001</v>
      </c>
      <c r="AS440" s="283">
        <v>1.2379279999999999</v>
      </c>
      <c r="AT440">
        <v>115</v>
      </c>
      <c r="AU440" t="s">
        <v>205</v>
      </c>
      <c r="AV440" t="s">
        <v>32</v>
      </c>
      <c r="AW440" t="s">
        <v>32</v>
      </c>
      <c r="AX440">
        <v>8</v>
      </c>
      <c r="AY440" t="s">
        <v>195</v>
      </c>
      <c r="AZ440">
        <v>9236</v>
      </c>
      <c r="BA440" t="s">
        <v>1620</v>
      </c>
      <c r="BB440">
        <v>19225</v>
      </c>
      <c r="BC440" t="s">
        <v>1621</v>
      </c>
      <c r="BD440">
        <v>8871265</v>
      </c>
      <c r="BE440" t="s">
        <v>829</v>
      </c>
      <c r="BF440" t="s">
        <v>203</v>
      </c>
      <c r="BG440" t="s">
        <v>32</v>
      </c>
      <c r="BH440" t="s">
        <v>198</v>
      </c>
      <c r="BI440" t="s">
        <v>32</v>
      </c>
      <c r="BJ440">
        <v>475317</v>
      </c>
      <c r="BK440" t="s">
        <v>831</v>
      </c>
      <c r="BL440" t="s">
        <v>1041</v>
      </c>
      <c r="BM440" t="s">
        <v>841</v>
      </c>
      <c r="BN440" t="s">
        <v>834</v>
      </c>
      <c r="BO440" t="s">
        <v>32</v>
      </c>
      <c r="BP440" t="s">
        <v>32</v>
      </c>
    </row>
    <row r="441" spans="1:68">
      <c r="A441" s="109">
        <v>2026</v>
      </c>
      <c r="B441" t="s">
        <v>543</v>
      </c>
      <c r="C441" s="109">
        <v>5</v>
      </c>
      <c r="D441" t="s">
        <v>1622</v>
      </c>
      <c r="E441">
        <v>1</v>
      </c>
      <c r="F441" t="s">
        <v>32</v>
      </c>
      <c r="G441" t="s">
        <v>32</v>
      </c>
      <c r="H441">
        <v>698099</v>
      </c>
      <c r="I441" t="s">
        <v>202</v>
      </c>
      <c r="J441" t="s">
        <v>822</v>
      </c>
      <c r="K441" t="s">
        <v>854</v>
      </c>
      <c r="L441" t="s">
        <v>1623</v>
      </c>
      <c r="M441">
        <v>18</v>
      </c>
      <c r="N441">
        <v>48.8</v>
      </c>
      <c r="O441">
        <v>47.3</v>
      </c>
      <c r="P441" s="110">
        <v>46077</v>
      </c>
      <c r="Q441" s="110">
        <v>46086</v>
      </c>
      <c r="R441" s="110">
        <v>46086.586457754631</v>
      </c>
      <c r="S441" t="s">
        <v>187</v>
      </c>
      <c r="T441" t="s">
        <v>32</v>
      </c>
      <c r="U441" t="s">
        <v>32</v>
      </c>
      <c r="V441" t="s">
        <v>203</v>
      </c>
      <c r="W441" t="s">
        <v>203</v>
      </c>
      <c r="X441" t="s">
        <v>1039</v>
      </c>
      <c r="Y441" t="s">
        <v>32</v>
      </c>
      <c r="Z441" t="s">
        <v>32</v>
      </c>
      <c r="AA441" t="s">
        <v>32</v>
      </c>
      <c r="AB441" t="s">
        <v>32</v>
      </c>
      <c r="AC441" t="s">
        <v>32</v>
      </c>
      <c r="AD441" t="s">
        <v>32</v>
      </c>
      <c r="AE441" t="s">
        <v>190</v>
      </c>
      <c r="AF441">
        <v>217</v>
      </c>
      <c r="AG441" t="s">
        <v>191</v>
      </c>
      <c r="AH441" t="s">
        <v>192</v>
      </c>
      <c r="AI441">
        <v>4</v>
      </c>
      <c r="AJ441">
        <v>4</v>
      </c>
      <c r="AK441" t="s">
        <v>193</v>
      </c>
      <c r="AL441" t="s">
        <v>193</v>
      </c>
      <c r="AM441" t="s">
        <v>193</v>
      </c>
      <c r="AN441">
        <v>14</v>
      </c>
      <c r="AO441" t="s">
        <v>194</v>
      </c>
      <c r="AP441" t="s">
        <v>826</v>
      </c>
      <c r="AQ441" s="283">
        <v>2.4750000000000001</v>
      </c>
      <c r="AR441">
        <v>1.0840000000000001</v>
      </c>
      <c r="AS441" s="283">
        <v>2.6829000000000001</v>
      </c>
      <c r="AT441">
        <v>161</v>
      </c>
      <c r="AU441" t="s">
        <v>205</v>
      </c>
      <c r="AV441" t="s">
        <v>32</v>
      </c>
      <c r="AW441" t="s">
        <v>32</v>
      </c>
      <c r="AX441">
        <v>8</v>
      </c>
      <c r="AY441" t="s">
        <v>195</v>
      </c>
      <c r="AZ441">
        <v>8674</v>
      </c>
      <c r="BA441" t="s">
        <v>206</v>
      </c>
      <c r="BB441">
        <v>19441</v>
      </c>
      <c r="BC441" t="s">
        <v>207</v>
      </c>
      <c r="BD441">
        <v>9520473</v>
      </c>
      <c r="BE441" t="s">
        <v>829</v>
      </c>
      <c r="BF441" t="s">
        <v>203</v>
      </c>
      <c r="BG441" t="s">
        <v>32</v>
      </c>
      <c r="BH441" t="s">
        <v>198</v>
      </c>
      <c r="BI441" t="s">
        <v>32</v>
      </c>
      <c r="BJ441">
        <v>475313</v>
      </c>
      <c r="BK441" t="s">
        <v>831</v>
      </c>
      <c r="BL441" t="s">
        <v>1041</v>
      </c>
      <c r="BM441" t="s">
        <v>841</v>
      </c>
      <c r="BN441" t="s">
        <v>834</v>
      </c>
      <c r="BO441" t="s">
        <v>32</v>
      </c>
      <c r="BP441" t="s">
        <v>32</v>
      </c>
    </row>
    <row r="442" spans="1:68">
      <c r="A442" s="109">
        <v>2026</v>
      </c>
      <c r="B442" t="s">
        <v>543</v>
      </c>
      <c r="C442" s="109">
        <v>5</v>
      </c>
      <c r="D442" t="s">
        <v>1624</v>
      </c>
      <c r="E442">
        <v>1</v>
      </c>
      <c r="F442" t="s">
        <v>32</v>
      </c>
      <c r="G442" t="s">
        <v>32</v>
      </c>
      <c r="H442">
        <v>6397</v>
      </c>
      <c r="I442" t="s">
        <v>1625</v>
      </c>
      <c r="J442" t="s">
        <v>822</v>
      </c>
      <c r="K442" t="s">
        <v>854</v>
      </c>
      <c r="L442" t="s">
        <v>1626</v>
      </c>
      <c r="M442">
        <v>17.98</v>
      </c>
      <c r="N442">
        <v>47</v>
      </c>
      <c r="O442">
        <v>46.3</v>
      </c>
      <c r="P442" s="110">
        <v>46077</v>
      </c>
      <c r="Q442" s="110">
        <v>46086</v>
      </c>
      <c r="R442" s="110">
        <v>46086.505367245372</v>
      </c>
      <c r="S442" t="s">
        <v>187</v>
      </c>
      <c r="T442" t="s">
        <v>32</v>
      </c>
      <c r="U442" t="s">
        <v>32</v>
      </c>
      <c r="V442" t="s">
        <v>203</v>
      </c>
      <c r="W442" t="s">
        <v>203</v>
      </c>
      <c r="X442" t="s">
        <v>1039</v>
      </c>
      <c r="Y442" t="s">
        <v>32</v>
      </c>
      <c r="Z442" t="s">
        <v>32</v>
      </c>
      <c r="AA442" t="s">
        <v>32</v>
      </c>
      <c r="AB442" t="s">
        <v>32</v>
      </c>
      <c r="AC442" t="s">
        <v>32</v>
      </c>
      <c r="AD442" t="s">
        <v>32</v>
      </c>
      <c r="AE442" t="s">
        <v>190</v>
      </c>
      <c r="AF442">
        <v>217</v>
      </c>
      <c r="AG442" t="s">
        <v>191</v>
      </c>
      <c r="AH442" t="s">
        <v>192</v>
      </c>
      <c r="AI442">
        <v>4</v>
      </c>
      <c r="AJ442">
        <v>4</v>
      </c>
      <c r="AK442" t="s">
        <v>193</v>
      </c>
      <c r="AL442" t="s">
        <v>193</v>
      </c>
      <c r="AM442" t="s">
        <v>193</v>
      </c>
      <c r="AN442">
        <v>8</v>
      </c>
      <c r="AO442" t="s">
        <v>194</v>
      </c>
      <c r="AP442" t="s">
        <v>826</v>
      </c>
      <c r="AQ442" s="283">
        <v>0.82299999999999995</v>
      </c>
      <c r="AR442">
        <v>1.0840000000000001</v>
      </c>
      <c r="AS442" s="283">
        <v>0.89213200000000004</v>
      </c>
      <c r="AT442">
        <v>114</v>
      </c>
      <c r="AU442" t="s">
        <v>205</v>
      </c>
      <c r="AV442" t="s">
        <v>32</v>
      </c>
      <c r="AW442" t="s">
        <v>32</v>
      </c>
      <c r="AX442">
        <v>8</v>
      </c>
      <c r="AY442" t="s">
        <v>195</v>
      </c>
      <c r="AZ442">
        <v>6670</v>
      </c>
      <c r="BA442" t="s">
        <v>1627</v>
      </c>
      <c r="BB442">
        <v>20843</v>
      </c>
      <c r="BC442" t="s">
        <v>1628</v>
      </c>
      <c r="BD442">
        <v>9824078</v>
      </c>
      <c r="BE442" t="s">
        <v>829</v>
      </c>
      <c r="BF442" t="s">
        <v>203</v>
      </c>
      <c r="BG442" t="s">
        <v>32</v>
      </c>
      <c r="BH442" t="s">
        <v>198</v>
      </c>
      <c r="BI442" t="s">
        <v>32</v>
      </c>
      <c r="BJ442">
        <v>475309</v>
      </c>
      <c r="BK442" t="s">
        <v>831</v>
      </c>
      <c r="BL442" t="s">
        <v>1041</v>
      </c>
      <c r="BM442" t="s">
        <v>841</v>
      </c>
      <c r="BN442" t="s">
        <v>834</v>
      </c>
      <c r="BO442" t="s">
        <v>32</v>
      </c>
      <c r="BP442" t="s">
        <v>32</v>
      </c>
    </row>
    <row r="443" spans="1:68">
      <c r="A443" s="109">
        <v>2026</v>
      </c>
      <c r="B443" t="s">
        <v>543</v>
      </c>
      <c r="C443" s="109">
        <v>5</v>
      </c>
      <c r="D443" t="s">
        <v>1629</v>
      </c>
      <c r="E443">
        <v>1</v>
      </c>
      <c r="F443" t="s">
        <v>32</v>
      </c>
      <c r="G443" t="s">
        <v>32</v>
      </c>
      <c r="H443">
        <v>705569</v>
      </c>
      <c r="I443" t="s">
        <v>1630</v>
      </c>
      <c r="J443" t="s">
        <v>822</v>
      </c>
      <c r="K443" t="s">
        <v>854</v>
      </c>
      <c r="L443" t="s">
        <v>1631</v>
      </c>
      <c r="M443">
        <v>15.2</v>
      </c>
      <c r="N443">
        <v>30.4</v>
      </c>
      <c r="O443">
        <v>24.5</v>
      </c>
      <c r="P443" s="110">
        <v>46078</v>
      </c>
      <c r="Q443" s="110">
        <v>46086</v>
      </c>
      <c r="R443" s="110">
        <v>46086.49446454861</v>
      </c>
      <c r="S443" t="s">
        <v>187</v>
      </c>
      <c r="T443" t="s">
        <v>32</v>
      </c>
      <c r="U443" t="s">
        <v>32</v>
      </c>
      <c r="V443" t="s">
        <v>203</v>
      </c>
      <c r="W443" t="s">
        <v>203</v>
      </c>
      <c r="X443" t="s">
        <v>1039</v>
      </c>
      <c r="Y443" t="s">
        <v>32</v>
      </c>
      <c r="Z443" t="s">
        <v>32</v>
      </c>
      <c r="AA443" t="s">
        <v>32</v>
      </c>
      <c r="AB443" t="s">
        <v>32</v>
      </c>
      <c r="AC443" t="s">
        <v>32</v>
      </c>
      <c r="AD443" t="s">
        <v>32</v>
      </c>
      <c r="AE443" t="s">
        <v>190</v>
      </c>
      <c r="AF443">
        <v>217</v>
      </c>
      <c r="AG443" t="s">
        <v>191</v>
      </c>
      <c r="AH443" t="s">
        <v>192</v>
      </c>
      <c r="AI443">
        <v>4</v>
      </c>
      <c r="AJ443">
        <v>4</v>
      </c>
      <c r="AK443" t="s">
        <v>193</v>
      </c>
      <c r="AL443" t="s">
        <v>193</v>
      </c>
      <c r="AM443" t="s">
        <v>193</v>
      </c>
      <c r="AN443">
        <v>8</v>
      </c>
      <c r="AO443" t="s">
        <v>194</v>
      </c>
      <c r="AP443" t="s">
        <v>826</v>
      </c>
      <c r="AQ443" s="283">
        <v>1.0740000000000001</v>
      </c>
      <c r="AR443">
        <v>1.0840000000000001</v>
      </c>
      <c r="AS443" s="283">
        <v>1.1642159999999999</v>
      </c>
      <c r="AT443">
        <v>114</v>
      </c>
      <c r="AU443" t="s">
        <v>205</v>
      </c>
      <c r="AV443" t="s">
        <v>32</v>
      </c>
      <c r="AW443" t="s">
        <v>32</v>
      </c>
      <c r="AX443">
        <v>8</v>
      </c>
      <c r="AY443" t="s">
        <v>195</v>
      </c>
      <c r="AZ443">
        <v>10832</v>
      </c>
      <c r="BA443" t="s">
        <v>1632</v>
      </c>
      <c r="BB443">
        <v>919461</v>
      </c>
      <c r="BC443" t="s">
        <v>1633</v>
      </c>
      <c r="BD443">
        <v>15197044</v>
      </c>
      <c r="BE443" t="s">
        <v>829</v>
      </c>
      <c r="BF443" t="s">
        <v>203</v>
      </c>
      <c r="BG443" t="s">
        <v>32</v>
      </c>
      <c r="BH443" t="s">
        <v>198</v>
      </c>
      <c r="BI443" t="s">
        <v>32</v>
      </c>
      <c r="BJ443">
        <v>475307</v>
      </c>
      <c r="BK443" t="s">
        <v>831</v>
      </c>
      <c r="BL443" t="s">
        <v>1041</v>
      </c>
      <c r="BM443" t="s">
        <v>841</v>
      </c>
      <c r="BN443" t="s">
        <v>834</v>
      </c>
      <c r="BO443" t="s">
        <v>32</v>
      </c>
      <c r="BP443" t="s">
        <v>32</v>
      </c>
    </row>
    <row r="444" spans="1:68">
      <c r="A444" s="109">
        <v>2026</v>
      </c>
      <c r="B444" t="s">
        <v>543</v>
      </c>
      <c r="C444" s="109">
        <v>5</v>
      </c>
      <c r="D444" t="s">
        <v>1634</v>
      </c>
      <c r="E444">
        <v>1</v>
      </c>
      <c r="F444" t="s">
        <v>32</v>
      </c>
      <c r="G444" t="s">
        <v>32</v>
      </c>
      <c r="H444">
        <v>955424</v>
      </c>
      <c r="I444" t="s">
        <v>1635</v>
      </c>
      <c r="J444" t="s">
        <v>822</v>
      </c>
      <c r="K444" t="s">
        <v>854</v>
      </c>
      <c r="L444" t="s">
        <v>1636</v>
      </c>
      <c r="M444">
        <v>17.600000000000001</v>
      </c>
      <c r="N444">
        <v>50</v>
      </c>
      <c r="O444">
        <v>60</v>
      </c>
      <c r="P444" s="110">
        <v>46073</v>
      </c>
      <c r="Q444" s="110">
        <v>46086</v>
      </c>
      <c r="R444" s="110">
        <v>46086.571712118057</v>
      </c>
      <c r="S444" t="s">
        <v>187</v>
      </c>
      <c r="T444" t="s">
        <v>32</v>
      </c>
      <c r="U444" t="s">
        <v>32</v>
      </c>
      <c r="V444" t="s">
        <v>203</v>
      </c>
      <c r="W444" t="s">
        <v>203</v>
      </c>
      <c r="X444" t="s">
        <v>1039</v>
      </c>
      <c r="Y444" t="s">
        <v>32</v>
      </c>
      <c r="Z444" t="s">
        <v>32</v>
      </c>
      <c r="AA444" t="s">
        <v>32</v>
      </c>
      <c r="AB444" t="s">
        <v>32</v>
      </c>
      <c r="AC444" t="s">
        <v>32</v>
      </c>
      <c r="AD444" t="s">
        <v>32</v>
      </c>
      <c r="AE444" t="s">
        <v>190</v>
      </c>
      <c r="AF444">
        <v>217</v>
      </c>
      <c r="AG444" t="s">
        <v>191</v>
      </c>
      <c r="AH444" t="s">
        <v>192</v>
      </c>
      <c r="AI444">
        <v>4</v>
      </c>
      <c r="AJ444">
        <v>4</v>
      </c>
      <c r="AK444" t="s">
        <v>193</v>
      </c>
      <c r="AL444" t="s">
        <v>193</v>
      </c>
      <c r="AM444" t="s">
        <v>193</v>
      </c>
      <c r="AN444">
        <v>8</v>
      </c>
      <c r="AO444" t="s">
        <v>194</v>
      </c>
      <c r="AP444" t="s">
        <v>826</v>
      </c>
      <c r="AQ444" s="283">
        <v>1.373</v>
      </c>
      <c r="AR444">
        <v>1.0840000000000001</v>
      </c>
      <c r="AS444" s="283">
        <v>1.488332</v>
      </c>
      <c r="AT444">
        <v>114</v>
      </c>
      <c r="AU444" t="s">
        <v>205</v>
      </c>
      <c r="AV444" t="s">
        <v>32</v>
      </c>
      <c r="AW444" t="s">
        <v>32</v>
      </c>
      <c r="AX444">
        <v>8</v>
      </c>
      <c r="AY444" t="s">
        <v>195</v>
      </c>
      <c r="AZ444">
        <v>6647</v>
      </c>
      <c r="BA444" t="s">
        <v>1637</v>
      </c>
      <c r="BB444">
        <v>18222</v>
      </c>
      <c r="BC444" t="s">
        <v>1638</v>
      </c>
      <c r="BD444">
        <v>7117052</v>
      </c>
      <c r="BE444" t="s">
        <v>829</v>
      </c>
      <c r="BF444" t="s">
        <v>203</v>
      </c>
      <c r="BG444" t="s">
        <v>32</v>
      </c>
      <c r="BH444" t="s">
        <v>198</v>
      </c>
      <c r="BI444" t="s">
        <v>32</v>
      </c>
      <c r="BJ444">
        <v>475305</v>
      </c>
      <c r="BK444" t="s">
        <v>831</v>
      </c>
      <c r="BL444" t="s">
        <v>1041</v>
      </c>
      <c r="BM444" t="s">
        <v>841</v>
      </c>
      <c r="BN444" t="s">
        <v>834</v>
      </c>
      <c r="BO444" t="s">
        <v>32</v>
      </c>
      <c r="BP444" t="s">
        <v>32</v>
      </c>
    </row>
    <row r="445" spans="1:68">
      <c r="A445" s="109">
        <v>2026</v>
      </c>
      <c r="B445" t="s">
        <v>543</v>
      </c>
      <c r="C445" s="109">
        <v>5</v>
      </c>
      <c r="D445" t="s">
        <v>1639</v>
      </c>
      <c r="E445">
        <v>1</v>
      </c>
      <c r="F445" t="s">
        <v>32</v>
      </c>
      <c r="G445" t="s">
        <v>32</v>
      </c>
      <c r="H445">
        <v>705487</v>
      </c>
      <c r="I445" t="s">
        <v>1640</v>
      </c>
      <c r="J445" t="s">
        <v>822</v>
      </c>
      <c r="K445" t="s">
        <v>854</v>
      </c>
      <c r="L445" t="s">
        <v>1641</v>
      </c>
      <c r="M445">
        <v>11.98</v>
      </c>
      <c r="N445">
        <v>21.2</v>
      </c>
      <c r="O445">
        <v>15</v>
      </c>
      <c r="P445" s="110">
        <v>46074</v>
      </c>
      <c r="Q445" s="110">
        <v>46086</v>
      </c>
      <c r="R445" s="110">
        <v>46086.540205983787</v>
      </c>
      <c r="S445" t="s">
        <v>187</v>
      </c>
      <c r="T445" t="s">
        <v>32</v>
      </c>
      <c r="U445" t="s">
        <v>32</v>
      </c>
      <c r="V445" t="s">
        <v>203</v>
      </c>
      <c r="W445" t="s">
        <v>203</v>
      </c>
      <c r="X445" t="s">
        <v>1039</v>
      </c>
      <c r="Y445" t="s">
        <v>32</v>
      </c>
      <c r="Z445" t="s">
        <v>32</v>
      </c>
      <c r="AA445" t="s">
        <v>32</v>
      </c>
      <c r="AB445" t="s">
        <v>32</v>
      </c>
      <c r="AC445" t="s">
        <v>32</v>
      </c>
      <c r="AD445" t="s">
        <v>32</v>
      </c>
      <c r="AE445" t="s">
        <v>190</v>
      </c>
      <c r="AF445">
        <v>217</v>
      </c>
      <c r="AG445" t="s">
        <v>191</v>
      </c>
      <c r="AH445" t="s">
        <v>192</v>
      </c>
      <c r="AI445">
        <v>4</v>
      </c>
      <c r="AJ445">
        <v>4</v>
      </c>
      <c r="AK445" t="s">
        <v>193</v>
      </c>
      <c r="AL445" t="s">
        <v>193</v>
      </c>
      <c r="AM445" t="s">
        <v>193</v>
      </c>
      <c r="AN445">
        <v>10</v>
      </c>
      <c r="AO445" t="s">
        <v>194</v>
      </c>
      <c r="AP445" t="s">
        <v>826</v>
      </c>
      <c r="AQ445" s="283">
        <v>0.79100000000000004</v>
      </c>
      <c r="AR445">
        <v>1.0840000000000001</v>
      </c>
      <c r="AS445" s="283">
        <v>0.85744400000000009</v>
      </c>
      <c r="AT445">
        <v>117</v>
      </c>
      <c r="AU445" t="s">
        <v>205</v>
      </c>
      <c r="AV445" t="s">
        <v>32</v>
      </c>
      <c r="AW445" t="s">
        <v>32</v>
      </c>
      <c r="AX445">
        <v>8</v>
      </c>
      <c r="AY445" t="s">
        <v>195</v>
      </c>
      <c r="AZ445">
        <v>8587</v>
      </c>
      <c r="BA445" t="s">
        <v>1642</v>
      </c>
      <c r="BB445">
        <v>85965</v>
      </c>
      <c r="BC445" t="s">
        <v>1643</v>
      </c>
      <c r="BD445">
        <v>15198584</v>
      </c>
      <c r="BE445" t="s">
        <v>829</v>
      </c>
      <c r="BF445" t="s">
        <v>203</v>
      </c>
      <c r="BG445" t="s">
        <v>32</v>
      </c>
      <c r="BH445" t="s">
        <v>198</v>
      </c>
      <c r="BI445" t="s">
        <v>32</v>
      </c>
      <c r="BJ445">
        <v>475300</v>
      </c>
      <c r="BK445" t="s">
        <v>831</v>
      </c>
      <c r="BL445" t="s">
        <v>1041</v>
      </c>
      <c r="BM445" t="s">
        <v>841</v>
      </c>
      <c r="BN445" t="s">
        <v>1226</v>
      </c>
      <c r="BO445" t="s">
        <v>32</v>
      </c>
      <c r="BP445" t="s">
        <v>32</v>
      </c>
    </row>
    <row r="446" spans="1:68">
      <c r="A446" s="109">
        <v>2026</v>
      </c>
      <c r="B446" t="s">
        <v>543</v>
      </c>
      <c r="C446" s="109">
        <v>5</v>
      </c>
      <c r="D446" t="s">
        <v>1644</v>
      </c>
      <c r="E446">
        <v>1</v>
      </c>
      <c r="F446" t="s">
        <v>32</v>
      </c>
      <c r="G446" t="s">
        <v>32</v>
      </c>
      <c r="H446">
        <v>968350</v>
      </c>
      <c r="I446" t="s">
        <v>1645</v>
      </c>
      <c r="J446" t="s">
        <v>822</v>
      </c>
      <c r="K446" t="s">
        <v>854</v>
      </c>
      <c r="L446" t="s">
        <v>1646</v>
      </c>
      <c r="M446">
        <v>17.899999999999999</v>
      </c>
      <c r="N446">
        <v>49.2</v>
      </c>
      <c r="O446">
        <v>40.9</v>
      </c>
      <c r="P446" s="110">
        <v>46072</v>
      </c>
      <c r="Q446" s="110">
        <v>46086</v>
      </c>
      <c r="R446" s="110">
        <v>46086.603915474538</v>
      </c>
      <c r="S446" t="s">
        <v>187</v>
      </c>
      <c r="T446" t="s">
        <v>32</v>
      </c>
      <c r="U446" t="s">
        <v>32</v>
      </c>
      <c r="V446" t="s">
        <v>203</v>
      </c>
      <c r="W446" t="s">
        <v>203</v>
      </c>
      <c r="X446" t="s">
        <v>1039</v>
      </c>
      <c r="Y446" t="s">
        <v>32</v>
      </c>
      <c r="Z446" t="s">
        <v>32</v>
      </c>
      <c r="AA446" t="s">
        <v>32</v>
      </c>
      <c r="AB446" t="s">
        <v>32</v>
      </c>
      <c r="AC446" t="s">
        <v>32</v>
      </c>
      <c r="AD446" t="s">
        <v>32</v>
      </c>
      <c r="AE446" t="s">
        <v>190</v>
      </c>
      <c r="AF446">
        <v>217</v>
      </c>
      <c r="AG446" t="s">
        <v>191</v>
      </c>
      <c r="AH446" t="s">
        <v>192</v>
      </c>
      <c r="AI446">
        <v>4</v>
      </c>
      <c r="AJ446">
        <v>4</v>
      </c>
      <c r="AK446" t="s">
        <v>193</v>
      </c>
      <c r="AL446" t="s">
        <v>193</v>
      </c>
      <c r="AM446" t="s">
        <v>193</v>
      </c>
      <c r="AN446">
        <v>10</v>
      </c>
      <c r="AO446" t="s">
        <v>194</v>
      </c>
      <c r="AP446" t="s">
        <v>826</v>
      </c>
      <c r="AQ446" s="283">
        <v>0.6</v>
      </c>
      <c r="AR446">
        <v>1.0840000000000001</v>
      </c>
      <c r="AS446" s="283">
        <v>0.65039999999999998</v>
      </c>
      <c r="AT446">
        <v>117</v>
      </c>
      <c r="AU446" t="s">
        <v>205</v>
      </c>
      <c r="AV446" t="s">
        <v>32</v>
      </c>
      <c r="AW446" t="s">
        <v>32</v>
      </c>
      <c r="AX446">
        <v>8</v>
      </c>
      <c r="AY446" t="s">
        <v>195</v>
      </c>
      <c r="AZ446">
        <v>6674</v>
      </c>
      <c r="BA446" t="s">
        <v>1647</v>
      </c>
      <c r="BB446">
        <v>68468</v>
      </c>
      <c r="BC446" t="s">
        <v>1648</v>
      </c>
      <c r="BD446">
        <v>8947573</v>
      </c>
      <c r="BE446" t="s">
        <v>859</v>
      </c>
      <c r="BF446" t="s">
        <v>203</v>
      </c>
      <c r="BG446" t="s">
        <v>32</v>
      </c>
      <c r="BH446" t="s">
        <v>198</v>
      </c>
      <c r="BI446" t="s">
        <v>32</v>
      </c>
      <c r="BJ446">
        <v>475299</v>
      </c>
      <c r="BK446" t="s">
        <v>831</v>
      </c>
      <c r="BL446" t="s">
        <v>1041</v>
      </c>
      <c r="BM446" t="s">
        <v>841</v>
      </c>
      <c r="BN446" t="s">
        <v>834</v>
      </c>
      <c r="BO446" t="s">
        <v>32</v>
      </c>
      <c r="BP446" t="s">
        <v>32</v>
      </c>
    </row>
    <row r="447" spans="1:68">
      <c r="A447" s="109">
        <v>2026</v>
      </c>
      <c r="B447" t="s">
        <v>543</v>
      </c>
      <c r="C447" s="109">
        <v>5</v>
      </c>
      <c r="D447" t="s">
        <v>1644</v>
      </c>
      <c r="E447">
        <v>2</v>
      </c>
      <c r="F447" t="s">
        <v>32</v>
      </c>
      <c r="G447" t="s">
        <v>32</v>
      </c>
      <c r="H447">
        <v>968350</v>
      </c>
      <c r="I447" t="s">
        <v>1645</v>
      </c>
      <c r="J447" t="s">
        <v>822</v>
      </c>
      <c r="K447" t="s">
        <v>854</v>
      </c>
      <c r="L447" t="s">
        <v>1646</v>
      </c>
      <c r="M447">
        <v>17.899999999999999</v>
      </c>
      <c r="N447">
        <v>49.2</v>
      </c>
      <c r="O447">
        <v>40.9</v>
      </c>
      <c r="P447" s="110">
        <v>46072</v>
      </c>
      <c r="Q447" s="110">
        <v>46086</v>
      </c>
      <c r="R447" s="110">
        <v>46086.603915474538</v>
      </c>
      <c r="S447" t="s">
        <v>187</v>
      </c>
      <c r="T447" t="s">
        <v>32</v>
      </c>
      <c r="U447" t="s">
        <v>32</v>
      </c>
      <c r="V447" t="s">
        <v>203</v>
      </c>
      <c r="W447" t="s">
        <v>203</v>
      </c>
      <c r="X447" t="s">
        <v>1039</v>
      </c>
      <c r="Y447" t="s">
        <v>32</v>
      </c>
      <c r="Z447" t="s">
        <v>32</v>
      </c>
      <c r="AA447" t="s">
        <v>32</v>
      </c>
      <c r="AB447" t="s">
        <v>32</v>
      </c>
      <c r="AC447" t="s">
        <v>32</v>
      </c>
      <c r="AD447" t="s">
        <v>32</v>
      </c>
      <c r="AE447" t="s">
        <v>190</v>
      </c>
      <c r="AF447">
        <v>217</v>
      </c>
      <c r="AG447" t="s">
        <v>191</v>
      </c>
      <c r="AH447" t="s">
        <v>192</v>
      </c>
      <c r="AI447">
        <v>4</v>
      </c>
      <c r="AJ447">
        <v>4</v>
      </c>
      <c r="AK447" t="s">
        <v>193</v>
      </c>
      <c r="AL447" t="s">
        <v>193</v>
      </c>
      <c r="AM447" t="s">
        <v>193</v>
      </c>
      <c r="AN447">
        <v>9</v>
      </c>
      <c r="AO447" t="s">
        <v>194</v>
      </c>
      <c r="AP447" t="s">
        <v>826</v>
      </c>
      <c r="AQ447" s="283">
        <v>0.222</v>
      </c>
      <c r="AR447">
        <v>1.0840000000000001</v>
      </c>
      <c r="AS447" s="283">
        <v>0.240648</v>
      </c>
      <c r="AT447">
        <v>115</v>
      </c>
      <c r="AU447" t="s">
        <v>205</v>
      </c>
      <c r="AV447" t="s">
        <v>32</v>
      </c>
      <c r="AW447" t="s">
        <v>32</v>
      </c>
      <c r="AX447">
        <v>8</v>
      </c>
      <c r="AY447" t="s">
        <v>195</v>
      </c>
      <c r="AZ447">
        <v>6674</v>
      </c>
      <c r="BA447" t="s">
        <v>1647</v>
      </c>
      <c r="BB447">
        <v>68468</v>
      </c>
      <c r="BC447" t="s">
        <v>1648</v>
      </c>
      <c r="BD447">
        <v>8947573</v>
      </c>
      <c r="BE447" t="s">
        <v>859</v>
      </c>
      <c r="BF447" t="s">
        <v>203</v>
      </c>
      <c r="BG447" t="s">
        <v>32</v>
      </c>
      <c r="BH447" t="s">
        <v>198</v>
      </c>
      <c r="BI447" t="s">
        <v>32</v>
      </c>
      <c r="BJ447">
        <v>475299</v>
      </c>
      <c r="BK447" t="s">
        <v>831</v>
      </c>
      <c r="BL447" t="s">
        <v>1041</v>
      </c>
      <c r="BM447" t="s">
        <v>841</v>
      </c>
      <c r="BN447" t="s">
        <v>834</v>
      </c>
      <c r="BO447" t="s">
        <v>32</v>
      </c>
      <c r="BP447" t="s">
        <v>32</v>
      </c>
    </row>
    <row r="448" spans="1:68">
      <c r="A448" s="109">
        <v>2026</v>
      </c>
      <c r="B448" t="s">
        <v>543</v>
      </c>
      <c r="C448" s="109">
        <v>5</v>
      </c>
      <c r="D448" t="s">
        <v>1649</v>
      </c>
      <c r="E448">
        <v>1</v>
      </c>
      <c r="F448" t="s">
        <v>32</v>
      </c>
      <c r="G448" t="s">
        <v>32</v>
      </c>
      <c r="H448">
        <v>702915</v>
      </c>
      <c r="I448" t="s">
        <v>1650</v>
      </c>
      <c r="J448" t="s">
        <v>822</v>
      </c>
      <c r="K448" t="s">
        <v>854</v>
      </c>
      <c r="L448" t="s">
        <v>1651</v>
      </c>
      <c r="M448">
        <v>14.8</v>
      </c>
      <c r="N448">
        <v>36</v>
      </c>
      <c r="O448">
        <v>48.4</v>
      </c>
      <c r="P448" s="110">
        <v>46074</v>
      </c>
      <c r="Q448" s="110">
        <v>46086</v>
      </c>
      <c r="R448" s="110">
        <v>46086.435574884257</v>
      </c>
      <c r="S448" t="s">
        <v>187</v>
      </c>
      <c r="T448" t="s">
        <v>32</v>
      </c>
      <c r="U448" t="s">
        <v>32</v>
      </c>
      <c r="V448" t="s">
        <v>203</v>
      </c>
      <c r="W448" t="s">
        <v>203</v>
      </c>
      <c r="X448" t="s">
        <v>1039</v>
      </c>
      <c r="Y448" t="s">
        <v>32</v>
      </c>
      <c r="Z448" t="s">
        <v>32</v>
      </c>
      <c r="AA448" t="s">
        <v>32</v>
      </c>
      <c r="AB448" t="s">
        <v>32</v>
      </c>
      <c r="AC448" t="s">
        <v>32</v>
      </c>
      <c r="AD448" t="s">
        <v>32</v>
      </c>
      <c r="AE448" t="s">
        <v>190</v>
      </c>
      <c r="AF448">
        <v>217</v>
      </c>
      <c r="AG448" t="s">
        <v>191</v>
      </c>
      <c r="AH448" t="s">
        <v>192</v>
      </c>
      <c r="AI448">
        <v>4</v>
      </c>
      <c r="AJ448">
        <v>4</v>
      </c>
      <c r="AK448" t="s">
        <v>193</v>
      </c>
      <c r="AL448" t="s">
        <v>193</v>
      </c>
      <c r="AM448" t="s">
        <v>193</v>
      </c>
      <c r="AN448">
        <v>10</v>
      </c>
      <c r="AO448" t="s">
        <v>194</v>
      </c>
      <c r="AP448" t="s">
        <v>826</v>
      </c>
      <c r="AQ448" s="283">
        <v>0.60199999999999998</v>
      </c>
      <c r="AR448">
        <v>1.0840000000000001</v>
      </c>
      <c r="AS448" s="283">
        <v>0.65256800000000004</v>
      </c>
      <c r="AT448">
        <v>162</v>
      </c>
      <c r="AU448" t="s">
        <v>205</v>
      </c>
      <c r="AV448" t="s">
        <v>32</v>
      </c>
      <c r="AW448" t="s">
        <v>32</v>
      </c>
      <c r="AX448">
        <v>8</v>
      </c>
      <c r="AY448" t="s">
        <v>195</v>
      </c>
      <c r="AZ448">
        <v>6994</v>
      </c>
      <c r="BA448" t="s">
        <v>1652</v>
      </c>
      <c r="BB448">
        <v>924199</v>
      </c>
      <c r="BC448" t="s">
        <v>1653</v>
      </c>
      <c r="BD448">
        <v>16108586</v>
      </c>
      <c r="BE448" t="s">
        <v>829</v>
      </c>
      <c r="BF448" t="s">
        <v>203</v>
      </c>
      <c r="BG448" t="s">
        <v>32</v>
      </c>
      <c r="BH448" t="s">
        <v>198</v>
      </c>
      <c r="BI448" t="s">
        <v>32</v>
      </c>
      <c r="BJ448">
        <v>475256</v>
      </c>
      <c r="BK448" t="s">
        <v>831</v>
      </c>
      <c r="BL448" t="s">
        <v>1041</v>
      </c>
      <c r="BM448" t="s">
        <v>841</v>
      </c>
      <c r="BN448" t="s">
        <v>834</v>
      </c>
      <c r="BO448" t="s">
        <v>32</v>
      </c>
      <c r="BP448" t="s">
        <v>32</v>
      </c>
    </row>
    <row r="449" spans="1:68">
      <c r="A449" s="109">
        <v>2026</v>
      </c>
      <c r="B449" t="s">
        <v>543</v>
      </c>
      <c r="C449" s="109">
        <v>5</v>
      </c>
      <c r="D449" t="s">
        <v>1654</v>
      </c>
      <c r="E449">
        <v>1</v>
      </c>
      <c r="F449" t="s">
        <v>32</v>
      </c>
      <c r="G449" t="s">
        <v>32</v>
      </c>
      <c r="H449">
        <v>967334</v>
      </c>
      <c r="I449" t="s">
        <v>1655</v>
      </c>
      <c r="J449" t="s">
        <v>822</v>
      </c>
      <c r="K449" t="s">
        <v>854</v>
      </c>
      <c r="L449" t="s">
        <v>1656</v>
      </c>
      <c r="M449">
        <v>17.850000000000001</v>
      </c>
      <c r="N449">
        <v>49.7</v>
      </c>
      <c r="O449">
        <v>68.3</v>
      </c>
      <c r="P449" s="110">
        <v>46054</v>
      </c>
      <c r="Q449" s="110">
        <v>46086</v>
      </c>
      <c r="R449" s="110">
        <v>46086.547778159722</v>
      </c>
      <c r="S449" t="s">
        <v>187</v>
      </c>
      <c r="T449" t="s">
        <v>32</v>
      </c>
      <c r="U449" t="s">
        <v>32</v>
      </c>
      <c r="V449" t="s">
        <v>203</v>
      </c>
      <c r="W449" t="s">
        <v>203</v>
      </c>
      <c r="X449" t="s">
        <v>1039</v>
      </c>
      <c r="Y449" t="s">
        <v>32</v>
      </c>
      <c r="Z449" t="s">
        <v>32</v>
      </c>
      <c r="AA449" t="s">
        <v>32</v>
      </c>
      <c r="AB449" t="s">
        <v>32</v>
      </c>
      <c r="AC449" t="s">
        <v>32</v>
      </c>
      <c r="AD449" t="s">
        <v>32</v>
      </c>
      <c r="AE449" t="s">
        <v>190</v>
      </c>
      <c r="AF449">
        <v>217</v>
      </c>
      <c r="AG449" t="s">
        <v>191</v>
      </c>
      <c r="AH449" t="s">
        <v>192</v>
      </c>
      <c r="AI449">
        <v>4</v>
      </c>
      <c r="AJ449">
        <v>4</v>
      </c>
      <c r="AK449" t="s">
        <v>193</v>
      </c>
      <c r="AL449" t="s">
        <v>193</v>
      </c>
      <c r="AM449" t="s">
        <v>193</v>
      </c>
      <c r="AN449">
        <v>8</v>
      </c>
      <c r="AO449" t="s">
        <v>194</v>
      </c>
      <c r="AP449" t="s">
        <v>826</v>
      </c>
      <c r="AQ449" s="283">
        <v>4.4939999999999998</v>
      </c>
      <c r="AR449">
        <v>1.0840000000000001</v>
      </c>
      <c r="AS449" s="283">
        <v>4.8714959999999996</v>
      </c>
      <c r="AT449">
        <v>114</v>
      </c>
      <c r="AU449" t="s">
        <v>205</v>
      </c>
      <c r="AV449" t="s">
        <v>32</v>
      </c>
      <c r="AW449" t="s">
        <v>32</v>
      </c>
      <c r="AX449">
        <v>8</v>
      </c>
      <c r="AY449" t="s">
        <v>195</v>
      </c>
      <c r="AZ449">
        <v>6822</v>
      </c>
      <c r="BA449" t="s">
        <v>1657</v>
      </c>
      <c r="BB449">
        <v>19294</v>
      </c>
      <c r="BC449" t="s">
        <v>1658</v>
      </c>
      <c r="BD449">
        <v>11698682</v>
      </c>
      <c r="BE449" t="s">
        <v>829</v>
      </c>
      <c r="BF449" t="s">
        <v>203</v>
      </c>
      <c r="BG449" t="s">
        <v>32</v>
      </c>
      <c r="BH449" t="s">
        <v>198</v>
      </c>
      <c r="BI449" t="s">
        <v>32</v>
      </c>
      <c r="BJ449">
        <v>475242</v>
      </c>
      <c r="BK449" t="s">
        <v>831</v>
      </c>
      <c r="BL449" t="s">
        <v>1041</v>
      </c>
      <c r="BM449" t="s">
        <v>841</v>
      </c>
      <c r="BN449" t="s">
        <v>834</v>
      </c>
      <c r="BO449" t="s">
        <v>32</v>
      </c>
      <c r="BP449" t="s">
        <v>32</v>
      </c>
    </row>
    <row r="450" spans="1:68">
      <c r="A450" s="109">
        <v>2026</v>
      </c>
      <c r="B450" t="s">
        <v>543</v>
      </c>
      <c r="C450" s="109">
        <v>4</v>
      </c>
      <c r="D450" t="s">
        <v>1659</v>
      </c>
      <c r="E450">
        <v>1</v>
      </c>
      <c r="F450" t="s">
        <v>32</v>
      </c>
      <c r="G450" t="s">
        <v>32</v>
      </c>
      <c r="H450">
        <v>968866</v>
      </c>
      <c r="I450" t="s">
        <v>1660</v>
      </c>
      <c r="J450" t="s">
        <v>822</v>
      </c>
      <c r="K450" t="s">
        <v>854</v>
      </c>
      <c r="L450" t="s">
        <v>1661</v>
      </c>
      <c r="M450">
        <v>14.98</v>
      </c>
      <c r="N450">
        <v>35.1</v>
      </c>
      <c r="O450">
        <v>42.1</v>
      </c>
      <c r="P450" s="110">
        <v>46076</v>
      </c>
      <c r="Q450" s="110">
        <v>46085</v>
      </c>
      <c r="R450" s="110">
        <v>46085.793492210651</v>
      </c>
      <c r="S450" t="s">
        <v>187</v>
      </c>
      <c r="T450" t="s">
        <v>32</v>
      </c>
      <c r="U450" t="s">
        <v>32</v>
      </c>
      <c r="V450" t="s">
        <v>203</v>
      </c>
      <c r="W450" t="s">
        <v>203</v>
      </c>
      <c r="X450" t="s">
        <v>1039</v>
      </c>
      <c r="Y450" t="s">
        <v>32</v>
      </c>
      <c r="Z450" t="s">
        <v>32</v>
      </c>
      <c r="AA450" t="s">
        <v>32</v>
      </c>
      <c r="AB450" t="s">
        <v>32</v>
      </c>
      <c r="AC450" t="s">
        <v>32</v>
      </c>
      <c r="AD450" t="s">
        <v>32</v>
      </c>
      <c r="AE450" t="s">
        <v>190</v>
      </c>
      <c r="AF450">
        <v>217</v>
      </c>
      <c r="AG450" t="s">
        <v>191</v>
      </c>
      <c r="AH450" t="s">
        <v>192</v>
      </c>
      <c r="AI450">
        <v>4</v>
      </c>
      <c r="AJ450">
        <v>4</v>
      </c>
      <c r="AK450" t="s">
        <v>193</v>
      </c>
      <c r="AL450" t="s">
        <v>193</v>
      </c>
      <c r="AM450" t="s">
        <v>193</v>
      </c>
      <c r="AN450">
        <v>14</v>
      </c>
      <c r="AO450" t="s">
        <v>194</v>
      </c>
      <c r="AP450" t="s">
        <v>826</v>
      </c>
      <c r="AQ450" s="283">
        <v>0.3</v>
      </c>
      <c r="AR450">
        <v>1.0840000000000001</v>
      </c>
      <c r="AS450" s="283">
        <v>0.32519999999999999</v>
      </c>
      <c r="AT450">
        <v>161</v>
      </c>
      <c r="AU450" t="s">
        <v>205</v>
      </c>
      <c r="AV450" t="s">
        <v>32</v>
      </c>
      <c r="AW450" t="s">
        <v>32</v>
      </c>
      <c r="AX450">
        <v>8</v>
      </c>
      <c r="AY450" t="s">
        <v>195</v>
      </c>
      <c r="AZ450">
        <v>9761</v>
      </c>
      <c r="BA450" t="s">
        <v>1211</v>
      </c>
      <c r="BB450">
        <v>924342</v>
      </c>
      <c r="BC450" t="s">
        <v>1662</v>
      </c>
      <c r="BD450">
        <v>16503959</v>
      </c>
      <c r="BE450" t="s">
        <v>829</v>
      </c>
      <c r="BF450" t="s">
        <v>203</v>
      </c>
      <c r="BG450" t="s">
        <v>32</v>
      </c>
      <c r="BH450" t="s">
        <v>198</v>
      </c>
      <c r="BI450" t="s">
        <v>32</v>
      </c>
      <c r="BJ450">
        <v>475204</v>
      </c>
      <c r="BK450" t="s">
        <v>831</v>
      </c>
      <c r="BL450" t="s">
        <v>1041</v>
      </c>
      <c r="BM450" t="s">
        <v>841</v>
      </c>
      <c r="BN450" t="s">
        <v>834</v>
      </c>
      <c r="BO450" t="s">
        <v>32</v>
      </c>
      <c r="BP450" t="s">
        <v>32</v>
      </c>
    </row>
    <row r="451" spans="1:68">
      <c r="A451" s="109">
        <v>2026</v>
      </c>
      <c r="B451" t="s">
        <v>543</v>
      </c>
      <c r="C451" s="109">
        <v>4</v>
      </c>
      <c r="D451" t="s">
        <v>1659</v>
      </c>
      <c r="E451">
        <v>2</v>
      </c>
      <c r="F451" t="s">
        <v>32</v>
      </c>
      <c r="G451" t="s">
        <v>32</v>
      </c>
      <c r="H451">
        <v>968866</v>
      </c>
      <c r="I451" t="s">
        <v>1660</v>
      </c>
      <c r="J451" t="s">
        <v>822</v>
      </c>
      <c r="K451" t="s">
        <v>854</v>
      </c>
      <c r="L451" t="s">
        <v>1661</v>
      </c>
      <c r="M451">
        <v>14.98</v>
      </c>
      <c r="N451">
        <v>35.1</v>
      </c>
      <c r="O451">
        <v>42.1</v>
      </c>
      <c r="P451" s="110">
        <v>46076</v>
      </c>
      <c r="Q451" s="110">
        <v>46085</v>
      </c>
      <c r="R451" s="110">
        <v>46085.793492210651</v>
      </c>
      <c r="S451" t="s">
        <v>187</v>
      </c>
      <c r="T451" t="s">
        <v>32</v>
      </c>
      <c r="U451" t="s">
        <v>32</v>
      </c>
      <c r="V451" t="s">
        <v>203</v>
      </c>
      <c r="W451" t="s">
        <v>203</v>
      </c>
      <c r="X451" t="s">
        <v>1039</v>
      </c>
      <c r="Y451" t="s">
        <v>32</v>
      </c>
      <c r="Z451" t="s">
        <v>32</v>
      </c>
      <c r="AA451" t="s">
        <v>32</v>
      </c>
      <c r="AB451" t="s">
        <v>32</v>
      </c>
      <c r="AC451" t="s">
        <v>32</v>
      </c>
      <c r="AD451" t="s">
        <v>32</v>
      </c>
      <c r="AE451" t="s">
        <v>190</v>
      </c>
      <c r="AF451">
        <v>217</v>
      </c>
      <c r="AG451" t="s">
        <v>191</v>
      </c>
      <c r="AH451" t="s">
        <v>192</v>
      </c>
      <c r="AI451">
        <v>4</v>
      </c>
      <c r="AJ451">
        <v>4</v>
      </c>
      <c r="AK451" t="s">
        <v>193</v>
      </c>
      <c r="AL451" t="s">
        <v>193</v>
      </c>
      <c r="AM451" t="s">
        <v>193</v>
      </c>
      <c r="AN451">
        <v>10</v>
      </c>
      <c r="AO451" t="s">
        <v>194</v>
      </c>
      <c r="AP451" t="s">
        <v>826</v>
      </c>
      <c r="AQ451" s="283">
        <v>0.3</v>
      </c>
      <c r="AR451">
        <v>1.0840000000000001</v>
      </c>
      <c r="AS451" s="283">
        <v>0.32519999999999999</v>
      </c>
      <c r="AT451">
        <v>162</v>
      </c>
      <c r="AU451" t="s">
        <v>205</v>
      </c>
      <c r="AV451" t="s">
        <v>32</v>
      </c>
      <c r="AW451" t="s">
        <v>32</v>
      </c>
      <c r="AX451">
        <v>8</v>
      </c>
      <c r="AY451" t="s">
        <v>195</v>
      </c>
      <c r="AZ451">
        <v>9761</v>
      </c>
      <c r="BA451" t="s">
        <v>1211</v>
      </c>
      <c r="BB451">
        <v>924342</v>
      </c>
      <c r="BC451" t="s">
        <v>1662</v>
      </c>
      <c r="BD451">
        <v>16503959</v>
      </c>
      <c r="BE451" t="s">
        <v>829</v>
      </c>
      <c r="BF451" t="s">
        <v>203</v>
      </c>
      <c r="BG451" t="s">
        <v>32</v>
      </c>
      <c r="BH451" t="s">
        <v>198</v>
      </c>
      <c r="BI451" t="s">
        <v>32</v>
      </c>
      <c r="BJ451">
        <v>475204</v>
      </c>
      <c r="BK451" t="s">
        <v>831</v>
      </c>
      <c r="BL451" t="s">
        <v>1041</v>
      </c>
      <c r="BM451" t="s">
        <v>841</v>
      </c>
      <c r="BN451" t="s">
        <v>834</v>
      </c>
      <c r="BO451" t="s">
        <v>32</v>
      </c>
      <c r="BP451" t="s">
        <v>32</v>
      </c>
    </row>
    <row r="452" spans="1:68">
      <c r="A452" s="109">
        <v>2026</v>
      </c>
      <c r="B452" t="s">
        <v>543</v>
      </c>
      <c r="C452" s="109">
        <v>4</v>
      </c>
      <c r="D452" t="s">
        <v>1659</v>
      </c>
      <c r="E452">
        <v>3</v>
      </c>
      <c r="F452" t="s">
        <v>32</v>
      </c>
      <c r="G452" t="s">
        <v>32</v>
      </c>
      <c r="H452">
        <v>968866</v>
      </c>
      <c r="I452" t="s">
        <v>1660</v>
      </c>
      <c r="J452" t="s">
        <v>822</v>
      </c>
      <c r="K452" t="s">
        <v>854</v>
      </c>
      <c r="L452" t="s">
        <v>1661</v>
      </c>
      <c r="M452">
        <v>14.98</v>
      </c>
      <c r="N452">
        <v>35.1</v>
      </c>
      <c r="O452">
        <v>42.1</v>
      </c>
      <c r="P452" s="110">
        <v>46076</v>
      </c>
      <c r="Q452" s="110">
        <v>46085</v>
      </c>
      <c r="R452" s="110">
        <v>46085.793492210651</v>
      </c>
      <c r="S452" t="s">
        <v>187</v>
      </c>
      <c r="T452" t="s">
        <v>32</v>
      </c>
      <c r="U452" t="s">
        <v>32</v>
      </c>
      <c r="V452" t="s">
        <v>203</v>
      </c>
      <c r="W452" t="s">
        <v>203</v>
      </c>
      <c r="X452" t="s">
        <v>1039</v>
      </c>
      <c r="Y452" t="s">
        <v>32</v>
      </c>
      <c r="Z452" t="s">
        <v>32</v>
      </c>
      <c r="AA452" t="s">
        <v>32</v>
      </c>
      <c r="AB452" t="s">
        <v>32</v>
      </c>
      <c r="AC452" t="s">
        <v>32</v>
      </c>
      <c r="AD452" t="s">
        <v>32</v>
      </c>
      <c r="AE452" t="s">
        <v>190</v>
      </c>
      <c r="AF452">
        <v>217</v>
      </c>
      <c r="AG452" t="s">
        <v>191</v>
      </c>
      <c r="AH452" t="s">
        <v>192</v>
      </c>
      <c r="AI452">
        <v>4</v>
      </c>
      <c r="AJ452">
        <v>4</v>
      </c>
      <c r="AK452" t="s">
        <v>193</v>
      </c>
      <c r="AL452" t="s">
        <v>193</v>
      </c>
      <c r="AM452" t="s">
        <v>193</v>
      </c>
      <c r="AN452">
        <v>9</v>
      </c>
      <c r="AO452" t="s">
        <v>194</v>
      </c>
      <c r="AP452" t="s">
        <v>826</v>
      </c>
      <c r="AQ452" s="283">
        <v>0.76500000000000001</v>
      </c>
      <c r="AR452">
        <v>1.0840000000000001</v>
      </c>
      <c r="AS452" s="283">
        <v>0.82926000000000011</v>
      </c>
      <c r="AT452">
        <v>115</v>
      </c>
      <c r="AU452" t="s">
        <v>205</v>
      </c>
      <c r="AV452" t="s">
        <v>32</v>
      </c>
      <c r="AW452" t="s">
        <v>32</v>
      </c>
      <c r="AX452">
        <v>8</v>
      </c>
      <c r="AY452" t="s">
        <v>195</v>
      </c>
      <c r="AZ452">
        <v>9761</v>
      </c>
      <c r="BA452" t="s">
        <v>1211</v>
      </c>
      <c r="BB452">
        <v>924342</v>
      </c>
      <c r="BC452" t="s">
        <v>1662</v>
      </c>
      <c r="BD452">
        <v>16503959</v>
      </c>
      <c r="BE452" t="s">
        <v>829</v>
      </c>
      <c r="BF452" t="s">
        <v>203</v>
      </c>
      <c r="BG452" t="s">
        <v>32</v>
      </c>
      <c r="BH452" t="s">
        <v>198</v>
      </c>
      <c r="BI452" t="s">
        <v>32</v>
      </c>
      <c r="BJ452">
        <v>475204</v>
      </c>
      <c r="BK452" t="s">
        <v>831</v>
      </c>
      <c r="BL452" t="s">
        <v>1041</v>
      </c>
      <c r="BM452" t="s">
        <v>841</v>
      </c>
      <c r="BN452" t="s">
        <v>834</v>
      </c>
      <c r="BO452" t="s">
        <v>32</v>
      </c>
      <c r="BP452" t="s">
        <v>32</v>
      </c>
    </row>
    <row r="453" spans="1:68">
      <c r="A453" s="109">
        <v>2026</v>
      </c>
      <c r="B453" t="s">
        <v>543</v>
      </c>
      <c r="C453" s="109">
        <v>4</v>
      </c>
      <c r="D453" t="s">
        <v>1663</v>
      </c>
      <c r="E453">
        <v>1</v>
      </c>
      <c r="F453" t="s">
        <v>32</v>
      </c>
      <c r="H453">
        <v>966408</v>
      </c>
      <c r="I453" t="s">
        <v>1664</v>
      </c>
      <c r="J453" t="s">
        <v>822</v>
      </c>
      <c r="K453" t="s">
        <v>854</v>
      </c>
      <c r="L453" t="s">
        <v>1665</v>
      </c>
      <c r="M453">
        <v>17.899999999999999</v>
      </c>
      <c r="N453">
        <v>44.8</v>
      </c>
      <c r="O453">
        <v>37.1</v>
      </c>
      <c r="P453" s="110">
        <v>46054</v>
      </c>
      <c r="Q453" s="110">
        <v>46085</v>
      </c>
      <c r="R453" s="110">
        <v>46085.743055555547</v>
      </c>
      <c r="S453" t="s">
        <v>187</v>
      </c>
      <c r="T453" t="s">
        <v>32</v>
      </c>
      <c r="U453" t="s">
        <v>32</v>
      </c>
      <c r="V453" t="s">
        <v>203</v>
      </c>
      <c r="W453" t="s">
        <v>203</v>
      </c>
      <c r="X453" t="s">
        <v>1039</v>
      </c>
      <c r="Y453" t="s">
        <v>32</v>
      </c>
      <c r="Z453" t="s">
        <v>32</v>
      </c>
      <c r="AA453" t="s">
        <v>32</v>
      </c>
      <c r="AB453" t="s">
        <v>32</v>
      </c>
      <c r="AC453" t="s">
        <v>32</v>
      </c>
      <c r="AD453" t="s">
        <v>32</v>
      </c>
      <c r="AE453" t="s">
        <v>190</v>
      </c>
      <c r="AF453">
        <v>217</v>
      </c>
      <c r="AG453" t="s">
        <v>191</v>
      </c>
      <c r="AH453" t="s">
        <v>192</v>
      </c>
      <c r="AI453">
        <v>4</v>
      </c>
      <c r="AJ453">
        <v>4</v>
      </c>
      <c r="AK453" t="s">
        <v>193</v>
      </c>
      <c r="AL453" t="s">
        <v>193</v>
      </c>
      <c r="AM453" t="s">
        <v>193</v>
      </c>
      <c r="AN453">
        <v>8</v>
      </c>
      <c r="AO453" t="s">
        <v>194</v>
      </c>
      <c r="AP453" t="s">
        <v>826</v>
      </c>
      <c r="AQ453" s="283">
        <v>2.0049999999999999</v>
      </c>
      <c r="AR453">
        <v>1.0840000000000001</v>
      </c>
      <c r="AS453" s="283">
        <v>2.1734200000000001</v>
      </c>
      <c r="AT453">
        <v>114</v>
      </c>
      <c r="AU453" t="s">
        <v>205</v>
      </c>
      <c r="AV453" t="s">
        <v>32</v>
      </c>
      <c r="AW453" t="s">
        <v>32</v>
      </c>
      <c r="AX453">
        <v>8</v>
      </c>
      <c r="AY453" t="s">
        <v>195</v>
      </c>
      <c r="AZ453">
        <v>9928</v>
      </c>
      <c r="BA453" t="s">
        <v>1666</v>
      </c>
      <c r="BB453">
        <v>960224</v>
      </c>
      <c r="BC453" t="s">
        <v>1667</v>
      </c>
      <c r="BD453">
        <v>15187707</v>
      </c>
      <c r="BE453" t="s">
        <v>859</v>
      </c>
      <c r="BF453" t="s">
        <v>1459</v>
      </c>
      <c r="BG453" t="s">
        <v>32</v>
      </c>
      <c r="BH453" t="s">
        <v>198</v>
      </c>
      <c r="BI453" t="s">
        <v>32</v>
      </c>
      <c r="BJ453">
        <v>475203</v>
      </c>
      <c r="BK453" t="s">
        <v>831</v>
      </c>
      <c r="BL453" t="s">
        <v>1041</v>
      </c>
      <c r="BM453" t="s">
        <v>841</v>
      </c>
      <c r="BN453" t="s">
        <v>834</v>
      </c>
      <c r="BO453" t="s">
        <v>32</v>
      </c>
      <c r="BP453" t="s">
        <v>32</v>
      </c>
    </row>
    <row r="454" spans="1:68">
      <c r="A454" s="109">
        <v>2026</v>
      </c>
      <c r="B454" t="s">
        <v>543</v>
      </c>
      <c r="C454" s="109">
        <v>4</v>
      </c>
      <c r="D454" t="s">
        <v>1668</v>
      </c>
      <c r="E454">
        <v>1</v>
      </c>
      <c r="F454" t="s">
        <v>32</v>
      </c>
      <c r="G454" t="s">
        <v>32</v>
      </c>
      <c r="H454">
        <v>698758</v>
      </c>
      <c r="I454" t="s">
        <v>862</v>
      </c>
      <c r="J454" t="s">
        <v>822</v>
      </c>
      <c r="K454" t="s">
        <v>823</v>
      </c>
      <c r="L454" t="s">
        <v>863</v>
      </c>
      <c r="M454">
        <v>17.899999999999999</v>
      </c>
      <c r="N454">
        <v>49.4</v>
      </c>
      <c r="O454">
        <v>80</v>
      </c>
      <c r="P454" s="110">
        <v>46076</v>
      </c>
      <c r="Q454" s="110">
        <v>46085</v>
      </c>
      <c r="R454" s="110">
        <v>46085.68242438657</v>
      </c>
      <c r="S454" t="s">
        <v>187</v>
      </c>
      <c r="T454" t="s">
        <v>32</v>
      </c>
      <c r="U454" t="s">
        <v>32</v>
      </c>
      <c r="V454" t="s">
        <v>188</v>
      </c>
      <c r="W454" t="s">
        <v>188</v>
      </c>
      <c r="X454" t="s">
        <v>825</v>
      </c>
      <c r="Y454" t="s">
        <v>32</v>
      </c>
      <c r="Z454" t="s">
        <v>32</v>
      </c>
      <c r="AA454" t="s">
        <v>32</v>
      </c>
      <c r="AB454" t="s">
        <v>32</v>
      </c>
      <c r="AC454" t="s">
        <v>32</v>
      </c>
      <c r="AD454" t="s">
        <v>32</v>
      </c>
      <c r="AE454" t="s">
        <v>190</v>
      </c>
      <c r="AF454">
        <v>217</v>
      </c>
      <c r="AG454" t="s">
        <v>191</v>
      </c>
      <c r="AH454" t="s">
        <v>192</v>
      </c>
      <c r="AI454">
        <v>4</v>
      </c>
      <c r="AJ454">
        <v>4</v>
      </c>
      <c r="AK454" t="s">
        <v>193</v>
      </c>
      <c r="AL454" t="s">
        <v>193</v>
      </c>
      <c r="AM454" t="s">
        <v>193</v>
      </c>
      <c r="AN454">
        <v>14</v>
      </c>
      <c r="AO454" t="s">
        <v>194</v>
      </c>
      <c r="AP454" t="s">
        <v>826</v>
      </c>
      <c r="AQ454" s="283">
        <v>3.1739999999999999</v>
      </c>
      <c r="AR454">
        <v>1.0840000000000001</v>
      </c>
      <c r="AS454" s="283">
        <v>3.4406160000000008</v>
      </c>
      <c r="AT454">
        <v>161</v>
      </c>
      <c r="AU454" t="s">
        <v>188</v>
      </c>
      <c r="AV454" t="s">
        <v>32</v>
      </c>
      <c r="AW454" t="s">
        <v>32</v>
      </c>
      <c r="AX454">
        <v>14</v>
      </c>
      <c r="AY454" t="s">
        <v>195</v>
      </c>
      <c r="AZ454">
        <v>8486</v>
      </c>
      <c r="BA454" t="s">
        <v>330</v>
      </c>
      <c r="BB454">
        <v>942458</v>
      </c>
      <c r="BC454" t="s">
        <v>867</v>
      </c>
      <c r="BD454">
        <v>15928261</v>
      </c>
      <c r="BE454" t="s">
        <v>829</v>
      </c>
      <c r="BF454" t="s">
        <v>188</v>
      </c>
      <c r="BG454" t="s">
        <v>32</v>
      </c>
      <c r="BH454" t="s">
        <v>198</v>
      </c>
      <c r="BI454" t="s">
        <v>32</v>
      </c>
      <c r="BJ454">
        <v>475194</v>
      </c>
      <c r="BK454" t="s">
        <v>831</v>
      </c>
      <c r="BL454" t="s">
        <v>1030</v>
      </c>
      <c r="BM454" t="s">
        <v>841</v>
      </c>
      <c r="BN454" t="s">
        <v>834</v>
      </c>
      <c r="BO454" t="s">
        <v>32</v>
      </c>
      <c r="BP454" t="s">
        <v>32</v>
      </c>
    </row>
    <row r="455" spans="1:68">
      <c r="A455" s="109">
        <v>2026</v>
      </c>
      <c r="B455" t="s">
        <v>543</v>
      </c>
      <c r="C455" s="109">
        <v>4</v>
      </c>
      <c r="D455" t="s">
        <v>1669</v>
      </c>
      <c r="E455">
        <v>1</v>
      </c>
      <c r="F455" t="s">
        <v>32</v>
      </c>
      <c r="G455" t="s">
        <v>32</v>
      </c>
      <c r="H455">
        <v>701238</v>
      </c>
      <c r="I455" t="s">
        <v>210</v>
      </c>
      <c r="J455" t="s">
        <v>822</v>
      </c>
      <c r="K455" t="s">
        <v>854</v>
      </c>
      <c r="L455" t="s">
        <v>1670</v>
      </c>
      <c r="M455">
        <v>14.95</v>
      </c>
      <c r="N455">
        <v>24.5</v>
      </c>
      <c r="O455">
        <v>19.899999999999999</v>
      </c>
      <c r="P455" s="110">
        <v>46078</v>
      </c>
      <c r="Q455" s="110">
        <v>46085</v>
      </c>
      <c r="R455" s="110">
        <v>46085.578412962961</v>
      </c>
      <c r="S455" t="s">
        <v>187</v>
      </c>
      <c r="T455" t="s">
        <v>32</v>
      </c>
      <c r="U455" t="s">
        <v>32</v>
      </c>
      <c r="V455" t="s">
        <v>203</v>
      </c>
      <c r="W455" t="s">
        <v>203</v>
      </c>
      <c r="X455" t="s">
        <v>1039</v>
      </c>
      <c r="Y455" t="s">
        <v>32</v>
      </c>
      <c r="Z455" t="s">
        <v>32</v>
      </c>
      <c r="AA455" t="s">
        <v>32</v>
      </c>
      <c r="AB455" t="s">
        <v>32</v>
      </c>
      <c r="AC455" t="s">
        <v>32</v>
      </c>
      <c r="AD455" t="s">
        <v>32</v>
      </c>
      <c r="AE455" t="s">
        <v>190</v>
      </c>
      <c r="AF455">
        <v>217</v>
      </c>
      <c r="AG455" t="s">
        <v>191</v>
      </c>
      <c r="AH455" t="s">
        <v>192</v>
      </c>
      <c r="AI455">
        <v>4</v>
      </c>
      <c r="AJ455">
        <v>4</v>
      </c>
      <c r="AK455" t="s">
        <v>193</v>
      </c>
      <c r="AL455" t="s">
        <v>193</v>
      </c>
      <c r="AM455" t="s">
        <v>193</v>
      </c>
      <c r="AN455">
        <v>8</v>
      </c>
      <c r="AO455" t="s">
        <v>194</v>
      </c>
      <c r="AP455" t="s">
        <v>826</v>
      </c>
      <c r="AQ455" s="283">
        <v>0.107</v>
      </c>
      <c r="AR455">
        <v>1.0840000000000001</v>
      </c>
      <c r="AS455" s="283">
        <v>0.11598799999999999</v>
      </c>
      <c r="AT455">
        <v>114</v>
      </c>
      <c r="AU455" t="s">
        <v>205</v>
      </c>
      <c r="AV455" t="s">
        <v>32</v>
      </c>
      <c r="AW455" t="s">
        <v>32</v>
      </c>
      <c r="AX455">
        <v>8</v>
      </c>
      <c r="AY455" t="s">
        <v>195</v>
      </c>
      <c r="AZ455">
        <v>6996</v>
      </c>
      <c r="BA455" t="s">
        <v>211</v>
      </c>
      <c r="BB455">
        <v>20764</v>
      </c>
      <c r="BC455" t="s">
        <v>212</v>
      </c>
      <c r="BD455">
        <v>12384902</v>
      </c>
      <c r="BE455" t="s">
        <v>829</v>
      </c>
      <c r="BF455" t="s">
        <v>203</v>
      </c>
      <c r="BG455" t="s">
        <v>32</v>
      </c>
      <c r="BH455" t="s">
        <v>198</v>
      </c>
      <c r="BI455" t="s">
        <v>32</v>
      </c>
      <c r="BJ455">
        <v>475173</v>
      </c>
      <c r="BK455" t="s">
        <v>831</v>
      </c>
      <c r="BL455" t="s">
        <v>1041</v>
      </c>
      <c r="BM455" t="s">
        <v>841</v>
      </c>
      <c r="BN455" t="s">
        <v>834</v>
      </c>
      <c r="BO455" t="s">
        <v>32</v>
      </c>
      <c r="BP455" t="s">
        <v>32</v>
      </c>
    </row>
    <row r="456" spans="1:68">
      <c r="A456" s="109">
        <v>2026</v>
      </c>
      <c r="B456" t="s">
        <v>543</v>
      </c>
      <c r="C456" s="109">
        <v>4</v>
      </c>
      <c r="D456" t="s">
        <v>1669</v>
      </c>
      <c r="E456">
        <v>2</v>
      </c>
      <c r="F456" t="s">
        <v>32</v>
      </c>
      <c r="G456" t="s">
        <v>32</v>
      </c>
      <c r="H456">
        <v>701238</v>
      </c>
      <c r="I456" t="s">
        <v>210</v>
      </c>
      <c r="J456" t="s">
        <v>822</v>
      </c>
      <c r="K456" t="s">
        <v>854</v>
      </c>
      <c r="L456" t="s">
        <v>1670</v>
      </c>
      <c r="M456">
        <v>14.95</v>
      </c>
      <c r="N456">
        <v>24.5</v>
      </c>
      <c r="O456">
        <v>19.899999999999999</v>
      </c>
      <c r="P456" s="110">
        <v>46078</v>
      </c>
      <c r="Q456" s="110">
        <v>46085</v>
      </c>
      <c r="R456" s="110">
        <v>46085.578412962961</v>
      </c>
      <c r="S456" t="s">
        <v>187</v>
      </c>
      <c r="T456" t="s">
        <v>32</v>
      </c>
      <c r="U456" t="s">
        <v>32</v>
      </c>
      <c r="V456" t="s">
        <v>203</v>
      </c>
      <c r="W456" t="s">
        <v>203</v>
      </c>
      <c r="X456" t="s">
        <v>1039</v>
      </c>
      <c r="Y456" t="s">
        <v>32</v>
      </c>
      <c r="Z456" t="s">
        <v>32</v>
      </c>
      <c r="AA456" t="s">
        <v>32</v>
      </c>
      <c r="AB456" t="s">
        <v>32</v>
      </c>
      <c r="AC456" t="s">
        <v>32</v>
      </c>
      <c r="AD456" t="s">
        <v>32</v>
      </c>
      <c r="AE456" t="s">
        <v>190</v>
      </c>
      <c r="AF456">
        <v>217</v>
      </c>
      <c r="AG456" t="s">
        <v>191</v>
      </c>
      <c r="AH456" t="s">
        <v>192</v>
      </c>
      <c r="AI456">
        <v>4</v>
      </c>
      <c r="AJ456">
        <v>4</v>
      </c>
      <c r="AK456" t="s">
        <v>193</v>
      </c>
      <c r="AL456" t="s">
        <v>193</v>
      </c>
      <c r="AM456" t="s">
        <v>193</v>
      </c>
      <c r="AN456">
        <v>8</v>
      </c>
      <c r="AO456" t="s">
        <v>194</v>
      </c>
      <c r="AP456" t="s">
        <v>826</v>
      </c>
      <c r="AQ456" s="283">
        <v>0.24199999999999999</v>
      </c>
      <c r="AR456">
        <v>1.0840000000000001</v>
      </c>
      <c r="AS456" s="283">
        <v>0.26232800000000001</v>
      </c>
      <c r="AT456">
        <v>114</v>
      </c>
      <c r="AU456" t="s">
        <v>205</v>
      </c>
      <c r="AV456" t="s">
        <v>32</v>
      </c>
      <c r="AW456" t="s">
        <v>32</v>
      </c>
      <c r="AX456">
        <v>8</v>
      </c>
      <c r="AY456" t="s">
        <v>195</v>
      </c>
      <c r="AZ456">
        <v>6996</v>
      </c>
      <c r="BA456" t="s">
        <v>211</v>
      </c>
      <c r="BB456">
        <v>20764</v>
      </c>
      <c r="BC456" t="s">
        <v>212</v>
      </c>
      <c r="BD456">
        <v>12384902</v>
      </c>
      <c r="BE456" t="s">
        <v>829</v>
      </c>
      <c r="BF456" t="s">
        <v>203</v>
      </c>
      <c r="BG456" t="s">
        <v>32</v>
      </c>
      <c r="BH456" t="s">
        <v>198</v>
      </c>
      <c r="BI456" t="s">
        <v>32</v>
      </c>
      <c r="BJ456">
        <v>475173</v>
      </c>
      <c r="BK456" t="s">
        <v>831</v>
      </c>
      <c r="BL456" t="s">
        <v>1041</v>
      </c>
      <c r="BM456" t="s">
        <v>841</v>
      </c>
      <c r="BN456" t="s">
        <v>834</v>
      </c>
      <c r="BO456" t="s">
        <v>32</v>
      </c>
      <c r="BP456" t="s">
        <v>32</v>
      </c>
    </row>
    <row r="457" spans="1:68">
      <c r="A457" s="109">
        <v>2026</v>
      </c>
      <c r="B457" t="s">
        <v>543</v>
      </c>
      <c r="C457" s="109">
        <v>4</v>
      </c>
      <c r="D457" t="s">
        <v>1669</v>
      </c>
      <c r="E457">
        <v>3</v>
      </c>
      <c r="F457" t="s">
        <v>32</v>
      </c>
      <c r="G457" t="s">
        <v>32</v>
      </c>
      <c r="H457">
        <v>701238</v>
      </c>
      <c r="I457" t="s">
        <v>210</v>
      </c>
      <c r="J457" t="s">
        <v>822</v>
      </c>
      <c r="K457" t="s">
        <v>854</v>
      </c>
      <c r="L457" t="s">
        <v>1670</v>
      </c>
      <c r="M457">
        <v>14.95</v>
      </c>
      <c r="N457">
        <v>24.5</v>
      </c>
      <c r="O457">
        <v>19.899999999999999</v>
      </c>
      <c r="P457" s="110">
        <v>46078</v>
      </c>
      <c r="Q457" s="110">
        <v>46085</v>
      </c>
      <c r="R457" s="110">
        <v>46085.578412962961</v>
      </c>
      <c r="S457" t="s">
        <v>187</v>
      </c>
      <c r="T457" t="s">
        <v>32</v>
      </c>
      <c r="U457" t="s">
        <v>32</v>
      </c>
      <c r="V457" t="s">
        <v>203</v>
      </c>
      <c r="W457" t="s">
        <v>203</v>
      </c>
      <c r="X457" t="s">
        <v>1039</v>
      </c>
      <c r="Y457" t="s">
        <v>32</v>
      </c>
      <c r="Z457" t="s">
        <v>32</v>
      </c>
      <c r="AA457" t="s">
        <v>32</v>
      </c>
      <c r="AB457" t="s">
        <v>32</v>
      </c>
      <c r="AC457" t="s">
        <v>32</v>
      </c>
      <c r="AD457" t="s">
        <v>32</v>
      </c>
      <c r="AE457" t="s">
        <v>190</v>
      </c>
      <c r="AF457">
        <v>217</v>
      </c>
      <c r="AG457" t="s">
        <v>191</v>
      </c>
      <c r="AH457" t="s">
        <v>192</v>
      </c>
      <c r="AI457">
        <v>4</v>
      </c>
      <c r="AJ457">
        <v>4</v>
      </c>
      <c r="AK457" t="s">
        <v>193</v>
      </c>
      <c r="AL457" t="s">
        <v>193</v>
      </c>
      <c r="AM457" t="s">
        <v>193</v>
      </c>
      <c r="AN457">
        <v>8</v>
      </c>
      <c r="AO457" t="s">
        <v>194</v>
      </c>
      <c r="AP457" t="s">
        <v>826</v>
      </c>
      <c r="AQ457" s="283">
        <v>0.80900000000000005</v>
      </c>
      <c r="AR457">
        <v>1.0840000000000001</v>
      </c>
      <c r="AS457" s="283">
        <v>0.87695600000000018</v>
      </c>
      <c r="AT457">
        <v>114</v>
      </c>
      <c r="AU457" t="s">
        <v>205</v>
      </c>
      <c r="AV457" t="s">
        <v>32</v>
      </c>
      <c r="AW457" t="s">
        <v>32</v>
      </c>
      <c r="AX457">
        <v>8</v>
      </c>
      <c r="AY457" t="s">
        <v>195</v>
      </c>
      <c r="AZ457">
        <v>6996</v>
      </c>
      <c r="BA457" t="s">
        <v>211</v>
      </c>
      <c r="BB457">
        <v>20764</v>
      </c>
      <c r="BC457" t="s">
        <v>212</v>
      </c>
      <c r="BD457">
        <v>12384902</v>
      </c>
      <c r="BE457" t="s">
        <v>829</v>
      </c>
      <c r="BF457" t="s">
        <v>203</v>
      </c>
      <c r="BG457" t="s">
        <v>32</v>
      </c>
      <c r="BH457" t="s">
        <v>198</v>
      </c>
      <c r="BI457" t="s">
        <v>32</v>
      </c>
      <c r="BJ457">
        <v>475173</v>
      </c>
      <c r="BK457" t="s">
        <v>831</v>
      </c>
      <c r="BL457" t="s">
        <v>1041</v>
      </c>
      <c r="BM457" t="s">
        <v>841</v>
      </c>
      <c r="BN457" t="s">
        <v>834</v>
      </c>
      <c r="BO457" t="s">
        <v>32</v>
      </c>
      <c r="BP457" t="s">
        <v>32</v>
      </c>
    </row>
    <row r="458" spans="1:68">
      <c r="A458" s="109">
        <v>2026</v>
      </c>
      <c r="B458" t="s">
        <v>543</v>
      </c>
      <c r="C458" s="109">
        <v>4</v>
      </c>
      <c r="D458" t="s">
        <v>1671</v>
      </c>
      <c r="E458">
        <v>1</v>
      </c>
      <c r="F458" t="s">
        <v>32</v>
      </c>
      <c r="G458" t="s">
        <v>32</v>
      </c>
      <c r="H458">
        <v>702450</v>
      </c>
      <c r="I458" t="s">
        <v>1672</v>
      </c>
      <c r="J458" t="s">
        <v>822</v>
      </c>
      <c r="K458" t="s">
        <v>854</v>
      </c>
      <c r="L458" t="s">
        <v>1673</v>
      </c>
      <c r="M458">
        <v>14.3</v>
      </c>
      <c r="N458">
        <v>25.8</v>
      </c>
      <c r="O458">
        <v>26.4</v>
      </c>
      <c r="P458" s="110">
        <v>46078</v>
      </c>
      <c r="Q458" s="110">
        <v>46085</v>
      </c>
      <c r="R458" s="110">
        <v>46085.538081365739</v>
      </c>
      <c r="S458" t="s">
        <v>187</v>
      </c>
      <c r="T458" t="s">
        <v>32</v>
      </c>
      <c r="U458" t="s">
        <v>32</v>
      </c>
      <c r="V458" t="s">
        <v>203</v>
      </c>
      <c r="W458" t="s">
        <v>203</v>
      </c>
      <c r="X458" t="s">
        <v>1039</v>
      </c>
      <c r="Y458" t="s">
        <v>32</v>
      </c>
      <c r="Z458" t="s">
        <v>32</v>
      </c>
      <c r="AA458" t="s">
        <v>32</v>
      </c>
      <c r="AB458" t="s">
        <v>32</v>
      </c>
      <c r="AC458" t="s">
        <v>32</v>
      </c>
      <c r="AD458" t="s">
        <v>32</v>
      </c>
      <c r="AE458" t="s">
        <v>190</v>
      </c>
      <c r="AF458">
        <v>217</v>
      </c>
      <c r="AG458" t="s">
        <v>191</v>
      </c>
      <c r="AH458" t="s">
        <v>192</v>
      </c>
      <c r="AI458">
        <v>4</v>
      </c>
      <c r="AJ458">
        <v>4</v>
      </c>
      <c r="AK458" t="s">
        <v>193</v>
      </c>
      <c r="AL458" t="s">
        <v>193</v>
      </c>
      <c r="AM458" t="s">
        <v>193</v>
      </c>
      <c r="AN458">
        <v>8</v>
      </c>
      <c r="AO458" t="s">
        <v>194</v>
      </c>
      <c r="AP458" t="s">
        <v>826</v>
      </c>
      <c r="AQ458" s="283">
        <v>0.70899999999999996</v>
      </c>
      <c r="AR458">
        <v>1.0840000000000001</v>
      </c>
      <c r="AS458" s="283">
        <v>0.76855600000000002</v>
      </c>
      <c r="AT458">
        <v>114</v>
      </c>
      <c r="AU458" t="s">
        <v>205</v>
      </c>
      <c r="AV458" t="s">
        <v>32</v>
      </c>
      <c r="AW458" t="s">
        <v>32</v>
      </c>
      <c r="AX458">
        <v>8</v>
      </c>
      <c r="AY458" t="s">
        <v>195</v>
      </c>
      <c r="AZ458">
        <v>9761</v>
      </c>
      <c r="BA458" t="s">
        <v>1211</v>
      </c>
      <c r="BB458">
        <v>220690</v>
      </c>
      <c r="BC458" t="s">
        <v>1674</v>
      </c>
      <c r="BD458">
        <v>14066248</v>
      </c>
      <c r="BE458" t="s">
        <v>829</v>
      </c>
      <c r="BF458" t="s">
        <v>203</v>
      </c>
      <c r="BG458" t="s">
        <v>32</v>
      </c>
      <c r="BH458" t="s">
        <v>198</v>
      </c>
      <c r="BI458" t="s">
        <v>32</v>
      </c>
      <c r="BJ458">
        <v>475172</v>
      </c>
      <c r="BK458" t="s">
        <v>831</v>
      </c>
      <c r="BL458" t="s">
        <v>1041</v>
      </c>
      <c r="BM458" t="s">
        <v>841</v>
      </c>
      <c r="BN458" t="s">
        <v>834</v>
      </c>
      <c r="BO458" t="s">
        <v>32</v>
      </c>
      <c r="BP458" t="s">
        <v>32</v>
      </c>
    </row>
    <row r="459" spans="1:68">
      <c r="A459" s="109">
        <v>2026</v>
      </c>
      <c r="B459" t="s">
        <v>543</v>
      </c>
      <c r="C459" s="109">
        <v>4</v>
      </c>
      <c r="D459" t="s">
        <v>1675</v>
      </c>
      <c r="E459">
        <v>1</v>
      </c>
      <c r="F459" t="s">
        <v>32</v>
      </c>
      <c r="G459" t="s">
        <v>32</v>
      </c>
      <c r="H459">
        <v>961248</v>
      </c>
      <c r="I459" t="s">
        <v>1676</v>
      </c>
      <c r="J459" t="s">
        <v>822</v>
      </c>
      <c r="K459" t="s">
        <v>854</v>
      </c>
      <c r="L459" t="s">
        <v>1677</v>
      </c>
      <c r="M459">
        <v>17.2</v>
      </c>
      <c r="N459">
        <v>35</v>
      </c>
      <c r="O459">
        <v>50</v>
      </c>
      <c r="P459" s="110">
        <v>46077</v>
      </c>
      <c r="Q459" s="110">
        <v>46085</v>
      </c>
      <c r="R459" s="110">
        <v>46085.665345636568</v>
      </c>
      <c r="S459" t="s">
        <v>187</v>
      </c>
      <c r="T459" t="s">
        <v>32</v>
      </c>
      <c r="U459" t="s">
        <v>32</v>
      </c>
      <c r="V459" t="s">
        <v>203</v>
      </c>
      <c r="W459" t="s">
        <v>203</v>
      </c>
      <c r="X459" t="s">
        <v>1039</v>
      </c>
      <c r="Y459" t="s">
        <v>32</v>
      </c>
      <c r="Z459" t="s">
        <v>32</v>
      </c>
      <c r="AA459" t="s">
        <v>32</v>
      </c>
      <c r="AB459" t="s">
        <v>32</v>
      </c>
      <c r="AC459" t="s">
        <v>32</v>
      </c>
      <c r="AD459" t="s">
        <v>32</v>
      </c>
      <c r="AE459" t="s">
        <v>190</v>
      </c>
      <c r="AF459">
        <v>217</v>
      </c>
      <c r="AG459" t="s">
        <v>191</v>
      </c>
      <c r="AH459" t="s">
        <v>192</v>
      </c>
      <c r="AI459">
        <v>4</v>
      </c>
      <c r="AJ459">
        <v>4</v>
      </c>
      <c r="AK459" t="s">
        <v>193</v>
      </c>
      <c r="AL459" t="s">
        <v>193</v>
      </c>
      <c r="AM459" t="s">
        <v>193</v>
      </c>
      <c r="AN459">
        <v>8</v>
      </c>
      <c r="AO459" t="s">
        <v>194</v>
      </c>
      <c r="AP459" t="s">
        <v>826</v>
      </c>
      <c r="AQ459" s="283">
        <v>1.891</v>
      </c>
      <c r="AR459">
        <v>1.0840000000000001</v>
      </c>
      <c r="AS459" s="283">
        <v>2.0498440000000002</v>
      </c>
      <c r="AT459">
        <v>114</v>
      </c>
      <c r="AU459" t="s">
        <v>205</v>
      </c>
      <c r="AV459" t="s">
        <v>32</v>
      </c>
      <c r="AW459" t="s">
        <v>32</v>
      </c>
      <c r="AX459">
        <v>8</v>
      </c>
      <c r="AY459" t="s">
        <v>195</v>
      </c>
      <c r="AZ459">
        <v>6740</v>
      </c>
      <c r="BA459" t="s">
        <v>1678</v>
      </c>
      <c r="BB459">
        <v>18207</v>
      </c>
      <c r="BC459" t="s">
        <v>1679</v>
      </c>
      <c r="BD459">
        <v>7528066</v>
      </c>
      <c r="BE459" t="s">
        <v>829</v>
      </c>
      <c r="BF459" t="s">
        <v>203</v>
      </c>
      <c r="BG459" t="s">
        <v>32</v>
      </c>
      <c r="BH459" t="s">
        <v>198</v>
      </c>
      <c r="BI459" t="s">
        <v>32</v>
      </c>
      <c r="BJ459">
        <v>475165</v>
      </c>
      <c r="BK459" t="s">
        <v>831</v>
      </c>
      <c r="BL459" t="s">
        <v>1041</v>
      </c>
      <c r="BM459" t="s">
        <v>841</v>
      </c>
      <c r="BN459" t="s">
        <v>834</v>
      </c>
      <c r="BO459" t="s">
        <v>32</v>
      </c>
      <c r="BP459" t="s">
        <v>32</v>
      </c>
    </row>
    <row r="460" spans="1:68">
      <c r="A460" s="109">
        <v>2026</v>
      </c>
      <c r="B460" t="s">
        <v>543</v>
      </c>
      <c r="C460" s="109">
        <v>4</v>
      </c>
      <c r="D460" t="s">
        <v>1680</v>
      </c>
      <c r="E460">
        <v>1</v>
      </c>
      <c r="F460" t="s">
        <v>32</v>
      </c>
      <c r="G460" t="s">
        <v>32</v>
      </c>
      <c r="H460">
        <v>697831</v>
      </c>
      <c r="I460" t="s">
        <v>1681</v>
      </c>
      <c r="J460" t="s">
        <v>822</v>
      </c>
      <c r="K460" t="s">
        <v>854</v>
      </c>
      <c r="L460" t="s">
        <v>1682</v>
      </c>
      <c r="M460">
        <v>16.34</v>
      </c>
      <c r="N460">
        <v>41</v>
      </c>
      <c r="O460">
        <v>53.9</v>
      </c>
      <c r="P460" s="110">
        <v>46077</v>
      </c>
      <c r="Q460" s="110">
        <v>46085</v>
      </c>
      <c r="R460" s="110">
        <v>46085.524040625001</v>
      </c>
      <c r="S460" t="s">
        <v>187</v>
      </c>
      <c r="T460" t="s">
        <v>32</v>
      </c>
      <c r="U460" t="s">
        <v>32</v>
      </c>
      <c r="V460" t="s">
        <v>203</v>
      </c>
      <c r="W460" t="s">
        <v>203</v>
      </c>
      <c r="X460" t="s">
        <v>1039</v>
      </c>
      <c r="Y460" t="s">
        <v>32</v>
      </c>
      <c r="Z460" t="s">
        <v>32</v>
      </c>
      <c r="AA460" t="s">
        <v>32</v>
      </c>
      <c r="AB460" t="s">
        <v>32</v>
      </c>
      <c r="AC460" t="s">
        <v>32</v>
      </c>
      <c r="AD460" t="s">
        <v>32</v>
      </c>
      <c r="AE460" t="s">
        <v>190</v>
      </c>
      <c r="AF460">
        <v>217</v>
      </c>
      <c r="AG460" t="s">
        <v>191</v>
      </c>
      <c r="AH460" t="s">
        <v>192</v>
      </c>
      <c r="AI460">
        <v>4</v>
      </c>
      <c r="AJ460">
        <v>4</v>
      </c>
      <c r="AK460" t="s">
        <v>193</v>
      </c>
      <c r="AL460" t="s">
        <v>193</v>
      </c>
      <c r="AM460" t="s">
        <v>193</v>
      </c>
      <c r="AN460">
        <v>8</v>
      </c>
      <c r="AO460" t="s">
        <v>194</v>
      </c>
      <c r="AP460" t="s">
        <v>826</v>
      </c>
      <c r="AQ460" s="283">
        <v>1.7769999999999999</v>
      </c>
      <c r="AR460">
        <v>1.0840000000000001</v>
      </c>
      <c r="AS460" s="283">
        <v>1.9262680000000001</v>
      </c>
      <c r="AT460">
        <v>114</v>
      </c>
      <c r="AU460" t="s">
        <v>205</v>
      </c>
      <c r="AV460" t="s">
        <v>32</v>
      </c>
      <c r="AW460" t="s">
        <v>32</v>
      </c>
      <c r="AX460">
        <v>8</v>
      </c>
      <c r="AY460" t="s">
        <v>195</v>
      </c>
      <c r="AZ460">
        <v>8866</v>
      </c>
      <c r="BA460" t="s">
        <v>1683</v>
      </c>
      <c r="BB460">
        <v>64878</v>
      </c>
      <c r="BC460" t="s">
        <v>1684</v>
      </c>
      <c r="BD460">
        <v>13411427</v>
      </c>
      <c r="BE460" t="s">
        <v>829</v>
      </c>
      <c r="BF460" t="s">
        <v>203</v>
      </c>
      <c r="BG460" t="s">
        <v>32</v>
      </c>
      <c r="BH460" t="s">
        <v>198</v>
      </c>
      <c r="BI460" t="s">
        <v>32</v>
      </c>
      <c r="BJ460">
        <v>475164</v>
      </c>
      <c r="BK460" t="s">
        <v>831</v>
      </c>
      <c r="BL460" t="s">
        <v>1041</v>
      </c>
      <c r="BM460" t="s">
        <v>841</v>
      </c>
      <c r="BN460" t="s">
        <v>834</v>
      </c>
      <c r="BO460" t="s">
        <v>32</v>
      </c>
      <c r="BP460" t="s">
        <v>32</v>
      </c>
    </row>
    <row r="461" spans="1:68">
      <c r="A461" s="109">
        <v>2026</v>
      </c>
      <c r="B461" t="s">
        <v>543</v>
      </c>
      <c r="C461" s="109">
        <v>4</v>
      </c>
      <c r="D461" t="s">
        <v>1685</v>
      </c>
      <c r="E461">
        <v>1</v>
      </c>
      <c r="F461" t="s">
        <v>32</v>
      </c>
      <c r="G461" t="s">
        <v>32</v>
      </c>
      <c r="H461">
        <v>30516</v>
      </c>
      <c r="I461" t="s">
        <v>325</v>
      </c>
      <c r="J461" t="s">
        <v>822</v>
      </c>
      <c r="K461" t="s">
        <v>854</v>
      </c>
      <c r="L461" t="s">
        <v>1686</v>
      </c>
      <c r="M461">
        <v>17.899999999999999</v>
      </c>
      <c r="N461">
        <v>44.5</v>
      </c>
      <c r="O461">
        <v>56.3</v>
      </c>
      <c r="P461" s="110">
        <v>46075</v>
      </c>
      <c r="Q461" s="110">
        <v>46085</v>
      </c>
      <c r="R461" s="110">
        <v>46085.599101354157</v>
      </c>
      <c r="S461" t="s">
        <v>187</v>
      </c>
      <c r="T461" t="s">
        <v>32</v>
      </c>
      <c r="U461" t="s">
        <v>32</v>
      </c>
      <c r="V461" t="s">
        <v>203</v>
      </c>
      <c r="W461" t="s">
        <v>203</v>
      </c>
      <c r="X461" t="s">
        <v>1039</v>
      </c>
      <c r="Y461" t="s">
        <v>32</v>
      </c>
      <c r="Z461" t="s">
        <v>32</v>
      </c>
      <c r="AA461" t="s">
        <v>32</v>
      </c>
      <c r="AB461" t="s">
        <v>32</v>
      </c>
      <c r="AC461" t="s">
        <v>32</v>
      </c>
      <c r="AD461" t="s">
        <v>32</v>
      </c>
      <c r="AE461" t="s">
        <v>190</v>
      </c>
      <c r="AF461">
        <v>217</v>
      </c>
      <c r="AG461" t="s">
        <v>191</v>
      </c>
      <c r="AH461" t="s">
        <v>192</v>
      </c>
      <c r="AI461">
        <v>4</v>
      </c>
      <c r="AJ461">
        <v>4</v>
      </c>
      <c r="AK461" t="s">
        <v>193</v>
      </c>
      <c r="AL461" t="s">
        <v>193</v>
      </c>
      <c r="AM461" t="s">
        <v>193</v>
      </c>
      <c r="AN461">
        <v>14</v>
      </c>
      <c r="AO461" t="s">
        <v>194</v>
      </c>
      <c r="AP461" t="s">
        <v>826</v>
      </c>
      <c r="AQ461" s="283">
        <v>0.26700000000000002</v>
      </c>
      <c r="AR461">
        <v>1.0840000000000001</v>
      </c>
      <c r="AS461" s="283">
        <v>0.28942800000000002</v>
      </c>
      <c r="AT461">
        <v>161</v>
      </c>
      <c r="AU461" t="s">
        <v>205</v>
      </c>
      <c r="AV461" t="s">
        <v>32</v>
      </c>
      <c r="AW461" t="s">
        <v>32</v>
      </c>
      <c r="AX461">
        <v>8</v>
      </c>
      <c r="AY461" t="s">
        <v>195</v>
      </c>
      <c r="AZ461">
        <v>6675</v>
      </c>
      <c r="BA461" t="s">
        <v>326</v>
      </c>
      <c r="BB461">
        <v>69745</v>
      </c>
      <c r="BC461" t="s">
        <v>327</v>
      </c>
      <c r="BD461">
        <v>9379803</v>
      </c>
      <c r="BE461" t="s">
        <v>859</v>
      </c>
      <c r="BF461" t="s">
        <v>203</v>
      </c>
      <c r="BG461" t="s">
        <v>32</v>
      </c>
      <c r="BH461" t="s">
        <v>198</v>
      </c>
      <c r="BI461" t="s">
        <v>32</v>
      </c>
      <c r="BJ461">
        <v>475162</v>
      </c>
      <c r="BK461" t="s">
        <v>831</v>
      </c>
      <c r="BL461" t="s">
        <v>1041</v>
      </c>
      <c r="BM461" t="s">
        <v>841</v>
      </c>
      <c r="BN461" t="s">
        <v>834</v>
      </c>
      <c r="BO461" t="s">
        <v>32</v>
      </c>
      <c r="BP461" t="s">
        <v>32</v>
      </c>
    </row>
    <row r="462" spans="1:68">
      <c r="A462" s="109">
        <v>2026</v>
      </c>
      <c r="B462" t="s">
        <v>543</v>
      </c>
      <c r="C462" s="109">
        <v>4</v>
      </c>
      <c r="D462" t="s">
        <v>1685</v>
      </c>
      <c r="E462">
        <v>2</v>
      </c>
      <c r="F462" t="s">
        <v>32</v>
      </c>
      <c r="G462" t="s">
        <v>32</v>
      </c>
      <c r="H462">
        <v>30516</v>
      </c>
      <c r="I462" t="s">
        <v>325</v>
      </c>
      <c r="J462" t="s">
        <v>822</v>
      </c>
      <c r="K462" t="s">
        <v>854</v>
      </c>
      <c r="L462" t="s">
        <v>1686</v>
      </c>
      <c r="M462">
        <v>17.899999999999999</v>
      </c>
      <c r="N462">
        <v>44.5</v>
      </c>
      <c r="O462">
        <v>56.3</v>
      </c>
      <c r="P462" s="110">
        <v>46075</v>
      </c>
      <c r="Q462" s="110">
        <v>46085</v>
      </c>
      <c r="R462" s="110">
        <v>46085.599101354157</v>
      </c>
      <c r="S462" t="s">
        <v>187</v>
      </c>
      <c r="T462" t="s">
        <v>32</v>
      </c>
      <c r="U462" t="s">
        <v>32</v>
      </c>
      <c r="V462" t="s">
        <v>203</v>
      </c>
      <c r="W462" t="s">
        <v>203</v>
      </c>
      <c r="X462" t="s">
        <v>1039</v>
      </c>
      <c r="Y462" t="s">
        <v>32</v>
      </c>
      <c r="Z462" t="s">
        <v>32</v>
      </c>
      <c r="AA462" t="s">
        <v>32</v>
      </c>
      <c r="AB462" t="s">
        <v>32</v>
      </c>
      <c r="AC462" t="s">
        <v>32</v>
      </c>
      <c r="AD462" t="s">
        <v>32</v>
      </c>
      <c r="AE462" t="s">
        <v>190</v>
      </c>
      <c r="AF462">
        <v>217</v>
      </c>
      <c r="AG462" t="s">
        <v>191</v>
      </c>
      <c r="AH462" t="s">
        <v>192</v>
      </c>
      <c r="AI462">
        <v>4</v>
      </c>
      <c r="AJ462">
        <v>4</v>
      </c>
      <c r="AK462" t="s">
        <v>193</v>
      </c>
      <c r="AL462" t="s">
        <v>193</v>
      </c>
      <c r="AM462" t="s">
        <v>193</v>
      </c>
      <c r="AN462">
        <v>10</v>
      </c>
      <c r="AO462" t="s">
        <v>194</v>
      </c>
      <c r="AP462" t="s">
        <v>826</v>
      </c>
      <c r="AQ462" s="283">
        <v>0.2</v>
      </c>
      <c r="AR462">
        <v>1.0840000000000001</v>
      </c>
      <c r="AS462" s="283">
        <v>0.21679999999999999</v>
      </c>
      <c r="AT462">
        <v>162</v>
      </c>
      <c r="AU462" t="s">
        <v>205</v>
      </c>
      <c r="AV462" t="s">
        <v>32</v>
      </c>
      <c r="AW462" t="s">
        <v>32</v>
      </c>
      <c r="AX462">
        <v>8</v>
      </c>
      <c r="AY462" t="s">
        <v>195</v>
      </c>
      <c r="AZ462">
        <v>6675</v>
      </c>
      <c r="BA462" t="s">
        <v>326</v>
      </c>
      <c r="BB462">
        <v>69745</v>
      </c>
      <c r="BC462" t="s">
        <v>327</v>
      </c>
      <c r="BD462">
        <v>9379803</v>
      </c>
      <c r="BE462" t="s">
        <v>859</v>
      </c>
      <c r="BF462" t="s">
        <v>203</v>
      </c>
      <c r="BG462" t="s">
        <v>32</v>
      </c>
      <c r="BH462" t="s">
        <v>198</v>
      </c>
      <c r="BI462" t="s">
        <v>32</v>
      </c>
      <c r="BJ462">
        <v>475162</v>
      </c>
      <c r="BK462" t="s">
        <v>831</v>
      </c>
      <c r="BL462" t="s">
        <v>1041</v>
      </c>
      <c r="BM462" t="s">
        <v>841</v>
      </c>
      <c r="BN462" t="s">
        <v>834</v>
      </c>
      <c r="BO462" t="s">
        <v>32</v>
      </c>
      <c r="BP462" t="s">
        <v>32</v>
      </c>
    </row>
    <row r="463" spans="1:68">
      <c r="A463" s="109">
        <v>2026</v>
      </c>
      <c r="B463" t="s">
        <v>543</v>
      </c>
      <c r="C463" s="109">
        <v>4</v>
      </c>
      <c r="D463" t="s">
        <v>1687</v>
      </c>
      <c r="E463">
        <v>1</v>
      </c>
      <c r="F463" t="s">
        <v>32</v>
      </c>
      <c r="G463" t="s">
        <v>32</v>
      </c>
      <c r="H463">
        <v>910858</v>
      </c>
      <c r="I463" t="s">
        <v>1688</v>
      </c>
      <c r="J463" t="s">
        <v>822</v>
      </c>
      <c r="K463" t="s">
        <v>854</v>
      </c>
      <c r="L463" t="s">
        <v>1689</v>
      </c>
      <c r="M463">
        <v>18</v>
      </c>
      <c r="N463">
        <v>45</v>
      </c>
      <c r="O463">
        <v>56.3</v>
      </c>
      <c r="P463" s="110">
        <v>46049</v>
      </c>
      <c r="Q463" s="110">
        <v>46085</v>
      </c>
      <c r="R463" s="110">
        <v>46085.510859571761</v>
      </c>
      <c r="S463" t="s">
        <v>187</v>
      </c>
      <c r="T463" t="s">
        <v>32</v>
      </c>
      <c r="U463" t="s">
        <v>32</v>
      </c>
      <c r="V463" t="s">
        <v>203</v>
      </c>
      <c r="W463" t="s">
        <v>203</v>
      </c>
      <c r="X463" t="s">
        <v>1039</v>
      </c>
      <c r="Y463" t="s">
        <v>32</v>
      </c>
      <c r="Z463" t="s">
        <v>32</v>
      </c>
      <c r="AA463" t="s">
        <v>32</v>
      </c>
      <c r="AB463" t="s">
        <v>32</v>
      </c>
      <c r="AC463" t="s">
        <v>32</v>
      </c>
      <c r="AD463" t="s">
        <v>32</v>
      </c>
      <c r="AE463" t="s">
        <v>190</v>
      </c>
      <c r="AF463">
        <v>217</v>
      </c>
      <c r="AG463" t="s">
        <v>191</v>
      </c>
      <c r="AH463" t="s">
        <v>192</v>
      </c>
      <c r="AI463">
        <v>4</v>
      </c>
      <c r="AJ463">
        <v>4</v>
      </c>
      <c r="AK463" t="s">
        <v>193</v>
      </c>
      <c r="AL463" t="s">
        <v>193</v>
      </c>
      <c r="AM463" t="s">
        <v>193</v>
      </c>
      <c r="AN463">
        <v>14</v>
      </c>
      <c r="AO463" t="s">
        <v>194</v>
      </c>
      <c r="AP463" t="s">
        <v>826</v>
      </c>
      <c r="AQ463" s="283">
        <v>4.4539999999999997</v>
      </c>
      <c r="AR463">
        <v>1.0840000000000001</v>
      </c>
      <c r="AS463" s="283">
        <v>4.8281359999999998</v>
      </c>
      <c r="AT463">
        <v>161</v>
      </c>
      <c r="AU463" t="s">
        <v>205</v>
      </c>
      <c r="AV463" t="s">
        <v>32</v>
      </c>
      <c r="AW463" t="s">
        <v>32</v>
      </c>
      <c r="AX463">
        <v>8</v>
      </c>
      <c r="AY463" t="s">
        <v>195</v>
      </c>
      <c r="AZ463">
        <v>4265</v>
      </c>
      <c r="BA463" t="s">
        <v>1690</v>
      </c>
      <c r="BB463">
        <v>19147</v>
      </c>
      <c r="BC463" t="s">
        <v>1691</v>
      </c>
      <c r="BD463">
        <v>8353656</v>
      </c>
      <c r="BE463" t="s">
        <v>829</v>
      </c>
      <c r="BF463" t="s">
        <v>203</v>
      </c>
      <c r="BG463" t="s">
        <v>32</v>
      </c>
      <c r="BH463" t="s">
        <v>198</v>
      </c>
      <c r="BI463" t="s">
        <v>32</v>
      </c>
      <c r="BJ463">
        <v>475144</v>
      </c>
      <c r="BK463" t="s">
        <v>831</v>
      </c>
      <c r="BL463" t="s">
        <v>1041</v>
      </c>
      <c r="BM463" t="s">
        <v>841</v>
      </c>
      <c r="BN463" t="s">
        <v>834</v>
      </c>
      <c r="BO463" t="s">
        <v>32</v>
      </c>
      <c r="BP463" t="s">
        <v>32</v>
      </c>
    </row>
    <row r="464" spans="1:68">
      <c r="A464" s="109">
        <v>2026</v>
      </c>
      <c r="B464" t="s">
        <v>543</v>
      </c>
      <c r="C464" s="109">
        <v>3</v>
      </c>
      <c r="D464" t="s">
        <v>1692</v>
      </c>
      <c r="E464">
        <v>1</v>
      </c>
      <c r="F464" t="s">
        <v>32</v>
      </c>
      <c r="G464" t="s">
        <v>32</v>
      </c>
      <c r="H464">
        <v>963934</v>
      </c>
      <c r="I464" t="s">
        <v>338</v>
      </c>
      <c r="J464" t="s">
        <v>822</v>
      </c>
      <c r="K464" t="s">
        <v>914</v>
      </c>
      <c r="L464" t="s">
        <v>1102</v>
      </c>
      <c r="M464">
        <v>14.93</v>
      </c>
      <c r="N464">
        <v>29.3</v>
      </c>
      <c r="O464">
        <v>27.3</v>
      </c>
      <c r="P464" s="110">
        <v>46077</v>
      </c>
      <c r="Q464" s="110">
        <v>46084</v>
      </c>
      <c r="R464" s="110">
        <v>46084.851508993059</v>
      </c>
      <c r="S464" t="s">
        <v>187</v>
      </c>
      <c r="T464" t="s">
        <v>32</v>
      </c>
      <c r="U464" t="s">
        <v>32</v>
      </c>
      <c r="V464" t="s">
        <v>339</v>
      </c>
      <c r="W464" t="s">
        <v>340</v>
      </c>
      <c r="X464" t="s">
        <v>1058</v>
      </c>
      <c r="Y464" t="s">
        <v>32</v>
      </c>
      <c r="Z464" t="s">
        <v>32</v>
      </c>
      <c r="AA464" t="s">
        <v>32</v>
      </c>
      <c r="AB464" t="s">
        <v>32</v>
      </c>
      <c r="AC464" t="s">
        <v>32</v>
      </c>
      <c r="AD464" t="s">
        <v>32</v>
      </c>
      <c r="AE464" t="s">
        <v>190</v>
      </c>
      <c r="AF464">
        <v>217</v>
      </c>
      <c r="AG464" t="s">
        <v>191</v>
      </c>
      <c r="AH464" t="s">
        <v>192</v>
      </c>
      <c r="AI464">
        <v>4</v>
      </c>
      <c r="AJ464">
        <v>4</v>
      </c>
      <c r="AK464" t="s">
        <v>193</v>
      </c>
      <c r="AL464" t="s">
        <v>193</v>
      </c>
      <c r="AM464" t="s">
        <v>193</v>
      </c>
      <c r="AN464">
        <v>5</v>
      </c>
      <c r="AO464" t="s">
        <v>194</v>
      </c>
      <c r="AP464" t="s">
        <v>826</v>
      </c>
      <c r="AQ464" s="283">
        <v>2.1669999999999998</v>
      </c>
      <c r="AR464">
        <v>1.0840000000000001</v>
      </c>
      <c r="AS464" s="283">
        <v>2.3490280000000001</v>
      </c>
      <c r="AT464">
        <v>111</v>
      </c>
      <c r="AU464" t="s">
        <v>340</v>
      </c>
      <c r="AV464" t="s">
        <v>32</v>
      </c>
      <c r="AW464" t="s">
        <v>32</v>
      </c>
      <c r="AX464">
        <v>5</v>
      </c>
      <c r="AY464" t="s">
        <v>195</v>
      </c>
      <c r="AZ464">
        <v>723</v>
      </c>
      <c r="BA464" t="s">
        <v>228</v>
      </c>
      <c r="BB464">
        <v>902193</v>
      </c>
      <c r="BC464" t="s">
        <v>343</v>
      </c>
      <c r="BD464">
        <v>8584657</v>
      </c>
      <c r="BE464" t="s">
        <v>829</v>
      </c>
      <c r="BF464" t="s">
        <v>340</v>
      </c>
      <c r="BG464" t="s">
        <v>32</v>
      </c>
      <c r="BH464" t="s">
        <v>198</v>
      </c>
      <c r="BI464" t="s">
        <v>32</v>
      </c>
      <c r="BJ464">
        <v>475139</v>
      </c>
      <c r="BK464" t="s">
        <v>831</v>
      </c>
      <c r="BL464" t="s">
        <v>344</v>
      </c>
      <c r="BM464" t="s">
        <v>833</v>
      </c>
      <c r="BN464" t="s">
        <v>834</v>
      </c>
      <c r="BO464" t="s">
        <v>32</v>
      </c>
      <c r="BP464" t="s">
        <v>32</v>
      </c>
    </row>
    <row r="465" spans="1:68">
      <c r="A465" s="109">
        <v>2026</v>
      </c>
      <c r="B465" t="s">
        <v>543</v>
      </c>
      <c r="C465" s="109">
        <v>3</v>
      </c>
      <c r="D465" t="s">
        <v>1693</v>
      </c>
      <c r="E465">
        <v>1</v>
      </c>
      <c r="F465" t="s">
        <v>32</v>
      </c>
      <c r="G465" t="s">
        <v>32</v>
      </c>
      <c r="H465">
        <v>965292</v>
      </c>
      <c r="I465" t="s">
        <v>985</v>
      </c>
      <c r="J465" t="s">
        <v>822</v>
      </c>
      <c r="K465" t="s">
        <v>945</v>
      </c>
      <c r="L465" t="s">
        <v>986</v>
      </c>
      <c r="M465">
        <v>14.77</v>
      </c>
      <c r="N465">
        <v>20.2</v>
      </c>
      <c r="O465">
        <v>12.9</v>
      </c>
      <c r="P465" s="110">
        <v>46063</v>
      </c>
      <c r="Q465" s="110">
        <v>46084</v>
      </c>
      <c r="R465" s="110">
        <v>46084.728530092587</v>
      </c>
      <c r="S465" t="s">
        <v>187</v>
      </c>
      <c r="T465" t="s">
        <v>32</v>
      </c>
      <c r="U465" t="s">
        <v>32</v>
      </c>
      <c r="V465" t="s">
        <v>665</v>
      </c>
      <c r="W465" t="s">
        <v>665</v>
      </c>
      <c r="X465" t="s">
        <v>947</v>
      </c>
      <c r="Y465" t="s">
        <v>32</v>
      </c>
      <c r="Z465" t="s">
        <v>32</v>
      </c>
      <c r="AA465" t="s">
        <v>32</v>
      </c>
      <c r="AB465" t="s">
        <v>32</v>
      </c>
      <c r="AC465" t="s">
        <v>32</v>
      </c>
      <c r="AD465" t="s">
        <v>32</v>
      </c>
      <c r="AE465" t="s">
        <v>190</v>
      </c>
      <c r="AF465">
        <v>217</v>
      </c>
      <c r="AG465" t="s">
        <v>191</v>
      </c>
      <c r="AH465" t="s">
        <v>192</v>
      </c>
      <c r="AI465">
        <v>4</v>
      </c>
      <c r="AJ465">
        <v>4</v>
      </c>
      <c r="AK465" t="s">
        <v>193</v>
      </c>
      <c r="AL465" t="s">
        <v>193</v>
      </c>
      <c r="AM465" t="s">
        <v>193</v>
      </c>
      <c r="AN465">
        <v>15</v>
      </c>
      <c r="AO465" t="s">
        <v>194</v>
      </c>
      <c r="AP465" t="s">
        <v>826</v>
      </c>
      <c r="AQ465" s="283">
        <v>1.784</v>
      </c>
      <c r="AR465">
        <v>1.0840000000000001</v>
      </c>
      <c r="AS465" s="283">
        <v>1.933856</v>
      </c>
      <c r="AT465">
        <v>140</v>
      </c>
      <c r="AU465" t="s">
        <v>665</v>
      </c>
      <c r="AV465" t="s">
        <v>32</v>
      </c>
      <c r="AW465" t="s">
        <v>32</v>
      </c>
      <c r="AX465">
        <v>15</v>
      </c>
      <c r="AY465" t="s">
        <v>422</v>
      </c>
      <c r="AZ465">
        <v>1141</v>
      </c>
      <c r="BA465" t="s">
        <v>948</v>
      </c>
      <c r="BB465">
        <v>923262</v>
      </c>
      <c r="BC465" t="s">
        <v>987</v>
      </c>
      <c r="BD465">
        <v>7079915</v>
      </c>
      <c r="BE465" t="s">
        <v>829</v>
      </c>
      <c r="BF465" t="s">
        <v>665</v>
      </c>
      <c r="BG465" t="s">
        <v>32</v>
      </c>
      <c r="BH465" t="s">
        <v>198</v>
      </c>
      <c r="BI465" t="s">
        <v>32</v>
      </c>
      <c r="BJ465">
        <v>475117</v>
      </c>
      <c r="BK465" t="s">
        <v>831</v>
      </c>
      <c r="BL465" t="s">
        <v>669</v>
      </c>
      <c r="BM465" t="s">
        <v>841</v>
      </c>
      <c r="BN465" t="s">
        <v>834</v>
      </c>
      <c r="BO465" t="s">
        <v>32</v>
      </c>
      <c r="BP465" t="s">
        <v>32</v>
      </c>
    </row>
    <row r="466" spans="1:68">
      <c r="A466" s="109">
        <v>2026</v>
      </c>
      <c r="B466" t="s">
        <v>543</v>
      </c>
      <c r="C466" s="109">
        <v>3</v>
      </c>
      <c r="D466" t="s">
        <v>1694</v>
      </c>
      <c r="E466">
        <v>1</v>
      </c>
      <c r="F466" t="s">
        <v>32</v>
      </c>
      <c r="G466" t="s">
        <v>32</v>
      </c>
      <c r="H466">
        <v>969096</v>
      </c>
      <c r="I466" t="s">
        <v>346</v>
      </c>
      <c r="J466" t="s">
        <v>822</v>
      </c>
      <c r="K466" t="s">
        <v>1101</v>
      </c>
      <c r="L466" t="s">
        <v>1189</v>
      </c>
      <c r="M466">
        <v>14.9</v>
      </c>
      <c r="N466">
        <v>43.8</v>
      </c>
      <c r="O466">
        <v>38.299999999999997</v>
      </c>
      <c r="P466" s="110">
        <v>46072</v>
      </c>
      <c r="Q466" s="110">
        <v>46084</v>
      </c>
      <c r="R466" s="110">
        <v>46084.555353668977</v>
      </c>
      <c r="S466" t="s">
        <v>187</v>
      </c>
      <c r="T466" t="s">
        <v>32</v>
      </c>
      <c r="U466" t="s">
        <v>32</v>
      </c>
      <c r="V466" t="s">
        <v>1190</v>
      </c>
      <c r="W466" t="s">
        <v>1078</v>
      </c>
      <c r="X466" t="s">
        <v>1058</v>
      </c>
      <c r="Y466" t="s">
        <v>32</v>
      </c>
      <c r="Z466" t="s">
        <v>32</v>
      </c>
      <c r="AA466" t="s">
        <v>32</v>
      </c>
      <c r="AB466" t="s">
        <v>32</v>
      </c>
      <c r="AC466" t="s">
        <v>32</v>
      </c>
      <c r="AD466" t="s">
        <v>32</v>
      </c>
      <c r="AE466" t="s">
        <v>190</v>
      </c>
      <c r="AF466">
        <v>217</v>
      </c>
      <c r="AG466" t="s">
        <v>191</v>
      </c>
      <c r="AH466" t="s">
        <v>192</v>
      </c>
      <c r="AI466">
        <v>4</v>
      </c>
      <c r="AJ466">
        <v>4</v>
      </c>
      <c r="AK466" t="s">
        <v>193</v>
      </c>
      <c r="AL466" t="s">
        <v>193</v>
      </c>
      <c r="AM466" t="s">
        <v>193</v>
      </c>
      <c r="AN466">
        <v>5</v>
      </c>
      <c r="AO466" t="s">
        <v>194</v>
      </c>
      <c r="AP466" t="s">
        <v>826</v>
      </c>
      <c r="AQ466" s="283">
        <v>1.944</v>
      </c>
      <c r="AR466">
        <v>1.0840000000000001</v>
      </c>
      <c r="AS466" s="283">
        <v>2.1072959999999998</v>
      </c>
      <c r="AT466">
        <v>111</v>
      </c>
      <c r="AU466" t="s">
        <v>1191</v>
      </c>
      <c r="AV466" t="s">
        <v>32</v>
      </c>
      <c r="AW466" t="s">
        <v>32</v>
      </c>
      <c r="AX466">
        <v>7</v>
      </c>
      <c r="AY466" t="s">
        <v>195</v>
      </c>
      <c r="AZ466">
        <v>10653</v>
      </c>
      <c r="BA466" t="s">
        <v>1108</v>
      </c>
      <c r="BB466">
        <v>942465</v>
      </c>
      <c r="BC466" t="s">
        <v>347</v>
      </c>
      <c r="BD466">
        <v>13575341</v>
      </c>
      <c r="BE466" t="s">
        <v>859</v>
      </c>
      <c r="BF466" t="s">
        <v>563</v>
      </c>
      <c r="BG466" t="s">
        <v>32</v>
      </c>
      <c r="BH466" t="s">
        <v>198</v>
      </c>
      <c r="BI466" t="s">
        <v>32</v>
      </c>
      <c r="BJ466">
        <v>475114</v>
      </c>
      <c r="BK466" t="s">
        <v>831</v>
      </c>
      <c r="BL466" t="s">
        <v>1192</v>
      </c>
      <c r="BM466" t="s">
        <v>841</v>
      </c>
      <c r="BN466" t="s">
        <v>834</v>
      </c>
      <c r="BO466" t="s">
        <v>32</v>
      </c>
      <c r="BP466" t="s">
        <v>32</v>
      </c>
    </row>
    <row r="467" spans="1:68">
      <c r="A467" s="109">
        <v>2026</v>
      </c>
      <c r="B467" t="s">
        <v>543</v>
      </c>
      <c r="C467" s="109">
        <v>3</v>
      </c>
      <c r="D467" t="s">
        <v>1695</v>
      </c>
      <c r="E467">
        <v>1</v>
      </c>
      <c r="F467" t="s">
        <v>32</v>
      </c>
      <c r="G467" t="s">
        <v>32</v>
      </c>
      <c r="H467">
        <v>702010</v>
      </c>
      <c r="I467" t="s">
        <v>266</v>
      </c>
      <c r="J467" t="s">
        <v>822</v>
      </c>
      <c r="K467" t="s">
        <v>854</v>
      </c>
      <c r="L467" t="s">
        <v>1696</v>
      </c>
      <c r="M467">
        <v>17.48</v>
      </c>
      <c r="N467">
        <v>40.299999999999997</v>
      </c>
      <c r="O467">
        <v>48.2</v>
      </c>
      <c r="P467" s="110">
        <v>46071</v>
      </c>
      <c r="Q467" s="110">
        <v>46084</v>
      </c>
      <c r="R467" s="110">
        <v>46084.503467824077</v>
      </c>
      <c r="S467" t="s">
        <v>187</v>
      </c>
      <c r="T467" t="s">
        <v>32</v>
      </c>
      <c r="U467" t="s">
        <v>32</v>
      </c>
      <c r="V467" t="s">
        <v>259</v>
      </c>
      <c r="W467" t="s">
        <v>259</v>
      </c>
      <c r="X467" t="s">
        <v>856</v>
      </c>
      <c r="Y467" t="s">
        <v>32</v>
      </c>
      <c r="Z467" t="s">
        <v>32</v>
      </c>
      <c r="AA467" t="s">
        <v>32</v>
      </c>
      <c r="AB467" t="s">
        <v>32</v>
      </c>
      <c r="AC467" t="s">
        <v>32</v>
      </c>
      <c r="AD467" t="s">
        <v>32</v>
      </c>
      <c r="AE467" t="s">
        <v>190</v>
      </c>
      <c r="AF467">
        <v>217</v>
      </c>
      <c r="AG467" t="s">
        <v>191</v>
      </c>
      <c r="AH467" t="s">
        <v>192</v>
      </c>
      <c r="AI467">
        <v>4</v>
      </c>
      <c r="AJ467">
        <v>4</v>
      </c>
      <c r="AK467" t="s">
        <v>193</v>
      </c>
      <c r="AL467" t="s">
        <v>193</v>
      </c>
      <c r="AM467" t="s">
        <v>193</v>
      </c>
      <c r="AN467">
        <v>11</v>
      </c>
      <c r="AO467" t="s">
        <v>194</v>
      </c>
      <c r="AP467" t="s">
        <v>826</v>
      </c>
      <c r="AQ467" s="283">
        <v>2.2269999999999999</v>
      </c>
      <c r="AR467">
        <v>1.0840000000000001</v>
      </c>
      <c r="AS467" s="283">
        <v>2.4140679999999999</v>
      </c>
      <c r="AT467">
        <v>118</v>
      </c>
      <c r="AU467" t="s">
        <v>261</v>
      </c>
      <c r="AV467" t="s">
        <v>32</v>
      </c>
      <c r="AW467" t="s">
        <v>32</v>
      </c>
      <c r="AX467">
        <v>8</v>
      </c>
      <c r="AY467" t="s">
        <v>195</v>
      </c>
      <c r="AZ467">
        <v>9064</v>
      </c>
      <c r="BA467" t="s">
        <v>1697</v>
      </c>
      <c r="BB467">
        <v>201537</v>
      </c>
      <c r="BC467" t="s">
        <v>288</v>
      </c>
      <c r="BD467">
        <v>18229925</v>
      </c>
      <c r="BE467" t="s">
        <v>829</v>
      </c>
      <c r="BF467" t="s">
        <v>203</v>
      </c>
      <c r="BG467" t="s">
        <v>32</v>
      </c>
      <c r="BH467" t="s">
        <v>198</v>
      </c>
      <c r="BI467" t="s">
        <v>32</v>
      </c>
      <c r="BJ467">
        <v>475109</v>
      </c>
      <c r="BK467" t="s">
        <v>831</v>
      </c>
      <c r="BL467" t="s">
        <v>264</v>
      </c>
      <c r="BM467" t="s">
        <v>841</v>
      </c>
      <c r="BN467" t="s">
        <v>834</v>
      </c>
      <c r="BO467" t="s">
        <v>32</v>
      </c>
      <c r="BP467" t="s">
        <v>32</v>
      </c>
    </row>
    <row r="468" spans="1:68">
      <c r="A468" s="109">
        <v>2026</v>
      </c>
      <c r="B468" t="s">
        <v>543</v>
      </c>
      <c r="C468" s="109">
        <v>3</v>
      </c>
      <c r="D468" t="s">
        <v>1698</v>
      </c>
      <c r="E468">
        <v>1</v>
      </c>
      <c r="F468" t="s">
        <v>32</v>
      </c>
      <c r="G468" t="s">
        <v>32</v>
      </c>
      <c r="H468">
        <v>697342</v>
      </c>
      <c r="I468" t="s">
        <v>581</v>
      </c>
      <c r="J468" t="s">
        <v>822</v>
      </c>
      <c r="K468" t="s">
        <v>854</v>
      </c>
      <c r="L468" t="s">
        <v>1266</v>
      </c>
      <c r="M468">
        <v>17.899999999999999</v>
      </c>
      <c r="N468">
        <v>47.1</v>
      </c>
      <c r="O468">
        <v>53.6</v>
      </c>
      <c r="P468" s="110">
        <v>46072</v>
      </c>
      <c r="Q468" s="110">
        <v>46084</v>
      </c>
      <c r="R468" s="110">
        <v>46084.530411921303</v>
      </c>
      <c r="S468" t="s">
        <v>187</v>
      </c>
      <c r="T468" t="s">
        <v>32</v>
      </c>
      <c r="U468" t="s">
        <v>32</v>
      </c>
      <c r="V468" t="s">
        <v>334</v>
      </c>
      <c r="W468" t="s">
        <v>188</v>
      </c>
      <c r="X468" t="s">
        <v>825</v>
      </c>
      <c r="Y468" t="s">
        <v>32</v>
      </c>
      <c r="Z468" t="s">
        <v>32</v>
      </c>
      <c r="AA468" t="s">
        <v>32</v>
      </c>
      <c r="AB468" t="s">
        <v>32</v>
      </c>
      <c r="AC468" t="s">
        <v>32</v>
      </c>
      <c r="AD468" t="s">
        <v>32</v>
      </c>
      <c r="AE468" t="s">
        <v>190</v>
      </c>
      <c r="AF468">
        <v>217</v>
      </c>
      <c r="AG468" t="s">
        <v>191</v>
      </c>
      <c r="AH468" t="s">
        <v>192</v>
      </c>
      <c r="AI468">
        <v>4</v>
      </c>
      <c r="AJ468">
        <v>4</v>
      </c>
      <c r="AK468" t="s">
        <v>193</v>
      </c>
      <c r="AL468" t="s">
        <v>193</v>
      </c>
      <c r="AM468" t="s">
        <v>193</v>
      </c>
      <c r="AN468">
        <v>14</v>
      </c>
      <c r="AO468" t="s">
        <v>194</v>
      </c>
      <c r="AP468" t="s">
        <v>826</v>
      </c>
      <c r="AQ468" s="283">
        <v>0.57699999999999996</v>
      </c>
      <c r="AR468">
        <v>1.0840000000000001</v>
      </c>
      <c r="AS468" s="283">
        <v>0.62546800000000002</v>
      </c>
      <c r="AT468">
        <v>161</v>
      </c>
      <c r="AU468" t="s">
        <v>188</v>
      </c>
      <c r="AV468" t="s">
        <v>32</v>
      </c>
      <c r="AW468" t="s">
        <v>32</v>
      </c>
      <c r="AX468">
        <v>14</v>
      </c>
      <c r="AY468" t="s">
        <v>195</v>
      </c>
      <c r="AZ468">
        <v>6988</v>
      </c>
      <c r="BA468" t="s">
        <v>582</v>
      </c>
      <c r="BB468">
        <v>911074</v>
      </c>
      <c r="BC468" t="s">
        <v>583</v>
      </c>
      <c r="BD468">
        <v>3656588</v>
      </c>
      <c r="BE468" t="s">
        <v>829</v>
      </c>
      <c r="BF468" t="s">
        <v>188</v>
      </c>
      <c r="BG468" t="s">
        <v>32</v>
      </c>
      <c r="BH468" t="s">
        <v>198</v>
      </c>
      <c r="BI468" t="s">
        <v>32</v>
      </c>
      <c r="BJ468">
        <v>475107</v>
      </c>
      <c r="BK468" t="s">
        <v>831</v>
      </c>
      <c r="BL468" t="s">
        <v>445</v>
      </c>
      <c r="BM468" t="s">
        <v>841</v>
      </c>
      <c r="BN468" t="s">
        <v>834</v>
      </c>
      <c r="BO468" t="s">
        <v>32</v>
      </c>
      <c r="BP468" t="s">
        <v>32</v>
      </c>
    </row>
    <row r="469" spans="1:68">
      <c r="A469" s="109">
        <v>2026</v>
      </c>
      <c r="B469" t="s">
        <v>543</v>
      </c>
      <c r="C469" s="109">
        <v>3</v>
      </c>
      <c r="D469" t="s">
        <v>1698</v>
      </c>
      <c r="E469">
        <v>2</v>
      </c>
      <c r="F469" t="s">
        <v>32</v>
      </c>
      <c r="G469" t="s">
        <v>32</v>
      </c>
      <c r="H469">
        <v>697342</v>
      </c>
      <c r="I469" t="s">
        <v>581</v>
      </c>
      <c r="J469" t="s">
        <v>822</v>
      </c>
      <c r="K469" t="s">
        <v>854</v>
      </c>
      <c r="L469" t="s">
        <v>1266</v>
      </c>
      <c r="M469">
        <v>17.899999999999999</v>
      </c>
      <c r="N469">
        <v>47.1</v>
      </c>
      <c r="O469">
        <v>53.6</v>
      </c>
      <c r="P469" s="110">
        <v>46072</v>
      </c>
      <c r="Q469" s="110">
        <v>46084</v>
      </c>
      <c r="R469" s="110">
        <v>46084.530411921303</v>
      </c>
      <c r="S469" t="s">
        <v>187</v>
      </c>
      <c r="T469" t="s">
        <v>32</v>
      </c>
      <c r="U469" t="s">
        <v>32</v>
      </c>
      <c r="V469" t="s">
        <v>334</v>
      </c>
      <c r="W469" t="s">
        <v>188</v>
      </c>
      <c r="X469" t="s">
        <v>825</v>
      </c>
      <c r="Y469" t="s">
        <v>32</v>
      </c>
      <c r="Z469" t="s">
        <v>32</v>
      </c>
      <c r="AA469" t="s">
        <v>32</v>
      </c>
      <c r="AB469" t="s">
        <v>32</v>
      </c>
      <c r="AC469" t="s">
        <v>32</v>
      </c>
      <c r="AD469" t="s">
        <v>32</v>
      </c>
      <c r="AE469" t="s">
        <v>190</v>
      </c>
      <c r="AF469">
        <v>217</v>
      </c>
      <c r="AG469" t="s">
        <v>191</v>
      </c>
      <c r="AH469" t="s">
        <v>192</v>
      </c>
      <c r="AI469">
        <v>4</v>
      </c>
      <c r="AJ469">
        <v>4</v>
      </c>
      <c r="AK469" t="s">
        <v>193</v>
      </c>
      <c r="AL469" t="s">
        <v>193</v>
      </c>
      <c r="AM469" t="s">
        <v>193</v>
      </c>
      <c r="AN469">
        <v>10</v>
      </c>
      <c r="AO469" t="s">
        <v>194</v>
      </c>
      <c r="AP469" t="s">
        <v>826</v>
      </c>
      <c r="AQ469" s="283">
        <v>0.54700000000000004</v>
      </c>
      <c r="AR469">
        <v>1.0840000000000001</v>
      </c>
      <c r="AS469" s="283">
        <v>0.59294800000000003</v>
      </c>
      <c r="AT469">
        <v>162</v>
      </c>
      <c r="AU469" t="s">
        <v>188</v>
      </c>
      <c r="AV469" t="s">
        <v>32</v>
      </c>
      <c r="AW469" t="s">
        <v>32</v>
      </c>
      <c r="AX469">
        <v>14</v>
      </c>
      <c r="AY469" t="s">
        <v>195</v>
      </c>
      <c r="AZ469">
        <v>6988</v>
      </c>
      <c r="BA469" t="s">
        <v>582</v>
      </c>
      <c r="BB469">
        <v>911074</v>
      </c>
      <c r="BC469" t="s">
        <v>583</v>
      </c>
      <c r="BD469">
        <v>3656588</v>
      </c>
      <c r="BE469" t="s">
        <v>829</v>
      </c>
      <c r="BF469" t="s">
        <v>188</v>
      </c>
      <c r="BG469" t="s">
        <v>32</v>
      </c>
      <c r="BH469" t="s">
        <v>198</v>
      </c>
      <c r="BI469" t="s">
        <v>32</v>
      </c>
      <c r="BJ469">
        <v>475107</v>
      </c>
      <c r="BK469" t="s">
        <v>831</v>
      </c>
      <c r="BL469" t="s">
        <v>445</v>
      </c>
      <c r="BM469" t="s">
        <v>841</v>
      </c>
      <c r="BN469" t="s">
        <v>834</v>
      </c>
      <c r="BO469" t="s">
        <v>32</v>
      </c>
      <c r="BP469" t="s">
        <v>32</v>
      </c>
    </row>
    <row r="470" spans="1:68">
      <c r="A470" s="109">
        <v>2026</v>
      </c>
      <c r="B470" t="s">
        <v>543</v>
      </c>
      <c r="C470" s="109">
        <v>3</v>
      </c>
      <c r="D470" t="s">
        <v>1699</v>
      </c>
      <c r="E470">
        <v>1</v>
      </c>
      <c r="F470" t="s">
        <v>32</v>
      </c>
      <c r="G470" t="s">
        <v>32</v>
      </c>
      <c r="H470">
        <v>699034</v>
      </c>
      <c r="I470" t="s">
        <v>418</v>
      </c>
      <c r="J470" t="s">
        <v>822</v>
      </c>
      <c r="K470" t="s">
        <v>914</v>
      </c>
      <c r="L470" t="s">
        <v>1206</v>
      </c>
      <c r="M470">
        <v>14.98</v>
      </c>
      <c r="N470">
        <v>18.8</v>
      </c>
      <c r="O470">
        <v>23.8</v>
      </c>
      <c r="P470" s="110">
        <v>46072</v>
      </c>
      <c r="Q470" s="110">
        <v>46084</v>
      </c>
      <c r="R470" s="110">
        <v>46084.557689664347</v>
      </c>
      <c r="S470" t="s">
        <v>187</v>
      </c>
      <c r="T470" t="s">
        <v>32</v>
      </c>
      <c r="U470" t="s">
        <v>32</v>
      </c>
      <c r="V470" t="s">
        <v>65</v>
      </c>
      <c r="W470" t="s">
        <v>65</v>
      </c>
      <c r="X470" t="s">
        <v>1001</v>
      </c>
      <c r="Y470" t="s">
        <v>32</v>
      </c>
      <c r="Z470" t="s">
        <v>32</v>
      </c>
      <c r="AA470" t="s">
        <v>32</v>
      </c>
      <c r="AB470" t="s">
        <v>32</v>
      </c>
      <c r="AC470" t="s">
        <v>32</v>
      </c>
      <c r="AD470" t="s">
        <v>32</v>
      </c>
      <c r="AE470" t="s">
        <v>190</v>
      </c>
      <c r="AF470">
        <v>217</v>
      </c>
      <c r="AG470" t="s">
        <v>191</v>
      </c>
      <c r="AH470" t="s">
        <v>192</v>
      </c>
      <c r="AI470">
        <v>4</v>
      </c>
      <c r="AJ470">
        <v>4</v>
      </c>
      <c r="AK470" t="s">
        <v>193</v>
      </c>
      <c r="AL470" t="s">
        <v>193</v>
      </c>
      <c r="AM470" t="s">
        <v>193</v>
      </c>
      <c r="AN470">
        <v>4</v>
      </c>
      <c r="AO470" t="s">
        <v>194</v>
      </c>
      <c r="AP470" t="s">
        <v>826</v>
      </c>
      <c r="AQ470" s="283">
        <v>2.774</v>
      </c>
      <c r="AR470">
        <v>1.0840000000000001</v>
      </c>
      <c r="AS470" s="283">
        <v>3.0070160000000001</v>
      </c>
      <c r="AT470">
        <v>110</v>
      </c>
      <c r="AU470" t="s">
        <v>387</v>
      </c>
      <c r="AV470" t="s">
        <v>32</v>
      </c>
      <c r="AW470" t="s">
        <v>32</v>
      </c>
      <c r="AX470">
        <v>5</v>
      </c>
      <c r="AY470" t="s">
        <v>195</v>
      </c>
      <c r="AZ470">
        <v>5811</v>
      </c>
      <c r="BA470" t="s">
        <v>397</v>
      </c>
      <c r="BB470">
        <v>9663</v>
      </c>
      <c r="BC470" t="s">
        <v>1207</v>
      </c>
      <c r="BD470">
        <v>10409259</v>
      </c>
      <c r="BE470" t="s">
        <v>829</v>
      </c>
      <c r="BF470" t="s">
        <v>340</v>
      </c>
      <c r="BG470" t="s">
        <v>32</v>
      </c>
      <c r="BH470" t="s">
        <v>198</v>
      </c>
      <c r="BI470" t="s">
        <v>32</v>
      </c>
      <c r="BJ470">
        <v>475081</v>
      </c>
      <c r="BK470" t="s">
        <v>831</v>
      </c>
      <c r="BL470" t="s">
        <v>390</v>
      </c>
      <c r="BM470" t="s">
        <v>841</v>
      </c>
      <c r="BN470" t="s">
        <v>834</v>
      </c>
      <c r="BO470" t="s">
        <v>32</v>
      </c>
      <c r="BP470" t="s">
        <v>32</v>
      </c>
    </row>
    <row r="471" spans="1:68">
      <c r="A471" s="109">
        <v>2026</v>
      </c>
      <c r="B471" t="s">
        <v>543</v>
      </c>
      <c r="C471" s="109">
        <v>3</v>
      </c>
      <c r="D471" t="s">
        <v>1700</v>
      </c>
      <c r="E471">
        <v>1</v>
      </c>
      <c r="F471" t="s">
        <v>32</v>
      </c>
      <c r="H471">
        <v>705426</v>
      </c>
      <c r="I471" t="s">
        <v>1281</v>
      </c>
      <c r="J471" t="s">
        <v>822</v>
      </c>
      <c r="K471" t="s">
        <v>914</v>
      </c>
      <c r="L471" t="s">
        <v>1282</v>
      </c>
      <c r="M471">
        <v>14.16</v>
      </c>
      <c r="N471">
        <v>12.8</v>
      </c>
      <c r="O471">
        <v>17.100000000000001</v>
      </c>
      <c r="P471" s="110">
        <v>46075</v>
      </c>
      <c r="Q471" s="110">
        <v>46084</v>
      </c>
      <c r="R471" s="110">
        <v>46084.405555555553</v>
      </c>
      <c r="S471" t="s">
        <v>187</v>
      </c>
      <c r="T471" t="s">
        <v>32</v>
      </c>
      <c r="U471" t="s">
        <v>32</v>
      </c>
      <c r="V471" t="s">
        <v>65</v>
      </c>
      <c r="W471" t="s">
        <v>65</v>
      </c>
      <c r="X471" t="s">
        <v>1001</v>
      </c>
      <c r="Y471" t="s">
        <v>32</v>
      </c>
      <c r="Z471" t="s">
        <v>32</v>
      </c>
      <c r="AA471" t="s">
        <v>32</v>
      </c>
      <c r="AB471" t="s">
        <v>32</v>
      </c>
      <c r="AC471" t="s">
        <v>32</v>
      </c>
      <c r="AD471" t="s">
        <v>32</v>
      </c>
      <c r="AE471" t="s">
        <v>190</v>
      </c>
      <c r="AF471">
        <v>217</v>
      </c>
      <c r="AG471" t="s">
        <v>191</v>
      </c>
      <c r="AH471" t="s">
        <v>192</v>
      </c>
      <c r="AI471">
        <v>4</v>
      </c>
      <c r="AJ471">
        <v>4</v>
      </c>
      <c r="AK471" t="s">
        <v>193</v>
      </c>
      <c r="AL471" t="s">
        <v>193</v>
      </c>
      <c r="AM471" t="s">
        <v>193</v>
      </c>
      <c r="AN471">
        <v>4</v>
      </c>
      <c r="AO471" t="s">
        <v>194</v>
      </c>
      <c r="AP471" t="s">
        <v>826</v>
      </c>
      <c r="AQ471" s="283">
        <v>0.23899999999999999</v>
      </c>
      <c r="AR471">
        <v>1.0840000000000001</v>
      </c>
      <c r="AS471" s="283">
        <v>0.25907599999999997</v>
      </c>
      <c r="AT471">
        <v>110</v>
      </c>
      <c r="AU471" t="s">
        <v>387</v>
      </c>
      <c r="AV471" t="s">
        <v>32</v>
      </c>
      <c r="AW471" t="s">
        <v>32</v>
      </c>
      <c r="AX471">
        <v>5</v>
      </c>
      <c r="AY471" t="s">
        <v>195</v>
      </c>
      <c r="AZ471">
        <v>10744</v>
      </c>
      <c r="BA471" t="s">
        <v>916</v>
      </c>
      <c r="BB471">
        <v>8639</v>
      </c>
      <c r="BC471" t="s">
        <v>1283</v>
      </c>
      <c r="BD471">
        <v>10748005</v>
      </c>
      <c r="BE471" t="s">
        <v>829</v>
      </c>
      <c r="BF471" t="s">
        <v>340</v>
      </c>
      <c r="BG471" t="s">
        <v>32</v>
      </c>
      <c r="BH471" t="s">
        <v>198</v>
      </c>
      <c r="BI471" t="s">
        <v>1701</v>
      </c>
      <c r="BJ471">
        <v>475065</v>
      </c>
      <c r="BK471" t="s">
        <v>831</v>
      </c>
      <c r="BL471" t="s">
        <v>1004</v>
      </c>
      <c r="BM471" t="s">
        <v>841</v>
      </c>
      <c r="BN471" t="s">
        <v>834</v>
      </c>
      <c r="BO471" t="s">
        <v>32</v>
      </c>
      <c r="BP471" t="s">
        <v>32</v>
      </c>
    </row>
    <row r="472" spans="1:68">
      <c r="A472" s="109">
        <v>2026</v>
      </c>
      <c r="B472" t="s">
        <v>543</v>
      </c>
      <c r="C472" s="109">
        <v>3</v>
      </c>
      <c r="D472" t="s">
        <v>1702</v>
      </c>
      <c r="E472">
        <v>1</v>
      </c>
      <c r="F472" t="s">
        <v>32</v>
      </c>
      <c r="G472" t="s">
        <v>32</v>
      </c>
      <c r="H472">
        <v>966188</v>
      </c>
      <c r="I472" t="s">
        <v>1703</v>
      </c>
      <c r="J472" t="s">
        <v>822</v>
      </c>
      <c r="K472" t="s">
        <v>854</v>
      </c>
      <c r="L472" t="s">
        <v>1704</v>
      </c>
      <c r="M472">
        <v>14.83</v>
      </c>
      <c r="N472">
        <v>34.299999999999997</v>
      </c>
      <c r="O472">
        <v>42.9</v>
      </c>
      <c r="P472" s="110">
        <v>46049</v>
      </c>
      <c r="Q472" s="110">
        <v>46084</v>
      </c>
      <c r="R472" s="110">
        <v>46084.515974155089</v>
      </c>
      <c r="S472" t="s">
        <v>187</v>
      </c>
      <c r="T472" t="s">
        <v>32</v>
      </c>
      <c r="U472" t="s">
        <v>32</v>
      </c>
      <c r="V472" t="s">
        <v>203</v>
      </c>
      <c r="W472" t="s">
        <v>203</v>
      </c>
      <c r="X472" t="s">
        <v>1039</v>
      </c>
      <c r="Y472" t="s">
        <v>32</v>
      </c>
      <c r="Z472" t="s">
        <v>32</v>
      </c>
      <c r="AA472" t="s">
        <v>32</v>
      </c>
      <c r="AB472" t="s">
        <v>32</v>
      </c>
      <c r="AC472" t="s">
        <v>32</v>
      </c>
      <c r="AD472" t="s">
        <v>32</v>
      </c>
      <c r="AE472" t="s">
        <v>190</v>
      </c>
      <c r="AF472">
        <v>217</v>
      </c>
      <c r="AG472" t="s">
        <v>191</v>
      </c>
      <c r="AH472" t="s">
        <v>192</v>
      </c>
      <c r="AI472">
        <v>4</v>
      </c>
      <c r="AJ472">
        <v>4</v>
      </c>
      <c r="AK472" t="s">
        <v>193</v>
      </c>
      <c r="AL472" t="s">
        <v>193</v>
      </c>
      <c r="AM472" t="s">
        <v>193</v>
      </c>
      <c r="AN472">
        <v>14</v>
      </c>
      <c r="AO472" t="s">
        <v>194</v>
      </c>
      <c r="AP472" t="s">
        <v>826</v>
      </c>
      <c r="AQ472" s="283">
        <v>4.0730000000000004</v>
      </c>
      <c r="AR472">
        <v>1.0840000000000001</v>
      </c>
      <c r="AS472" s="283">
        <v>4.4151320000000007</v>
      </c>
      <c r="AT472">
        <v>161</v>
      </c>
      <c r="AU472" t="s">
        <v>205</v>
      </c>
      <c r="AV472" t="s">
        <v>32</v>
      </c>
      <c r="AW472" t="s">
        <v>32</v>
      </c>
      <c r="AX472">
        <v>8</v>
      </c>
      <c r="AY472" t="s">
        <v>195</v>
      </c>
      <c r="AZ472">
        <v>4265</v>
      </c>
      <c r="BA472" t="s">
        <v>1690</v>
      </c>
      <c r="BB472">
        <v>19147</v>
      </c>
      <c r="BC472" t="s">
        <v>1691</v>
      </c>
      <c r="BD472">
        <v>8353656</v>
      </c>
      <c r="BE472" t="s">
        <v>829</v>
      </c>
      <c r="BF472" t="s">
        <v>203</v>
      </c>
      <c r="BG472" t="s">
        <v>32</v>
      </c>
      <c r="BH472" t="s">
        <v>198</v>
      </c>
      <c r="BI472" t="s">
        <v>32</v>
      </c>
      <c r="BJ472">
        <v>475052</v>
      </c>
      <c r="BK472" t="s">
        <v>831</v>
      </c>
      <c r="BL472" t="s">
        <v>1041</v>
      </c>
      <c r="BM472" t="s">
        <v>841</v>
      </c>
      <c r="BN472" t="s">
        <v>834</v>
      </c>
      <c r="BO472" t="s">
        <v>32</v>
      </c>
      <c r="BP472" t="s">
        <v>32</v>
      </c>
    </row>
    <row r="473" spans="1:68">
      <c r="A473" s="109">
        <v>2026</v>
      </c>
      <c r="B473" t="s">
        <v>543</v>
      </c>
      <c r="C473" s="109">
        <v>3</v>
      </c>
      <c r="D473" t="s">
        <v>1705</v>
      </c>
      <c r="E473">
        <v>1</v>
      </c>
      <c r="F473" t="s">
        <v>32</v>
      </c>
      <c r="G473" t="s">
        <v>32</v>
      </c>
      <c r="H473">
        <v>698058</v>
      </c>
      <c r="I473" t="s">
        <v>1706</v>
      </c>
      <c r="J473" t="s">
        <v>822</v>
      </c>
      <c r="K473" t="s">
        <v>854</v>
      </c>
      <c r="L473" t="s">
        <v>1707</v>
      </c>
      <c r="M473">
        <v>17.600000000000001</v>
      </c>
      <c r="N473">
        <v>47.5</v>
      </c>
      <c r="O473">
        <v>44.4</v>
      </c>
      <c r="P473" s="110">
        <v>46054</v>
      </c>
      <c r="Q473" s="110">
        <v>46084</v>
      </c>
      <c r="R473" s="110">
        <v>46084.509808298608</v>
      </c>
      <c r="S473" t="s">
        <v>187</v>
      </c>
      <c r="T473" t="s">
        <v>32</v>
      </c>
      <c r="U473" t="s">
        <v>32</v>
      </c>
      <c r="V473" t="s">
        <v>203</v>
      </c>
      <c r="W473" t="s">
        <v>203</v>
      </c>
      <c r="X473" t="s">
        <v>1039</v>
      </c>
      <c r="Y473" t="s">
        <v>32</v>
      </c>
      <c r="Z473" t="s">
        <v>32</v>
      </c>
      <c r="AA473" t="s">
        <v>32</v>
      </c>
      <c r="AB473" t="s">
        <v>32</v>
      </c>
      <c r="AC473" t="s">
        <v>32</v>
      </c>
      <c r="AD473" t="s">
        <v>32</v>
      </c>
      <c r="AE473" t="s">
        <v>190</v>
      </c>
      <c r="AF473">
        <v>217</v>
      </c>
      <c r="AG473" t="s">
        <v>191</v>
      </c>
      <c r="AH473" t="s">
        <v>192</v>
      </c>
      <c r="AI473">
        <v>4</v>
      </c>
      <c r="AJ473">
        <v>4</v>
      </c>
      <c r="AK473" t="s">
        <v>193</v>
      </c>
      <c r="AL473" t="s">
        <v>193</v>
      </c>
      <c r="AM473" t="s">
        <v>193</v>
      </c>
      <c r="AN473">
        <v>8</v>
      </c>
      <c r="AO473" t="s">
        <v>194</v>
      </c>
      <c r="AP473" t="s">
        <v>826</v>
      </c>
      <c r="AQ473" s="283">
        <v>3.9169999999999998</v>
      </c>
      <c r="AR473">
        <v>1.0840000000000001</v>
      </c>
      <c r="AS473" s="283">
        <v>4.2460279999999999</v>
      </c>
      <c r="AT473">
        <v>114</v>
      </c>
      <c r="AU473" t="s">
        <v>205</v>
      </c>
      <c r="AV473" t="s">
        <v>32</v>
      </c>
      <c r="AW473" t="s">
        <v>32</v>
      </c>
      <c r="AX473">
        <v>8</v>
      </c>
      <c r="AY473" t="s">
        <v>195</v>
      </c>
      <c r="AZ473">
        <v>6822</v>
      </c>
      <c r="BA473" t="s">
        <v>1657</v>
      </c>
      <c r="BB473">
        <v>19294</v>
      </c>
      <c r="BC473" t="s">
        <v>1658</v>
      </c>
      <c r="BD473">
        <v>11698682</v>
      </c>
      <c r="BE473" t="s">
        <v>829</v>
      </c>
      <c r="BF473" t="s">
        <v>203</v>
      </c>
      <c r="BG473" t="s">
        <v>32</v>
      </c>
      <c r="BH473" t="s">
        <v>198</v>
      </c>
      <c r="BI473" t="s">
        <v>32</v>
      </c>
      <c r="BJ473">
        <v>475045</v>
      </c>
      <c r="BK473" t="s">
        <v>831</v>
      </c>
      <c r="BL473" t="s">
        <v>1041</v>
      </c>
      <c r="BM473" t="s">
        <v>841</v>
      </c>
      <c r="BN473" t="s">
        <v>834</v>
      </c>
      <c r="BO473" t="s">
        <v>32</v>
      </c>
      <c r="BP473" t="s">
        <v>32</v>
      </c>
    </row>
    <row r="474" spans="1:68">
      <c r="A474" s="109">
        <v>2026</v>
      </c>
      <c r="B474" t="s">
        <v>543</v>
      </c>
      <c r="C474" s="109">
        <v>2</v>
      </c>
      <c r="D474" t="s">
        <v>1708</v>
      </c>
      <c r="E474">
        <v>1</v>
      </c>
      <c r="F474" t="s">
        <v>32</v>
      </c>
      <c r="G474" t="s">
        <v>32</v>
      </c>
      <c r="H474">
        <v>703652</v>
      </c>
      <c r="I474" t="s">
        <v>1709</v>
      </c>
      <c r="J474" t="s">
        <v>822</v>
      </c>
      <c r="K474" t="s">
        <v>854</v>
      </c>
      <c r="L474" t="s">
        <v>1710</v>
      </c>
      <c r="M474">
        <v>14.8</v>
      </c>
      <c r="N474">
        <v>31.6</v>
      </c>
      <c r="O474">
        <v>14.9</v>
      </c>
      <c r="P474" s="110">
        <v>46069</v>
      </c>
      <c r="Q474" s="110">
        <v>46083</v>
      </c>
      <c r="R474" s="110">
        <v>46083.695831446763</v>
      </c>
      <c r="S474" t="s">
        <v>187</v>
      </c>
      <c r="T474" t="s">
        <v>32</v>
      </c>
      <c r="U474" t="s">
        <v>32</v>
      </c>
      <c r="V474" t="s">
        <v>479</v>
      </c>
      <c r="W474" t="s">
        <v>480</v>
      </c>
      <c r="X474" t="s">
        <v>1039</v>
      </c>
      <c r="Y474" t="s">
        <v>32</v>
      </c>
      <c r="Z474" t="s">
        <v>32</v>
      </c>
      <c r="AA474" t="s">
        <v>32</v>
      </c>
      <c r="AB474" t="s">
        <v>32</v>
      </c>
      <c r="AC474" t="s">
        <v>32</v>
      </c>
      <c r="AD474" t="s">
        <v>32</v>
      </c>
      <c r="AE474" t="s">
        <v>190</v>
      </c>
      <c r="AF474">
        <v>217</v>
      </c>
      <c r="AG474" t="s">
        <v>191</v>
      </c>
      <c r="AH474" t="s">
        <v>192</v>
      </c>
      <c r="AI474">
        <v>4</v>
      </c>
      <c r="AJ474">
        <v>4</v>
      </c>
      <c r="AK474" t="s">
        <v>193</v>
      </c>
      <c r="AL474" t="s">
        <v>193</v>
      </c>
      <c r="AM474" t="s">
        <v>193</v>
      </c>
      <c r="AN474">
        <v>5</v>
      </c>
      <c r="AO474" t="s">
        <v>194</v>
      </c>
      <c r="AP474" t="s">
        <v>826</v>
      </c>
      <c r="AQ474" s="283">
        <v>1.911</v>
      </c>
      <c r="AR474">
        <v>1.0840000000000001</v>
      </c>
      <c r="AS474" s="283">
        <v>2.0715240000000001</v>
      </c>
      <c r="AT474">
        <v>111</v>
      </c>
      <c r="AU474" t="s">
        <v>352</v>
      </c>
      <c r="AV474" t="s">
        <v>32</v>
      </c>
      <c r="AW474" t="s">
        <v>32</v>
      </c>
      <c r="AX474">
        <v>8</v>
      </c>
      <c r="AY474" t="s">
        <v>195</v>
      </c>
      <c r="AZ474">
        <v>9560</v>
      </c>
      <c r="BA474" t="s">
        <v>1711</v>
      </c>
      <c r="BB474">
        <v>86018</v>
      </c>
      <c r="BC474" t="s">
        <v>1712</v>
      </c>
      <c r="BD474">
        <v>14280037</v>
      </c>
      <c r="BE474" t="s">
        <v>829</v>
      </c>
      <c r="BF474" t="s">
        <v>351</v>
      </c>
      <c r="BG474" t="s">
        <v>32</v>
      </c>
      <c r="BH474" t="s">
        <v>198</v>
      </c>
      <c r="BI474" t="s">
        <v>32</v>
      </c>
      <c r="BJ474">
        <v>475023</v>
      </c>
      <c r="BK474" t="s">
        <v>831</v>
      </c>
      <c r="BL474" t="s">
        <v>482</v>
      </c>
      <c r="BM474" t="s">
        <v>841</v>
      </c>
      <c r="BN474" t="s">
        <v>834</v>
      </c>
      <c r="BO474" t="s">
        <v>32</v>
      </c>
      <c r="BP474" t="s">
        <v>32</v>
      </c>
    </row>
    <row r="475" spans="1:68">
      <c r="A475" s="109">
        <v>2026</v>
      </c>
      <c r="B475" t="s">
        <v>543</v>
      </c>
      <c r="C475" s="109">
        <v>2</v>
      </c>
      <c r="D475" t="s">
        <v>1713</v>
      </c>
      <c r="E475">
        <v>1</v>
      </c>
      <c r="F475" t="s">
        <v>32</v>
      </c>
      <c r="G475" t="s">
        <v>32</v>
      </c>
      <c r="H475">
        <v>962048</v>
      </c>
      <c r="I475" t="s">
        <v>1241</v>
      </c>
      <c r="J475" t="s">
        <v>822</v>
      </c>
      <c r="K475" t="s">
        <v>854</v>
      </c>
      <c r="L475" t="s">
        <v>1242</v>
      </c>
      <c r="M475">
        <v>17.7</v>
      </c>
      <c r="N475">
        <v>48</v>
      </c>
      <c r="O475">
        <v>42.9</v>
      </c>
      <c r="P475" s="110">
        <v>46048</v>
      </c>
      <c r="Q475" s="110">
        <v>46083</v>
      </c>
      <c r="R475" s="110">
        <v>46083.650144710649</v>
      </c>
      <c r="S475" t="s">
        <v>187</v>
      </c>
      <c r="T475" t="s">
        <v>32</v>
      </c>
      <c r="U475" t="s">
        <v>32</v>
      </c>
      <c r="V475" t="s">
        <v>301</v>
      </c>
      <c r="W475" t="s">
        <v>302</v>
      </c>
      <c r="X475" t="s">
        <v>856</v>
      </c>
      <c r="Y475" t="s">
        <v>32</v>
      </c>
      <c r="Z475" t="s">
        <v>32</v>
      </c>
      <c r="AA475" t="s">
        <v>32</v>
      </c>
      <c r="AB475" t="s">
        <v>32</v>
      </c>
      <c r="AC475" t="s">
        <v>32</v>
      </c>
      <c r="AD475" t="s">
        <v>32</v>
      </c>
      <c r="AE475" t="s">
        <v>190</v>
      </c>
      <c r="AF475">
        <v>217</v>
      </c>
      <c r="AG475" t="s">
        <v>191</v>
      </c>
      <c r="AH475" t="s">
        <v>192</v>
      </c>
      <c r="AI475">
        <v>4</v>
      </c>
      <c r="AJ475">
        <v>4</v>
      </c>
      <c r="AK475" t="s">
        <v>193</v>
      </c>
      <c r="AL475" t="s">
        <v>193</v>
      </c>
      <c r="AM475" t="s">
        <v>193</v>
      </c>
      <c r="AN475">
        <v>11</v>
      </c>
      <c r="AO475" t="s">
        <v>194</v>
      </c>
      <c r="AP475" t="s">
        <v>826</v>
      </c>
      <c r="AQ475" s="283">
        <v>1.6160000000000001</v>
      </c>
      <c r="AR475">
        <v>1.0840000000000001</v>
      </c>
      <c r="AS475" s="283">
        <v>1.751744</v>
      </c>
      <c r="AT475">
        <v>118</v>
      </c>
      <c r="AU475" t="s">
        <v>261</v>
      </c>
      <c r="AV475" t="s">
        <v>32</v>
      </c>
      <c r="AW475" t="s">
        <v>32</v>
      </c>
      <c r="AX475">
        <v>14</v>
      </c>
      <c r="AY475" t="s">
        <v>195</v>
      </c>
      <c r="AZ475">
        <v>7104</v>
      </c>
      <c r="BA475" t="s">
        <v>857</v>
      </c>
      <c r="BB475">
        <v>911078</v>
      </c>
      <c r="BC475" t="s">
        <v>858</v>
      </c>
      <c r="BD475">
        <v>11440416</v>
      </c>
      <c r="BE475" t="s">
        <v>859</v>
      </c>
      <c r="BF475" t="s">
        <v>188</v>
      </c>
      <c r="BG475" t="s">
        <v>32</v>
      </c>
      <c r="BH475" t="s">
        <v>198</v>
      </c>
      <c r="BI475" t="s">
        <v>32</v>
      </c>
      <c r="BJ475">
        <v>475016</v>
      </c>
      <c r="BK475" t="s">
        <v>831</v>
      </c>
      <c r="BL475" t="s">
        <v>305</v>
      </c>
      <c r="BM475" t="s">
        <v>841</v>
      </c>
      <c r="BN475" t="s">
        <v>834</v>
      </c>
      <c r="BO475" t="s">
        <v>32</v>
      </c>
      <c r="BP475" t="s">
        <v>32</v>
      </c>
    </row>
    <row r="476" spans="1:68">
      <c r="A476" s="109">
        <v>2026</v>
      </c>
      <c r="B476" t="s">
        <v>543</v>
      </c>
      <c r="C476" s="109">
        <v>2</v>
      </c>
      <c r="D476" t="s">
        <v>1714</v>
      </c>
      <c r="E476">
        <v>1</v>
      </c>
      <c r="F476" t="s">
        <v>32</v>
      </c>
      <c r="G476" t="s">
        <v>32</v>
      </c>
      <c r="H476">
        <v>30428</v>
      </c>
      <c r="I476" t="s">
        <v>1117</v>
      </c>
      <c r="J476" t="s">
        <v>822</v>
      </c>
      <c r="K476" t="s">
        <v>1101</v>
      </c>
      <c r="L476" t="s">
        <v>1118</v>
      </c>
      <c r="M476">
        <v>15</v>
      </c>
      <c r="N476">
        <v>23</v>
      </c>
      <c r="O476">
        <v>27.1</v>
      </c>
      <c r="P476" s="110">
        <v>46074</v>
      </c>
      <c r="Q476" s="110">
        <v>46083</v>
      </c>
      <c r="R476" s="110">
        <v>46083.554330405103</v>
      </c>
      <c r="S476" t="s">
        <v>187</v>
      </c>
      <c r="T476" t="s">
        <v>32</v>
      </c>
      <c r="U476" t="s">
        <v>32</v>
      </c>
      <c r="V476" t="s">
        <v>1196</v>
      </c>
      <c r="W476" t="s">
        <v>1197</v>
      </c>
      <c r="X476" t="s">
        <v>1001</v>
      </c>
      <c r="Y476" t="s">
        <v>32</v>
      </c>
      <c r="Z476" t="s">
        <v>32</v>
      </c>
      <c r="AA476" t="s">
        <v>32</v>
      </c>
      <c r="AB476" t="s">
        <v>32</v>
      </c>
      <c r="AC476" t="s">
        <v>32</v>
      </c>
      <c r="AD476" t="s">
        <v>32</v>
      </c>
      <c r="AE476" t="s">
        <v>190</v>
      </c>
      <c r="AF476">
        <v>217</v>
      </c>
      <c r="AG476" t="s">
        <v>191</v>
      </c>
      <c r="AH476" t="s">
        <v>192</v>
      </c>
      <c r="AI476">
        <v>4</v>
      </c>
      <c r="AJ476">
        <v>4</v>
      </c>
      <c r="AK476" t="s">
        <v>193</v>
      </c>
      <c r="AL476" t="s">
        <v>193</v>
      </c>
      <c r="AM476" t="s">
        <v>193</v>
      </c>
      <c r="AN476">
        <v>5</v>
      </c>
      <c r="AO476" t="s">
        <v>194</v>
      </c>
      <c r="AP476" t="s">
        <v>826</v>
      </c>
      <c r="AQ476" s="283">
        <v>0.5</v>
      </c>
      <c r="AR476">
        <v>1.0840000000000001</v>
      </c>
      <c r="AS476" s="283">
        <v>0.54200000000000004</v>
      </c>
      <c r="AT476">
        <v>111</v>
      </c>
      <c r="AU476" t="s">
        <v>1198</v>
      </c>
      <c r="AV476" t="s">
        <v>32</v>
      </c>
      <c r="AW476" t="s">
        <v>32</v>
      </c>
      <c r="AX476">
        <v>7</v>
      </c>
      <c r="AY476" t="s">
        <v>195</v>
      </c>
      <c r="AZ476">
        <v>10746</v>
      </c>
      <c r="BA476" t="s">
        <v>1104</v>
      </c>
      <c r="BB476">
        <v>85319</v>
      </c>
      <c r="BC476" t="s">
        <v>1119</v>
      </c>
      <c r="BD476">
        <v>14054744</v>
      </c>
      <c r="BE476" t="s">
        <v>829</v>
      </c>
      <c r="BF476" t="s">
        <v>563</v>
      </c>
      <c r="BG476" t="s">
        <v>32</v>
      </c>
      <c r="BH476" t="s">
        <v>198</v>
      </c>
      <c r="BI476" t="s">
        <v>1715</v>
      </c>
      <c r="BJ476">
        <v>475015</v>
      </c>
      <c r="BK476" t="s">
        <v>831</v>
      </c>
      <c r="BL476" t="s">
        <v>1199</v>
      </c>
      <c r="BM476" t="s">
        <v>833</v>
      </c>
      <c r="BN476" t="s">
        <v>834</v>
      </c>
      <c r="BO476" t="s">
        <v>32</v>
      </c>
      <c r="BP476" t="s">
        <v>32</v>
      </c>
    </row>
    <row r="477" spans="1:68">
      <c r="A477" s="109">
        <v>2026</v>
      </c>
      <c r="B477" t="s">
        <v>543</v>
      </c>
      <c r="C477" s="109">
        <v>2</v>
      </c>
      <c r="D477" t="s">
        <v>1714</v>
      </c>
      <c r="E477">
        <v>2</v>
      </c>
      <c r="F477" t="s">
        <v>32</v>
      </c>
      <c r="G477" t="s">
        <v>32</v>
      </c>
      <c r="H477">
        <v>30428</v>
      </c>
      <c r="I477" t="s">
        <v>1117</v>
      </c>
      <c r="J477" t="s">
        <v>822</v>
      </c>
      <c r="K477" t="s">
        <v>1101</v>
      </c>
      <c r="L477" t="s">
        <v>1118</v>
      </c>
      <c r="M477">
        <v>15</v>
      </c>
      <c r="N477">
        <v>23</v>
      </c>
      <c r="O477">
        <v>27.1</v>
      </c>
      <c r="P477" s="110">
        <v>46074</v>
      </c>
      <c r="Q477" s="110">
        <v>46083</v>
      </c>
      <c r="R477" s="110">
        <v>46083.554330405103</v>
      </c>
      <c r="S477" t="s">
        <v>187</v>
      </c>
      <c r="T477" t="s">
        <v>32</v>
      </c>
      <c r="U477" t="s">
        <v>32</v>
      </c>
      <c r="V477" t="s">
        <v>1196</v>
      </c>
      <c r="W477" t="s">
        <v>1197</v>
      </c>
      <c r="X477" t="s">
        <v>1001</v>
      </c>
      <c r="Y477" t="s">
        <v>32</v>
      </c>
      <c r="Z477" t="s">
        <v>32</v>
      </c>
      <c r="AA477" t="s">
        <v>32</v>
      </c>
      <c r="AB477" t="s">
        <v>32</v>
      </c>
      <c r="AC477" t="s">
        <v>32</v>
      </c>
      <c r="AD477" t="s">
        <v>32</v>
      </c>
      <c r="AE477" t="s">
        <v>190</v>
      </c>
      <c r="AF477">
        <v>217</v>
      </c>
      <c r="AG477" t="s">
        <v>191</v>
      </c>
      <c r="AH477" t="s">
        <v>192</v>
      </c>
      <c r="AI477">
        <v>4</v>
      </c>
      <c r="AJ477">
        <v>4</v>
      </c>
      <c r="AK477" t="s">
        <v>193</v>
      </c>
      <c r="AL477" t="s">
        <v>193</v>
      </c>
      <c r="AM477" t="s">
        <v>193</v>
      </c>
      <c r="AN477">
        <v>7</v>
      </c>
      <c r="AO477" t="s">
        <v>194</v>
      </c>
      <c r="AP477" t="s">
        <v>826</v>
      </c>
      <c r="AQ477" s="283">
        <v>0.17299999999999999</v>
      </c>
      <c r="AR477">
        <v>1.0840000000000001</v>
      </c>
      <c r="AS477" s="283">
        <v>0.187532</v>
      </c>
      <c r="AT477">
        <v>113</v>
      </c>
      <c r="AU477" t="s">
        <v>1198</v>
      </c>
      <c r="AV477" t="s">
        <v>32</v>
      </c>
      <c r="AW477" t="s">
        <v>32</v>
      </c>
      <c r="AX477">
        <v>7</v>
      </c>
      <c r="AY477" t="s">
        <v>195</v>
      </c>
      <c r="AZ477">
        <v>10746</v>
      </c>
      <c r="BA477" t="s">
        <v>1104</v>
      </c>
      <c r="BB477">
        <v>85319</v>
      </c>
      <c r="BC477" t="s">
        <v>1119</v>
      </c>
      <c r="BD477">
        <v>14054744</v>
      </c>
      <c r="BE477" t="s">
        <v>829</v>
      </c>
      <c r="BF477" t="s">
        <v>563</v>
      </c>
      <c r="BG477" t="s">
        <v>32</v>
      </c>
      <c r="BH477" t="s">
        <v>198</v>
      </c>
      <c r="BI477" t="s">
        <v>1715</v>
      </c>
      <c r="BJ477">
        <v>475015</v>
      </c>
      <c r="BK477" t="s">
        <v>831</v>
      </c>
      <c r="BL477" t="s">
        <v>1199</v>
      </c>
      <c r="BM477" t="s">
        <v>833</v>
      </c>
      <c r="BN477" t="s">
        <v>834</v>
      </c>
      <c r="BO477" t="s">
        <v>32</v>
      </c>
      <c r="BP477" t="s">
        <v>32</v>
      </c>
    </row>
    <row r="478" spans="1:68">
      <c r="A478" s="109">
        <v>2026</v>
      </c>
      <c r="B478" t="s">
        <v>543</v>
      </c>
      <c r="C478" s="109">
        <v>2</v>
      </c>
      <c r="D478" t="s">
        <v>1716</v>
      </c>
      <c r="E478">
        <v>1</v>
      </c>
      <c r="F478" t="s">
        <v>32</v>
      </c>
      <c r="G478" t="s">
        <v>32</v>
      </c>
      <c r="H478">
        <v>4443</v>
      </c>
      <c r="I478" t="s">
        <v>1165</v>
      </c>
      <c r="J478" t="s">
        <v>822</v>
      </c>
      <c r="K478" t="s">
        <v>1101</v>
      </c>
      <c r="L478" t="s">
        <v>1166</v>
      </c>
      <c r="M478">
        <v>18</v>
      </c>
      <c r="N478">
        <v>45</v>
      </c>
      <c r="O478">
        <v>31.1</v>
      </c>
      <c r="P478" s="110">
        <v>46078</v>
      </c>
      <c r="Q478" s="110">
        <v>46083</v>
      </c>
      <c r="R478" s="110">
        <v>46083.582456793993</v>
      </c>
      <c r="S478" t="s">
        <v>187</v>
      </c>
      <c r="T478" t="s">
        <v>32</v>
      </c>
      <c r="U478" t="s">
        <v>32</v>
      </c>
      <c r="V478" t="s">
        <v>479</v>
      </c>
      <c r="W478" t="s">
        <v>480</v>
      </c>
      <c r="X478" t="s">
        <v>1039</v>
      </c>
      <c r="Y478" t="s">
        <v>32</v>
      </c>
      <c r="Z478" t="s">
        <v>32</v>
      </c>
      <c r="AA478" t="s">
        <v>32</v>
      </c>
      <c r="AB478" t="s">
        <v>32</v>
      </c>
      <c r="AC478" t="s">
        <v>32</v>
      </c>
      <c r="AD478" t="s">
        <v>32</v>
      </c>
      <c r="AE478" t="s">
        <v>190</v>
      </c>
      <c r="AF478">
        <v>217</v>
      </c>
      <c r="AG478" t="s">
        <v>191</v>
      </c>
      <c r="AH478" t="s">
        <v>192</v>
      </c>
      <c r="AI478">
        <v>4</v>
      </c>
      <c r="AJ478">
        <v>4</v>
      </c>
      <c r="AK478" t="s">
        <v>193</v>
      </c>
      <c r="AL478" t="s">
        <v>193</v>
      </c>
      <c r="AM478" t="s">
        <v>193</v>
      </c>
      <c r="AN478">
        <v>16</v>
      </c>
      <c r="AO478" t="s">
        <v>194</v>
      </c>
      <c r="AP478" t="s">
        <v>826</v>
      </c>
      <c r="AQ478" s="283">
        <v>0.629</v>
      </c>
      <c r="AR478">
        <v>1.0840000000000001</v>
      </c>
      <c r="AS478" s="283">
        <v>0.681836</v>
      </c>
      <c r="AT478">
        <v>165</v>
      </c>
      <c r="AU478" t="s">
        <v>352</v>
      </c>
      <c r="AV478" t="s">
        <v>32</v>
      </c>
      <c r="AW478" t="s">
        <v>32</v>
      </c>
      <c r="AX478">
        <v>7</v>
      </c>
      <c r="AY478" t="s">
        <v>195</v>
      </c>
      <c r="AZ478">
        <v>10653</v>
      </c>
      <c r="BA478" t="s">
        <v>1108</v>
      </c>
      <c r="BB478">
        <v>232</v>
      </c>
      <c r="BC478" t="s">
        <v>1167</v>
      </c>
      <c r="BD478">
        <v>4393310</v>
      </c>
      <c r="BE478" t="s">
        <v>829</v>
      </c>
      <c r="BF478" t="s">
        <v>563</v>
      </c>
      <c r="BG478" t="s">
        <v>32</v>
      </c>
      <c r="BH478" t="s">
        <v>198</v>
      </c>
      <c r="BI478" t="s">
        <v>1717</v>
      </c>
      <c r="BJ478">
        <v>475013</v>
      </c>
      <c r="BK478" t="s">
        <v>831</v>
      </c>
      <c r="BL478" t="s">
        <v>482</v>
      </c>
      <c r="BM478" t="s">
        <v>841</v>
      </c>
      <c r="BN478" t="s">
        <v>834</v>
      </c>
      <c r="BO478" t="s">
        <v>32</v>
      </c>
      <c r="BP478" t="s">
        <v>32</v>
      </c>
    </row>
    <row r="479" spans="1:68">
      <c r="A479" s="109">
        <v>2026</v>
      </c>
      <c r="B479" t="s">
        <v>543</v>
      </c>
      <c r="C479" s="109">
        <v>2</v>
      </c>
      <c r="D479" t="s">
        <v>1718</v>
      </c>
      <c r="E479">
        <v>1</v>
      </c>
      <c r="F479" t="s">
        <v>32</v>
      </c>
      <c r="G479" t="s">
        <v>32</v>
      </c>
      <c r="H479">
        <v>703133</v>
      </c>
      <c r="I479" t="s">
        <v>1719</v>
      </c>
      <c r="J479" t="s">
        <v>822</v>
      </c>
      <c r="K479" t="s">
        <v>854</v>
      </c>
      <c r="L479" t="s">
        <v>1720</v>
      </c>
      <c r="M479">
        <v>14.99</v>
      </c>
      <c r="N479">
        <v>46.3</v>
      </c>
      <c r="O479">
        <v>43.3</v>
      </c>
      <c r="P479" s="110">
        <v>46071</v>
      </c>
      <c r="Q479" s="110">
        <v>46083</v>
      </c>
      <c r="R479" s="110">
        <v>46083.521412928239</v>
      </c>
      <c r="S479" t="s">
        <v>187</v>
      </c>
      <c r="T479" t="s">
        <v>32</v>
      </c>
      <c r="U479" t="s">
        <v>32</v>
      </c>
      <c r="V479" t="s">
        <v>203</v>
      </c>
      <c r="W479" t="s">
        <v>203</v>
      </c>
      <c r="X479" t="s">
        <v>1039</v>
      </c>
      <c r="Y479" t="s">
        <v>32</v>
      </c>
      <c r="Z479" t="s">
        <v>32</v>
      </c>
      <c r="AA479" t="s">
        <v>32</v>
      </c>
      <c r="AB479" t="s">
        <v>32</v>
      </c>
      <c r="AC479" t="s">
        <v>32</v>
      </c>
      <c r="AD479" t="s">
        <v>32</v>
      </c>
      <c r="AE479" t="s">
        <v>190</v>
      </c>
      <c r="AF479">
        <v>217</v>
      </c>
      <c r="AG479" t="s">
        <v>191</v>
      </c>
      <c r="AH479" t="s">
        <v>192</v>
      </c>
      <c r="AI479">
        <v>4</v>
      </c>
      <c r="AJ479">
        <v>4</v>
      </c>
      <c r="AK479" t="s">
        <v>193</v>
      </c>
      <c r="AL479" t="s">
        <v>193</v>
      </c>
      <c r="AM479" t="s">
        <v>193</v>
      </c>
      <c r="AN479">
        <v>10</v>
      </c>
      <c r="AO479" t="s">
        <v>194</v>
      </c>
      <c r="AP479" t="s">
        <v>826</v>
      </c>
      <c r="AQ479" s="283">
        <v>1.85</v>
      </c>
      <c r="AR479">
        <v>1.0840000000000001</v>
      </c>
      <c r="AS479" s="283">
        <v>2.0053999999999998</v>
      </c>
      <c r="AT479">
        <v>117</v>
      </c>
      <c r="AU479" t="s">
        <v>205</v>
      </c>
      <c r="AV479" t="s">
        <v>32</v>
      </c>
      <c r="AW479" t="s">
        <v>32</v>
      </c>
      <c r="AX479">
        <v>8</v>
      </c>
      <c r="AY479" t="s">
        <v>195</v>
      </c>
      <c r="AZ479">
        <v>6642</v>
      </c>
      <c r="BA479" t="s">
        <v>1721</v>
      </c>
      <c r="BB479">
        <v>68460</v>
      </c>
      <c r="BC479" t="s">
        <v>271</v>
      </c>
      <c r="BD479">
        <v>13801014</v>
      </c>
      <c r="BE479" t="s">
        <v>829</v>
      </c>
      <c r="BF479" t="s">
        <v>203</v>
      </c>
      <c r="BG479" t="s">
        <v>32</v>
      </c>
      <c r="BH479" t="s">
        <v>198</v>
      </c>
      <c r="BI479" t="s">
        <v>32</v>
      </c>
      <c r="BJ479">
        <v>475003</v>
      </c>
      <c r="BK479" t="s">
        <v>831</v>
      </c>
      <c r="BL479" t="s">
        <v>1041</v>
      </c>
      <c r="BM479" t="s">
        <v>841</v>
      </c>
      <c r="BN479" t="s">
        <v>834</v>
      </c>
      <c r="BO479" t="s">
        <v>32</v>
      </c>
      <c r="BP479" t="s">
        <v>32</v>
      </c>
    </row>
    <row r="480" spans="1:68">
      <c r="A480" s="109">
        <v>2026</v>
      </c>
      <c r="B480" t="s">
        <v>543</v>
      </c>
      <c r="C480" s="109">
        <v>2</v>
      </c>
      <c r="D480" t="s">
        <v>1718</v>
      </c>
      <c r="E480">
        <v>2</v>
      </c>
      <c r="F480" t="s">
        <v>32</v>
      </c>
      <c r="G480" t="s">
        <v>32</v>
      </c>
      <c r="H480">
        <v>703133</v>
      </c>
      <c r="I480" t="s">
        <v>1719</v>
      </c>
      <c r="J480" t="s">
        <v>822</v>
      </c>
      <c r="K480" t="s">
        <v>854</v>
      </c>
      <c r="L480" t="s">
        <v>1720</v>
      </c>
      <c r="M480">
        <v>14.99</v>
      </c>
      <c r="N480">
        <v>46.3</v>
      </c>
      <c r="O480">
        <v>43.3</v>
      </c>
      <c r="P480" s="110">
        <v>46071</v>
      </c>
      <c r="Q480" s="110">
        <v>46083</v>
      </c>
      <c r="R480" s="110">
        <v>46083.521412928239</v>
      </c>
      <c r="S480" t="s">
        <v>187</v>
      </c>
      <c r="T480" t="s">
        <v>32</v>
      </c>
      <c r="U480" t="s">
        <v>32</v>
      </c>
      <c r="V480" t="s">
        <v>203</v>
      </c>
      <c r="W480" t="s">
        <v>203</v>
      </c>
      <c r="X480" t="s">
        <v>1039</v>
      </c>
      <c r="Y480" t="s">
        <v>32</v>
      </c>
      <c r="Z480" t="s">
        <v>32</v>
      </c>
      <c r="AA480" t="s">
        <v>32</v>
      </c>
      <c r="AB480" t="s">
        <v>32</v>
      </c>
      <c r="AC480" t="s">
        <v>32</v>
      </c>
      <c r="AD480" t="s">
        <v>32</v>
      </c>
      <c r="AE480" t="s">
        <v>190</v>
      </c>
      <c r="AF480">
        <v>217</v>
      </c>
      <c r="AG480" t="s">
        <v>191</v>
      </c>
      <c r="AH480" t="s">
        <v>192</v>
      </c>
      <c r="AI480">
        <v>4</v>
      </c>
      <c r="AJ480">
        <v>4</v>
      </c>
      <c r="AK480" t="s">
        <v>193</v>
      </c>
      <c r="AL480" t="s">
        <v>193</v>
      </c>
      <c r="AM480" t="s">
        <v>193</v>
      </c>
      <c r="AN480">
        <v>10</v>
      </c>
      <c r="AO480" t="s">
        <v>194</v>
      </c>
      <c r="AP480" t="s">
        <v>826</v>
      </c>
      <c r="AQ480" s="283">
        <v>0.65600000000000003</v>
      </c>
      <c r="AR480">
        <v>1.0840000000000001</v>
      </c>
      <c r="AS480" s="283">
        <v>0.71110400000000018</v>
      </c>
      <c r="AT480">
        <v>162</v>
      </c>
      <c r="AU480" t="s">
        <v>205</v>
      </c>
      <c r="AV480" t="s">
        <v>32</v>
      </c>
      <c r="AW480" t="s">
        <v>32</v>
      </c>
      <c r="AX480">
        <v>8</v>
      </c>
      <c r="AY480" t="s">
        <v>195</v>
      </c>
      <c r="AZ480">
        <v>6642</v>
      </c>
      <c r="BA480" t="s">
        <v>1721</v>
      </c>
      <c r="BB480">
        <v>68460</v>
      </c>
      <c r="BC480" t="s">
        <v>271</v>
      </c>
      <c r="BD480">
        <v>13801014</v>
      </c>
      <c r="BE480" t="s">
        <v>829</v>
      </c>
      <c r="BF480" t="s">
        <v>203</v>
      </c>
      <c r="BG480" t="s">
        <v>32</v>
      </c>
      <c r="BH480" t="s">
        <v>198</v>
      </c>
      <c r="BI480" t="s">
        <v>32</v>
      </c>
      <c r="BJ480">
        <v>475003</v>
      </c>
      <c r="BK480" t="s">
        <v>831</v>
      </c>
      <c r="BL480" t="s">
        <v>1041</v>
      </c>
      <c r="BM480" t="s">
        <v>841</v>
      </c>
      <c r="BN480" t="s">
        <v>834</v>
      </c>
      <c r="BO480" t="s">
        <v>32</v>
      </c>
      <c r="BP480" t="s">
        <v>32</v>
      </c>
    </row>
    <row r="481" spans="1:68">
      <c r="A481" s="109">
        <v>2026</v>
      </c>
      <c r="B481" t="s">
        <v>543</v>
      </c>
      <c r="C481" s="109">
        <v>2</v>
      </c>
      <c r="D481" t="s">
        <v>1722</v>
      </c>
      <c r="E481">
        <v>1</v>
      </c>
      <c r="F481" t="s">
        <v>32</v>
      </c>
      <c r="G481" t="s">
        <v>32</v>
      </c>
      <c r="H481">
        <v>961539</v>
      </c>
      <c r="I481" t="s">
        <v>558</v>
      </c>
      <c r="J481" t="s">
        <v>822</v>
      </c>
      <c r="K481" t="s">
        <v>914</v>
      </c>
      <c r="L481" t="s">
        <v>1114</v>
      </c>
      <c r="M481">
        <v>14.96</v>
      </c>
      <c r="N481">
        <v>22.2</v>
      </c>
      <c r="O481">
        <v>33.5</v>
      </c>
      <c r="P481" s="110">
        <v>46073</v>
      </c>
      <c r="Q481" s="110">
        <v>46083</v>
      </c>
      <c r="R481" s="110">
        <v>46083.534160300929</v>
      </c>
      <c r="S481" t="s">
        <v>187</v>
      </c>
      <c r="T481" t="s">
        <v>32</v>
      </c>
      <c r="U481" t="s">
        <v>32</v>
      </c>
      <c r="V481" t="s">
        <v>1196</v>
      </c>
      <c r="W481" t="s">
        <v>1197</v>
      </c>
      <c r="X481" t="s">
        <v>1001</v>
      </c>
      <c r="Y481" t="s">
        <v>32</v>
      </c>
      <c r="Z481" t="s">
        <v>32</v>
      </c>
      <c r="AA481" t="s">
        <v>32</v>
      </c>
      <c r="AB481" t="s">
        <v>32</v>
      </c>
      <c r="AC481" t="s">
        <v>32</v>
      </c>
      <c r="AD481" t="s">
        <v>32</v>
      </c>
      <c r="AE481" t="s">
        <v>190</v>
      </c>
      <c r="AF481">
        <v>217</v>
      </c>
      <c r="AG481" t="s">
        <v>191</v>
      </c>
      <c r="AH481" t="s">
        <v>192</v>
      </c>
      <c r="AI481">
        <v>4</v>
      </c>
      <c r="AJ481">
        <v>4</v>
      </c>
      <c r="AK481" t="s">
        <v>193</v>
      </c>
      <c r="AL481" t="s">
        <v>193</v>
      </c>
      <c r="AM481" t="s">
        <v>193</v>
      </c>
      <c r="AN481">
        <v>4</v>
      </c>
      <c r="AO481" t="s">
        <v>194</v>
      </c>
      <c r="AP481" t="s">
        <v>826</v>
      </c>
      <c r="AQ481" s="283">
        <v>2.036</v>
      </c>
      <c r="AR481">
        <v>1.0840000000000001</v>
      </c>
      <c r="AS481" s="283">
        <v>2.2070240000000001</v>
      </c>
      <c r="AT481">
        <v>110</v>
      </c>
      <c r="AU481" t="s">
        <v>1198</v>
      </c>
      <c r="AV481" t="s">
        <v>32</v>
      </c>
      <c r="AW481" t="s">
        <v>32</v>
      </c>
      <c r="AX481">
        <v>5</v>
      </c>
      <c r="AY481" t="s">
        <v>195</v>
      </c>
      <c r="AZ481">
        <v>10746</v>
      </c>
      <c r="BA481" t="s">
        <v>1104</v>
      </c>
      <c r="BB481">
        <v>948623</v>
      </c>
      <c r="BC481" t="s">
        <v>559</v>
      </c>
      <c r="BD481">
        <v>9373917</v>
      </c>
      <c r="BE481" t="s">
        <v>829</v>
      </c>
      <c r="BF481" t="s">
        <v>340</v>
      </c>
      <c r="BG481" t="s">
        <v>32</v>
      </c>
      <c r="BH481" t="s">
        <v>198</v>
      </c>
      <c r="BI481" t="s">
        <v>1723</v>
      </c>
      <c r="BJ481">
        <v>474998</v>
      </c>
      <c r="BK481" t="s">
        <v>831</v>
      </c>
      <c r="BL481" t="s">
        <v>1199</v>
      </c>
      <c r="BM481" t="s">
        <v>833</v>
      </c>
      <c r="BN481" t="s">
        <v>834</v>
      </c>
      <c r="BO481" t="s">
        <v>32</v>
      </c>
      <c r="BP481" t="s">
        <v>32</v>
      </c>
    </row>
    <row r="482" spans="1:68">
      <c r="A482" s="109">
        <v>2026</v>
      </c>
      <c r="B482" t="s">
        <v>543</v>
      </c>
      <c r="C482" s="109">
        <v>2</v>
      </c>
      <c r="D482" t="s">
        <v>1724</v>
      </c>
      <c r="E482">
        <v>1</v>
      </c>
      <c r="F482" t="s">
        <v>32</v>
      </c>
      <c r="G482" t="s">
        <v>32</v>
      </c>
      <c r="H482">
        <v>910890</v>
      </c>
      <c r="I482" t="s">
        <v>1725</v>
      </c>
      <c r="J482" t="s">
        <v>822</v>
      </c>
      <c r="K482" t="s">
        <v>341</v>
      </c>
      <c r="L482" t="s">
        <v>1726</v>
      </c>
      <c r="M482">
        <v>16.600000000000001</v>
      </c>
      <c r="N482">
        <v>37</v>
      </c>
      <c r="O482">
        <v>47.6</v>
      </c>
      <c r="P482" s="110">
        <v>46067</v>
      </c>
      <c r="Q482" s="110">
        <v>46083</v>
      </c>
      <c r="R482" s="110">
        <v>46083.656306215278</v>
      </c>
      <c r="S482" t="s">
        <v>187</v>
      </c>
      <c r="T482" t="s">
        <v>32</v>
      </c>
      <c r="U482" t="s">
        <v>32</v>
      </c>
      <c r="V482" t="s">
        <v>1508</v>
      </c>
      <c r="W482" t="s">
        <v>1191</v>
      </c>
      <c r="X482" t="s">
        <v>1058</v>
      </c>
      <c r="Y482" t="s">
        <v>32</v>
      </c>
      <c r="Z482" t="s">
        <v>32</v>
      </c>
      <c r="AA482" t="s">
        <v>32</v>
      </c>
      <c r="AB482" t="s">
        <v>32</v>
      </c>
      <c r="AC482" t="s">
        <v>32</v>
      </c>
      <c r="AD482" t="s">
        <v>32</v>
      </c>
      <c r="AE482" t="s">
        <v>190</v>
      </c>
      <c r="AF482">
        <v>217</v>
      </c>
      <c r="AG482" t="s">
        <v>191</v>
      </c>
      <c r="AH482" t="s">
        <v>192</v>
      </c>
      <c r="AI482">
        <v>4</v>
      </c>
      <c r="AJ482">
        <v>4</v>
      </c>
      <c r="AK482" t="s">
        <v>193</v>
      </c>
      <c r="AL482" t="s">
        <v>193</v>
      </c>
      <c r="AM482" t="s">
        <v>193</v>
      </c>
      <c r="AN482">
        <v>5</v>
      </c>
      <c r="AO482" t="s">
        <v>194</v>
      </c>
      <c r="AP482" t="s">
        <v>826</v>
      </c>
      <c r="AQ482" s="283">
        <v>1.4730000000000001</v>
      </c>
      <c r="AR482">
        <v>1.0840000000000001</v>
      </c>
      <c r="AS482" s="283">
        <v>1.596732</v>
      </c>
      <c r="AT482">
        <v>111</v>
      </c>
      <c r="AU482" t="s">
        <v>1191</v>
      </c>
      <c r="AV482" t="s">
        <v>32</v>
      </c>
      <c r="AW482" t="s">
        <v>32</v>
      </c>
      <c r="AX482">
        <v>8</v>
      </c>
      <c r="AY482" t="s">
        <v>195</v>
      </c>
      <c r="AZ482">
        <v>7000</v>
      </c>
      <c r="BA482" t="s">
        <v>1727</v>
      </c>
      <c r="BB482">
        <v>924239</v>
      </c>
      <c r="BC482" t="s">
        <v>1728</v>
      </c>
      <c r="BD482">
        <v>6371797</v>
      </c>
      <c r="BE482" t="s">
        <v>829</v>
      </c>
      <c r="BF482" t="s">
        <v>203</v>
      </c>
      <c r="BG482" t="s">
        <v>32</v>
      </c>
      <c r="BH482" t="s">
        <v>198</v>
      </c>
      <c r="BI482" t="s">
        <v>32</v>
      </c>
      <c r="BJ482">
        <v>474951</v>
      </c>
      <c r="BK482" t="s">
        <v>831</v>
      </c>
      <c r="BL482" t="s">
        <v>1510</v>
      </c>
      <c r="BM482" t="s">
        <v>833</v>
      </c>
      <c r="BN482" t="s">
        <v>834</v>
      </c>
      <c r="BO482" t="s">
        <v>32</v>
      </c>
      <c r="BP482" t="s">
        <v>32</v>
      </c>
    </row>
    <row r="483" spans="1:68">
      <c r="A483" s="109">
        <v>2026</v>
      </c>
      <c r="B483" t="s">
        <v>543</v>
      </c>
      <c r="C483" s="109">
        <v>1</v>
      </c>
      <c r="D483" t="s">
        <v>1729</v>
      </c>
      <c r="E483">
        <v>1</v>
      </c>
      <c r="F483" t="s">
        <v>32</v>
      </c>
      <c r="G483" t="s">
        <v>32</v>
      </c>
      <c r="H483">
        <v>698122</v>
      </c>
      <c r="I483" t="s">
        <v>360</v>
      </c>
      <c r="J483" t="s">
        <v>822</v>
      </c>
      <c r="K483" t="s">
        <v>1101</v>
      </c>
      <c r="L483" t="s">
        <v>1152</v>
      </c>
      <c r="M483">
        <v>17.46</v>
      </c>
      <c r="N483">
        <v>44</v>
      </c>
      <c r="O483">
        <v>40.799999999999997</v>
      </c>
      <c r="P483" s="110">
        <v>46068</v>
      </c>
      <c r="Q483" s="110">
        <v>46082</v>
      </c>
      <c r="R483" s="110">
        <v>46082.954708217592</v>
      </c>
      <c r="S483" t="s">
        <v>187</v>
      </c>
      <c r="T483" t="s">
        <v>32</v>
      </c>
      <c r="U483" t="s">
        <v>32</v>
      </c>
      <c r="V483" t="s">
        <v>232</v>
      </c>
      <c r="W483" t="s">
        <v>233</v>
      </c>
      <c r="X483" t="s">
        <v>1103</v>
      </c>
      <c r="Y483" t="s">
        <v>32</v>
      </c>
      <c r="Z483" t="s">
        <v>32</v>
      </c>
      <c r="AA483" t="s">
        <v>32</v>
      </c>
      <c r="AB483" t="s">
        <v>32</v>
      </c>
      <c r="AC483" t="s">
        <v>32</v>
      </c>
      <c r="AD483" t="s">
        <v>32</v>
      </c>
      <c r="AE483" t="s">
        <v>190</v>
      </c>
      <c r="AF483">
        <v>217</v>
      </c>
      <c r="AG483" t="s">
        <v>191</v>
      </c>
      <c r="AH483" t="s">
        <v>192</v>
      </c>
      <c r="AI483">
        <v>4</v>
      </c>
      <c r="AJ483">
        <v>4</v>
      </c>
      <c r="AK483" t="s">
        <v>193</v>
      </c>
      <c r="AL483" t="s">
        <v>193</v>
      </c>
      <c r="AM483" t="s">
        <v>193</v>
      </c>
      <c r="AN483">
        <v>6</v>
      </c>
      <c r="AO483" t="s">
        <v>194</v>
      </c>
      <c r="AP483" t="s">
        <v>826</v>
      </c>
      <c r="AQ483" s="283">
        <v>2</v>
      </c>
      <c r="AR483">
        <v>1.0840000000000001</v>
      </c>
      <c r="AS483" s="283">
        <v>2.1680000000000001</v>
      </c>
      <c r="AT483">
        <v>112</v>
      </c>
      <c r="AU483" t="s">
        <v>235</v>
      </c>
      <c r="AV483" t="s">
        <v>32</v>
      </c>
      <c r="AW483" t="s">
        <v>32</v>
      </c>
      <c r="AX483">
        <v>7</v>
      </c>
      <c r="AY483" t="s">
        <v>195</v>
      </c>
      <c r="AZ483">
        <v>10653</v>
      </c>
      <c r="BA483" t="s">
        <v>1108</v>
      </c>
      <c r="BB483">
        <v>900371</v>
      </c>
      <c r="BC483" t="s">
        <v>361</v>
      </c>
      <c r="BD483">
        <v>14556309</v>
      </c>
      <c r="BE483" t="s">
        <v>829</v>
      </c>
      <c r="BF483" t="s">
        <v>563</v>
      </c>
      <c r="BG483" t="s">
        <v>32</v>
      </c>
      <c r="BH483" t="s">
        <v>198</v>
      </c>
      <c r="BI483" t="s">
        <v>32</v>
      </c>
      <c r="BJ483">
        <v>474945</v>
      </c>
      <c r="BK483" t="s">
        <v>831</v>
      </c>
      <c r="BL483" t="s">
        <v>238</v>
      </c>
      <c r="BM483" t="s">
        <v>841</v>
      </c>
      <c r="BN483" t="s">
        <v>834</v>
      </c>
      <c r="BO483" t="s">
        <v>32</v>
      </c>
      <c r="BP483" t="s">
        <v>32</v>
      </c>
    </row>
    <row r="484" spans="1:68">
      <c r="A484" s="109">
        <v>2026</v>
      </c>
      <c r="B484" t="s">
        <v>543</v>
      </c>
      <c r="C484" s="109">
        <v>1</v>
      </c>
      <c r="D484" t="s">
        <v>1729</v>
      </c>
      <c r="E484">
        <v>2</v>
      </c>
      <c r="F484" t="s">
        <v>32</v>
      </c>
      <c r="G484" t="s">
        <v>32</v>
      </c>
      <c r="H484">
        <v>698122</v>
      </c>
      <c r="I484" t="s">
        <v>360</v>
      </c>
      <c r="J484" t="s">
        <v>822</v>
      </c>
      <c r="K484" t="s">
        <v>1101</v>
      </c>
      <c r="L484" t="s">
        <v>1152</v>
      </c>
      <c r="M484">
        <v>17.46</v>
      </c>
      <c r="N484">
        <v>44</v>
      </c>
      <c r="O484">
        <v>40.799999999999997</v>
      </c>
      <c r="P484" s="110">
        <v>46068</v>
      </c>
      <c r="Q484" s="110">
        <v>46082</v>
      </c>
      <c r="R484" s="110">
        <v>46082.954708217592</v>
      </c>
      <c r="S484" t="s">
        <v>187</v>
      </c>
      <c r="T484" t="s">
        <v>32</v>
      </c>
      <c r="U484" t="s">
        <v>32</v>
      </c>
      <c r="V484" t="s">
        <v>232</v>
      </c>
      <c r="W484" t="s">
        <v>233</v>
      </c>
      <c r="X484" t="s">
        <v>1103</v>
      </c>
      <c r="Y484" t="s">
        <v>32</v>
      </c>
      <c r="Z484" t="s">
        <v>32</v>
      </c>
      <c r="AA484" t="s">
        <v>32</v>
      </c>
      <c r="AB484" t="s">
        <v>32</v>
      </c>
      <c r="AC484" t="s">
        <v>32</v>
      </c>
      <c r="AD484" t="s">
        <v>32</v>
      </c>
      <c r="AE484" t="s">
        <v>190</v>
      </c>
      <c r="AF484">
        <v>217</v>
      </c>
      <c r="AG484" t="s">
        <v>191</v>
      </c>
      <c r="AH484" t="s">
        <v>192</v>
      </c>
      <c r="AI484">
        <v>4</v>
      </c>
      <c r="AJ484">
        <v>4</v>
      </c>
      <c r="AK484" t="s">
        <v>193</v>
      </c>
      <c r="AL484" t="s">
        <v>193</v>
      </c>
      <c r="AM484" t="s">
        <v>193</v>
      </c>
      <c r="AN484">
        <v>7</v>
      </c>
      <c r="AO484" t="s">
        <v>194</v>
      </c>
      <c r="AP484" t="s">
        <v>826</v>
      </c>
      <c r="AQ484" s="283">
        <v>0.92900000000000005</v>
      </c>
      <c r="AR484">
        <v>1.0840000000000001</v>
      </c>
      <c r="AS484" s="283">
        <v>1.007036</v>
      </c>
      <c r="AT484">
        <v>113</v>
      </c>
      <c r="AU484" t="s">
        <v>235</v>
      </c>
      <c r="AV484" t="s">
        <v>32</v>
      </c>
      <c r="AW484" t="s">
        <v>32</v>
      </c>
      <c r="AX484">
        <v>7</v>
      </c>
      <c r="AY484" t="s">
        <v>195</v>
      </c>
      <c r="AZ484">
        <v>10653</v>
      </c>
      <c r="BA484" t="s">
        <v>1108</v>
      </c>
      <c r="BB484">
        <v>900371</v>
      </c>
      <c r="BC484" t="s">
        <v>361</v>
      </c>
      <c r="BD484">
        <v>14556309</v>
      </c>
      <c r="BE484" t="s">
        <v>829</v>
      </c>
      <c r="BF484" t="s">
        <v>563</v>
      </c>
      <c r="BG484" t="s">
        <v>32</v>
      </c>
      <c r="BH484" t="s">
        <v>198</v>
      </c>
      <c r="BI484" t="s">
        <v>32</v>
      </c>
      <c r="BJ484">
        <v>474945</v>
      </c>
      <c r="BK484" t="s">
        <v>831</v>
      </c>
      <c r="BL484" t="s">
        <v>238</v>
      </c>
      <c r="BM484" t="s">
        <v>841</v>
      </c>
      <c r="BN484" t="s">
        <v>834</v>
      </c>
      <c r="BO484" t="s">
        <v>32</v>
      </c>
      <c r="BP484" t="s">
        <v>32</v>
      </c>
    </row>
    <row r="485" spans="1:68">
      <c r="A485" s="109">
        <v>2026</v>
      </c>
      <c r="B485" t="s">
        <v>543</v>
      </c>
      <c r="C485" s="109">
        <v>1</v>
      </c>
      <c r="D485" t="s">
        <v>1730</v>
      </c>
      <c r="E485">
        <v>1</v>
      </c>
      <c r="F485" t="s">
        <v>32</v>
      </c>
      <c r="G485" t="s">
        <v>32</v>
      </c>
      <c r="H485">
        <v>702411</v>
      </c>
      <c r="I485" t="s">
        <v>1110</v>
      </c>
      <c r="J485" t="s">
        <v>822</v>
      </c>
      <c r="K485" t="s">
        <v>914</v>
      </c>
      <c r="L485" t="s">
        <v>1111</v>
      </c>
      <c r="M485">
        <v>14.96</v>
      </c>
      <c r="N485">
        <v>48.8</v>
      </c>
      <c r="O485">
        <v>49.6</v>
      </c>
      <c r="P485" s="110">
        <v>46066</v>
      </c>
      <c r="Q485" s="110">
        <v>46082</v>
      </c>
      <c r="R485" s="110">
        <v>46082.940051655103</v>
      </c>
      <c r="S485" t="s">
        <v>187</v>
      </c>
      <c r="T485" t="s">
        <v>32</v>
      </c>
      <c r="U485" t="s">
        <v>32</v>
      </c>
      <c r="V485" t="s">
        <v>232</v>
      </c>
      <c r="W485" t="s">
        <v>233</v>
      </c>
      <c r="X485" t="s">
        <v>1103</v>
      </c>
      <c r="Y485" t="s">
        <v>32</v>
      </c>
      <c r="Z485" t="s">
        <v>32</v>
      </c>
      <c r="AA485" t="s">
        <v>32</v>
      </c>
      <c r="AB485" t="s">
        <v>32</v>
      </c>
      <c r="AC485" t="s">
        <v>32</v>
      </c>
      <c r="AD485" t="s">
        <v>32</v>
      </c>
      <c r="AE485" t="s">
        <v>190</v>
      </c>
      <c r="AF485">
        <v>217</v>
      </c>
      <c r="AG485" t="s">
        <v>191</v>
      </c>
      <c r="AH485" t="s">
        <v>192</v>
      </c>
      <c r="AI485">
        <v>4</v>
      </c>
      <c r="AJ485">
        <v>4</v>
      </c>
      <c r="AK485" t="s">
        <v>193</v>
      </c>
      <c r="AL485" t="s">
        <v>193</v>
      </c>
      <c r="AM485" t="s">
        <v>193</v>
      </c>
      <c r="AN485">
        <v>6</v>
      </c>
      <c r="AO485" t="s">
        <v>194</v>
      </c>
      <c r="AP485" t="s">
        <v>826</v>
      </c>
      <c r="AQ485" s="283">
        <v>3</v>
      </c>
      <c r="AR485">
        <v>1.0840000000000001</v>
      </c>
      <c r="AS485" s="283">
        <v>3.2519999999999998</v>
      </c>
      <c r="AT485">
        <v>112</v>
      </c>
      <c r="AU485" t="s">
        <v>235</v>
      </c>
      <c r="AV485" t="s">
        <v>32</v>
      </c>
      <c r="AW485" t="s">
        <v>32</v>
      </c>
      <c r="AX485">
        <v>7</v>
      </c>
      <c r="AY485" t="s">
        <v>195</v>
      </c>
      <c r="AZ485">
        <v>10653</v>
      </c>
      <c r="BA485" t="s">
        <v>1108</v>
      </c>
      <c r="BB485">
        <v>85443</v>
      </c>
      <c r="BC485" t="s">
        <v>1112</v>
      </c>
      <c r="BD485">
        <v>8472010</v>
      </c>
      <c r="BE485" t="s">
        <v>829</v>
      </c>
      <c r="BF485" t="s">
        <v>563</v>
      </c>
      <c r="BG485" t="s">
        <v>32</v>
      </c>
      <c r="BH485" t="s">
        <v>198</v>
      </c>
      <c r="BI485" t="s">
        <v>32</v>
      </c>
      <c r="BJ485">
        <v>474924</v>
      </c>
      <c r="BK485" t="s">
        <v>831</v>
      </c>
      <c r="BL485" t="s">
        <v>238</v>
      </c>
      <c r="BM485" t="s">
        <v>833</v>
      </c>
      <c r="BN485" t="s">
        <v>834</v>
      </c>
      <c r="BO485" t="s">
        <v>32</v>
      </c>
      <c r="BP485" t="s">
        <v>32</v>
      </c>
    </row>
    <row r="486" spans="1:68">
      <c r="A486" s="109">
        <v>2026</v>
      </c>
      <c r="B486" t="s">
        <v>543</v>
      </c>
      <c r="C486" s="109">
        <v>1</v>
      </c>
      <c r="D486" t="s">
        <v>1730</v>
      </c>
      <c r="E486">
        <v>2</v>
      </c>
      <c r="F486" t="s">
        <v>32</v>
      </c>
      <c r="G486" t="s">
        <v>32</v>
      </c>
      <c r="H486">
        <v>702411</v>
      </c>
      <c r="I486" t="s">
        <v>1110</v>
      </c>
      <c r="J486" t="s">
        <v>822</v>
      </c>
      <c r="K486" t="s">
        <v>914</v>
      </c>
      <c r="L486" t="s">
        <v>1111</v>
      </c>
      <c r="M486">
        <v>14.96</v>
      </c>
      <c r="N486">
        <v>48.8</v>
      </c>
      <c r="O486">
        <v>49.6</v>
      </c>
      <c r="P486" s="110">
        <v>46066</v>
      </c>
      <c r="Q486" s="110">
        <v>46082</v>
      </c>
      <c r="R486" s="110">
        <v>46082.940051655103</v>
      </c>
      <c r="S486" t="s">
        <v>187</v>
      </c>
      <c r="T486" t="s">
        <v>32</v>
      </c>
      <c r="U486" t="s">
        <v>32</v>
      </c>
      <c r="V486" t="s">
        <v>232</v>
      </c>
      <c r="W486" t="s">
        <v>233</v>
      </c>
      <c r="X486" t="s">
        <v>1103</v>
      </c>
      <c r="Y486" t="s">
        <v>32</v>
      </c>
      <c r="Z486" t="s">
        <v>32</v>
      </c>
      <c r="AA486" t="s">
        <v>32</v>
      </c>
      <c r="AB486" t="s">
        <v>32</v>
      </c>
      <c r="AC486" t="s">
        <v>32</v>
      </c>
      <c r="AD486" t="s">
        <v>32</v>
      </c>
      <c r="AE486" t="s">
        <v>190</v>
      </c>
      <c r="AF486">
        <v>217</v>
      </c>
      <c r="AG486" t="s">
        <v>191</v>
      </c>
      <c r="AH486" t="s">
        <v>192</v>
      </c>
      <c r="AI486">
        <v>4</v>
      </c>
      <c r="AJ486">
        <v>4</v>
      </c>
      <c r="AK486" t="s">
        <v>193</v>
      </c>
      <c r="AL486" t="s">
        <v>193</v>
      </c>
      <c r="AM486" t="s">
        <v>193</v>
      </c>
      <c r="AN486">
        <v>7</v>
      </c>
      <c r="AO486" t="s">
        <v>194</v>
      </c>
      <c r="AP486" t="s">
        <v>826</v>
      </c>
      <c r="AQ486" s="283">
        <v>0.23100000000000001</v>
      </c>
      <c r="AR486">
        <v>1.0840000000000001</v>
      </c>
      <c r="AS486" s="283">
        <v>0.25040400000000002</v>
      </c>
      <c r="AT486">
        <v>113</v>
      </c>
      <c r="AU486" t="s">
        <v>235</v>
      </c>
      <c r="AV486" t="s">
        <v>32</v>
      </c>
      <c r="AW486" t="s">
        <v>32</v>
      </c>
      <c r="AX486">
        <v>7</v>
      </c>
      <c r="AY486" t="s">
        <v>195</v>
      </c>
      <c r="AZ486">
        <v>10653</v>
      </c>
      <c r="BA486" t="s">
        <v>1108</v>
      </c>
      <c r="BB486">
        <v>85443</v>
      </c>
      <c r="BC486" t="s">
        <v>1112</v>
      </c>
      <c r="BD486">
        <v>8472010</v>
      </c>
      <c r="BE486" t="s">
        <v>829</v>
      </c>
      <c r="BF486" t="s">
        <v>563</v>
      </c>
      <c r="BG486" t="s">
        <v>32</v>
      </c>
      <c r="BH486" t="s">
        <v>198</v>
      </c>
      <c r="BI486" t="s">
        <v>32</v>
      </c>
      <c r="BJ486">
        <v>474924</v>
      </c>
      <c r="BK486" t="s">
        <v>831</v>
      </c>
      <c r="BL486" t="s">
        <v>238</v>
      </c>
      <c r="BM486" t="s">
        <v>833</v>
      </c>
      <c r="BN486" t="s">
        <v>834</v>
      </c>
      <c r="BO486" t="s">
        <v>32</v>
      </c>
      <c r="BP486" t="s">
        <v>32</v>
      </c>
    </row>
    <row r="487" spans="1:68">
      <c r="A487" s="109">
        <v>2026</v>
      </c>
      <c r="B487" t="s">
        <v>598</v>
      </c>
      <c r="C487" s="109">
        <v>28</v>
      </c>
      <c r="D487" t="s">
        <v>1731</v>
      </c>
      <c r="E487">
        <v>1</v>
      </c>
      <c r="F487" t="s">
        <v>32</v>
      </c>
      <c r="G487" t="s">
        <v>32</v>
      </c>
      <c r="H487">
        <v>968441</v>
      </c>
      <c r="I487" t="s">
        <v>1245</v>
      </c>
      <c r="J487" t="s">
        <v>822</v>
      </c>
      <c r="K487" t="s">
        <v>854</v>
      </c>
      <c r="L487" t="s">
        <v>1246</v>
      </c>
      <c r="M487">
        <v>14.9</v>
      </c>
      <c r="N487">
        <v>29.1</v>
      </c>
      <c r="O487">
        <v>20.5</v>
      </c>
      <c r="P487" s="110">
        <v>46074</v>
      </c>
      <c r="Q487" s="110">
        <v>46081</v>
      </c>
      <c r="R487" s="110">
        <v>46081.976065277777</v>
      </c>
      <c r="S487" t="s">
        <v>187</v>
      </c>
      <c r="T487" t="s">
        <v>32</v>
      </c>
      <c r="U487" t="s">
        <v>32</v>
      </c>
      <c r="V487" t="s">
        <v>188</v>
      </c>
      <c r="W487" t="s">
        <v>188</v>
      </c>
      <c r="X487" t="s">
        <v>825</v>
      </c>
      <c r="Y487" t="s">
        <v>32</v>
      </c>
      <c r="Z487" t="s">
        <v>32</v>
      </c>
      <c r="AA487" t="s">
        <v>32</v>
      </c>
      <c r="AB487" t="s">
        <v>32</v>
      </c>
      <c r="AC487" t="s">
        <v>32</v>
      </c>
      <c r="AD487" t="s">
        <v>32</v>
      </c>
      <c r="AE487" t="s">
        <v>190</v>
      </c>
      <c r="AF487">
        <v>217</v>
      </c>
      <c r="AG487" t="s">
        <v>191</v>
      </c>
      <c r="AH487" t="s">
        <v>192</v>
      </c>
      <c r="AI487">
        <v>4</v>
      </c>
      <c r="AJ487">
        <v>4</v>
      </c>
      <c r="AK487" t="s">
        <v>193</v>
      </c>
      <c r="AL487" t="s">
        <v>193</v>
      </c>
      <c r="AM487" t="s">
        <v>193</v>
      </c>
      <c r="AN487">
        <v>14</v>
      </c>
      <c r="AO487" t="s">
        <v>194</v>
      </c>
      <c r="AP487" t="s">
        <v>826</v>
      </c>
      <c r="AQ487" s="283">
        <v>0.437</v>
      </c>
      <c r="AR487">
        <v>1.0840000000000001</v>
      </c>
      <c r="AS487" s="283">
        <v>0.47370800000000002</v>
      </c>
      <c r="AT487">
        <v>161</v>
      </c>
      <c r="AU487" t="s">
        <v>188</v>
      </c>
      <c r="AV487" t="s">
        <v>32</v>
      </c>
      <c r="AW487" t="s">
        <v>32</v>
      </c>
      <c r="AX487">
        <v>10</v>
      </c>
      <c r="AY487" t="s">
        <v>195</v>
      </c>
      <c r="AZ487">
        <v>6627</v>
      </c>
      <c r="BA487" t="s">
        <v>364</v>
      </c>
      <c r="BB487">
        <v>38799</v>
      </c>
      <c r="BC487" t="s">
        <v>1247</v>
      </c>
      <c r="BD487">
        <v>13321080</v>
      </c>
      <c r="BE487" t="s">
        <v>829</v>
      </c>
      <c r="BF487" t="s">
        <v>301</v>
      </c>
      <c r="BG487" t="s">
        <v>32</v>
      </c>
      <c r="BH487" t="s">
        <v>198</v>
      </c>
      <c r="BI487" t="s">
        <v>32</v>
      </c>
      <c r="BJ487">
        <v>474902</v>
      </c>
      <c r="BK487" t="s">
        <v>831</v>
      </c>
      <c r="BL487" t="s">
        <v>200</v>
      </c>
      <c r="BM487" t="s">
        <v>833</v>
      </c>
      <c r="BN487" t="s">
        <v>834</v>
      </c>
      <c r="BO487" t="s">
        <v>32</v>
      </c>
      <c r="BP487" t="s">
        <v>32</v>
      </c>
    </row>
    <row r="488" spans="1:68">
      <c r="A488" s="109">
        <v>2026</v>
      </c>
      <c r="B488" t="s">
        <v>598</v>
      </c>
      <c r="C488" s="109">
        <v>28</v>
      </c>
      <c r="D488" t="s">
        <v>1732</v>
      </c>
      <c r="E488">
        <v>1</v>
      </c>
      <c r="F488" t="s">
        <v>32</v>
      </c>
      <c r="G488" t="s">
        <v>32</v>
      </c>
      <c r="H488">
        <v>969035</v>
      </c>
      <c r="I488" t="s">
        <v>853</v>
      </c>
      <c r="J488" t="s">
        <v>822</v>
      </c>
      <c r="K488" t="s">
        <v>854</v>
      </c>
      <c r="L488" t="s">
        <v>855</v>
      </c>
      <c r="M488">
        <v>14.99</v>
      </c>
      <c r="N488">
        <v>44.8</v>
      </c>
      <c r="O488">
        <v>49.9</v>
      </c>
      <c r="P488" s="110">
        <v>46049</v>
      </c>
      <c r="Q488" s="110">
        <v>46081</v>
      </c>
      <c r="R488" s="110">
        <v>46081.716009293981</v>
      </c>
      <c r="S488" t="s">
        <v>187</v>
      </c>
      <c r="T488" t="s">
        <v>32</v>
      </c>
      <c r="U488" t="s">
        <v>32</v>
      </c>
      <c r="V488" t="s">
        <v>301</v>
      </c>
      <c r="W488" t="s">
        <v>302</v>
      </c>
      <c r="X488" t="s">
        <v>856</v>
      </c>
      <c r="Y488" t="s">
        <v>32</v>
      </c>
      <c r="Z488" t="s">
        <v>32</v>
      </c>
      <c r="AA488" t="s">
        <v>32</v>
      </c>
      <c r="AB488" t="s">
        <v>32</v>
      </c>
      <c r="AC488" t="s">
        <v>32</v>
      </c>
      <c r="AD488" t="s">
        <v>32</v>
      </c>
      <c r="AE488" t="s">
        <v>190</v>
      </c>
      <c r="AF488">
        <v>217</v>
      </c>
      <c r="AG488" t="s">
        <v>191</v>
      </c>
      <c r="AH488" t="s">
        <v>192</v>
      </c>
      <c r="AI488">
        <v>4</v>
      </c>
      <c r="AJ488">
        <v>4</v>
      </c>
      <c r="AK488" t="s">
        <v>193</v>
      </c>
      <c r="AL488" t="s">
        <v>193</v>
      </c>
      <c r="AM488" t="s">
        <v>193</v>
      </c>
      <c r="AN488">
        <v>11</v>
      </c>
      <c r="AO488" t="s">
        <v>194</v>
      </c>
      <c r="AP488" t="s">
        <v>826</v>
      </c>
      <c r="AQ488" s="283">
        <v>4.1369999999999996</v>
      </c>
      <c r="AR488">
        <v>1.0840000000000001</v>
      </c>
      <c r="AS488" s="283">
        <v>4.4845079999999999</v>
      </c>
      <c r="AT488">
        <v>118</v>
      </c>
      <c r="AU488" t="s">
        <v>261</v>
      </c>
      <c r="AV488" t="s">
        <v>32</v>
      </c>
      <c r="AW488" t="s">
        <v>32</v>
      </c>
      <c r="AX488">
        <v>14</v>
      </c>
      <c r="AY488" t="s">
        <v>195</v>
      </c>
      <c r="AZ488">
        <v>7104</v>
      </c>
      <c r="BA488" t="s">
        <v>857</v>
      </c>
      <c r="BB488">
        <v>911078</v>
      </c>
      <c r="BC488" t="s">
        <v>858</v>
      </c>
      <c r="BD488">
        <v>11440416</v>
      </c>
      <c r="BE488" t="s">
        <v>859</v>
      </c>
      <c r="BF488" t="s">
        <v>188</v>
      </c>
      <c r="BG488" t="s">
        <v>32</v>
      </c>
      <c r="BH488" t="s">
        <v>198</v>
      </c>
      <c r="BI488" t="s">
        <v>1733</v>
      </c>
      <c r="BJ488">
        <v>474881</v>
      </c>
      <c r="BK488" t="s">
        <v>831</v>
      </c>
      <c r="BL488" t="s">
        <v>305</v>
      </c>
      <c r="BM488" t="s">
        <v>833</v>
      </c>
      <c r="BN488" t="s">
        <v>834</v>
      </c>
      <c r="BO488" t="s">
        <v>32</v>
      </c>
      <c r="BP488" t="s">
        <v>32</v>
      </c>
    </row>
    <row r="489" spans="1:68">
      <c r="A489" s="109">
        <v>2026</v>
      </c>
      <c r="B489" t="s">
        <v>598</v>
      </c>
      <c r="C489" s="109">
        <v>28</v>
      </c>
      <c r="D489" t="s">
        <v>1734</v>
      </c>
      <c r="E489">
        <v>1</v>
      </c>
      <c r="F489" t="s">
        <v>32</v>
      </c>
      <c r="G489" t="s">
        <v>32</v>
      </c>
      <c r="H489">
        <v>967442</v>
      </c>
      <c r="I489" t="s">
        <v>1306</v>
      </c>
      <c r="J489" t="s">
        <v>822</v>
      </c>
      <c r="K489" t="s">
        <v>854</v>
      </c>
      <c r="L489" t="s">
        <v>1307</v>
      </c>
      <c r="M489">
        <v>17.5</v>
      </c>
      <c r="N489">
        <v>48.5</v>
      </c>
      <c r="O489">
        <v>56</v>
      </c>
      <c r="P489" s="110">
        <v>46078</v>
      </c>
      <c r="Q489" s="110">
        <v>46081</v>
      </c>
      <c r="R489" s="110">
        <v>46081.686785613427</v>
      </c>
      <c r="S489" t="s">
        <v>187</v>
      </c>
      <c r="T489" t="s">
        <v>32</v>
      </c>
      <c r="U489" t="s">
        <v>32</v>
      </c>
      <c r="V489" t="s">
        <v>301</v>
      </c>
      <c r="W489" t="s">
        <v>302</v>
      </c>
      <c r="X489" t="s">
        <v>856</v>
      </c>
      <c r="Y489" t="s">
        <v>32</v>
      </c>
      <c r="Z489" t="s">
        <v>32</v>
      </c>
      <c r="AA489" t="s">
        <v>32</v>
      </c>
      <c r="AB489" t="s">
        <v>32</v>
      </c>
      <c r="AC489" t="s">
        <v>32</v>
      </c>
      <c r="AD489" t="s">
        <v>32</v>
      </c>
      <c r="AE489" t="s">
        <v>190</v>
      </c>
      <c r="AF489">
        <v>217</v>
      </c>
      <c r="AG489" t="s">
        <v>191</v>
      </c>
      <c r="AH489" t="s">
        <v>192</v>
      </c>
      <c r="AI489">
        <v>4</v>
      </c>
      <c r="AJ489">
        <v>4</v>
      </c>
      <c r="AK489" t="s">
        <v>193</v>
      </c>
      <c r="AL489" t="s">
        <v>193</v>
      </c>
      <c r="AM489" t="s">
        <v>193</v>
      </c>
      <c r="AN489">
        <v>11</v>
      </c>
      <c r="AO489" t="s">
        <v>194</v>
      </c>
      <c r="AP489" t="s">
        <v>826</v>
      </c>
      <c r="AQ489" s="283">
        <v>0.17599999999999999</v>
      </c>
      <c r="AR489">
        <v>1.0840000000000001</v>
      </c>
      <c r="AS489" s="283">
        <v>0.19078400000000001</v>
      </c>
      <c r="AT489">
        <v>118</v>
      </c>
      <c r="AU489" t="s">
        <v>261</v>
      </c>
      <c r="AV489" t="s">
        <v>32</v>
      </c>
      <c r="AW489" t="s">
        <v>32</v>
      </c>
      <c r="AX489">
        <v>8</v>
      </c>
      <c r="AY489" t="s">
        <v>195</v>
      </c>
      <c r="AZ489">
        <v>9761</v>
      </c>
      <c r="BA489" t="s">
        <v>1211</v>
      </c>
      <c r="BB489">
        <v>910560</v>
      </c>
      <c r="BC489" t="s">
        <v>1308</v>
      </c>
      <c r="BD489">
        <v>15192957</v>
      </c>
      <c r="BE489" t="s">
        <v>829</v>
      </c>
      <c r="BF489" t="s">
        <v>203</v>
      </c>
      <c r="BG489" t="s">
        <v>32</v>
      </c>
      <c r="BH489" t="s">
        <v>198</v>
      </c>
      <c r="BI489" t="s">
        <v>32</v>
      </c>
      <c r="BJ489">
        <v>474880</v>
      </c>
      <c r="BK489" t="s">
        <v>831</v>
      </c>
      <c r="BL489" t="s">
        <v>305</v>
      </c>
      <c r="BM489" t="s">
        <v>833</v>
      </c>
      <c r="BN489" t="s">
        <v>834</v>
      </c>
      <c r="BO489" t="s">
        <v>32</v>
      </c>
      <c r="BP489" t="s">
        <v>32</v>
      </c>
    </row>
    <row r="490" spans="1:68">
      <c r="A490" s="109">
        <v>2026</v>
      </c>
      <c r="B490" t="s">
        <v>598</v>
      </c>
      <c r="C490" s="109">
        <v>28</v>
      </c>
      <c r="D490" t="s">
        <v>1735</v>
      </c>
      <c r="E490">
        <v>1</v>
      </c>
      <c r="F490" t="s">
        <v>32</v>
      </c>
      <c r="G490" t="s">
        <v>32</v>
      </c>
      <c r="H490">
        <v>702219</v>
      </c>
      <c r="I490" t="s">
        <v>1736</v>
      </c>
      <c r="J490" t="s">
        <v>822</v>
      </c>
      <c r="K490" t="s">
        <v>854</v>
      </c>
      <c r="L490" t="s">
        <v>1737</v>
      </c>
      <c r="M490">
        <v>14.9</v>
      </c>
      <c r="N490">
        <v>58.3</v>
      </c>
      <c r="O490">
        <v>42.7</v>
      </c>
      <c r="P490" s="110">
        <v>46048</v>
      </c>
      <c r="Q490" s="110">
        <v>46081</v>
      </c>
      <c r="R490" s="110">
        <v>46081.628155983803</v>
      </c>
      <c r="S490" t="s">
        <v>187</v>
      </c>
      <c r="T490" t="s">
        <v>32</v>
      </c>
      <c r="U490" t="s">
        <v>32</v>
      </c>
      <c r="V490" t="s">
        <v>301</v>
      </c>
      <c r="W490" t="s">
        <v>302</v>
      </c>
      <c r="X490" t="s">
        <v>856</v>
      </c>
      <c r="Y490" t="s">
        <v>32</v>
      </c>
      <c r="Z490" t="s">
        <v>32</v>
      </c>
      <c r="AA490" t="s">
        <v>32</v>
      </c>
      <c r="AB490" t="s">
        <v>32</v>
      </c>
      <c r="AC490" t="s">
        <v>32</v>
      </c>
      <c r="AD490" t="s">
        <v>32</v>
      </c>
      <c r="AE490" t="s">
        <v>190</v>
      </c>
      <c r="AF490">
        <v>217</v>
      </c>
      <c r="AG490" t="s">
        <v>191</v>
      </c>
      <c r="AH490" t="s">
        <v>192</v>
      </c>
      <c r="AI490">
        <v>4</v>
      </c>
      <c r="AJ490">
        <v>4</v>
      </c>
      <c r="AK490" t="s">
        <v>193</v>
      </c>
      <c r="AL490" t="s">
        <v>193</v>
      </c>
      <c r="AM490" t="s">
        <v>193</v>
      </c>
      <c r="AN490">
        <v>11</v>
      </c>
      <c r="AO490" t="s">
        <v>194</v>
      </c>
      <c r="AP490" t="s">
        <v>826</v>
      </c>
      <c r="AQ490" s="283">
        <v>1.89</v>
      </c>
      <c r="AR490">
        <v>1.0840000000000001</v>
      </c>
      <c r="AS490" s="283">
        <v>2.0487600000000001</v>
      </c>
      <c r="AT490">
        <v>118</v>
      </c>
      <c r="AU490" t="s">
        <v>261</v>
      </c>
      <c r="AV490" t="s">
        <v>32</v>
      </c>
      <c r="AW490" t="s">
        <v>32</v>
      </c>
      <c r="AX490">
        <v>8</v>
      </c>
      <c r="AY490" t="s">
        <v>195</v>
      </c>
      <c r="AZ490">
        <v>8681</v>
      </c>
      <c r="BA490" t="s">
        <v>1738</v>
      </c>
      <c r="BB490">
        <v>204148</v>
      </c>
      <c r="BC490" t="s">
        <v>1739</v>
      </c>
      <c r="BD490">
        <v>18944480</v>
      </c>
      <c r="BE490" t="s">
        <v>829</v>
      </c>
      <c r="BF490" t="s">
        <v>1459</v>
      </c>
      <c r="BG490" t="s">
        <v>32</v>
      </c>
      <c r="BH490" t="s">
        <v>198</v>
      </c>
      <c r="BI490" t="s">
        <v>32</v>
      </c>
      <c r="BJ490">
        <v>474876</v>
      </c>
      <c r="BK490" t="s">
        <v>831</v>
      </c>
      <c r="BL490" t="s">
        <v>305</v>
      </c>
      <c r="BM490" t="s">
        <v>833</v>
      </c>
      <c r="BN490" t="s">
        <v>834</v>
      </c>
      <c r="BO490" t="s">
        <v>32</v>
      </c>
      <c r="BP490" t="s">
        <v>32</v>
      </c>
    </row>
    <row r="491" spans="1:68">
      <c r="A491" s="109">
        <v>2026</v>
      </c>
      <c r="B491" t="s">
        <v>598</v>
      </c>
      <c r="C491" s="109">
        <v>28</v>
      </c>
      <c r="D491" t="s">
        <v>1740</v>
      </c>
      <c r="E491">
        <v>1</v>
      </c>
      <c r="F491" t="s">
        <v>32</v>
      </c>
      <c r="G491" t="s">
        <v>32</v>
      </c>
      <c r="H491">
        <v>704159</v>
      </c>
      <c r="I491" t="s">
        <v>1741</v>
      </c>
      <c r="J491" t="s">
        <v>822</v>
      </c>
      <c r="K491" t="s">
        <v>1742</v>
      </c>
      <c r="L491" t="s">
        <v>1743</v>
      </c>
      <c r="M491">
        <v>14.9</v>
      </c>
      <c r="N491">
        <v>45.2</v>
      </c>
      <c r="O491">
        <v>44.3</v>
      </c>
      <c r="P491" s="110">
        <v>46055</v>
      </c>
      <c r="Q491" s="110">
        <v>46081</v>
      </c>
      <c r="R491" s="110">
        <v>46081.492857175923</v>
      </c>
      <c r="S491" t="s">
        <v>187</v>
      </c>
      <c r="T491" t="s">
        <v>32</v>
      </c>
      <c r="U491" t="s">
        <v>32</v>
      </c>
      <c r="V491" t="s">
        <v>479</v>
      </c>
      <c r="W491" t="s">
        <v>480</v>
      </c>
      <c r="X491" t="s">
        <v>1039</v>
      </c>
      <c r="Y491" t="s">
        <v>32</v>
      </c>
      <c r="Z491" t="s">
        <v>32</v>
      </c>
      <c r="AA491" t="s">
        <v>32</v>
      </c>
      <c r="AB491" t="s">
        <v>32</v>
      </c>
      <c r="AC491" t="s">
        <v>32</v>
      </c>
      <c r="AD491" t="s">
        <v>32</v>
      </c>
      <c r="AE491" t="s">
        <v>190</v>
      </c>
      <c r="AF491">
        <v>217</v>
      </c>
      <c r="AG491" t="s">
        <v>191</v>
      </c>
      <c r="AH491" t="s">
        <v>192</v>
      </c>
      <c r="AI491">
        <v>4</v>
      </c>
      <c r="AJ491">
        <v>4</v>
      </c>
      <c r="AK491" t="s">
        <v>193</v>
      </c>
      <c r="AL491" t="s">
        <v>193</v>
      </c>
      <c r="AM491" t="s">
        <v>193</v>
      </c>
      <c r="AN491">
        <v>8</v>
      </c>
      <c r="AO491" t="s">
        <v>597</v>
      </c>
      <c r="AP491" t="s">
        <v>826</v>
      </c>
      <c r="AQ491" s="283">
        <v>2.7480000000000002</v>
      </c>
      <c r="AR491">
        <v>1</v>
      </c>
      <c r="AS491" s="283">
        <v>2.7480000000000002</v>
      </c>
      <c r="AT491">
        <v>114</v>
      </c>
      <c r="AU491" t="s">
        <v>352</v>
      </c>
      <c r="AV491" t="s">
        <v>32</v>
      </c>
      <c r="AW491" t="s">
        <v>32</v>
      </c>
      <c r="AX491">
        <v>8</v>
      </c>
      <c r="AY491" t="s">
        <v>195</v>
      </c>
      <c r="AZ491">
        <v>10744</v>
      </c>
      <c r="BA491" t="s">
        <v>916</v>
      </c>
      <c r="BB491">
        <v>65046</v>
      </c>
      <c r="BC491" t="s">
        <v>1744</v>
      </c>
      <c r="BD491">
        <v>12321188</v>
      </c>
      <c r="BE491" t="s">
        <v>829</v>
      </c>
      <c r="BF491" t="s">
        <v>1745</v>
      </c>
      <c r="BG491" t="s">
        <v>32</v>
      </c>
      <c r="BH491" t="s">
        <v>198</v>
      </c>
      <c r="BI491" t="s">
        <v>1746</v>
      </c>
      <c r="BJ491">
        <v>474866</v>
      </c>
      <c r="BK491" t="s">
        <v>831</v>
      </c>
      <c r="BL491" t="s">
        <v>482</v>
      </c>
      <c r="BM491" t="s">
        <v>841</v>
      </c>
      <c r="BN491" t="s">
        <v>834</v>
      </c>
      <c r="BO491" t="s">
        <v>32</v>
      </c>
      <c r="BP491" t="s">
        <v>32</v>
      </c>
    </row>
    <row r="492" spans="1:68">
      <c r="A492" s="109">
        <v>2026</v>
      </c>
      <c r="B492" t="s">
        <v>598</v>
      </c>
      <c r="C492" s="109">
        <v>28</v>
      </c>
      <c r="D492" t="s">
        <v>1740</v>
      </c>
      <c r="E492">
        <v>2</v>
      </c>
      <c r="F492" t="s">
        <v>32</v>
      </c>
      <c r="G492" t="s">
        <v>32</v>
      </c>
      <c r="H492">
        <v>704159</v>
      </c>
      <c r="I492" t="s">
        <v>1741</v>
      </c>
      <c r="J492" t="s">
        <v>822</v>
      </c>
      <c r="K492" t="s">
        <v>1742</v>
      </c>
      <c r="L492" t="s">
        <v>1743</v>
      </c>
      <c r="M492">
        <v>14.9</v>
      </c>
      <c r="N492">
        <v>45.2</v>
      </c>
      <c r="O492">
        <v>44.3</v>
      </c>
      <c r="P492" s="110">
        <v>46055</v>
      </c>
      <c r="Q492" s="110">
        <v>46081</v>
      </c>
      <c r="R492" s="110">
        <v>46081.492857175923</v>
      </c>
      <c r="S492" t="s">
        <v>187</v>
      </c>
      <c r="T492" t="s">
        <v>32</v>
      </c>
      <c r="U492" t="s">
        <v>32</v>
      </c>
      <c r="V492" t="s">
        <v>479</v>
      </c>
      <c r="W492" t="s">
        <v>480</v>
      </c>
      <c r="X492" t="s">
        <v>1039</v>
      </c>
      <c r="Y492" t="s">
        <v>32</v>
      </c>
      <c r="Z492" t="s">
        <v>32</v>
      </c>
      <c r="AA492" t="s">
        <v>32</v>
      </c>
      <c r="AB492" t="s">
        <v>32</v>
      </c>
      <c r="AC492" t="s">
        <v>32</v>
      </c>
      <c r="AD492" t="s">
        <v>32</v>
      </c>
      <c r="AE492" t="s">
        <v>190</v>
      </c>
      <c r="AF492">
        <v>217</v>
      </c>
      <c r="AG492" t="s">
        <v>191</v>
      </c>
      <c r="AH492" t="s">
        <v>192</v>
      </c>
      <c r="AI492">
        <v>4</v>
      </c>
      <c r="AJ492">
        <v>4</v>
      </c>
      <c r="AK492" t="s">
        <v>193</v>
      </c>
      <c r="AL492" t="s">
        <v>193</v>
      </c>
      <c r="AM492" t="s">
        <v>193</v>
      </c>
      <c r="AN492">
        <v>8</v>
      </c>
      <c r="AO492" t="s">
        <v>597</v>
      </c>
      <c r="AP492" t="s">
        <v>826</v>
      </c>
      <c r="AQ492" s="283">
        <v>0.114</v>
      </c>
      <c r="AR492">
        <v>1</v>
      </c>
      <c r="AS492" s="283">
        <v>0.114</v>
      </c>
      <c r="AT492">
        <v>114</v>
      </c>
      <c r="AU492" t="s">
        <v>352</v>
      </c>
      <c r="AV492" t="s">
        <v>32</v>
      </c>
      <c r="AW492" t="s">
        <v>32</v>
      </c>
      <c r="AX492">
        <v>8</v>
      </c>
      <c r="AY492" t="s">
        <v>195</v>
      </c>
      <c r="AZ492">
        <v>1978</v>
      </c>
      <c r="BA492" t="s">
        <v>442</v>
      </c>
      <c r="BB492">
        <v>65046</v>
      </c>
      <c r="BC492" t="s">
        <v>1744</v>
      </c>
      <c r="BD492">
        <v>12321188</v>
      </c>
      <c r="BE492" t="s">
        <v>829</v>
      </c>
      <c r="BF492" t="s">
        <v>1745</v>
      </c>
      <c r="BG492" t="s">
        <v>32</v>
      </c>
      <c r="BH492" t="s">
        <v>198</v>
      </c>
      <c r="BI492" t="s">
        <v>1746</v>
      </c>
      <c r="BJ492">
        <v>474866</v>
      </c>
      <c r="BK492" t="s">
        <v>831</v>
      </c>
      <c r="BL492" t="s">
        <v>482</v>
      </c>
      <c r="BM492" t="s">
        <v>841</v>
      </c>
      <c r="BN492" t="s">
        <v>834</v>
      </c>
      <c r="BO492" t="s">
        <v>32</v>
      </c>
      <c r="BP492" t="s">
        <v>32</v>
      </c>
    </row>
    <row r="493" spans="1:68">
      <c r="A493" s="109">
        <v>2026</v>
      </c>
      <c r="B493" t="s">
        <v>598</v>
      </c>
      <c r="C493" s="109">
        <v>28</v>
      </c>
      <c r="D493" t="s">
        <v>1747</v>
      </c>
      <c r="E493">
        <v>1</v>
      </c>
      <c r="F493" t="s">
        <v>32</v>
      </c>
      <c r="G493" t="s">
        <v>32</v>
      </c>
      <c r="H493">
        <v>967262</v>
      </c>
      <c r="I493" t="s">
        <v>1484</v>
      </c>
      <c r="J493" t="s">
        <v>822</v>
      </c>
      <c r="K493" t="s">
        <v>854</v>
      </c>
      <c r="L493" t="s">
        <v>1485</v>
      </c>
      <c r="M493">
        <v>17.989999999999998</v>
      </c>
      <c r="N493">
        <v>50</v>
      </c>
      <c r="O493">
        <v>54.8</v>
      </c>
      <c r="P493" s="110">
        <v>46048</v>
      </c>
      <c r="Q493" s="110">
        <v>46081</v>
      </c>
      <c r="R493" s="110">
        <v>46081.529217210649</v>
      </c>
      <c r="S493" t="s">
        <v>187</v>
      </c>
      <c r="T493" t="s">
        <v>32</v>
      </c>
      <c r="U493" t="s">
        <v>32</v>
      </c>
      <c r="V493" t="s">
        <v>301</v>
      </c>
      <c r="W493" t="s">
        <v>302</v>
      </c>
      <c r="X493" t="s">
        <v>856</v>
      </c>
      <c r="Y493" t="s">
        <v>32</v>
      </c>
      <c r="Z493" t="s">
        <v>32</v>
      </c>
      <c r="AA493" t="s">
        <v>32</v>
      </c>
      <c r="AB493" t="s">
        <v>32</v>
      </c>
      <c r="AC493" t="s">
        <v>32</v>
      </c>
      <c r="AD493" t="s">
        <v>32</v>
      </c>
      <c r="AE493" t="s">
        <v>190</v>
      </c>
      <c r="AF493">
        <v>217</v>
      </c>
      <c r="AG493" t="s">
        <v>191</v>
      </c>
      <c r="AH493" t="s">
        <v>192</v>
      </c>
      <c r="AI493">
        <v>4</v>
      </c>
      <c r="AJ493">
        <v>4</v>
      </c>
      <c r="AK493" t="s">
        <v>193</v>
      </c>
      <c r="AL493" t="s">
        <v>193</v>
      </c>
      <c r="AM493" t="s">
        <v>193</v>
      </c>
      <c r="AN493">
        <v>11</v>
      </c>
      <c r="AO493" t="s">
        <v>194</v>
      </c>
      <c r="AP493" t="s">
        <v>826</v>
      </c>
      <c r="AQ493" s="283">
        <v>1.907</v>
      </c>
      <c r="AR493">
        <v>1.0840000000000001</v>
      </c>
      <c r="AS493" s="283">
        <v>2.0671879999999998</v>
      </c>
      <c r="AT493">
        <v>118</v>
      </c>
      <c r="AU493" t="s">
        <v>261</v>
      </c>
      <c r="AV493" t="s">
        <v>32</v>
      </c>
      <c r="AW493" t="s">
        <v>32</v>
      </c>
      <c r="AX493">
        <v>8</v>
      </c>
      <c r="AY493" t="s">
        <v>195</v>
      </c>
      <c r="AZ493">
        <v>4397</v>
      </c>
      <c r="BA493" t="s">
        <v>1486</v>
      </c>
      <c r="BB493">
        <v>20718</v>
      </c>
      <c r="BC493" t="s">
        <v>1487</v>
      </c>
      <c r="BD493">
        <v>10987864</v>
      </c>
      <c r="BE493" t="s">
        <v>829</v>
      </c>
      <c r="BF493" t="s">
        <v>203</v>
      </c>
      <c r="BG493" t="s">
        <v>32</v>
      </c>
      <c r="BH493" t="s">
        <v>198</v>
      </c>
      <c r="BI493" t="s">
        <v>1748</v>
      </c>
      <c r="BJ493">
        <v>474853</v>
      </c>
      <c r="BK493" t="s">
        <v>831</v>
      </c>
      <c r="BL493" t="s">
        <v>305</v>
      </c>
      <c r="BM493" t="s">
        <v>833</v>
      </c>
      <c r="BN493" t="s">
        <v>834</v>
      </c>
      <c r="BO493" t="s">
        <v>32</v>
      </c>
      <c r="BP493" t="s">
        <v>32</v>
      </c>
    </row>
    <row r="494" spans="1:68">
      <c r="A494" s="109">
        <v>2026</v>
      </c>
      <c r="B494" t="s">
        <v>598</v>
      </c>
      <c r="C494" s="109">
        <v>28</v>
      </c>
      <c r="D494" t="s">
        <v>1749</v>
      </c>
      <c r="E494">
        <v>1</v>
      </c>
      <c r="F494" t="s">
        <v>32</v>
      </c>
      <c r="G494" t="s">
        <v>32</v>
      </c>
      <c r="H494">
        <v>700379</v>
      </c>
      <c r="I494" t="s">
        <v>329</v>
      </c>
      <c r="J494" t="s">
        <v>822</v>
      </c>
      <c r="K494" t="s">
        <v>823</v>
      </c>
      <c r="L494" t="s">
        <v>1035</v>
      </c>
      <c r="M494">
        <v>15</v>
      </c>
      <c r="N494">
        <v>45</v>
      </c>
      <c r="O494">
        <v>44.1</v>
      </c>
      <c r="P494" s="110">
        <v>46065</v>
      </c>
      <c r="Q494" s="110">
        <v>46081</v>
      </c>
      <c r="R494" s="110">
        <v>46081.587324189823</v>
      </c>
      <c r="S494" t="s">
        <v>187</v>
      </c>
      <c r="T494" t="s">
        <v>32</v>
      </c>
      <c r="U494" t="s">
        <v>32</v>
      </c>
      <c r="V494" t="s">
        <v>301</v>
      </c>
      <c r="W494" t="s">
        <v>302</v>
      </c>
      <c r="X494" t="s">
        <v>856</v>
      </c>
      <c r="Y494" t="s">
        <v>32</v>
      </c>
      <c r="Z494" t="s">
        <v>32</v>
      </c>
      <c r="AA494" t="s">
        <v>32</v>
      </c>
      <c r="AB494" t="s">
        <v>32</v>
      </c>
      <c r="AC494" t="s">
        <v>32</v>
      </c>
      <c r="AD494" t="s">
        <v>32</v>
      </c>
      <c r="AE494" t="s">
        <v>190</v>
      </c>
      <c r="AF494">
        <v>217</v>
      </c>
      <c r="AG494" t="s">
        <v>191</v>
      </c>
      <c r="AH494" t="s">
        <v>192</v>
      </c>
      <c r="AI494">
        <v>4</v>
      </c>
      <c r="AJ494">
        <v>4</v>
      </c>
      <c r="AK494" t="s">
        <v>193</v>
      </c>
      <c r="AL494" t="s">
        <v>193</v>
      </c>
      <c r="AM494" t="s">
        <v>193</v>
      </c>
      <c r="AN494">
        <v>10</v>
      </c>
      <c r="AO494" t="s">
        <v>194</v>
      </c>
      <c r="AP494" t="s">
        <v>826</v>
      </c>
      <c r="AQ494" s="283">
        <v>1.9810000000000001</v>
      </c>
      <c r="AR494">
        <v>1.0840000000000001</v>
      </c>
      <c r="AS494" s="283">
        <v>2.1474039999999999</v>
      </c>
      <c r="AT494">
        <v>117</v>
      </c>
      <c r="AU494" t="s">
        <v>261</v>
      </c>
      <c r="AV494" t="s">
        <v>32</v>
      </c>
      <c r="AW494" t="s">
        <v>32</v>
      </c>
      <c r="AX494">
        <v>14</v>
      </c>
      <c r="AY494" t="s">
        <v>195</v>
      </c>
      <c r="AZ494">
        <v>8486</v>
      </c>
      <c r="BA494" t="s">
        <v>330</v>
      </c>
      <c r="BB494">
        <v>88158</v>
      </c>
      <c r="BC494" t="s">
        <v>335</v>
      </c>
      <c r="BD494">
        <v>7468555</v>
      </c>
      <c r="BE494" t="s">
        <v>829</v>
      </c>
      <c r="BF494" t="s">
        <v>188</v>
      </c>
      <c r="BG494" t="s">
        <v>32</v>
      </c>
      <c r="BH494" t="s">
        <v>198</v>
      </c>
      <c r="BI494" t="s">
        <v>32</v>
      </c>
      <c r="BJ494">
        <v>474848</v>
      </c>
      <c r="BK494" t="s">
        <v>831</v>
      </c>
      <c r="BL494" t="s">
        <v>305</v>
      </c>
      <c r="BM494" t="s">
        <v>833</v>
      </c>
      <c r="BN494" t="s">
        <v>834</v>
      </c>
      <c r="BO494" t="s">
        <v>32</v>
      </c>
      <c r="BP494" t="s">
        <v>32</v>
      </c>
    </row>
    <row r="495" spans="1:68">
      <c r="A495" s="109">
        <v>2026</v>
      </c>
      <c r="B495" t="s">
        <v>598</v>
      </c>
      <c r="C495" s="109">
        <v>27</v>
      </c>
      <c r="D495" t="s">
        <v>1750</v>
      </c>
      <c r="E495">
        <v>1</v>
      </c>
      <c r="F495" t="s">
        <v>32</v>
      </c>
      <c r="G495" t="s">
        <v>32</v>
      </c>
      <c r="H495">
        <v>702186</v>
      </c>
      <c r="I495" t="s">
        <v>1751</v>
      </c>
      <c r="J495" t="s">
        <v>822</v>
      </c>
      <c r="K495" t="s">
        <v>854</v>
      </c>
      <c r="L495" t="s">
        <v>1752</v>
      </c>
      <c r="M495">
        <v>14.9</v>
      </c>
      <c r="N495">
        <v>31.2</v>
      </c>
      <c r="O495">
        <v>42.8</v>
      </c>
      <c r="P495" s="110">
        <v>46049</v>
      </c>
      <c r="Q495" s="110">
        <v>46080</v>
      </c>
      <c r="R495" s="110">
        <v>46081.410661770831</v>
      </c>
      <c r="S495" t="s">
        <v>187</v>
      </c>
      <c r="T495" t="s">
        <v>32</v>
      </c>
      <c r="U495" t="s">
        <v>32</v>
      </c>
      <c r="V495" t="s">
        <v>334</v>
      </c>
      <c r="W495" t="s">
        <v>188</v>
      </c>
      <c r="X495" t="s">
        <v>825</v>
      </c>
      <c r="Y495" t="s">
        <v>32</v>
      </c>
      <c r="Z495" t="s">
        <v>32</v>
      </c>
      <c r="AA495" t="s">
        <v>32</v>
      </c>
      <c r="AB495" t="s">
        <v>32</v>
      </c>
      <c r="AC495" t="s">
        <v>32</v>
      </c>
      <c r="AD495" t="s">
        <v>32</v>
      </c>
      <c r="AE495" t="s">
        <v>190</v>
      </c>
      <c r="AF495">
        <v>217</v>
      </c>
      <c r="AG495" t="s">
        <v>191</v>
      </c>
      <c r="AH495" t="s">
        <v>192</v>
      </c>
      <c r="AI495">
        <v>4</v>
      </c>
      <c r="AJ495">
        <v>4</v>
      </c>
      <c r="AK495" t="s">
        <v>193</v>
      </c>
      <c r="AL495" t="s">
        <v>193</v>
      </c>
      <c r="AM495" t="s">
        <v>193</v>
      </c>
      <c r="AN495">
        <v>10</v>
      </c>
      <c r="AO495" t="s">
        <v>194</v>
      </c>
      <c r="AP495" t="s">
        <v>826</v>
      </c>
      <c r="AQ495" s="283">
        <v>5.0880000000000001</v>
      </c>
      <c r="AR495">
        <v>1.0840000000000001</v>
      </c>
      <c r="AS495" s="283">
        <v>5.5153920000000003</v>
      </c>
      <c r="AT495">
        <v>117</v>
      </c>
      <c r="AU495" t="s">
        <v>188</v>
      </c>
      <c r="AV495" t="s">
        <v>32</v>
      </c>
      <c r="AW495" t="s">
        <v>32</v>
      </c>
      <c r="AX495">
        <v>8</v>
      </c>
      <c r="AY495" t="s">
        <v>195</v>
      </c>
      <c r="AZ495">
        <v>7438</v>
      </c>
      <c r="BA495" t="s">
        <v>1753</v>
      </c>
      <c r="BB495">
        <v>26227</v>
      </c>
      <c r="BC495" t="s">
        <v>1754</v>
      </c>
      <c r="BD495">
        <v>13997003</v>
      </c>
      <c r="BE495" t="s">
        <v>829</v>
      </c>
      <c r="BF495" t="s">
        <v>203</v>
      </c>
      <c r="BG495" t="s">
        <v>32</v>
      </c>
      <c r="BH495" t="s">
        <v>198</v>
      </c>
      <c r="BI495" t="s">
        <v>1755</v>
      </c>
      <c r="BJ495">
        <v>474827</v>
      </c>
      <c r="BK495" t="s">
        <v>831</v>
      </c>
      <c r="BL495" t="s">
        <v>336</v>
      </c>
      <c r="BM495" t="s">
        <v>833</v>
      </c>
      <c r="BN495" t="s">
        <v>834</v>
      </c>
      <c r="BO495" t="s">
        <v>32</v>
      </c>
      <c r="BP495" t="s">
        <v>32</v>
      </c>
    </row>
    <row r="496" spans="1:68">
      <c r="A496" s="109">
        <v>2026</v>
      </c>
      <c r="B496" t="s">
        <v>598</v>
      </c>
      <c r="C496" s="109">
        <v>27</v>
      </c>
      <c r="D496" t="s">
        <v>1756</v>
      </c>
      <c r="E496">
        <v>1</v>
      </c>
      <c r="F496" t="s">
        <v>32</v>
      </c>
      <c r="G496" t="s">
        <v>32</v>
      </c>
      <c r="H496">
        <v>702078</v>
      </c>
      <c r="I496" t="s">
        <v>1757</v>
      </c>
      <c r="J496" t="s">
        <v>822</v>
      </c>
      <c r="K496" t="s">
        <v>854</v>
      </c>
      <c r="L496" t="s">
        <v>1758</v>
      </c>
      <c r="M496">
        <v>14.98</v>
      </c>
      <c r="N496">
        <v>36.9</v>
      </c>
      <c r="O496">
        <v>45.5</v>
      </c>
      <c r="P496" s="110">
        <v>46048</v>
      </c>
      <c r="Q496" s="110">
        <v>46080</v>
      </c>
      <c r="R496" s="110">
        <v>46081.415099571757</v>
      </c>
      <c r="S496" t="s">
        <v>187</v>
      </c>
      <c r="T496" t="s">
        <v>32</v>
      </c>
      <c r="U496" t="s">
        <v>32</v>
      </c>
      <c r="V496" t="s">
        <v>334</v>
      </c>
      <c r="W496" t="s">
        <v>188</v>
      </c>
      <c r="X496" t="s">
        <v>825</v>
      </c>
      <c r="Y496" t="s">
        <v>32</v>
      </c>
      <c r="Z496" t="s">
        <v>32</v>
      </c>
      <c r="AA496" t="s">
        <v>32</v>
      </c>
      <c r="AB496" t="s">
        <v>32</v>
      </c>
      <c r="AC496" t="s">
        <v>32</v>
      </c>
      <c r="AD496" t="s">
        <v>32</v>
      </c>
      <c r="AE496" t="s">
        <v>190</v>
      </c>
      <c r="AF496">
        <v>217</v>
      </c>
      <c r="AG496" t="s">
        <v>191</v>
      </c>
      <c r="AH496" t="s">
        <v>192</v>
      </c>
      <c r="AI496">
        <v>4</v>
      </c>
      <c r="AJ496">
        <v>4</v>
      </c>
      <c r="AK496" t="s">
        <v>193</v>
      </c>
      <c r="AL496" t="s">
        <v>193</v>
      </c>
      <c r="AM496" t="s">
        <v>193</v>
      </c>
      <c r="AN496">
        <v>10</v>
      </c>
      <c r="AO496" t="s">
        <v>194</v>
      </c>
      <c r="AP496" t="s">
        <v>826</v>
      </c>
      <c r="AQ496" s="283">
        <v>2.0470000000000002</v>
      </c>
      <c r="AR496">
        <v>1.0840000000000001</v>
      </c>
      <c r="AS496" s="283">
        <v>2.2189480000000001</v>
      </c>
      <c r="AT496">
        <v>117</v>
      </c>
      <c r="AU496" t="s">
        <v>188</v>
      </c>
      <c r="AV496" t="s">
        <v>32</v>
      </c>
      <c r="AW496" t="s">
        <v>32</v>
      </c>
      <c r="AX496">
        <v>8</v>
      </c>
      <c r="AY496" t="s">
        <v>195</v>
      </c>
      <c r="AZ496">
        <v>7438</v>
      </c>
      <c r="BA496" t="s">
        <v>1753</v>
      </c>
      <c r="BB496">
        <v>26227</v>
      </c>
      <c r="BC496" t="s">
        <v>1754</v>
      </c>
      <c r="BD496">
        <v>13997003</v>
      </c>
      <c r="BE496" t="s">
        <v>829</v>
      </c>
      <c r="BF496" t="s">
        <v>203</v>
      </c>
      <c r="BG496" t="s">
        <v>32</v>
      </c>
      <c r="BH496" t="s">
        <v>198</v>
      </c>
      <c r="BI496" t="s">
        <v>1759</v>
      </c>
      <c r="BJ496">
        <v>474826</v>
      </c>
      <c r="BK496" t="s">
        <v>831</v>
      </c>
      <c r="BL496" t="s">
        <v>336</v>
      </c>
      <c r="BM496" t="s">
        <v>833</v>
      </c>
      <c r="BN496" t="s">
        <v>834</v>
      </c>
      <c r="BO496" t="s">
        <v>32</v>
      </c>
      <c r="BP496" t="s">
        <v>32</v>
      </c>
    </row>
    <row r="497" spans="1:68">
      <c r="A497" s="109">
        <v>2026</v>
      </c>
      <c r="B497" t="s">
        <v>598</v>
      </c>
      <c r="C497" s="109">
        <v>27</v>
      </c>
      <c r="D497" t="s">
        <v>1756</v>
      </c>
      <c r="E497">
        <v>2</v>
      </c>
      <c r="F497" t="s">
        <v>32</v>
      </c>
      <c r="G497" t="s">
        <v>32</v>
      </c>
      <c r="H497">
        <v>702078</v>
      </c>
      <c r="I497" t="s">
        <v>1757</v>
      </c>
      <c r="J497" t="s">
        <v>822</v>
      </c>
      <c r="K497" t="s">
        <v>854</v>
      </c>
      <c r="L497" t="s">
        <v>1758</v>
      </c>
      <c r="M497">
        <v>14.98</v>
      </c>
      <c r="N497">
        <v>36.9</v>
      </c>
      <c r="O497">
        <v>45.5</v>
      </c>
      <c r="P497" s="110">
        <v>46048</v>
      </c>
      <c r="Q497" s="110">
        <v>46080</v>
      </c>
      <c r="R497" s="110">
        <v>46081.415099571757</v>
      </c>
      <c r="S497" t="s">
        <v>187</v>
      </c>
      <c r="T497" t="s">
        <v>32</v>
      </c>
      <c r="U497" t="s">
        <v>32</v>
      </c>
      <c r="V497" t="s">
        <v>334</v>
      </c>
      <c r="W497" t="s">
        <v>188</v>
      </c>
      <c r="X497" t="s">
        <v>825</v>
      </c>
      <c r="Y497" t="s">
        <v>32</v>
      </c>
      <c r="Z497" t="s">
        <v>32</v>
      </c>
      <c r="AA497" t="s">
        <v>32</v>
      </c>
      <c r="AB497" t="s">
        <v>32</v>
      </c>
      <c r="AC497" t="s">
        <v>32</v>
      </c>
      <c r="AD497" t="s">
        <v>32</v>
      </c>
      <c r="AE497" t="s">
        <v>190</v>
      </c>
      <c r="AF497">
        <v>217</v>
      </c>
      <c r="AG497" t="s">
        <v>191</v>
      </c>
      <c r="AH497" t="s">
        <v>192</v>
      </c>
      <c r="AI497">
        <v>4</v>
      </c>
      <c r="AJ497">
        <v>4</v>
      </c>
      <c r="AK497" t="s">
        <v>193</v>
      </c>
      <c r="AL497" t="s">
        <v>193</v>
      </c>
      <c r="AM497" t="s">
        <v>193</v>
      </c>
      <c r="AN497">
        <v>11</v>
      </c>
      <c r="AO497" t="s">
        <v>194</v>
      </c>
      <c r="AP497" t="s">
        <v>826</v>
      </c>
      <c r="AQ497" s="283">
        <v>2.1</v>
      </c>
      <c r="AR497">
        <v>1.0840000000000001</v>
      </c>
      <c r="AS497" s="283">
        <v>2.2764000000000002</v>
      </c>
      <c r="AT497">
        <v>118</v>
      </c>
      <c r="AU497" t="s">
        <v>188</v>
      </c>
      <c r="AV497" t="s">
        <v>32</v>
      </c>
      <c r="AW497" t="s">
        <v>32</v>
      </c>
      <c r="AX497">
        <v>8</v>
      </c>
      <c r="AY497" t="s">
        <v>195</v>
      </c>
      <c r="AZ497">
        <v>7438</v>
      </c>
      <c r="BA497" t="s">
        <v>1753</v>
      </c>
      <c r="BB497">
        <v>26227</v>
      </c>
      <c r="BC497" t="s">
        <v>1754</v>
      </c>
      <c r="BD497">
        <v>13997003</v>
      </c>
      <c r="BE497" t="s">
        <v>829</v>
      </c>
      <c r="BF497" t="s">
        <v>203</v>
      </c>
      <c r="BG497" t="s">
        <v>32</v>
      </c>
      <c r="BH497" t="s">
        <v>198</v>
      </c>
      <c r="BI497" t="s">
        <v>1759</v>
      </c>
      <c r="BJ497">
        <v>474826</v>
      </c>
      <c r="BK497" t="s">
        <v>831</v>
      </c>
      <c r="BL497" t="s">
        <v>336</v>
      </c>
      <c r="BM497" t="s">
        <v>833</v>
      </c>
      <c r="BN497" t="s">
        <v>834</v>
      </c>
      <c r="BO497" t="s">
        <v>32</v>
      </c>
      <c r="BP497" t="s">
        <v>32</v>
      </c>
    </row>
    <row r="498" spans="1:68">
      <c r="A498" s="109">
        <v>2026</v>
      </c>
      <c r="B498" t="s">
        <v>598</v>
      </c>
      <c r="C498" s="109">
        <v>27</v>
      </c>
      <c r="D498" t="s">
        <v>1760</v>
      </c>
      <c r="E498">
        <v>1</v>
      </c>
      <c r="F498" t="s">
        <v>32</v>
      </c>
      <c r="G498" t="s">
        <v>32</v>
      </c>
      <c r="H498">
        <v>964788</v>
      </c>
      <c r="I498" t="s">
        <v>1607</v>
      </c>
      <c r="J498" t="s">
        <v>822</v>
      </c>
      <c r="K498" t="s">
        <v>854</v>
      </c>
      <c r="L498" t="s">
        <v>1608</v>
      </c>
      <c r="M498">
        <v>17.95</v>
      </c>
      <c r="N498">
        <v>30.7</v>
      </c>
      <c r="O498">
        <v>20.100000000000001</v>
      </c>
      <c r="P498" s="110">
        <v>46078</v>
      </c>
      <c r="Q498" s="110">
        <v>46080</v>
      </c>
      <c r="R498" s="110">
        <v>46080.783728009257</v>
      </c>
      <c r="S498" t="s">
        <v>187</v>
      </c>
      <c r="T498" t="s">
        <v>32</v>
      </c>
      <c r="U498" t="s">
        <v>32</v>
      </c>
      <c r="V498" t="s">
        <v>203</v>
      </c>
      <c r="W498" t="s">
        <v>203</v>
      </c>
      <c r="X498" t="s">
        <v>1039</v>
      </c>
      <c r="Y498" t="s">
        <v>32</v>
      </c>
      <c r="Z498" t="s">
        <v>32</v>
      </c>
      <c r="AA498" t="s">
        <v>32</v>
      </c>
      <c r="AB498" t="s">
        <v>32</v>
      </c>
      <c r="AC498" t="s">
        <v>32</v>
      </c>
      <c r="AD498" t="s">
        <v>32</v>
      </c>
      <c r="AE498" t="s">
        <v>190</v>
      </c>
      <c r="AF498">
        <v>217</v>
      </c>
      <c r="AG498" t="s">
        <v>191</v>
      </c>
      <c r="AH498" t="s">
        <v>192</v>
      </c>
      <c r="AI498">
        <v>4</v>
      </c>
      <c r="AJ498">
        <v>4</v>
      </c>
      <c r="AK498" t="s">
        <v>193</v>
      </c>
      <c r="AL498" t="s">
        <v>193</v>
      </c>
      <c r="AM498" t="s">
        <v>193</v>
      </c>
      <c r="AN498">
        <v>8</v>
      </c>
      <c r="AO498" t="s">
        <v>194</v>
      </c>
      <c r="AP498" t="s">
        <v>826</v>
      </c>
      <c r="AQ498" s="283">
        <v>0.18099999999999999</v>
      </c>
      <c r="AR498">
        <v>1.0840000000000001</v>
      </c>
      <c r="AS498" s="283">
        <v>0.19620399999999999</v>
      </c>
      <c r="AT498">
        <v>114</v>
      </c>
      <c r="AU498" t="s">
        <v>205</v>
      </c>
      <c r="AV498" t="s">
        <v>32</v>
      </c>
      <c r="AW498" t="s">
        <v>32</v>
      </c>
      <c r="AX498">
        <v>8</v>
      </c>
      <c r="AY498" t="s">
        <v>195</v>
      </c>
      <c r="AZ498">
        <v>7886</v>
      </c>
      <c r="BA498" t="s">
        <v>1609</v>
      </c>
      <c r="BB498">
        <v>18225</v>
      </c>
      <c r="BC498" t="s">
        <v>1610</v>
      </c>
      <c r="BD498">
        <v>12384879</v>
      </c>
      <c r="BE498" t="s">
        <v>829</v>
      </c>
      <c r="BF498" t="s">
        <v>203</v>
      </c>
      <c r="BG498" t="s">
        <v>32</v>
      </c>
      <c r="BH498" t="s">
        <v>198</v>
      </c>
      <c r="BI498" t="s">
        <v>32</v>
      </c>
      <c r="BJ498">
        <v>474815</v>
      </c>
      <c r="BK498" t="s">
        <v>831</v>
      </c>
      <c r="BL498" t="s">
        <v>1041</v>
      </c>
      <c r="BM498" t="s">
        <v>841</v>
      </c>
      <c r="BN498" t="s">
        <v>834</v>
      </c>
      <c r="BO498" t="s">
        <v>32</v>
      </c>
      <c r="BP498" t="s">
        <v>32</v>
      </c>
    </row>
    <row r="499" spans="1:68">
      <c r="A499" s="109">
        <v>2026</v>
      </c>
      <c r="B499" t="s">
        <v>598</v>
      </c>
      <c r="C499" s="109">
        <v>28</v>
      </c>
      <c r="D499" t="s">
        <v>1761</v>
      </c>
      <c r="E499">
        <v>1</v>
      </c>
      <c r="F499" t="s">
        <v>32</v>
      </c>
      <c r="G499" t="s">
        <v>32</v>
      </c>
      <c r="H499">
        <v>952071</v>
      </c>
      <c r="I499" t="s">
        <v>447</v>
      </c>
      <c r="J499" t="s">
        <v>822</v>
      </c>
      <c r="K499" t="s">
        <v>854</v>
      </c>
      <c r="L499" t="s">
        <v>1762</v>
      </c>
      <c r="M499">
        <v>17.899999999999999</v>
      </c>
      <c r="N499">
        <v>46</v>
      </c>
      <c r="O499">
        <v>77.2</v>
      </c>
      <c r="P499" s="110">
        <v>46049</v>
      </c>
      <c r="Q499" s="110">
        <v>46081</v>
      </c>
      <c r="R499" s="110">
        <v>46081.539409872683</v>
      </c>
      <c r="S499" t="s">
        <v>187</v>
      </c>
      <c r="T499" t="s">
        <v>32</v>
      </c>
      <c r="U499" t="s">
        <v>32</v>
      </c>
      <c r="V499" t="s">
        <v>203</v>
      </c>
      <c r="W499" t="s">
        <v>203</v>
      </c>
      <c r="X499" t="s">
        <v>1039</v>
      </c>
      <c r="Y499" t="s">
        <v>32</v>
      </c>
      <c r="Z499" t="s">
        <v>32</v>
      </c>
      <c r="AA499" t="s">
        <v>32</v>
      </c>
      <c r="AB499" t="s">
        <v>32</v>
      </c>
      <c r="AC499" t="s">
        <v>32</v>
      </c>
      <c r="AD499" t="s">
        <v>32</v>
      </c>
      <c r="AE499" t="s">
        <v>190</v>
      </c>
      <c r="AF499">
        <v>217</v>
      </c>
      <c r="AG499" t="s">
        <v>191</v>
      </c>
      <c r="AH499" t="s">
        <v>192</v>
      </c>
      <c r="AI499">
        <v>4</v>
      </c>
      <c r="AJ499">
        <v>4</v>
      </c>
      <c r="AK499" t="s">
        <v>193</v>
      </c>
      <c r="AL499" t="s">
        <v>193</v>
      </c>
      <c r="AM499" t="s">
        <v>193</v>
      </c>
      <c r="AN499">
        <v>14</v>
      </c>
      <c r="AO499" t="s">
        <v>194</v>
      </c>
      <c r="AP499" t="s">
        <v>826</v>
      </c>
      <c r="AQ499" s="283">
        <v>2.8370000000000002</v>
      </c>
      <c r="AR499">
        <v>1.0840000000000001</v>
      </c>
      <c r="AS499" s="283">
        <v>3.075308000000001</v>
      </c>
      <c r="AT499">
        <v>161</v>
      </c>
      <c r="AU499" t="s">
        <v>205</v>
      </c>
      <c r="AV499" t="s">
        <v>32</v>
      </c>
      <c r="AW499" t="s">
        <v>32</v>
      </c>
      <c r="AX499">
        <v>8</v>
      </c>
      <c r="AY499" t="s">
        <v>195</v>
      </c>
      <c r="AZ499">
        <v>6644</v>
      </c>
      <c r="BA499" t="s">
        <v>448</v>
      </c>
      <c r="BB499">
        <v>945891</v>
      </c>
      <c r="BC499" t="s">
        <v>449</v>
      </c>
      <c r="BD499">
        <v>16916335</v>
      </c>
      <c r="BE499" t="s">
        <v>829</v>
      </c>
      <c r="BF499" t="s">
        <v>203</v>
      </c>
      <c r="BG499" t="s">
        <v>32</v>
      </c>
      <c r="BH499" t="s">
        <v>198</v>
      </c>
      <c r="BI499" t="s">
        <v>32</v>
      </c>
      <c r="BJ499">
        <v>474811</v>
      </c>
      <c r="BK499" t="s">
        <v>831</v>
      </c>
      <c r="BL499" t="s">
        <v>1041</v>
      </c>
      <c r="BM499" t="s">
        <v>841</v>
      </c>
      <c r="BN499" t="s">
        <v>834</v>
      </c>
      <c r="BO499" t="s">
        <v>32</v>
      </c>
      <c r="BP499" t="s">
        <v>32</v>
      </c>
    </row>
    <row r="500" spans="1:68">
      <c r="A500" s="109">
        <v>2026</v>
      </c>
      <c r="B500" t="s">
        <v>598</v>
      </c>
      <c r="C500" s="109">
        <v>27</v>
      </c>
      <c r="D500" t="s">
        <v>1763</v>
      </c>
      <c r="E500">
        <v>1</v>
      </c>
      <c r="F500" t="s">
        <v>32</v>
      </c>
      <c r="G500" t="s">
        <v>32</v>
      </c>
      <c r="H500">
        <v>704676</v>
      </c>
      <c r="I500" t="s">
        <v>1764</v>
      </c>
      <c r="J500" t="s">
        <v>822</v>
      </c>
      <c r="K500" t="s">
        <v>854</v>
      </c>
      <c r="L500" t="s">
        <v>1765</v>
      </c>
      <c r="M500">
        <v>14.95</v>
      </c>
      <c r="N500">
        <v>27.5</v>
      </c>
      <c r="O500">
        <v>21.5</v>
      </c>
      <c r="P500" s="110">
        <v>46075</v>
      </c>
      <c r="Q500" s="110">
        <v>46080</v>
      </c>
      <c r="R500" s="110">
        <v>46080.861524571759</v>
      </c>
      <c r="S500" t="s">
        <v>187</v>
      </c>
      <c r="T500" t="s">
        <v>32</v>
      </c>
      <c r="U500" t="s">
        <v>32</v>
      </c>
      <c r="V500" t="s">
        <v>203</v>
      </c>
      <c r="W500" t="s">
        <v>203</v>
      </c>
      <c r="X500" t="s">
        <v>1039</v>
      </c>
      <c r="Y500" t="s">
        <v>32</v>
      </c>
      <c r="Z500" t="s">
        <v>32</v>
      </c>
      <c r="AA500" t="s">
        <v>32</v>
      </c>
      <c r="AB500" t="s">
        <v>32</v>
      </c>
      <c r="AC500" t="s">
        <v>32</v>
      </c>
      <c r="AD500" t="s">
        <v>32</v>
      </c>
      <c r="AE500" t="s">
        <v>190</v>
      </c>
      <c r="AF500">
        <v>217</v>
      </c>
      <c r="AG500" t="s">
        <v>191</v>
      </c>
      <c r="AH500" t="s">
        <v>192</v>
      </c>
      <c r="AI500">
        <v>4</v>
      </c>
      <c r="AJ500">
        <v>4</v>
      </c>
      <c r="AK500" t="s">
        <v>193</v>
      </c>
      <c r="AL500" t="s">
        <v>193</v>
      </c>
      <c r="AM500" t="s">
        <v>193</v>
      </c>
      <c r="AN500">
        <v>9</v>
      </c>
      <c r="AO500" t="s">
        <v>194</v>
      </c>
      <c r="AP500" t="s">
        <v>826</v>
      </c>
      <c r="AQ500" s="283">
        <v>0.88600000000000001</v>
      </c>
      <c r="AR500">
        <v>1.0840000000000001</v>
      </c>
      <c r="AS500" s="283">
        <v>0.96042400000000006</v>
      </c>
      <c r="AT500">
        <v>115</v>
      </c>
      <c r="AU500" t="s">
        <v>205</v>
      </c>
      <c r="AV500" t="s">
        <v>32</v>
      </c>
      <c r="AW500" t="s">
        <v>32</v>
      </c>
      <c r="AX500">
        <v>8</v>
      </c>
      <c r="AY500" t="s">
        <v>195</v>
      </c>
      <c r="AZ500">
        <v>10169</v>
      </c>
      <c r="BA500" t="s">
        <v>1766</v>
      </c>
      <c r="BB500">
        <v>910847</v>
      </c>
      <c r="BC500" t="s">
        <v>1767</v>
      </c>
      <c r="BD500">
        <v>16566893</v>
      </c>
      <c r="BE500" t="s">
        <v>829</v>
      </c>
      <c r="BF500" t="s">
        <v>1459</v>
      </c>
      <c r="BG500" t="s">
        <v>32</v>
      </c>
      <c r="BH500" t="s">
        <v>198</v>
      </c>
      <c r="BI500" t="s">
        <v>32</v>
      </c>
      <c r="BJ500">
        <v>474804</v>
      </c>
      <c r="BK500" t="s">
        <v>831</v>
      </c>
      <c r="BL500" t="s">
        <v>1041</v>
      </c>
      <c r="BM500" t="s">
        <v>841</v>
      </c>
      <c r="BN500" t="s">
        <v>834</v>
      </c>
      <c r="BO500" t="s">
        <v>32</v>
      </c>
      <c r="BP500" t="s">
        <v>32</v>
      </c>
    </row>
    <row r="501" spans="1:68">
      <c r="A501" s="109">
        <v>2026</v>
      </c>
      <c r="B501" t="s">
        <v>598</v>
      </c>
      <c r="C501" s="109">
        <v>27</v>
      </c>
      <c r="D501" t="s">
        <v>1763</v>
      </c>
      <c r="E501">
        <v>2</v>
      </c>
      <c r="F501" t="s">
        <v>32</v>
      </c>
      <c r="G501" t="s">
        <v>32</v>
      </c>
      <c r="H501">
        <v>704676</v>
      </c>
      <c r="I501" t="s">
        <v>1764</v>
      </c>
      <c r="J501" t="s">
        <v>822</v>
      </c>
      <c r="K501" t="s">
        <v>854</v>
      </c>
      <c r="L501" t="s">
        <v>1765</v>
      </c>
      <c r="M501">
        <v>14.95</v>
      </c>
      <c r="N501">
        <v>27.5</v>
      </c>
      <c r="O501">
        <v>21.5</v>
      </c>
      <c r="P501" s="110">
        <v>46075</v>
      </c>
      <c r="Q501" s="110">
        <v>46080</v>
      </c>
      <c r="R501" s="110">
        <v>46080.861524571759</v>
      </c>
      <c r="S501" t="s">
        <v>187</v>
      </c>
      <c r="T501" t="s">
        <v>32</v>
      </c>
      <c r="U501" t="s">
        <v>32</v>
      </c>
      <c r="V501" t="s">
        <v>203</v>
      </c>
      <c r="W501" t="s">
        <v>203</v>
      </c>
      <c r="X501" t="s">
        <v>1039</v>
      </c>
      <c r="Y501" t="s">
        <v>32</v>
      </c>
      <c r="Z501" t="s">
        <v>32</v>
      </c>
      <c r="AA501" t="s">
        <v>32</v>
      </c>
      <c r="AB501" t="s">
        <v>32</v>
      </c>
      <c r="AC501" t="s">
        <v>32</v>
      </c>
      <c r="AD501" t="s">
        <v>32</v>
      </c>
      <c r="AE501" t="s">
        <v>190</v>
      </c>
      <c r="AF501">
        <v>217</v>
      </c>
      <c r="AG501" t="s">
        <v>191</v>
      </c>
      <c r="AH501" t="s">
        <v>192</v>
      </c>
      <c r="AI501">
        <v>4</v>
      </c>
      <c r="AJ501">
        <v>4</v>
      </c>
      <c r="AK501" t="s">
        <v>193</v>
      </c>
      <c r="AL501" t="s">
        <v>193</v>
      </c>
      <c r="AM501" t="s">
        <v>193</v>
      </c>
      <c r="AN501">
        <v>14</v>
      </c>
      <c r="AO501" t="s">
        <v>194</v>
      </c>
      <c r="AP501" t="s">
        <v>826</v>
      </c>
      <c r="AQ501" s="283">
        <v>0.5</v>
      </c>
      <c r="AR501">
        <v>1.0840000000000001</v>
      </c>
      <c r="AS501" s="283">
        <v>0.54200000000000004</v>
      </c>
      <c r="AT501">
        <v>161</v>
      </c>
      <c r="AU501" t="s">
        <v>205</v>
      </c>
      <c r="AV501" t="s">
        <v>32</v>
      </c>
      <c r="AW501" t="s">
        <v>32</v>
      </c>
      <c r="AX501">
        <v>8</v>
      </c>
      <c r="AY501" t="s">
        <v>195</v>
      </c>
      <c r="AZ501">
        <v>10169</v>
      </c>
      <c r="BA501" t="s">
        <v>1766</v>
      </c>
      <c r="BB501">
        <v>910847</v>
      </c>
      <c r="BC501" t="s">
        <v>1767</v>
      </c>
      <c r="BD501">
        <v>16566893</v>
      </c>
      <c r="BE501" t="s">
        <v>829</v>
      </c>
      <c r="BF501" t="s">
        <v>1459</v>
      </c>
      <c r="BG501" t="s">
        <v>32</v>
      </c>
      <c r="BH501" t="s">
        <v>198</v>
      </c>
      <c r="BI501" t="s">
        <v>32</v>
      </c>
      <c r="BJ501">
        <v>474804</v>
      </c>
      <c r="BK501" t="s">
        <v>831</v>
      </c>
      <c r="BL501" t="s">
        <v>1041</v>
      </c>
      <c r="BM501" t="s">
        <v>841</v>
      </c>
      <c r="BN501" t="s">
        <v>834</v>
      </c>
      <c r="BO501" t="s">
        <v>32</v>
      </c>
      <c r="BP501" t="s">
        <v>32</v>
      </c>
    </row>
    <row r="502" spans="1:68">
      <c r="A502" s="109">
        <v>2026</v>
      </c>
      <c r="B502" t="s">
        <v>598</v>
      </c>
      <c r="C502" s="109">
        <v>27</v>
      </c>
      <c r="D502" t="s">
        <v>1768</v>
      </c>
      <c r="E502">
        <v>1</v>
      </c>
      <c r="F502" t="s">
        <v>32</v>
      </c>
      <c r="G502" t="s">
        <v>32</v>
      </c>
      <c r="H502">
        <v>699629</v>
      </c>
      <c r="I502" t="s">
        <v>1769</v>
      </c>
      <c r="J502" t="s">
        <v>822</v>
      </c>
      <c r="K502" t="s">
        <v>854</v>
      </c>
      <c r="L502" t="s">
        <v>1770</v>
      </c>
      <c r="M502">
        <v>14.67</v>
      </c>
      <c r="N502">
        <v>29.5</v>
      </c>
      <c r="O502">
        <v>34.5</v>
      </c>
      <c r="P502" s="110">
        <v>46075</v>
      </c>
      <c r="Q502" s="110">
        <v>46080</v>
      </c>
      <c r="R502" s="110">
        <v>46080.818052696763</v>
      </c>
      <c r="S502" t="s">
        <v>187</v>
      </c>
      <c r="T502" t="s">
        <v>32</v>
      </c>
      <c r="U502" t="s">
        <v>32</v>
      </c>
      <c r="V502" t="s">
        <v>203</v>
      </c>
      <c r="W502" t="s">
        <v>203</v>
      </c>
      <c r="X502" t="s">
        <v>1039</v>
      </c>
      <c r="Y502" t="s">
        <v>32</v>
      </c>
      <c r="Z502" t="s">
        <v>32</v>
      </c>
      <c r="AA502" t="s">
        <v>32</v>
      </c>
      <c r="AB502" t="s">
        <v>32</v>
      </c>
      <c r="AC502" t="s">
        <v>32</v>
      </c>
      <c r="AD502" t="s">
        <v>32</v>
      </c>
      <c r="AE502" t="s">
        <v>190</v>
      </c>
      <c r="AF502">
        <v>217</v>
      </c>
      <c r="AG502" t="s">
        <v>191</v>
      </c>
      <c r="AH502" t="s">
        <v>192</v>
      </c>
      <c r="AI502">
        <v>4</v>
      </c>
      <c r="AJ502">
        <v>4</v>
      </c>
      <c r="AK502" t="s">
        <v>193</v>
      </c>
      <c r="AL502" t="s">
        <v>193</v>
      </c>
      <c r="AM502" t="s">
        <v>193</v>
      </c>
      <c r="AN502">
        <v>14</v>
      </c>
      <c r="AO502" t="s">
        <v>194</v>
      </c>
      <c r="AP502" t="s">
        <v>826</v>
      </c>
      <c r="AQ502" s="283">
        <v>0.51900000000000002</v>
      </c>
      <c r="AR502">
        <v>1.0840000000000001</v>
      </c>
      <c r="AS502" s="283">
        <v>0.5625960000000001</v>
      </c>
      <c r="AT502">
        <v>161</v>
      </c>
      <c r="AU502" t="s">
        <v>205</v>
      </c>
      <c r="AV502" t="s">
        <v>32</v>
      </c>
      <c r="AW502" t="s">
        <v>32</v>
      </c>
      <c r="AX502">
        <v>8</v>
      </c>
      <c r="AY502" t="s">
        <v>195</v>
      </c>
      <c r="AZ502">
        <v>9069</v>
      </c>
      <c r="BA502" t="s">
        <v>1771</v>
      </c>
      <c r="BB502">
        <v>934620</v>
      </c>
      <c r="BC502" t="s">
        <v>1772</v>
      </c>
      <c r="BD502">
        <v>16916412</v>
      </c>
      <c r="BE502" t="s">
        <v>829</v>
      </c>
      <c r="BF502" t="s">
        <v>203</v>
      </c>
      <c r="BG502" t="s">
        <v>32</v>
      </c>
      <c r="BH502" t="s">
        <v>198</v>
      </c>
      <c r="BI502" t="s">
        <v>32</v>
      </c>
      <c r="BJ502">
        <v>474802</v>
      </c>
      <c r="BK502" t="s">
        <v>831</v>
      </c>
      <c r="BL502" t="s">
        <v>1041</v>
      </c>
      <c r="BM502" t="s">
        <v>841</v>
      </c>
      <c r="BN502" t="s">
        <v>834</v>
      </c>
      <c r="BO502" t="s">
        <v>32</v>
      </c>
      <c r="BP502" t="s">
        <v>32</v>
      </c>
    </row>
    <row r="503" spans="1:68">
      <c r="A503" s="109">
        <v>2026</v>
      </c>
      <c r="B503" t="s">
        <v>598</v>
      </c>
      <c r="C503" s="109">
        <v>27</v>
      </c>
      <c r="D503" t="s">
        <v>1768</v>
      </c>
      <c r="E503">
        <v>2</v>
      </c>
      <c r="F503" t="s">
        <v>32</v>
      </c>
      <c r="G503" t="s">
        <v>32</v>
      </c>
      <c r="H503">
        <v>699629</v>
      </c>
      <c r="I503" t="s">
        <v>1769</v>
      </c>
      <c r="J503" t="s">
        <v>822</v>
      </c>
      <c r="K503" t="s">
        <v>854</v>
      </c>
      <c r="L503" t="s">
        <v>1770</v>
      </c>
      <c r="M503">
        <v>14.67</v>
      </c>
      <c r="N503">
        <v>29.5</v>
      </c>
      <c r="O503">
        <v>34.5</v>
      </c>
      <c r="P503" s="110">
        <v>46075</v>
      </c>
      <c r="Q503" s="110">
        <v>46080</v>
      </c>
      <c r="R503" s="110">
        <v>46080.818052696763</v>
      </c>
      <c r="S503" t="s">
        <v>187</v>
      </c>
      <c r="T503" t="s">
        <v>32</v>
      </c>
      <c r="U503" t="s">
        <v>32</v>
      </c>
      <c r="V503" t="s">
        <v>203</v>
      </c>
      <c r="W503" t="s">
        <v>203</v>
      </c>
      <c r="X503" t="s">
        <v>1039</v>
      </c>
      <c r="Y503" t="s">
        <v>32</v>
      </c>
      <c r="Z503" t="s">
        <v>32</v>
      </c>
      <c r="AA503" t="s">
        <v>32</v>
      </c>
      <c r="AB503" t="s">
        <v>32</v>
      </c>
      <c r="AC503" t="s">
        <v>32</v>
      </c>
      <c r="AD503" t="s">
        <v>32</v>
      </c>
      <c r="AE503" t="s">
        <v>190</v>
      </c>
      <c r="AF503">
        <v>217</v>
      </c>
      <c r="AG503" t="s">
        <v>191</v>
      </c>
      <c r="AH503" t="s">
        <v>192</v>
      </c>
      <c r="AI503">
        <v>4</v>
      </c>
      <c r="AJ503">
        <v>4</v>
      </c>
      <c r="AK503" t="s">
        <v>193</v>
      </c>
      <c r="AL503" t="s">
        <v>193</v>
      </c>
      <c r="AM503" t="s">
        <v>193</v>
      </c>
      <c r="AN503">
        <v>9</v>
      </c>
      <c r="AO503" t="s">
        <v>194</v>
      </c>
      <c r="AP503" t="s">
        <v>826</v>
      </c>
      <c r="AQ503" s="283">
        <v>0.5</v>
      </c>
      <c r="AR503">
        <v>1.0840000000000001</v>
      </c>
      <c r="AS503" s="283">
        <v>0.54200000000000004</v>
      </c>
      <c r="AT503">
        <v>115</v>
      </c>
      <c r="AU503" t="s">
        <v>205</v>
      </c>
      <c r="AV503" t="s">
        <v>32</v>
      </c>
      <c r="AW503" t="s">
        <v>32</v>
      </c>
      <c r="AX503">
        <v>8</v>
      </c>
      <c r="AY503" t="s">
        <v>195</v>
      </c>
      <c r="AZ503">
        <v>9069</v>
      </c>
      <c r="BA503" t="s">
        <v>1771</v>
      </c>
      <c r="BB503">
        <v>934620</v>
      </c>
      <c r="BC503" t="s">
        <v>1772</v>
      </c>
      <c r="BD503">
        <v>16916412</v>
      </c>
      <c r="BE503" t="s">
        <v>829</v>
      </c>
      <c r="BF503" t="s">
        <v>203</v>
      </c>
      <c r="BG503" t="s">
        <v>32</v>
      </c>
      <c r="BH503" t="s">
        <v>198</v>
      </c>
      <c r="BI503" t="s">
        <v>32</v>
      </c>
      <c r="BJ503">
        <v>474802</v>
      </c>
      <c r="BK503" t="s">
        <v>831</v>
      </c>
      <c r="BL503" t="s">
        <v>1041</v>
      </c>
      <c r="BM503" t="s">
        <v>841</v>
      </c>
      <c r="BN503" t="s">
        <v>834</v>
      </c>
      <c r="BO503" t="s">
        <v>32</v>
      </c>
      <c r="BP503" t="s">
        <v>32</v>
      </c>
    </row>
    <row r="504" spans="1:68">
      <c r="A504" s="109">
        <v>2026</v>
      </c>
      <c r="B504" t="s">
        <v>598</v>
      </c>
      <c r="C504" s="109">
        <v>27</v>
      </c>
      <c r="D504" t="s">
        <v>1773</v>
      </c>
      <c r="E504">
        <v>1</v>
      </c>
      <c r="F504" t="s">
        <v>32</v>
      </c>
      <c r="G504" t="s">
        <v>32</v>
      </c>
      <c r="H504">
        <v>39434</v>
      </c>
      <c r="I504" t="s">
        <v>1176</v>
      </c>
      <c r="J504" t="s">
        <v>822</v>
      </c>
      <c r="K504" t="s">
        <v>1101</v>
      </c>
      <c r="L504" t="s">
        <v>1177</v>
      </c>
      <c r="M504">
        <v>17</v>
      </c>
      <c r="N504">
        <v>50</v>
      </c>
      <c r="O504">
        <v>57</v>
      </c>
      <c r="P504" s="110">
        <v>46062</v>
      </c>
      <c r="Q504" s="110">
        <v>46080</v>
      </c>
      <c r="R504" s="110">
        <v>46080.732002546298</v>
      </c>
      <c r="S504" t="s">
        <v>187</v>
      </c>
      <c r="T504" t="s">
        <v>32</v>
      </c>
      <c r="U504" t="s">
        <v>32</v>
      </c>
      <c r="V504" t="s">
        <v>232</v>
      </c>
      <c r="W504" t="s">
        <v>233</v>
      </c>
      <c r="X504" t="s">
        <v>1103</v>
      </c>
      <c r="Y504" t="s">
        <v>32</v>
      </c>
      <c r="Z504" t="s">
        <v>32</v>
      </c>
      <c r="AA504" t="s">
        <v>32</v>
      </c>
      <c r="AB504" t="s">
        <v>32</v>
      </c>
      <c r="AC504" t="s">
        <v>32</v>
      </c>
      <c r="AD504" t="s">
        <v>32</v>
      </c>
      <c r="AE504" t="s">
        <v>190</v>
      </c>
      <c r="AF504">
        <v>217</v>
      </c>
      <c r="AG504" t="s">
        <v>191</v>
      </c>
      <c r="AH504" t="s">
        <v>192</v>
      </c>
      <c r="AI504">
        <v>4</v>
      </c>
      <c r="AJ504">
        <v>4</v>
      </c>
      <c r="AK504" t="s">
        <v>193</v>
      </c>
      <c r="AL504" t="s">
        <v>193</v>
      </c>
      <c r="AM504" t="s">
        <v>193</v>
      </c>
      <c r="AN504">
        <v>7</v>
      </c>
      <c r="AO504" t="s">
        <v>194</v>
      </c>
      <c r="AP504" t="s">
        <v>826</v>
      </c>
      <c r="AQ504" s="283">
        <v>1.393</v>
      </c>
      <c r="AR504">
        <v>1.0840000000000001</v>
      </c>
      <c r="AS504" s="283">
        <v>1.5100119999999999</v>
      </c>
      <c r="AT504">
        <v>113</v>
      </c>
      <c r="AU504" t="s">
        <v>235</v>
      </c>
      <c r="AV504" t="s">
        <v>32</v>
      </c>
      <c r="AW504" t="s">
        <v>32</v>
      </c>
      <c r="AX504">
        <v>7</v>
      </c>
      <c r="AY504" t="s">
        <v>195</v>
      </c>
      <c r="AZ504">
        <v>10746</v>
      </c>
      <c r="BA504" t="s">
        <v>1104</v>
      </c>
      <c r="BB504">
        <v>85421</v>
      </c>
      <c r="BC504" t="s">
        <v>1178</v>
      </c>
      <c r="BD504">
        <v>6711572</v>
      </c>
      <c r="BE504" t="s">
        <v>829</v>
      </c>
      <c r="BF504" t="s">
        <v>563</v>
      </c>
      <c r="BG504" t="s">
        <v>32</v>
      </c>
      <c r="BH504" t="s">
        <v>198</v>
      </c>
      <c r="BI504" t="s">
        <v>32</v>
      </c>
      <c r="BJ504">
        <v>474797</v>
      </c>
      <c r="BK504" t="s">
        <v>831</v>
      </c>
      <c r="BL504" t="s">
        <v>238</v>
      </c>
      <c r="BM504" t="s">
        <v>841</v>
      </c>
      <c r="BN504" t="s">
        <v>834</v>
      </c>
      <c r="BO504" t="s">
        <v>32</v>
      </c>
      <c r="BP504" t="s">
        <v>32</v>
      </c>
    </row>
    <row r="505" spans="1:68">
      <c r="A505" s="109">
        <v>2026</v>
      </c>
      <c r="B505" t="s">
        <v>598</v>
      </c>
      <c r="C505" s="109">
        <v>27</v>
      </c>
      <c r="D505" t="s">
        <v>1774</v>
      </c>
      <c r="E505">
        <v>1</v>
      </c>
      <c r="F505" t="s">
        <v>32</v>
      </c>
      <c r="G505" t="s">
        <v>32</v>
      </c>
      <c r="H505">
        <v>968859</v>
      </c>
      <c r="I505" t="s">
        <v>1209</v>
      </c>
      <c r="J505" t="s">
        <v>822</v>
      </c>
      <c r="K505" t="s">
        <v>854</v>
      </c>
      <c r="L505" t="s">
        <v>1210</v>
      </c>
      <c r="M505">
        <v>17.899999999999999</v>
      </c>
      <c r="N505">
        <v>48.9</v>
      </c>
      <c r="O505">
        <v>63.3</v>
      </c>
      <c r="P505" s="110">
        <v>46077</v>
      </c>
      <c r="Q505" s="110">
        <v>46080</v>
      </c>
      <c r="R505" s="110">
        <v>46080.690790428242</v>
      </c>
      <c r="S505" t="s">
        <v>187</v>
      </c>
      <c r="T505" t="s">
        <v>32</v>
      </c>
      <c r="U505" t="s">
        <v>32</v>
      </c>
      <c r="V505" t="s">
        <v>259</v>
      </c>
      <c r="W505" t="s">
        <v>259</v>
      </c>
      <c r="X505" t="s">
        <v>856</v>
      </c>
      <c r="Y505" t="s">
        <v>32</v>
      </c>
      <c r="Z505" t="s">
        <v>32</v>
      </c>
      <c r="AA505" t="s">
        <v>32</v>
      </c>
      <c r="AB505" t="s">
        <v>32</v>
      </c>
      <c r="AC505" t="s">
        <v>32</v>
      </c>
      <c r="AD505" t="s">
        <v>32</v>
      </c>
      <c r="AE505" t="s">
        <v>190</v>
      </c>
      <c r="AF505">
        <v>217</v>
      </c>
      <c r="AG505" t="s">
        <v>191</v>
      </c>
      <c r="AH505" t="s">
        <v>192</v>
      </c>
      <c r="AI505">
        <v>4</v>
      </c>
      <c r="AJ505">
        <v>4</v>
      </c>
      <c r="AK505" t="s">
        <v>193</v>
      </c>
      <c r="AL505" t="s">
        <v>193</v>
      </c>
      <c r="AM505" t="s">
        <v>193</v>
      </c>
      <c r="AN505">
        <v>11</v>
      </c>
      <c r="AO505" t="s">
        <v>194</v>
      </c>
      <c r="AP505" t="s">
        <v>826</v>
      </c>
      <c r="AQ505" s="283">
        <v>0.438</v>
      </c>
      <c r="AR505">
        <v>1.0840000000000001</v>
      </c>
      <c r="AS505" s="283">
        <v>0.47479199999999999</v>
      </c>
      <c r="AT505">
        <v>118</v>
      </c>
      <c r="AU505" t="s">
        <v>261</v>
      </c>
      <c r="AV505" t="s">
        <v>32</v>
      </c>
      <c r="AW505" t="s">
        <v>32</v>
      </c>
      <c r="AX505">
        <v>8</v>
      </c>
      <c r="AY505" t="s">
        <v>195</v>
      </c>
      <c r="AZ505">
        <v>9761</v>
      </c>
      <c r="BA505" t="s">
        <v>1211</v>
      </c>
      <c r="BB505">
        <v>203157</v>
      </c>
      <c r="BC505" t="s">
        <v>1212</v>
      </c>
      <c r="BD505">
        <v>18229955</v>
      </c>
      <c r="BE505" t="s">
        <v>829</v>
      </c>
      <c r="BF505" t="s">
        <v>203</v>
      </c>
      <c r="BG505" t="s">
        <v>32</v>
      </c>
      <c r="BH505" t="s">
        <v>198</v>
      </c>
      <c r="BI505" t="s">
        <v>32</v>
      </c>
      <c r="BJ505">
        <v>474795</v>
      </c>
      <c r="BK505" t="s">
        <v>831</v>
      </c>
      <c r="BL505" t="s">
        <v>264</v>
      </c>
      <c r="BM505" t="s">
        <v>841</v>
      </c>
      <c r="BN505" t="s">
        <v>834</v>
      </c>
      <c r="BO505" t="s">
        <v>32</v>
      </c>
      <c r="BP505" t="s">
        <v>32</v>
      </c>
    </row>
    <row r="506" spans="1:68">
      <c r="A506" s="109">
        <v>2026</v>
      </c>
      <c r="B506" t="s">
        <v>598</v>
      </c>
      <c r="C506" s="109">
        <v>27</v>
      </c>
      <c r="D506" t="s">
        <v>1775</v>
      </c>
      <c r="E506">
        <v>1</v>
      </c>
      <c r="F506" t="s">
        <v>32</v>
      </c>
      <c r="G506" t="s">
        <v>32</v>
      </c>
      <c r="H506">
        <v>698855</v>
      </c>
      <c r="I506" t="s">
        <v>363</v>
      </c>
      <c r="J506" t="s">
        <v>822</v>
      </c>
      <c r="K506" t="s">
        <v>854</v>
      </c>
      <c r="L506" t="s">
        <v>1416</v>
      </c>
      <c r="M506">
        <v>17.43</v>
      </c>
      <c r="N506">
        <v>48.4</v>
      </c>
      <c r="O506">
        <v>51.3</v>
      </c>
      <c r="P506" s="110">
        <v>46049</v>
      </c>
      <c r="Q506" s="110">
        <v>46080</v>
      </c>
      <c r="R506" s="110">
        <v>46080.976047025462</v>
      </c>
      <c r="S506" t="s">
        <v>187</v>
      </c>
      <c r="T506" t="s">
        <v>32</v>
      </c>
      <c r="U506" t="s">
        <v>32</v>
      </c>
      <c r="V506" t="s">
        <v>334</v>
      </c>
      <c r="W506" t="s">
        <v>188</v>
      </c>
      <c r="X506" t="s">
        <v>825</v>
      </c>
      <c r="Y506" t="s">
        <v>32</v>
      </c>
      <c r="Z506" t="s">
        <v>32</v>
      </c>
      <c r="AA506" t="s">
        <v>32</v>
      </c>
      <c r="AB506" t="s">
        <v>32</v>
      </c>
      <c r="AC506" t="s">
        <v>32</v>
      </c>
      <c r="AD506" t="s">
        <v>32</v>
      </c>
      <c r="AE506" t="s">
        <v>190</v>
      </c>
      <c r="AF506">
        <v>217</v>
      </c>
      <c r="AG506" t="s">
        <v>191</v>
      </c>
      <c r="AH506" t="s">
        <v>192</v>
      </c>
      <c r="AI506">
        <v>4</v>
      </c>
      <c r="AJ506">
        <v>4</v>
      </c>
      <c r="AK506" t="s">
        <v>193</v>
      </c>
      <c r="AL506" t="s">
        <v>193</v>
      </c>
      <c r="AM506" t="s">
        <v>193</v>
      </c>
      <c r="AN506">
        <v>10</v>
      </c>
      <c r="AO506" t="s">
        <v>194</v>
      </c>
      <c r="AP506" t="s">
        <v>826</v>
      </c>
      <c r="AQ506" s="283">
        <v>6.4029999999999996</v>
      </c>
      <c r="AR506">
        <v>1.0840000000000001</v>
      </c>
      <c r="AS506" s="283">
        <v>6.9408519999999996</v>
      </c>
      <c r="AT506">
        <v>162</v>
      </c>
      <c r="AU506" t="s">
        <v>188</v>
      </c>
      <c r="AV506" t="s">
        <v>32</v>
      </c>
      <c r="AW506" t="s">
        <v>32</v>
      </c>
      <c r="AX506">
        <v>8</v>
      </c>
      <c r="AY506" t="s">
        <v>195</v>
      </c>
      <c r="AZ506">
        <v>4262</v>
      </c>
      <c r="BA506" t="s">
        <v>1421</v>
      </c>
      <c r="BB506">
        <v>972022</v>
      </c>
      <c r="BC506" t="s">
        <v>1417</v>
      </c>
      <c r="BD506">
        <v>14287773</v>
      </c>
      <c r="BE506" t="s">
        <v>859</v>
      </c>
      <c r="BF506" t="s">
        <v>203</v>
      </c>
      <c r="BG506" t="s">
        <v>32</v>
      </c>
      <c r="BH506" t="s">
        <v>198</v>
      </c>
      <c r="BI506" t="s">
        <v>32</v>
      </c>
      <c r="BJ506">
        <v>474779</v>
      </c>
      <c r="BK506" t="s">
        <v>831</v>
      </c>
      <c r="BL506" t="s">
        <v>445</v>
      </c>
      <c r="BM506" t="s">
        <v>833</v>
      </c>
      <c r="BN506" t="s">
        <v>834</v>
      </c>
      <c r="BO506" t="s">
        <v>32</v>
      </c>
      <c r="BP506" t="s">
        <v>32</v>
      </c>
    </row>
    <row r="507" spans="1:68">
      <c r="A507" s="109">
        <v>2026</v>
      </c>
      <c r="B507" t="s">
        <v>598</v>
      </c>
      <c r="C507" s="109">
        <v>27</v>
      </c>
      <c r="D507" t="s">
        <v>1776</v>
      </c>
      <c r="E507">
        <v>1</v>
      </c>
      <c r="F507" t="s">
        <v>32</v>
      </c>
      <c r="G507" t="s">
        <v>32</v>
      </c>
      <c r="H507">
        <v>697468</v>
      </c>
      <c r="I507" t="s">
        <v>376</v>
      </c>
      <c r="J507" t="s">
        <v>822</v>
      </c>
      <c r="K507" t="s">
        <v>854</v>
      </c>
      <c r="L507" t="s">
        <v>1482</v>
      </c>
      <c r="M507">
        <v>17.97</v>
      </c>
      <c r="N507">
        <v>44.9</v>
      </c>
      <c r="O507">
        <v>66.7</v>
      </c>
      <c r="P507" s="110">
        <v>46049</v>
      </c>
      <c r="Q507" s="110">
        <v>46080</v>
      </c>
      <c r="R507" s="110">
        <v>46080.681449421303</v>
      </c>
      <c r="S507" t="s">
        <v>187</v>
      </c>
      <c r="T507" t="s">
        <v>32</v>
      </c>
      <c r="U507" t="s">
        <v>32</v>
      </c>
      <c r="V507" t="s">
        <v>334</v>
      </c>
      <c r="W507" t="s">
        <v>188</v>
      </c>
      <c r="X507" t="s">
        <v>825</v>
      </c>
      <c r="Y507" t="s">
        <v>32</v>
      </c>
      <c r="Z507" t="s">
        <v>32</v>
      </c>
      <c r="AA507" t="s">
        <v>32</v>
      </c>
      <c r="AB507" t="s">
        <v>32</v>
      </c>
      <c r="AC507" t="s">
        <v>32</v>
      </c>
      <c r="AD507" t="s">
        <v>32</v>
      </c>
      <c r="AE507" t="s">
        <v>190</v>
      </c>
      <c r="AF507">
        <v>217</v>
      </c>
      <c r="AG507" t="s">
        <v>191</v>
      </c>
      <c r="AH507" t="s">
        <v>192</v>
      </c>
      <c r="AI507">
        <v>4</v>
      </c>
      <c r="AJ507">
        <v>4</v>
      </c>
      <c r="AK507" t="s">
        <v>193</v>
      </c>
      <c r="AL507" t="s">
        <v>193</v>
      </c>
      <c r="AM507" t="s">
        <v>193</v>
      </c>
      <c r="AN507">
        <v>14</v>
      </c>
      <c r="AO507" t="s">
        <v>194</v>
      </c>
      <c r="AP507" t="s">
        <v>826</v>
      </c>
      <c r="AQ507" s="283">
        <v>3.9590000000000001</v>
      </c>
      <c r="AR507">
        <v>1.0840000000000001</v>
      </c>
      <c r="AS507" s="283">
        <v>4.2915560000000008</v>
      </c>
      <c r="AT507">
        <v>161</v>
      </c>
      <c r="AU507" t="s">
        <v>188</v>
      </c>
      <c r="AV507" t="s">
        <v>32</v>
      </c>
      <c r="AW507" t="s">
        <v>32</v>
      </c>
      <c r="AX507">
        <v>8</v>
      </c>
      <c r="AY507" t="s">
        <v>195</v>
      </c>
      <c r="AZ507">
        <v>6694</v>
      </c>
      <c r="BA507" t="s">
        <v>377</v>
      </c>
      <c r="BB507">
        <v>966785</v>
      </c>
      <c r="BC507" t="s">
        <v>378</v>
      </c>
      <c r="BD507">
        <v>15197107</v>
      </c>
      <c r="BE507" t="s">
        <v>829</v>
      </c>
      <c r="BF507" t="s">
        <v>203</v>
      </c>
      <c r="BG507" t="s">
        <v>32</v>
      </c>
      <c r="BH507" t="s">
        <v>198</v>
      </c>
      <c r="BI507" t="s">
        <v>32</v>
      </c>
      <c r="BJ507">
        <v>474772</v>
      </c>
      <c r="BK507" t="s">
        <v>831</v>
      </c>
      <c r="BL507" t="s">
        <v>336</v>
      </c>
      <c r="BM507" t="s">
        <v>833</v>
      </c>
      <c r="BN507" t="s">
        <v>834</v>
      </c>
      <c r="BO507" t="s">
        <v>32</v>
      </c>
      <c r="BP507" t="s">
        <v>32</v>
      </c>
    </row>
    <row r="508" spans="1:68">
      <c r="A508" s="109">
        <v>2026</v>
      </c>
      <c r="B508" t="s">
        <v>598</v>
      </c>
      <c r="C508" s="109">
        <v>27</v>
      </c>
      <c r="D508" t="s">
        <v>1777</v>
      </c>
      <c r="E508">
        <v>1</v>
      </c>
      <c r="F508" t="s">
        <v>32</v>
      </c>
      <c r="G508" t="s">
        <v>32</v>
      </c>
      <c r="H508">
        <v>701050</v>
      </c>
      <c r="I508" t="s">
        <v>1252</v>
      </c>
      <c r="J508" t="s">
        <v>822</v>
      </c>
      <c r="K508" t="s">
        <v>854</v>
      </c>
      <c r="L508" t="s">
        <v>1253</v>
      </c>
      <c r="M508">
        <v>11.9</v>
      </c>
      <c r="N508">
        <v>23.3</v>
      </c>
      <c r="O508">
        <v>24.9</v>
      </c>
      <c r="P508" s="110">
        <v>46065</v>
      </c>
      <c r="Q508" s="110">
        <v>46080</v>
      </c>
      <c r="R508" s="110">
        <v>46080.515482256953</v>
      </c>
      <c r="S508" t="s">
        <v>187</v>
      </c>
      <c r="T508" t="s">
        <v>32</v>
      </c>
      <c r="U508" t="s">
        <v>32</v>
      </c>
      <c r="V508" t="s">
        <v>1254</v>
      </c>
      <c r="W508" t="s">
        <v>1255</v>
      </c>
      <c r="X508" t="s">
        <v>856</v>
      </c>
      <c r="Y508" t="s">
        <v>32</v>
      </c>
      <c r="Z508" t="s">
        <v>32</v>
      </c>
      <c r="AA508" t="s">
        <v>32</v>
      </c>
      <c r="AB508" t="s">
        <v>32</v>
      </c>
      <c r="AC508" t="s">
        <v>32</v>
      </c>
      <c r="AD508" t="s">
        <v>32</v>
      </c>
      <c r="AE508" t="s">
        <v>190</v>
      </c>
      <c r="AF508">
        <v>217</v>
      </c>
      <c r="AG508" t="s">
        <v>191</v>
      </c>
      <c r="AH508" t="s">
        <v>192</v>
      </c>
      <c r="AI508">
        <v>4</v>
      </c>
      <c r="AJ508">
        <v>4</v>
      </c>
      <c r="AK508" t="s">
        <v>193</v>
      </c>
      <c r="AL508" t="s">
        <v>193</v>
      </c>
      <c r="AM508" t="s">
        <v>193</v>
      </c>
      <c r="AN508">
        <v>10</v>
      </c>
      <c r="AO508" t="s">
        <v>194</v>
      </c>
      <c r="AP508" t="s">
        <v>826</v>
      </c>
      <c r="AQ508" s="283">
        <v>1.6</v>
      </c>
      <c r="AR508">
        <v>1.0840000000000001</v>
      </c>
      <c r="AS508" s="283">
        <v>1.7343999999999999</v>
      </c>
      <c r="AT508">
        <v>117</v>
      </c>
      <c r="AU508" t="s">
        <v>269</v>
      </c>
      <c r="AV508" t="s">
        <v>32</v>
      </c>
      <c r="AW508" t="s">
        <v>32</v>
      </c>
      <c r="AX508">
        <v>10</v>
      </c>
      <c r="AY508" t="s">
        <v>195</v>
      </c>
      <c r="AZ508">
        <v>2960</v>
      </c>
      <c r="BA508" t="s">
        <v>1256</v>
      </c>
      <c r="BB508">
        <v>935822</v>
      </c>
      <c r="BC508" t="s">
        <v>1257</v>
      </c>
      <c r="BD508">
        <v>15834559</v>
      </c>
      <c r="BE508" t="s">
        <v>829</v>
      </c>
      <c r="BF508" t="s">
        <v>268</v>
      </c>
      <c r="BG508" t="s">
        <v>32</v>
      </c>
      <c r="BH508" t="s">
        <v>198</v>
      </c>
      <c r="BI508" t="s">
        <v>32</v>
      </c>
      <c r="BJ508">
        <v>474765</v>
      </c>
      <c r="BK508" t="s">
        <v>831</v>
      </c>
      <c r="BL508" t="s">
        <v>1259</v>
      </c>
      <c r="BM508" t="s">
        <v>841</v>
      </c>
      <c r="BN508" t="s">
        <v>1226</v>
      </c>
      <c r="BO508" t="s">
        <v>32</v>
      </c>
      <c r="BP508" t="s">
        <v>32</v>
      </c>
    </row>
    <row r="509" spans="1:68">
      <c r="A509" s="109">
        <v>2026</v>
      </c>
      <c r="B509" t="s">
        <v>598</v>
      </c>
      <c r="C509" s="109">
        <v>27</v>
      </c>
      <c r="D509" t="s">
        <v>1778</v>
      </c>
      <c r="E509">
        <v>1</v>
      </c>
      <c r="F509" t="s">
        <v>32</v>
      </c>
      <c r="G509" t="s">
        <v>32</v>
      </c>
      <c r="H509">
        <v>968883</v>
      </c>
      <c r="I509" t="s">
        <v>1779</v>
      </c>
      <c r="J509" t="s">
        <v>822</v>
      </c>
      <c r="K509" t="s">
        <v>854</v>
      </c>
      <c r="L509" t="s">
        <v>1780</v>
      </c>
      <c r="M509">
        <v>14.8</v>
      </c>
      <c r="N509">
        <v>36.4</v>
      </c>
      <c r="O509">
        <v>49.8</v>
      </c>
      <c r="P509" s="110">
        <v>46071</v>
      </c>
      <c r="Q509" s="110">
        <v>46080</v>
      </c>
      <c r="R509" s="110">
        <v>46080.582833564811</v>
      </c>
      <c r="S509" t="s">
        <v>187</v>
      </c>
      <c r="T509" t="s">
        <v>32</v>
      </c>
      <c r="U509" t="s">
        <v>32</v>
      </c>
      <c r="V509" t="s">
        <v>203</v>
      </c>
      <c r="W509" t="s">
        <v>203</v>
      </c>
      <c r="X509" t="s">
        <v>1039</v>
      </c>
      <c r="Y509" t="s">
        <v>32</v>
      </c>
      <c r="Z509" t="s">
        <v>32</v>
      </c>
      <c r="AA509" t="s">
        <v>32</v>
      </c>
      <c r="AB509" t="s">
        <v>32</v>
      </c>
      <c r="AC509" t="s">
        <v>32</v>
      </c>
      <c r="AD509" t="s">
        <v>32</v>
      </c>
      <c r="AE509" t="s">
        <v>190</v>
      </c>
      <c r="AF509">
        <v>217</v>
      </c>
      <c r="AG509" t="s">
        <v>191</v>
      </c>
      <c r="AH509" t="s">
        <v>192</v>
      </c>
      <c r="AI509">
        <v>4</v>
      </c>
      <c r="AJ509">
        <v>4</v>
      </c>
      <c r="AK509" t="s">
        <v>193</v>
      </c>
      <c r="AL509" t="s">
        <v>193</v>
      </c>
      <c r="AM509" t="s">
        <v>193</v>
      </c>
      <c r="AN509">
        <v>10</v>
      </c>
      <c r="AO509" t="s">
        <v>194</v>
      </c>
      <c r="AP509" t="s">
        <v>826</v>
      </c>
      <c r="AQ509" s="283">
        <v>1.9</v>
      </c>
      <c r="AR509">
        <v>1.0840000000000001</v>
      </c>
      <c r="AS509" s="283">
        <v>2.0596000000000001</v>
      </c>
      <c r="AT509">
        <v>117</v>
      </c>
      <c r="AU509" t="s">
        <v>205</v>
      </c>
      <c r="AV509" t="s">
        <v>32</v>
      </c>
      <c r="AW509" t="s">
        <v>32</v>
      </c>
      <c r="AX509">
        <v>8</v>
      </c>
      <c r="AY509" t="s">
        <v>195</v>
      </c>
      <c r="AZ509">
        <v>3945</v>
      </c>
      <c r="BA509" t="s">
        <v>1781</v>
      </c>
      <c r="BB509">
        <v>19467</v>
      </c>
      <c r="BC509" t="s">
        <v>1782</v>
      </c>
      <c r="BD509">
        <v>10809710</v>
      </c>
      <c r="BE509" t="s">
        <v>829</v>
      </c>
      <c r="BF509" t="s">
        <v>203</v>
      </c>
      <c r="BG509" t="s">
        <v>32</v>
      </c>
      <c r="BH509" t="s">
        <v>198</v>
      </c>
      <c r="BI509" t="s">
        <v>32</v>
      </c>
      <c r="BJ509">
        <v>474762</v>
      </c>
      <c r="BK509" t="s">
        <v>831</v>
      </c>
      <c r="BL509" t="s">
        <v>1041</v>
      </c>
      <c r="BM509" t="s">
        <v>841</v>
      </c>
      <c r="BN509" t="s">
        <v>834</v>
      </c>
      <c r="BO509" t="s">
        <v>32</v>
      </c>
      <c r="BP509" t="s">
        <v>32</v>
      </c>
    </row>
    <row r="510" spans="1:68">
      <c r="A510" s="109">
        <v>2026</v>
      </c>
      <c r="B510" t="s">
        <v>598</v>
      </c>
      <c r="C510" s="109">
        <v>27</v>
      </c>
      <c r="D510" t="s">
        <v>1783</v>
      </c>
      <c r="E510">
        <v>1</v>
      </c>
      <c r="F510" t="s">
        <v>32</v>
      </c>
      <c r="G510" t="s">
        <v>32</v>
      </c>
      <c r="H510">
        <v>40073</v>
      </c>
      <c r="I510" t="s">
        <v>588</v>
      </c>
      <c r="J510" t="s">
        <v>822</v>
      </c>
      <c r="K510" t="s">
        <v>870</v>
      </c>
      <c r="L510" t="s">
        <v>871</v>
      </c>
      <c r="M510">
        <v>14.6</v>
      </c>
      <c r="N510">
        <v>38</v>
      </c>
      <c r="O510">
        <v>50.7</v>
      </c>
      <c r="P510" s="110">
        <v>46074</v>
      </c>
      <c r="Q510" s="110">
        <v>46080</v>
      </c>
      <c r="R510" s="110">
        <v>46080.490108020836</v>
      </c>
      <c r="S510" t="s">
        <v>187</v>
      </c>
      <c r="T510" t="s">
        <v>32</v>
      </c>
      <c r="U510" t="s">
        <v>32</v>
      </c>
      <c r="V510" t="s">
        <v>267</v>
      </c>
      <c r="W510" t="s">
        <v>268</v>
      </c>
      <c r="X510" t="s">
        <v>856</v>
      </c>
      <c r="Y510" t="s">
        <v>32</v>
      </c>
      <c r="Z510" t="s">
        <v>32</v>
      </c>
      <c r="AA510" t="s">
        <v>32</v>
      </c>
      <c r="AB510" t="s">
        <v>32</v>
      </c>
      <c r="AC510" t="s">
        <v>32</v>
      </c>
      <c r="AD510" t="s">
        <v>32</v>
      </c>
      <c r="AE510" t="s">
        <v>190</v>
      </c>
      <c r="AF510">
        <v>217</v>
      </c>
      <c r="AG510" t="s">
        <v>191</v>
      </c>
      <c r="AH510" t="s">
        <v>192</v>
      </c>
      <c r="AI510">
        <v>4</v>
      </c>
      <c r="AJ510">
        <v>4</v>
      </c>
      <c r="AK510" t="s">
        <v>193</v>
      </c>
      <c r="AL510" t="s">
        <v>193</v>
      </c>
      <c r="AM510" t="s">
        <v>193</v>
      </c>
      <c r="AN510">
        <v>10</v>
      </c>
      <c r="AO510" t="s">
        <v>194</v>
      </c>
      <c r="AP510" t="s">
        <v>826</v>
      </c>
      <c r="AQ510" s="283">
        <v>0.29899999999999999</v>
      </c>
      <c r="AR510">
        <v>1.0840000000000001</v>
      </c>
      <c r="AS510" s="283">
        <v>0.32411600000000002</v>
      </c>
      <c r="AT510">
        <v>117</v>
      </c>
      <c r="AU510" t="s">
        <v>269</v>
      </c>
      <c r="AV510" t="s">
        <v>32</v>
      </c>
      <c r="AW510" t="s">
        <v>32</v>
      </c>
      <c r="AX510">
        <v>14</v>
      </c>
      <c r="AY510" t="s">
        <v>195</v>
      </c>
      <c r="AZ510">
        <v>10033</v>
      </c>
      <c r="BA510" t="s">
        <v>872</v>
      </c>
      <c r="BB510">
        <v>81755</v>
      </c>
      <c r="BC510" t="s">
        <v>590</v>
      </c>
      <c r="BD510">
        <v>14061078</v>
      </c>
      <c r="BE510" t="s">
        <v>859</v>
      </c>
      <c r="BF510" t="s">
        <v>188</v>
      </c>
      <c r="BG510" t="s">
        <v>32</v>
      </c>
      <c r="BH510" t="s">
        <v>198</v>
      </c>
      <c r="BI510" t="s">
        <v>32</v>
      </c>
      <c r="BJ510">
        <v>474757</v>
      </c>
      <c r="BK510" t="s">
        <v>831</v>
      </c>
      <c r="BL510" t="s">
        <v>272</v>
      </c>
      <c r="BM510" t="s">
        <v>841</v>
      </c>
      <c r="BN510" t="s">
        <v>834</v>
      </c>
      <c r="BO510" t="s">
        <v>32</v>
      </c>
      <c r="BP510" t="s">
        <v>32</v>
      </c>
    </row>
    <row r="511" spans="1:68">
      <c r="A511" s="109">
        <v>2026</v>
      </c>
      <c r="B511" t="s">
        <v>598</v>
      </c>
      <c r="C511" s="109">
        <v>27</v>
      </c>
      <c r="D511" t="s">
        <v>1784</v>
      </c>
      <c r="E511">
        <v>1</v>
      </c>
      <c r="F511" t="s">
        <v>32</v>
      </c>
      <c r="G511" t="s">
        <v>32</v>
      </c>
      <c r="H511">
        <v>900213</v>
      </c>
      <c r="I511" t="s">
        <v>385</v>
      </c>
      <c r="J511" t="s">
        <v>822</v>
      </c>
      <c r="K511" t="s">
        <v>914</v>
      </c>
      <c r="L511" t="s">
        <v>1076</v>
      </c>
      <c r="M511">
        <v>14</v>
      </c>
      <c r="N511">
        <v>21</v>
      </c>
      <c r="O511">
        <v>33</v>
      </c>
      <c r="P511" s="110">
        <v>46056</v>
      </c>
      <c r="Q511" s="110">
        <v>46080</v>
      </c>
      <c r="R511" s="110">
        <v>46080.4771440162</v>
      </c>
      <c r="S511" t="s">
        <v>187</v>
      </c>
      <c r="T511" t="s">
        <v>32</v>
      </c>
      <c r="U511" t="s">
        <v>32</v>
      </c>
      <c r="V511" t="s">
        <v>1190</v>
      </c>
      <c r="W511" t="s">
        <v>1078</v>
      </c>
      <c r="X511" t="s">
        <v>1058</v>
      </c>
      <c r="Y511" t="s">
        <v>32</v>
      </c>
      <c r="Z511" t="s">
        <v>32</v>
      </c>
      <c r="AA511" t="s">
        <v>32</v>
      </c>
      <c r="AB511" t="s">
        <v>32</v>
      </c>
      <c r="AC511" t="s">
        <v>32</v>
      </c>
      <c r="AD511" t="s">
        <v>32</v>
      </c>
      <c r="AE511" t="s">
        <v>190</v>
      </c>
      <c r="AF511">
        <v>217</v>
      </c>
      <c r="AG511" t="s">
        <v>191</v>
      </c>
      <c r="AH511" t="s">
        <v>192</v>
      </c>
      <c r="AI511">
        <v>4</v>
      </c>
      <c r="AJ511">
        <v>4</v>
      </c>
      <c r="AK511" t="s">
        <v>193</v>
      </c>
      <c r="AL511" t="s">
        <v>193</v>
      </c>
      <c r="AM511" t="s">
        <v>193</v>
      </c>
      <c r="AN511">
        <v>5</v>
      </c>
      <c r="AO511" t="s">
        <v>194</v>
      </c>
      <c r="AP511" t="s">
        <v>826</v>
      </c>
      <c r="AQ511" s="283">
        <v>2.3660000000000001</v>
      </c>
      <c r="AR511">
        <v>1.0840000000000001</v>
      </c>
      <c r="AS511" s="283">
        <v>2.5647440000000001</v>
      </c>
      <c r="AT511">
        <v>111</v>
      </c>
      <c r="AU511" t="s">
        <v>1191</v>
      </c>
      <c r="AV511" t="s">
        <v>32</v>
      </c>
      <c r="AW511" t="s">
        <v>32</v>
      </c>
      <c r="AX511">
        <v>5</v>
      </c>
      <c r="AY511" t="s">
        <v>195</v>
      </c>
      <c r="AZ511">
        <v>10746</v>
      </c>
      <c r="BA511" t="s">
        <v>1104</v>
      </c>
      <c r="BB511">
        <v>901981</v>
      </c>
      <c r="BC511" t="s">
        <v>389</v>
      </c>
      <c r="BD511">
        <v>6136456</v>
      </c>
      <c r="BE511" t="s">
        <v>829</v>
      </c>
      <c r="BF511" t="s">
        <v>1078</v>
      </c>
      <c r="BG511" t="s">
        <v>32</v>
      </c>
      <c r="BH511" t="s">
        <v>198</v>
      </c>
      <c r="BI511" t="s">
        <v>32</v>
      </c>
      <c r="BJ511">
        <v>474752</v>
      </c>
      <c r="BK511" t="s">
        <v>831</v>
      </c>
      <c r="BL511" t="s">
        <v>1192</v>
      </c>
      <c r="BM511" t="s">
        <v>841</v>
      </c>
      <c r="BN511" t="s">
        <v>834</v>
      </c>
      <c r="BO511" t="s">
        <v>32</v>
      </c>
      <c r="BP511" t="s">
        <v>32</v>
      </c>
    </row>
    <row r="512" spans="1:68">
      <c r="A512" s="109">
        <v>2026</v>
      </c>
      <c r="B512" t="s">
        <v>598</v>
      </c>
      <c r="C512" s="109">
        <v>27</v>
      </c>
      <c r="D512" t="s">
        <v>1785</v>
      </c>
      <c r="E512">
        <v>1</v>
      </c>
      <c r="F512" t="s">
        <v>32</v>
      </c>
      <c r="G512" t="s">
        <v>32</v>
      </c>
      <c r="H512">
        <v>968714</v>
      </c>
      <c r="I512" t="s">
        <v>1233</v>
      </c>
      <c r="J512" t="s">
        <v>822</v>
      </c>
      <c r="K512" t="s">
        <v>854</v>
      </c>
      <c r="L512" t="s">
        <v>1234</v>
      </c>
      <c r="M512">
        <v>17.98</v>
      </c>
      <c r="N512">
        <v>50</v>
      </c>
      <c r="O512">
        <v>60</v>
      </c>
      <c r="P512" s="110">
        <v>46050</v>
      </c>
      <c r="Q512" s="110">
        <v>46080</v>
      </c>
      <c r="R512" s="110">
        <v>46080.596239317128</v>
      </c>
      <c r="S512" t="s">
        <v>187</v>
      </c>
      <c r="T512" t="s">
        <v>32</v>
      </c>
      <c r="U512" t="s">
        <v>32</v>
      </c>
      <c r="V512" t="s">
        <v>334</v>
      </c>
      <c r="W512" t="s">
        <v>188</v>
      </c>
      <c r="X512" t="s">
        <v>825</v>
      </c>
      <c r="Y512" t="s">
        <v>32</v>
      </c>
      <c r="Z512" t="s">
        <v>32</v>
      </c>
      <c r="AA512" t="s">
        <v>32</v>
      </c>
      <c r="AB512" t="s">
        <v>32</v>
      </c>
      <c r="AC512" t="s">
        <v>32</v>
      </c>
      <c r="AD512" t="s">
        <v>32</v>
      </c>
      <c r="AE512" t="s">
        <v>190</v>
      </c>
      <c r="AF512">
        <v>217</v>
      </c>
      <c r="AG512" t="s">
        <v>191</v>
      </c>
      <c r="AH512" t="s">
        <v>192</v>
      </c>
      <c r="AI512">
        <v>4</v>
      </c>
      <c r="AJ512">
        <v>4</v>
      </c>
      <c r="AK512" t="s">
        <v>193</v>
      </c>
      <c r="AL512" t="s">
        <v>193</v>
      </c>
      <c r="AM512" t="s">
        <v>193</v>
      </c>
      <c r="AN512">
        <v>10</v>
      </c>
      <c r="AO512" t="s">
        <v>194</v>
      </c>
      <c r="AP512" t="s">
        <v>826</v>
      </c>
      <c r="AQ512" s="283">
        <v>5.8490000000000002</v>
      </c>
      <c r="AR512">
        <v>1.0840000000000001</v>
      </c>
      <c r="AS512" s="283">
        <v>6.3403159999999996</v>
      </c>
      <c r="AT512">
        <v>162</v>
      </c>
      <c r="AU512" t="s">
        <v>188</v>
      </c>
      <c r="AV512" t="s">
        <v>32</v>
      </c>
      <c r="AW512" t="s">
        <v>32</v>
      </c>
      <c r="AX512">
        <v>10</v>
      </c>
      <c r="AY512" t="s">
        <v>195</v>
      </c>
      <c r="AZ512">
        <v>8039</v>
      </c>
      <c r="BA512" t="s">
        <v>1235</v>
      </c>
      <c r="BB512">
        <v>931984</v>
      </c>
      <c r="BC512" t="s">
        <v>1236</v>
      </c>
      <c r="BD512">
        <v>13142057</v>
      </c>
      <c r="BE512" t="s">
        <v>859</v>
      </c>
      <c r="BF512" t="s">
        <v>301</v>
      </c>
      <c r="BG512" t="s">
        <v>32</v>
      </c>
      <c r="BH512" t="s">
        <v>198</v>
      </c>
      <c r="BI512" t="s">
        <v>32</v>
      </c>
      <c r="BJ512">
        <v>474745</v>
      </c>
      <c r="BK512" t="s">
        <v>831</v>
      </c>
      <c r="BL512" t="s">
        <v>445</v>
      </c>
      <c r="BM512" t="s">
        <v>833</v>
      </c>
      <c r="BN512" t="s">
        <v>834</v>
      </c>
      <c r="BO512" t="s">
        <v>32</v>
      </c>
      <c r="BP512" t="s">
        <v>32</v>
      </c>
    </row>
    <row r="513" spans="1:68">
      <c r="A513" s="109">
        <v>2026</v>
      </c>
      <c r="B513" t="s">
        <v>598</v>
      </c>
      <c r="C513" s="109">
        <v>27</v>
      </c>
      <c r="D513" t="s">
        <v>1786</v>
      </c>
      <c r="E513">
        <v>1</v>
      </c>
      <c r="F513" t="s">
        <v>32</v>
      </c>
      <c r="G513" t="s">
        <v>32</v>
      </c>
      <c r="H513">
        <v>703460</v>
      </c>
      <c r="I513" t="s">
        <v>1787</v>
      </c>
      <c r="J513" t="s">
        <v>822</v>
      </c>
      <c r="K513" t="s">
        <v>1101</v>
      </c>
      <c r="L513" t="s">
        <v>1788</v>
      </c>
      <c r="M513">
        <v>17.940000000000001</v>
      </c>
      <c r="N513">
        <v>40.700000000000003</v>
      </c>
      <c r="O513">
        <v>30.8</v>
      </c>
      <c r="P513" s="110">
        <v>46048</v>
      </c>
      <c r="Q513" s="110">
        <v>46080</v>
      </c>
      <c r="R513" s="110">
        <v>46080.543566979162</v>
      </c>
      <c r="S513" t="s">
        <v>187</v>
      </c>
      <c r="T513" t="s">
        <v>32</v>
      </c>
      <c r="U513" t="s">
        <v>32</v>
      </c>
      <c r="V513" t="s">
        <v>301</v>
      </c>
      <c r="W513" t="s">
        <v>302</v>
      </c>
      <c r="X513" t="s">
        <v>856</v>
      </c>
      <c r="Y513" t="s">
        <v>32</v>
      </c>
      <c r="Z513" t="s">
        <v>32</v>
      </c>
      <c r="AA513" t="s">
        <v>32</v>
      </c>
      <c r="AB513" t="s">
        <v>32</v>
      </c>
      <c r="AC513" t="s">
        <v>32</v>
      </c>
      <c r="AD513" t="s">
        <v>32</v>
      </c>
      <c r="AE513" t="s">
        <v>190</v>
      </c>
      <c r="AF513">
        <v>217</v>
      </c>
      <c r="AG513" t="s">
        <v>191</v>
      </c>
      <c r="AH513" t="s">
        <v>192</v>
      </c>
      <c r="AI513">
        <v>4</v>
      </c>
      <c r="AJ513">
        <v>4</v>
      </c>
      <c r="AK513" t="s">
        <v>193</v>
      </c>
      <c r="AL513" t="s">
        <v>193</v>
      </c>
      <c r="AM513" t="s">
        <v>193</v>
      </c>
      <c r="AN513">
        <v>11</v>
      </c>
      <c r="AO513" t="s">
        <v>194</v>
      </c>
      <c r="AP513" t="s">
        <v>826</v>
      </c>
      <c r="AQ513" s="283">
        <v>3.9180000000000001</v>
      </c>
      <c r="AR513">
        <v>1.0840000000000001</v>
      </c>
      <c r="AS513" s="283">
        <v>4.2471120000000004</v>
      </c>
      <c r="AT513">
        <v>118</v>
      </c>
      <c r="AU513" t="s">
        <v>261</v>
      </c>
      <c r="AV513" t="s">
        <v>32</v>
      </c>
      <c r="AW513" t="s">
        <v>32</v>
      </c>
      <c r="AX513">
        <v>8</v>
      </c>
      <c r="AY513" t="s">
        <v>195</v>
      </c>
      <c r="AZ513">
        <v>5197</v>
      </c>
      <c r="BA513" t="s">
        <v>546</v>
      </c>
      <c r="BB513">
        <v>943742</v>
      </c>
      <c r="BC513" t="s">
        <v>1789</v>
      </c>
      <c r="BD513">
        <v>15199296</v>
      </c>
      <c r="BE513" t="s">
        <v>829</v>
      </c>
      <c r="BF513" t="s">
        <v>203</v>
      </c>
      <c r="BG513" t="s">
        <v>32</v>
      </c>
      <c r="BH513" t="s">
        <v>198</v>
      </c>
      <c r="BI513" t="s">
        <v>32</v>
      </c>
      <c r="BJ513">
        <v>474715</v>
      </c>
      <c r="BK513" t="s">
        <v>831</v>
      </c>
      <c r="BL513" t="s">
        <v>305</v>
      </c>
      <c r="BM513" t="s">
        <v>841</v>
      </c>
      <c r="BN513" t="s">
        <v>834</v>
      </c>
      <c r="BO513" t="s">
        <v>32</v>
      </c>
      <c r="BP513" t="s">
        <v>32</v>
      </c>
    </row>
    <row r="514" spans="1:68">
      <c r="A514" s="109">
        <v>2026</v>
      </c>
      <c r="B514" t="s">
        <v>598</v>
      </c>
      <c r="C514" s="109">
        <v>27</v>
      </c>
      <c r="D514" t="s">
        <v>1790</v>
      </c>
      <c r="E514">
        <v>1</v>
      </c>
      <c r="F514" t="s">
        <v>32</v>
      </c>
      <c r="G514" t="s">
        <v>32</v>
      </c>
      <c r="H514">
        <v>967264</v>
      </c>
      <c r="I514" t="s">
        <v>545</v>
      </c>
      <c r="J514" t="s">
        <v>822</v>
      </c>
      <c r="K514" t="s">
        <v>854</v>
      </c>
      <c r="L514" t="s">
        <v>1791</v>
      </c>
      <c r="M514">
        <v>17.899999999999999</v>
      </c>
      <c r="N514">
        <v>36.5</v>
      </c>
      <c r="O514">
        <v>47.9</v>
      </c>
      <c r="P514" s="110">
        <v>46047</v>
      </c>
      <c r="Q514" s="110">
        <v>46080</v>
      </c>
      <c r="R514" s="110">
        <v>46080.653615358788</v>
      </c>
      <c r="S514" t="s">
        <v>187</v>
      </c>
      <c r="T514" t="s">
        <v>32</v>
      </c>
      <c r="U514" t="s">
        <v>32</v>
      </c>
      <c r="V514" t="s">
        <v>301</v>
      </c>
      <c r="W514" t="s">
        <v>302</v>
      </c>
      <c r="X514" t="s">
        <v>856</v>
      </c>
      <c r="Y514" t="s">
        <v>32</v>
      </c>
      <c r="Z514" t="s">
        <v>32</v>
      </c>
      <c r="AA514" t="s">
        <v>32</v>
      </c>
      <c r="AB514" t="s">
        <v>32</v>
      </c>
      <c r="AC514" t="s">
        <v>32</v>
      </c>
      <c r="AD514" t="s">
        <v>32</v>
      </c>
      <c r="AE514" t="s">
        <v>190</v>
      </c>
      <c r="AF514">
        <v>217</v>
      </c>
      <c r="AG514" t="s">
        <v>191</v>
      </c>
      <c r="AH514" t="s">
        <v>192</v>
      </c>
      <c r="AI514">
        <v>4</v>
      </c>
      <c r="AJ514">
        <v>4</v>
      </c>
      <c r="AK514" t="s">
        <v>193</v>
      </c>
      <c r="AL514" t="s">
        <v>193</v>
      </c>
      <c r="AM514" t="s">
        <v>193</v>
      </c>
      <c r="AN514">
        <v>11</v>
      </c>
      <c r="AO514" t="s">
        <v>194</v>
      </c>
      <c r="AP514" t="s">
        <v>826</v>
      </c>
      <c r="AQ514" s="283">
        <v>2.8969999999999998</v>
      </c>
      <c r="AR514">
        <v>1.0840000000000001</v>
      </c>
      <c r="AS514" s="283">
        <v>3.1403479999999999</v>
      </c>
      <c r="AT514">
        <v>118</v>
      </c>
      <c r="AU514" t="s">
        <v>261</v>
      </c>
      <c r="AV514" t="s">
        <v>32</v>
      </c>
      <c r="AW514" t="s">
        <v>32</v>
      </c>
      <c r="AX514">
        <v>8</v>
      </c>
      <c r="AY514" t="s">
        <v>195</v>
      </c>
      <c r="AZ514">
        <v>5197</v>
      </c>
      <c r="BA514" t="s">
        <v>546</v>
      </c>
      <c r="BB514">
        <v>69713</v>
      </c>
      <c r="BC514" t="s">
        <v>547</v>
      </c>
      <c r="BD514">
        <v>14288054</v>
      </c>
      <c r="BE514" t="s">
        <v>829</v>
      </c>
      <c r="BF514" t="s">
        <v>203</v>
      </c>
      <c r="BG514" t="s">
        <v>32</v>
      </c>
      <c r="BH514" t="s">
        <v>198</v>
      </c>
      <c r="BI514" t="s">
        <v>32</v>
      </c>
      <c r="BJ514">
        <v>474714</v>
      </c>
      <c r="BK514" t="s">
        <v>831</v>
      </c>
      <c r="BL514" t="s">
        <v>305</v>
      </c>
      <c r="BM514" t="s">
        <v>841</v>
      </c>
      <c r="BN514" t="s">
        <v>834</v>
      </c>
      <c r="BO514" t="s">
        <v>32</v>
      </c>
      <c r="BP514" t="s">
        <v>32</v>
      </c>
    </row>
    <row r="515" spans="1:68">
      <c r="A515" s="109">
        <v>2026</v>
      </c>
      <c r="B515" t="s">
        <v>598</v>
      </c>
      <c r="C515" s="109">
        <v>27</v>
      </c>
      <c r="D515" t="s">
        <v>1792</v>
      </c>
      <c r="E515">
        <v>1</v>
      </c>
      <c r="F515" t="s">
        <v>32</v>
      </c>
      <c r="G515" t="s">
        <v>32</v>
      </c>
      <c r="H515">
        <v>702685</v>
      </c>
      <c r="I515" t="s">
        <v>295</v>
      </c>
      <c r="J515" t="s">
        <v>822</v>
      </c>
      <c r="K515" t="s">
        <v>823</v>
      </c>
      <c r="L515" t="s">
        <v>937</v>
      </c>
      <c r="M515">
        <v>14.95</v>
      </c>
      <c r="N515">
        <v>34.1</v>
      </c>
      <c r="O515">
        <v>31</v>
      </c>
      <c r="P515" s="110">
        <v>46056</v>
      </c>
      <c r="Q515" s="110">
        <v>46080</v>
      </c>
      <c r="R515" s="110">
        <v>46080.487882905087</v>
      </c>
      <c r="S515" t="s">
        <v>187</v>
      </c>
      <c r="T515" t="s">
        <v>32</v>
      </c>
      <c r="U515" t="s">
        <v>32</v>
      </c>
      <c r="V515" t="s">
        <v>267</v>
      </c>
      <c r="W515" t="s">
        <v>268</v>
      </c>
      <c r="X515" t="s">
        <v>856</v>
      </c>
      <c r="Y515" t="s">
        <v>32</v>
      </c>
      <c r="Z515" t="s">
        <v>32</v>
      </c>
      <c r="AA515" t="s">
        <v>32</v>
      </c>
      <c r="AB515" t="s">
        <v>32</v>
      </c>
      <c r="AC515" t="s">
        <v>32</v>
      </c>
      <c r="AD515" t="s">
        <v>32</v>
      </c>
      <c r="AE515" t="s">
        <v>190</v>
      </c>
      <c r="AF515">
        <v>217</v>
      </c>
      <c r="AG515" t="s">
        <v>191</v>
      </c>
      <c r="AH515" t="s">
        <v>192</v>
      </c>
      <c r="AI515">
        <v>4</v>
      </c>
      <c r="AJ515">
        <v>4</v>
      </c>
      <c r="AK515" t="s">
        <v>193</v>
      </c>
      <c r="AL515" t="s">
        <v>193</v>
      </c>
      <c r="AM515" t="s">
        <v>193</v>
      </c>
      <c r="AN515">
        <v>11</v>
      </c>
      <c r="AO515" t="s">
        <v>194</v>
      </c>
      <c r="AP515" t="s">
        <v>826</v>
      </c>
      <c r="AQ515" s="283">
        <v>3.7160000000000002</v>
      </c>
      <c r="AR515">
        <v>1.0840000000000001</v>
      </c>
      <c r="AS515" s="283">
        <v>4.0281440000000002</v>
      </c>
      <c r="AT515">
        <v>118</v>
      </c>
      <c r="AU515" t="s">
        <v>269</v>
      </c>
      <c r="AV515" t="s">
        <v>32</v>
      </c>
      <c r="AW515" t="s">
        <v>32</v>
      </c>
      <c r="AX515">
        <v>8</v>
      </c>
      <c r="AY515" t="s">
        <v>195</v>
      </c>
      <c r="AZ515">
        <v>9727</v>
      </c>
      <c r="BA515" t="s">
        <v>938</v>
      </c>
      <c r="BB515">
        <v>28930</v>
      </c>
      <c r="BC515" t="s">
        <v>939</v>
      </c>
      <c r="BD515">
        <v>7970969</v>
      </c>
      <c r="BE515" t="s">
        <v>829</v>
      </c>
      <c r="BF515" t="s">
        <v>351</v>
      </c>
      <c r="BG515" t="s">
        <v>32</v>
      </c>
      <c r="BH515" t="s">
        <v>198</v>
      </c>
      <c r="BI515" t="s">
        <v>1793</v>
      </c>
      <c r="BJ515">
        <v>474675</v>
      </c>
      <c r="BK515" t="s">
        <v>831</v>
      </c>
      <c r="BL515" t="s">
        <v>272</v>
      </c>
      <c r="BM515" t="s">
        <v>841</v>
      </c>
      <c r="BN515" t="s">
        <v>834</v>
      </c>
      <c r="BO515" t="s">
        <v>32</v>
      </c>
      <c r="BP515" t="s">
        <v>32</v>
      </c>
    </row>
    <row r="516" spans="1:68">
      <c r="A516" s="109">
        <v>2026</v>
      </c>
      <c r="B516" t="s">
        <v>598</v>
      </c>
      <c r="C516" s="109">
        <v>27</v>
      </c>
      <c r="D516" t="s">
        <v>1792</v>
      </c>
      <c r="E516">
        <v>2</v>
      </c>
      <c r="F516" t="s">
        <v>32</v>
      </c>
      <c r="G516" t="s">
        <v>32</v>
      </c>
      <c r="H516">
        <v>702685</v>
      </c>
      <c r="I516" t="s">
        <v>295</v>
      </c>
      <c r="J516" t="s">
        <v>822</v>
      </c>
      <c r="K516" t="s">
        <v>823</v>
      </c>
      <c r="L516" t="s">
        <v>937</v>
      </c>
      <c r="M516">
        <v>14.95</v>
      </c>
      <c r="N516">
        <v>34.1</v>
      </c>
      <c r="O516">
        <v>31</v>
      </c>
      <c r="P516" s="110">
        <v>46056</v>
      </c>
      <c r="Q516" s="110">
        <v>46080</v>
      </c>
      <c r="R516" s="110">
        <v>46080.487882905087</v>
      </c>
      <c r="S516" t="s">
        <v>187</v>
      </c>
      <c r="T516" t="s">
        <v>32</v>
      </c>
      <c r="U516" t="s">
        <v>32</v>
      </c>
      <c r="V516" t="s">
        <v>267</v>
      </c>
      <c r="W516" t="s">
        <v>268</v>
      </c>
      <c r="X516" t="s">
        <v>856</v>
      </c>
      <c r="Y516" t="s">
        <v>32</v>
      </c>
      <c r="Z516" t="s">
        <v>32</v>
      </c>
      <c r="AA516" t="s">
        <v>32</v>
      </c>
      <c r="AB516" t="s">
        <v>32</v>
      </c>
      <c r="AC516" t="s">
        <v>32</v>
      </c>
      <c r="AD516" t="s">
        <v>32</v>
      </c>
      <c r="AE516" t="s">
        <v>190</v>
      </c>
      <c r="AF516">
        <v>217</v>
      </c>
      <c r="AG516" t="s">
        <v>191</v>
      </c>
      <c r="AH516" t="s">
        <v>192</v>
      </c>
      <c r="AI516">
        <v>4</v>
      </c>
      <c r="AJ516">
        <v>4</v>
      </c>
      <c r="AK516" t="s">
        <v>193</v>
      </c>
      <c r="AL516" t="s">
        <v>193</v>
      </c>
      <c r="AM516" t="s">
        <v>193</v>
      </c>
      <c r="AN516">
        <v>10</v>
      </c>
      <c r="AO516" t="s">
        <v>194</v>
      </c>
      <c r="AP516" t="s">
        <v>826</v>
      </c>
      <c r="AQ516" s="283">
        <v>0.58499999999999996</v>
      </c>
      <c r="AR516">
        <v>1.0840000000000001</v>
      </c>
      <c r="AS516" s="283">
        <v>0.63414000000000004</v>
      </c>
      <c r="AT516">
        <v>117</v>
      </c>
      <c r="AU516" t="s">
        <v>269</v>
      </c>
      <c r="AV516" t="s">
        <v>32</v>
      </c>
      <c r="AW516" t="s">
        <v>32</v>
      </c>
      <c r="AX516">
        <v>8</v>
      </c>
      <c r="AY516" t="s">
        <v>195</v>
      </c>
      <c r="AZ516">
        <v>9727</v>
      </c>
      <c r="BA516" t="s">
        <v>938</v>
      </c>
      <c r="BB516">
        <v>28930</v>
      </c>
      <c r="BC516" t="s">
        <v>939</v>
      </c>
      <c r="BD516">
        <v>7970969</v>
      </c>
      <c r="BE516" t="s">
        <v>829</v>
      </c>
      <c r="BF516" t="s">
        <v>351</v>
      </c>
      <c r="BG516" t="s">
        <v>32</v>
      </c>
      <c r="BH516" t="s">
        <v>198</v>
      </c>
      <c r="BI516" t="s">
        <v>1793</v>
      </c>
      <c r="BJ516">
        <v>474675</v>
      </c>
      <c r="BK516" t="s">
        <v>831</v>
      </c>
      <c r="BL516" t="s">
        <v>272</v>
      </c>
      <c r="BM516" t="s">
        <v>841</v>
      </c>
      <c r="BN516" t="s">
        <v>834</v>
      </c>
      <c r="BO516" t="s">
        <v>32</v>
      </c>
      <c r="BP516" t="s">
        <v>32</v>
      </c>
    </row>
    <row r="517" spans="1:68">
      <c r="A517" s="109">
        <v>2026</v>
      </c>
      <c r="B517" t="s">
        <v>598</v>
      </c>
      <c r="C517" s="109">
        <v>26</v>
      </c>
      <c r="D517" t="s">
        <v>1794</v>
      </c>
      <c r="E517">
        <v>1</v>
      </c>
      <c r="F517" t="s">
        <v>32</v>
      </c>
      <c r="G517" t="s">
        <v>32</v>
      </c>
      <c r="H517">
        <v>969716</v>
      </c>
      <c r="I517" t="s">
        <v>904</v>
      </c>
      <c r="J517" t="s">
        <v>822</v>
      </c>
      <c r="K517" t="s">
        <v>854</v>
      </c>
      <c r="L517" t="s">
        <v>905</v>
      </c>
      <c r="M517">
        <v>14.9</v>
      </c>
      <c r="N517">
        <v>30.4</v>
      </c>
      <c r="O517">
        <v>40.200000000000003</v>
      </c>
      <c r="P517" s="110">
        <v>46074</v>
      </c>
      <c r="Q517" s="110">
        <v>46079</v>
      </c>
      <c r="R517" s="110">
        <v>46079.672235914353</v>
      </c>
      <c r="S517" t="s">
        <v>187</v>
      </c>
      <c r="T517" t="s">
        <v>32</v>
      </c>
      <c r="U517" t="s">
        <v>32</v>
      </c>
      <c r="V517" t="s">
        <v>267</v>
      </c>
      <c r="W517" t="s">
        <v>268</v>
      </c>
      <c r="X517" t="s">
        <v>856</v>
      </c>
      <c r="Y517" t="s">
        <v>32</v>
      </c>
      <c r="Z517" t="s">
        <v>32</v>
      </c>
      <c r="AA517" t="s">
        <v>32</v>
      </c>
      <c r="AB517" t="s">
        <v>32</v>
      </c>
      <c r="AC517" t="s">
        <v>32</v>
      </c>
      <c r="AD517" t="s">
        <v>32</v>
      </c>
      <c r="AE517" t="s">
        <v>190</v>
      </c>
      <c r="AF517">
        <v>217</v>
      </c>
      <c r="AG517" t="s">
        <v>191</v>
      </c>
      <c r="AH517" t="s">
        <v>192</v>
      </c>
      <c r="AI517">
        <v>4</v>
      </c>
      <c r="AJ517">
        <v>4</v>
      </c>
      <c r="AK517" t="s">
        <v>193</v>
      </c>
      <c r="AL517" t="s">
        <v>193</v>
      </c>
      <c r="AM517" t="s">
        <v>193</v>
      </c>
      <c r="AN517">
        <v>10</v>
      </c>
      <c r="AO517" t="s">
        <v>194</v>
      </c>
      <c r="AP517" t="s">
        <v>826</v>
      </c>
      <c r="AQ517" s="283">
        <v>4.298</v>
      </c>
      <c r="AR517">
        <v>1.0840000000000001</v>
      </c>
      <c r="AS517" s="283">
        <v>4.6590320000000007</v>
      </c>
      <c r="AT517">
        <v>117</v>
      </c>
      <c r="AU517" t="s">
        <v>269</v>
      </c>
      <c r="AV517" t="s">
        <v>32</v>
      </c>
      <c r="AW517" t="s">
        <v>32</v>
      </c>
      <c r="AX517">
        <v>14</v>
      </c>
      <c r="AY517" t="s">
        <v>195</v>
      </c>
      <c r="AZ517">
        <v>10444</v>
      </c>
      <c r="BA517" t="s">
        <v>906</v>
      </c>
      <c r="BB517">
        <v>81755</v>
      </c>
      <c r="BC517" t="s">
        <v>590</v>
      </c>
      <c r="BD517">
        <v>14061078</v>
      </c>
      <c r="BE517" t="s">
        <v>859</v>
      </c>
      <c r="BF517" t="s">
        <v>188</v>
      </c>
      <c r="BG517" t="s">
        <v>32</v>
      </c>
      <c r="BH517" t="s">
        <v>198</v>
      </c>
      <c r="BI517" t="s">
        <v>32</v>
      </c>
      <c r="BJ517">
        <v>474662</v>
      </c>
      <c r="BK517" t="s">
        <v>831</v>
      </c>
      <c r="BL517" t="s">
        <v>272</v>
      </c>
      <c r="BM517" t="s">
        <v>841</v>
      </c>
      <c r="BN517" t="s">
        <v>834</v>
      </c>
      <c r="BO517" t="s">
        <v>32</v>
      </c>
      <c r="BP517" t="s">
        <v>32</v>
      </c>
    </row>
    <row r="518" spans="1:68">
      <c r="A518" s="109">
        <v>2026</v>
      </c>
      <c r="B518" t="s">
        <v>598</v>
      </c>
      <c r="C518" s="109">
        <v>26</v>
      </c>
      <c r="D518" t="s">
        <v>1794</v>
      </c>
      <c r="E518">
        <v>2</v>
      </c>
      <c r="F518" t="s">
        <v>32</v>
      </c>
      <c r="G518" t="s">
        <v>32</v>
      </c>
      <c r="H518">
        <v>969716</v>
      </c>
      <c r="I518" t="s">
        <v>904</v>
      </c>
      <c r="J518" t="s">
        <v>822</v>
      </c>
      <c r="K518" t="s">
        <v>854</v>
      </c>
      <c r="L518" t="s">
        <v>905</v>
      </c>
      <c r="M518">
        <v>14.9</v>
      </c>
      <c r="N518">
        <v>30.4</v>
      </c>
      <c r="O518">
        <v>40.200000000000003</v>
      </c>
      <c r="P518" s="110">
        <v>46074</v>
      </c>
      <c r="Q518" s="110">
        <v>46079</v>
      </c>
      <c r="R518" s="110">
        <v>46079.672235914353</v>
      </c>
      <c r="S518" t="s">
        <v>187</v>
      </c>
      <c r="T518" t="s">
        <v>32</v>
      </c>
      <c r="U518" t="s">
        <v>32</v>
      </c>
      <c r="V518" t="s">
        <v>267</v>
      </c>
      <c r="W518" t="s">
        <v>268</v>
      </c>
      <c r="X518" t="s">
        <v>856</v>
      </c>
      <c r="Y518" t="s">
        <v>32</v>
      </c>
      <c r="Z518" t="s">
        <v>32</v>
      </c>
      <c r="AA518" t="s">
        <v>32</v>
      </c>
      <c r="AB518" t="s">
        <v>32</v>
      </c>
      <c r="AC518" t="s">
        <v>32</v>
      </c>
      <c r="AD518" t="s">
        <v>32</v>
      </c>
      <c r="AE518" t="s">
        <v>190</v>
      </c>
      <c r="AF518">
        <v>217</v>
      </c>
      <c r="AG518" t="s">
        <v>191</v>
      </c>
      <c r="AH518" t="s">
        <v>192</v>
      </c>
      <c r="AI518">
        <v>4</v>
      </c>
      <c r="AJ518">
        <v>4</v>
      </c>
      <c r="AK518" t="s">
        <v>193</v>
      </c>
      <c r="AL518" t="s">
        <v>193</v>
      </c>
      <c r="AM518" t="s">
        <v>193</v>
      </c>
      <c r="AN518">
        <v>10</v>
      </c>
      <c r="AO518" t="s">
        <v>194</v>
      </c>
      <c r="AP518" t="s">
        <v>826</v>
      </c>
      <c r="AQ518" s="283">
        <v>0.26500000000000001</v>
      </c>
      <c r="AR518">
        <v>1.0840000000000001</v>
      </c>
      <c r="AS518" s="283">
        <v>0.28726000000000002</v>
      </c>
      <c r="AT518">
        <v>117</v>
      </c>
      <c r="AU518" t="s">
        <v>269</v>
      </c>
      <c r="AV518" t="s">
        <v>32</v>
      </c>
      <c r="AW518" t="s">
        <v>32</v>
      </c>
      <c r="AX518">
        <v>14</v>
      </c>
      <c r="AY518" t="s">
        <v>195</v>
      </c>
      <c r="AZ518">
        <v>1981</v>
      </c>
      <c r="BA518" t="s">
        <v>218</v>
      </c>
      <c r="BB518">
        <v>81755</v>
      </c>
      <c r="BC518" t="s">
        <v>590</v>
      </c>
      <c r="BD518">
        <v>14061078</v>
      </c>
      <c r="BE518" t="s">
        <v>859</v>
      </c>
      <c r="BF518" t="s">
        <v>188</v>
      </c>
      <c r="BG518" t="s">
        <v>32</v>
      </c>
      <c r="BH518" t="s">
        <v>198</v>
      </c>
      <c r="BI518" t="s">
        <v>32</v>
      </c>
      <c r="BJ518">
        <v>474662</v>
      </c>
      <c r="BK518" t="s">
        <v>831</v>
      </c>
      <c r="BL518" t="s">
        <v>272</v>
      </c>
      <c r="BM518" t="s">
        <v>841</v>
      </c>
      <c r="BN518" t="s">
        <v>834</v>
      </c>
      <c r="BO518" t="s">
        <v>32</v>
      </c>
      <c r="BP518" t="s">
        <v>32</v>
      </c>
    </row>
    <row r="519" spans="1:68">
      <c r="A519" s="109">
        <v>2026</v>
      </c>
      <c r="B519" t="s">
        <v>598</v>
      </c>
      <c r="C519" s="109">
        <v>26</v>
      </c>
      <c r="D519" t="s">
        <v>1795</v>
      </c>
      <c r="E519">
        <v>1</v>
      </c>
      <c r="F519" t="s">
        <v>32</v>
      </c>
      <c r="G519" t="s">
        <v>32</v>
      </c>
      <c r="H519">
        <v>956561</v>
      </c>
      <c r="I519" t="s">
        <v>1796</v>
      </c>
      <c r="J519" t="s">
        <v>822</v>
      </c>
      <c r="K519" t="s">
        <v>854</v>
      </c>
      <c r="L519" t="s">
        <v>1797</v>
      </c>
      <c r="M519">
        <v>16.600000000000001</v>
      </c>
      <c r="N519">
        <v>44</v>
      </c>
      <c r="O519">
        <v>39.799999999999997</v>
      </c>
      <c r="P519" s="110">
        <v>46049</v>
      </c>
      <c r="Q519" s="110">
        <v>46079</v>
      </c>
      <c r="R519" s="110">
        <v>46079.808906365739</v>
      </c>
      <c r="S519" t="s">
        <v>187</v>
      </c>
      <c r="T519" t="s">
        <v>32</v>
      </c>
      <c r="U519" t="s">
        <v>32</v>
      </c>
      <c r="V519" t="s">
        <v>259</v>
      </c>
      <c r="W519" t="s">
        <v>259</v>
      </c>
      <c r="X519" t="s">
        <v>856</v>
      </c>
      <c r="Y519" t="s">
        <v>32</v>
      </c>
      <c r="Z519" t="s">
        <v>32</v>
      </c>
      <c r="AA519" t="s">
        <v>32</v>
      </c>
      <c r="AB519" t="s">
        <v>32</v>
      </c>
      <c r="AC519" t="s">
        <v>32</v>
      </c>
      <c r="AD519" t="s">
        <v>32</v>
      </c>
      <c r="AE519" t="s">
        <v>190</v>
      </c>
      <c r="AF519">
        <v>217</v>
      </c>
      <c r="AG519" t="s">
        <v>191</v>
      </c>
      <c r="AH519" t="s">
        <v>192</v>
      </c>
      <c r="AI519">
        <v>4</v>
      </c>
      <c r="AJ519">
        <v>4</v>
      </c>
      <c r="AK519" t="s">
        <v>193</v>
      </c>
      <c r="AL519" t="s">
        <v>193</v>
      </c>
      <c r="AM519" t="s">
        <v>193</v>
      </c>
      <c r="AN519">
        <v>11</v>
      </c>
      <c r="AO519" t="s">
        <v>194</v>
      </c>
      <c r="AP519" t="s">
        <v>826</v>
      </c>
      <c r="AQ519" s="283">
        <v>3.641</v>
      </c>
      <c r="AR519">
        <v>1.0840000000000001</v>
      </c>
      <c r="AS519" s="283">
        <v>3.946844</v>
      </c>
      <c r="AT519">
        <v>118</v>
      </c>
      <c r="AU519" t="s">
        <v>261</v>
      </c>
      <c r="AV519" t="s">
        <v>32</v>
      </c>
      <c r="AW519" t="s">
        <v>32</v>
      </c>
      <c r="AX519">
        <v>8</v>
      </c>
      <c r="AY519" t="s">
        <v>195</v>
      </c>
      <c r="AZ519">
        <v>8765</v>
      </c>
      <c r="BA519" t="s">
        <v>1798</v>
      </c>
      <c r="BB519">
        <v>20716</v>
      </c>
      <c r="BC519" t="s">
        <v>1799</v>
      </c>
      <c r="BD519">
        <v>6534931</v>
      </c>
      <c r="BE519" t="s">
        <v>829</v>
      </c>
      <c r="BF519" t="s">
        <v>203</v>
      </c>
      <c r="BG519" t="s">
        <v>32</v>
      </c>
      <c r="BH519" t="s">
        <v>198</v>
      </c>
      <c r="BI519" t="s">
        <v>32</v>
      </c>
      <c r="BJ519">
        <v>474653</v>
      </c>
      <c r="BK519" t="s">
        <v>831</v>
      </c>
      <c r="BL519" t="s">
        <v>264</v>
      </c>
      <c r="BM519" t="s">
        <v>841</v>
      </c>
      <c r="BN519" t="s">
        <v>834</v>
      </c>
      <c r="BO519" t="s">
        <v>32</v>
      </c>
      <c r="BP519" t="s">
        <v>32</v>
      </c>
    </row>
    <row r="520" spans="1:68">
      <c r="A520" s="109">
        <v>2026</v>
      </c>
      <c r="B520" t="s">
        <v>598</v>
      </c>
      <c r="C520" s="109">
        <v>26</v>
      </c>
      <c r="D520" t="s">
        <v>1800</v>
      </c>
      <c r="E520">
        <v>1</v>
      </c>
      <c r="F520" t="s">
        <v>32</v>
      </c>
      <c r="G520" t="s">
        <v>32</v>
      </c>
      <c r="H520">
        <v>699006</v>
      </c>
      <c r="I520" t="s">
        <v>1801</v>
      </c>
      <c r="J520" t="s">
        <v>822</v>
      </c>
      <c r="K520" t="s">
        <v>854</v>
      </c>
      <c r="L520" t="s">
        <v>1802</v>
      </c>
      <c r="M520">
        <v>17.43</v>
      </c>
      <c r="N520">
        <v>38.299999999999997</v>
      </c>
      <c r="O520">
        <v>50</v>
      </c>
      <c r="P520" s="110">
        <v>46049</v>
      </c>
      <c r="Q520" s="110">
        <v>46079</v>
      </c>
      <c r="R520" s="110">
        <v>46079.753587812498</v>
      </c>
      <c r="S520" t="s">
        <v>187</v>
      </c>
      <c r="T520" t="s">
        <v>32</v>
      </c>
      <c r="U520" t="s">
        <v>32</v>
      </c>
      <c r="V520" t="s">
        <v>259</v>
      </c>
      <c r="W520" t="s">
        <v>259</v>
      </c>
      <c r="X520" t="s">
        <v>856</v>
      </c>
      <c r="Y520" t="s">
        <v>32</v>
      </c>
      <c r="Z520" t="s">
        <v>32</v>
      </c>
      <c r="AA520" t="s">
        <v>32</v>
      </c>
      <c r="AB520" t="s">
        <v>32</v>
      </c>
      <c r="AC520" t="s">
        <v>32</v>
      </c>
      <c r="AD520" t="s">
        <v>32</v>
      </c>
      <c r="AE520" t="s">
        <v>190</v>
      </c>
      <c r="AF520">
        <v>217</v>
      </c>
      <c r="AG520" t="s">
        <v>191</v>
      </c>
      <c r="AH520" t="s">
        <v>192</v>
      </c>
      <c r="AI520">
        <v>4</v>
      </c>
      <c r="AJ520">
        <v>4</v>
      </c>
      <c r="AK520" t="s">
        <v>193</v>
      </c>
      <c r="AL520" t="s">
        <v>193</v>
      </c>
      <c r="AM520" t="s">
        <v>193</v>
      </c>
      <c r="AN520">
        <v>11</v>
      </c>
      <c r="AO520" t="s">
        <v>194</v>
      </c>
      <c r="AP520" t="s">
        <v>826</v>
      </c>
      <c r="AQ520" s="283">
        <v>3.7189999999999999</v>
      </c>
      <c r="AR520">
        <v>1.0840000000000001</v>
      </c>
      <c r="AS520" s="283">
        <v>4.031396</v>
      </c>
      <c r="AT520">
        <v>118</v>
      </c>
      <c r="AU520" t="s">
        <v>261</v>
      </c>
      <c r="AV520" t="s">
        <v>32</v>
      </c>
      <c r="AW520" t="s">
        <v>32</v>
      </c>
      <c r="AX520">
        <v>8</v>
      </c>
      <c r="AY520" t="s">
        <v>195</v>
      </c>
      <c r="AZ520">
        <v>6627</v>
      </c>
      <c r="BA520" t="s">
        <v>364</v>
      </c>
      <c r="BB520">
        <v>69999</v>
      </c>
      <c r="BC520" t="s">
        <v>365</v>
      </c>
      <c r="BD520">
        <v>13147398</v>
      </c>
      <c r="BE520" t="s">
        <v>829</v>
      </c>
      <c r="BF520" t="s">
        <v>203</v>
      </c>
      <c r="BG520" t="s">
        <v>32</v>
      </c>
      <c r="BH520" t="s">
        <v>198</v>
      </c>
      <c r="BI520" t="s">
        <v>1803</v>
      </c>
      <c r="BJ520">
        <v>474652</v>
      </c>
      <c r="BK520" t="s">
        <v>831</v>
      </c>
      <c r="BL520" t="s">
        <v>264</v>
      </c>
      <c r="BM520" t="s">
        <v>841</v>
      </c>
      <c r="BN520" t="s">
        <v>834</v>
      </c>
      <c r="BO520" t="s">
        <v>32</v>
      </c>
      <c r="BP520" t="s">
        <v>32</v>
      </c>
    </row>
    <row r="521" spans="1:68">
      <c r="A521" s="109">
        <v>2026</v>
      </c>
      <c r="B521" t="s">
        <v>598</v>
      </c>
      <c r="C521" s="109">
        <v>26</v>
      </c>
      <c r="D521" t="s">
        <v>1800</v>
      </c>
      <c r="E521">
        <v>2</v>
      </c>
      <c r="F521" t="s">
        <v>32</v>
      </c>
      <c r="G521" t="s">
        <v>32</v>
      </c>
      <c r="H521">
        <v>699006</v>
      </c>
      <c r="I521" t="s">
        <v>1801</v>
      </c>
      <c r="J521" t="s">
        <v>822</v>
      </c>
      <c r="K521" t="s">
        <v>854</v>
      </c>
      <c r="L521" t="s">
        <v>1802</v>
      </c>
      <c r="M521">
        <v>17.43</v>
      </c>
      <c r="N521">
        <v>38.299999999999997</v>
      </c>
      <c r="O521">
        <v>50</v>
      </c>
      <c r="P521" s="110">
        <v>46049</v>
      </c>
      <c r="Q521" s="110">
        <v>46079</v>
      </c>
      <c r="R521" s="110">
        <v>46079.753587812498</v>
      </c>
      <c r="S521" t="s">
        <v>187</v>
      </c>
      <c r="T521" t="s">
        <v>32</v>
      </c>
      <c r="U521" t="s">
        <v>32</v>
      </c>
      <c r="V521" t="s">
        <v>259</v>
      </c>
      <c r="W521" t="s">
        <v>259</v>
      </c>
      <c r="X521" t="s">
        <v>856</v>
      </c>
      <c r="Y521" t="s">
        <v>32</v>
      </c>
      <c r="Z521" t="s">
        <v>32</v>
      </c>
      <c r="AA521" t="s">
        <v>32</v>
      </c>
      <c r="AB521" t="s">
        <v>32</v>
      </c>
      <c r="AC521" t="s">
        <v>32</v>
      </c>
      <c r="AD521" t="s">
        <v>32</v>
      </c>
      <c r="AE521" t="s">
        <v>190</v>
      </c>
      <c r="AF521">
        <v>217</v>
      </c>
      <c r="AG521" t="s">
        <v>191</v>
      </c>
      <c r="AH521" t="s">
        <v>192</v>
      </c>
      <c r="AI521">
        <v>4</v>
      </c>
      <c r="AJ521">
        <v>4</v>
      </c>
      <c r="AK521" t="s">
        <v>193</v>
      </c>
      <c r="AL521" t="s">
        <v>193</v>
      </c>
      <c r="AM521" t="s">
        <v>193</v>
      </c>
      <c r="AN521">
        <v>11</v>
      </c>
      <c r="AO521" t="s">
        <v>194</v>
      </c>
      <c r="AP521" t="s">
        <v>826</v>
      </c>
      <c r="AQ521" s="283">
        <v>9.0999999999999998E-2</v>
      </c>
      <c r="AR521">
        <v>1.0840000000000001</v>
      </c>
      <c r="AS521" s="283">
        <v>9.8644000000000009E-2</v>
      </c>
      <c r="AT521">
        <v>118</v>
      </c>
      <c r="AU521" t="s">
        <v>261</v>
      </c>
      <c r="AV521" t="s">
        <v>32</v>
      </c>
      <c r="AW521" t="s">
        <v>32</v>
      </c>
      <c r="AX521">
        <v>8</v>
      </c>
      <c r="AY521" t="s">
        <v>195</v>
      </c>
      <c r="AZ521">
        <v>8765</v>
      </c>
      <c r="BA521" t="s">
        <v>1798</v>
      </c>
      <c r="BB521">
        <v>69999</v>
      </c>
      <c r="BC521" t="s">
        <v>365</v>
      </c>
      <c r="BD521">
        <v>13147398</v>
      </c>
      <c r="BE521" t="s">
        <v>829</v>
      </c>
      <c r="BF521" t="s">
        <v>203</v>
      </c>
      <c r="BG521" t="s">
        <v>32</v>
      </c>
      <c r="BH521" t="s">
        <v>198</v>
      </c>
      <c r="BI521" t="s">
        <v>1803</v>
      </c>
      <c r="BJ521">
        <v>474652</v>
      </c>
      <c r="BK521" t="s">
        <v>831</v>
      </c>
      <c r="BL521" t="s">
        <v>264</v>
      </c>
      <c r="BM521" t="s">
        <v>841</v>
      </c>
      <c r="BN521" t="s">
        <v>834</v>
      </c>
      <c r="BO521" t="s">
        <v>32</v>
      </c>
      <c r="BP521" t="s">
        <v>32</v>
      </c>
    </row>
    <row r="522" spans="1:68">
      <c r="A522" s="109">
        <v>2026</v>
      </c>
      <c r="B522" t="s">
        <v>598</v>
      </c>
      <c r="C522" s="109">
        <v>26</v>
      </c>
      <c r="D522" t="s">
        <v>1804</v>
      </c>
      <c r="E522">
        <v>1</v>
      </c>
      <c r="F522" t="s">
        <v>32</v>
      </c>
      <c r="G522" t="s">
        <v>32</v>
      </c>
      <c r="H522">
        <v>703562</v>
      </c>
      <c r="I522" t="s">
        <v>1449</v>
      </c>
      <c r="J522" t="s">
        <v>822</v>
      </c>
      <c r="K522" t="s">
        <v>1450</v>
      </c>
      <c r="L522" t="s">
        <v>1451</v>
      </c>
      <c r="M522">
        <v>15.27</v>
      </c>
      <c r="N522">
        <v>34</v>
      </c>
      <c r="O522">
        <v>46.7</v>
      </c>
      <c r="P522" s="110">
        <v>46049</v>
      </c>
      <c r="Q522" s="110">
        <v>46079</v>
      </c>
      <c r="R522" s="110">
        <v>46079.552547141197</v>
      </c>
      <c r="S522" t="s">
        <v>187</v>
      </c>
      <c r="T522" t="s">
        <v>32</v>
      </c>
      <c r="U522" t="s">
        <v>32</v>
      </c>
      <c r="V522" t="s">
        <v>301</v>
      </c>
      <c r="W522" t="s">
        <v>302</v>
      </c>
      <c r="X522" t="s">
        <v>856</v>
      </c>
      <c r="Y522" t="s">
        <v>32</v>
      </c>
      <c r="Z522" t="s">
        <v>32</v>
      </c>
      <c r="AA522" t="s">
        <v>32</v>
      </c>
      <c r="AB522" t="s">
        <v>32</v>
      </c>
      <c r="AC522" t="s">
        <v>32</v>
      </c>
      <c r="AD522" t="s">
        <v>32</v>
      </c>
      <c r="AE522" t="s">
        <v>190</v>
      </c>
      <c r="AF522">
        <v>217</v>
      </c>
      <c r="AG522" t="s">
        <v>191</v>
      </c>
      <c r="AH522" t="s">
        <v>192</v>
      </c>
      <c r="AI522">
        <v>4</v>
      </c>
      <c r="AJ522">
        <v>4</v>
      </c>
      <c r="AK522" t="s">
        <v>193</v>
      </c>
      <c r="AL522" t="s">
        <v>193</v>
      </c>
      <c r="AM522" t="s">
        <v>193</v>
      </c>
      <c r="AN522">
        <v>11</v>
      </c>
      <c r="AO522" t="s">
        <v>194</v>
      </c>
      <c r="AP522" t="s">
        <v>826</v>
      </c>
      <c r="AQ522" s="283">
        <v>5.431</v>
      </c>
      <c r="AR522">
        <v>1.0840000000000001</v>
      </c>
      <c r="AS522" s="283">
        <v>5.8872039999999997</v>
      </c>
      <c r="AT522">
        <v>118</v>
      </c>
      <c r="AU522" t="s">
        <v>261</v>
      </c>
      <c r="AV522" t="s">
        <v>32</v>
      </c>
      <c r="AW522" t="s">
        <v>32</v>
      </c>
      <c r="AX522">
        <v>8</v>
      </c>
      <c r="AY522" t="s">
        <v>195</v>
      </c>
      <c r="AZ522">
        <v>5547</v>
      </c>
      <c r="BA522" t="s">
        <v>1452</v>
      </c>
      <c r="BB522">
        <v>69971</v>
      </c>
      <c r="BC522" t="s">
        <v>1453</v>
      </c>
      <c r="BD522">
        <v>13959591</v>
      </c>
      <c r="BE522" t="s">
        <v>829</v>
      </c>
      <c r="BF522" t="s">
        <v>203</v>
      </c>
      <c r="BG522" t="s">
        <v>32</v>
      </c>
      <c r="BH522" t="s">
        <v>198</v>
      </c>
      <c r="BI522" t="s">
        <v>32</v>
      </c>
      <c r="BJ522">
        <v>474623</v>
      </c>
      <c r="BK522" t="s">
        <v>831</v>
      </c>
      <c r="BL522" t="s">
        <v>305</v>
      </c>
      <c r="BM522" t="s">
        <v>841</v>
      </c>
      <c r="BN522" t="s">
        <v>834</v>
      </c>
      <c r="BO522" t="s">
        <v>32</v>
      </c>
      <c r="BP522" t="s">
        <v>32</v>
      </c>
    </row>
    <row r="523" spans="1:68">
      <c r="A523" s="109">
        <v>2026</v>
      </c>
      <c r="B523" t="s">
        <v>598</v>
      </c>
      <c r="C523" s="109">
        <v>26</v>
      </c>
      <c r="D523" t="s">
        <v>1805</v>
      </c>
      <c r="E523">
        <v>1</v>
      </c>
      <c r="F523" t="s">
        <v>32</v>
      </c>
      <c r="G523" t="s">
        <v>32</v>
      </c>
      <c r="H523">
        <v>900214</v>
      </c>
      <c r="I523" t="s">
        <v>493</v>
      </c>
      <c r="J523" t="s">
        <v>822</v>
      </c>
      <c r="K523" t="s">
        <v>952</v>
      </c>
      <c r="L523" t="s">
        <v>1092</v>
      </c>
      <c r="M523">
        <v>14.7</v>
      </c>
      <c r="N523">
        <v>25</v>
      </c>
      <c r="O523">
        <v>35</v>
      </c>
      <c r="P523" s="110">
        <v>46058</v>
      </c>
      <c r="Q523" s="110">
        <v>46079</v>
      </c>
      <c r="R523" s="110">
        <v>46079.427622835647</v>
      </c>
      <c r="S523" t="s">
        <v>187</v>
      </c>
      <c r="T523" t="s">
        <v>32</v>
      </c>
      <c r="U523" t="s">
        <v>32</v>
      </c>
      <c r="V523" t="s">
        <v>318</v>
      </c>
      <c r="W523" t="s">
        <v>318</v>
      </c>
      <c r="X523" t="s">
        <v>954</v>
      </c>
      <c r="Y523" t="s">
        <v>32</v>
      </c>
      <c r="Z523" t="s">
        <v>32</v>
      </c>
      <c r="AA523" t="s">
        <v>32</v>
      </c>
      <c r="AB523" t="s">
        <v>32</v>
      </c>
      <c r="AC523" t="s">
        <v>32</v>
      </c>
      <c r="AD523" t="s">
        <v>32</v>
      </c>
      <c r="AE523" t="s">
        <v>190</v>
      </c>
      <c r="AF523">
        <v>217</v>
      </c>
      <c r="AG523" t="s">
        <v>191</v>
      </c>
      <c r="AH523" t="s">
        <v>192</v>
      </c>
      <c r="AI523">
        <v>4</v>
      </c>
      <c r="AJ523">
        <v>4</v>
      </c>
      <c r="AK523" t="s">
        <v>193</v>
      </c>
      <c r="AL523" t="s">
        <v>193</v>
      </c>
      <c r="AM523" t="s">
        <v>193</v>
      </c>
      <c r="AN523">
        <v>3</v>
      </c>
      <c r="AO523" t="s">
        <v>194</v>
      </c>
      <c r="AP523" t="s">
        <v>826</v>
      </c>
      <c r="AQ523" s="283">
        <v>0.69899999999999995</v>
      </c>
      <c r="AR523">
        <v>1.0840000000000001</v>
      </c>
      <c r="AS523" s="283">
        <v>0.75771599999999995</v>
      </c>
      <c r="AT523">
        <v>107</v>
      </c>
      <c r="AU523" t="s">
        <v>320</v>
      </c>
      <c r="AV523" t="s">
        <v>32</v>
      </c>
      <c r="AW523" t="s">
        <v>32</v>
      </c>
      <c r="AX523">
        <v>5</v>
      </c>
      <c r="AY523" t="s">
        <v>195</v>
      </c>
      <c r="AZ523">
        <v>8568</v>
      </c>
      <c r="BA523" t="s">
        <v>963</v>
      </c>
      <c r="BB523">
        <v>901981</v>
      </c>
      <c r="BC523" t="s">
        <v>389</v>
      </c>
      <c r="BD523">
        <v>6136456</v>
      </c>
      <c r="BE523" t="s">
        <v>829</v>
      </c>
      <c r="BF523" t="s">
        <v>1078</v>
      </c>
      <c r="BG523" t="s">
        <v>32</v>
      </c>
      <c r="BH523" t="s">
        <v>198</v>
      </c>
      <c r="BI523" t="s">
        <v>32</v>
      </c>
      <c r="BJ523">
        <v>474607</v>
      </c>
      <c r="BK523" t="s">
        <v>831</v>
      </c>
      <c r="BL523" t="s">
        <v>323</v>
      </c>
      <c r="BM523" t="s">
        <v>841</v>
      </c>
      <c r="BN523" t="s">
        <v>834</v>
      </c>
      <c r="BO523" t="s">
        <v>32</v>
      </c>
      <c r="BP523" t="s">
        <v>32</v>
      </c>
    </row>
    <row r="524" spans="1:68">
      <c r="A524" s="109">
        <v>2026</v>
      </c>
      <c r="B524" t="s">
        <v>598</v>
      </c>
      <c r="C524" s="109">
        <v>25</v>
      </c>
      <c r="D524" t="s">
        <v>1806</v>
      </c>
      <c r="E524">
        <v>1</v>
      </c>
      <c r="F524" t="s">
        <v>32</v>
      </c>
      <c r="G524" t="s">
        <v>32</v>
      </c>
      <c r="H524">
        <v>701804</v>
      </c>
      <c r="I524" t="s">
        <v>1162</v>
      </c>
      <c r="J524" t="s">
        <v>822</v>
      </c>
      <c r="K524" t="s">
        <v>1101</v>
      </c>
      <c r="L524" t="s">
        <v>1163</v>
      </c>
      <c r="M524">
        <v>14.9</v>
      </c>
      <c r="N524">
        <v>54</v>
      </c>
      <c r="O524">
        <v>36.299999999999997</v>
      </c>
      <c r="P524" s="110">
        <v>46054</v>
      </c>
      <c r="Q524" s="110">
        <v>46078</v>
      </c>
      <c r="R524" s="110">
        <v>46078.68406211806</v>
      </c>
      <c r="S524" t="s">
        <v>187</v>
      </c>
      <c r="T524" t="s">
        <v>32</v>
      </c>
      <c r="U524" t="s">
        <v>32</v>
      </c>
      <c r="V524" t="s">
        <v>339</v>
      </c>
      <c r="W524" t="s">
        <v>340</v>
      </c>
      <c r="X524" t="s">
        <v>1058</v>
      </c>
      <c r="Y524" t="s">
        <v>32</v>
      </c>
      <c r="Z524" t="s">
        <v>32</v>
      </c>
      <c r="AA524" t="s">
        <v>32</v>
      </c>
      <c r="AB524" t="s">
        <v>32</v>
      </c>
      <c r="AC524" t="s">
        <v>32</v>
      </c>
      <c r="AD524" t="s">
        <v>32</v>
      </c>
      <c r="AE524" t="s">
        <v>190</v>
      </c>
      <c r="AF524">
        <v>217</v>
      </c>
      <c r="AG524" t="s">
        <v>191</v>
      </c>
      <c r="AH524" t="s">
        <v>192</v>
      </c>
      <c r="AI524">
        <v>4</v>
      </c>
      <c r="AJ524">
        <v>4</v>
      </c>
      <c r="AK524" t="s">
        <v>193</v>
      </c>
      <c r="AL524" t="s">
        <v>193</v>
      </c>
      <c r="AM524" t="s">
        <v>193</v>
      </c>
      <c r="AN524">
        <v>5</v>
      </c>
      <c r="AO524" t="s">
        <v>194</v>
      </c>
      <c r="AP524" t="s">
        <v>826</v>
      </c>
      <c r="AQ524" s="283">
        <v>3.9489999999999998</v>
      </c>
      <c r="AR524">
        <v>1.0840000000000001</v>
      </c>
      <c r="AS524" s="283">
        <v>4.280716</v>
      </c>
      <c r="AT524">
        <v>111</v>
      </c>
      <c r="AU524" t="s">
        <v>340</v>
      </c>
      <c r="AV524" t="s">
        <v>32</v>
      </c>
      <c r="AW524" t="s">
        <v>32</v>
      </c>
      <c r="AX524">
        <v>7</v>
      </c>
      <c r="AY524" t="s">
        <v>195</v>
      </c>
      <c r="AZ524">
        <v>10653</v>
      </c>
      <c r="BA524" t="s">
        <v>1108</v>
      </c>
      <c r="BB524">
        <v>16485</v>
      </c>
      <c r="BC524" t="s">
        <v>430</v>
      </c>
      <c r="BD524">
        <v>9178308</v>
      </c>
      <c r="BE524" t="s">
        <v>829</v>
      </c>
      <c r="BF524" t="s">
        <v>563</v>
      </c>
      <c r="BG524" t="s">
        <v>32</v>
      </c>
      <c r="BH524" t="s">
        <v>198</v>
      </c>
      <c r="BI524" t="s">
        <v>1807</v>
      </c>
      <c r="BJ524">
        <v>474564</v>
      </c>
      <c r="BK524" t="s">
        <v>831</v>
      </c>
      <c r="BL524" t="s">
        <v>344</v>
      </c>
      <c r="BM524" t="s">
        <v>833</v>
      </c>
      <c r="BN524" t="s">
        <v>834</v>
      </c>
      <c r="BO524" t="s">
        <v>32</v>
      </c>
      <c r="BP524" t="s">
        <v>32</v>
      </c>
    </row>
    <row r="525" spans="1:68">
      <c r="A525" s="109">
        <v>2026</v>
      </c>
      <c r="B525" t="s">
        <v>598</v>
      </c>
      <c r="C525" s="109">
        <v>25</v>
      </c>
      <c r="D525" t="s">
        <v>1808</v>
      </c>
      <c r="E525">
        <v>1</v>
      </c>
      <c r="F525" t="s">
        <v>32</v>
      </c>
      <c r="G525" t="s">
        <v>32</v>
      </c>
      <c r="H525">
        <v>901796</v>
      </c>
      <c r="I525" t="s">
        <v>1296</v>
      </c>
      <c r="J525" t="s">
        <v>822</v>
      </c>
      <c r="K525" t="s">
        <v>914</v>
      </c>
      <c r="L525" t="s">
        <v>1297</v>
      </c>
      <c r="M525">
        <v>14.76</v>
      </c>
      <c r="N525">
        <v>46.4</v>
      </c>
      <c r="O525">
        <v>35.9</v>
      </c>
      <c r="P525" s="110">
        <v>46056</v>
      </c>
      <c r="Q525" s="110">
        <v>46078</v>
      </c>
      <c r="R525" s="110">
        <v>46078.609715474537</v>
      </c>
      <c r="S525" t="s">
        <v>187</v>
      </c>
      <c r="T525" t="s">
        <v>32</v>
      </c>
      <c r="U525" t="s">
        <v>32</v>
      </c>
      <c r="V525" t="s">
        <v>339</v>
      </c>
      <c r="W525" t="s">
        <v>340</v>
      </c>
      <c r="X525" t="s">
        <v>1058</v>
      </c>
      <c r="Y525" t="s">
        <v>32</v>
      </c>
      <c r="Z525" t="s">
        <v>32</v>
      </c>
      <c r="AA525" t="s">
        <v>32</v>
      </c>
      <c r="AB525" t="s">
        <v>32</v>
      </c>
      <c r="AC525" t="s">
        <v>32</v>
      </c>
      <c r="AD525" t="s">
        <v>32</v>
      </c>
      <c r="AE525" t="s">
        <v>190</v>
      </c>
      <c r="AF525">
        <v>217</v>
      </c>
      <c r="AG525" t="s">
        <v>191</v>
      </c>
      <c r="AH525" t="s">
        <v>192</v>
      </c>
      <c r="AI525">
        <v>4</v>
      </c>
      <c r="AJ525">
        <v>4</v>
      </c>
      <c r="AK525" t="s">
        <v>193</v>
      </c>
      <c r="AL525" t="s">
        <v>193</v>
      </c>
      <c r="AM525" t="s">
        <v>193</v>
      </c>
      <c r="AN525">
        <v>5</v>
      </c>
      <c r="AO525" t="s">
        <v>194</v>
      </c>
      <c r="AP525" t="s">
        <v>826</v>
      </c>
      <c r="AQ525" s="283">
        <v>2.6920000000000002</v>
      </c>
      <c r="AR525">
        <v>1.0840000000000001</v>
      </c>
      <c r="AS525" s="283">
        <v>2.9181279999999998</v>
      </c>
      <c r="AT525">
        <v>111</v>
      </c>
      <c r="AU525" t="s">
        <v>340</v>
      </c>
      <c r="AV525" t="s">
        <v>32</v>
      </c>
      <c r="AW525" t="s">
        <v>32</v>
      </c>
      <c r="AX525">
        <v>5</v>
      </c>
      <c r="AY525" t="s">
        <v>195</v>
      </c>
      <c r="AZ525">
        <v>10744</v>
      </c>
      <c r="BA525" t="s">
        <v>916</v>
      </c>
      <c r="BB525">
        <v>8597</v>
      </c>
      <c r="BC525" t="s">
        <v>1298</v>
      </c>
      <c r="BD525">
        <v>10199908</v>
      </c>
      <c r="BE525" t="s">
        <v>829</v>
      </c>
      <c r="BF525" t="s">
        <v>340</v>
      </c>
      <c r="BG525" t="s">
        <v>32</v>
      </c>
      <c r="BH525" t="s">
        <v>198</v>
      </c>
      <c r="BI525" t="s">
        <v>32</v>
      </c>
      <c r="BJ525">
        <v>474523</v>
      </c>
      <c r="BK525" t="s">
        <v>831</v>
      </c>
      <c r="BL525" t="s">
        <v>344</v>
      </c>
      <c r="BM525" t="s">
        <v>841</v>
      </c>
      <c r="BN525" t="s">
        <v>834</v>
      </c>
      <c r="BO525" t="s">
        <v>32</v>
      </c>
      <c r="BP525" t="s">
        <v>32</v>
      </c>
    </row>
    <row r="526" spans="1:68">
      <c r="A526" s="109">
        <v>2026</v>
      </c>
      <c r="B526" t="s">
        <v>598</v>
      </c>
      <c r="C526" s="109">
        <v>24</v>
      </c>
      <c r="D526" t="s">
        <v>1809</v>
      </c>
      <c r="E526">
        <v>1</v>
      </c>
      <c r="F526" t="s">
        <v>32</v>
      </c>
      <c r="G526" t="s">
        <v>32</v>
      </c>
      <c r="H526">
        <v>698661</v>
      </c>
      <c r="I526" t="s">
        <v>1810</v>
      </c>
      <c r="J526" t="s">
        <v>822</v>
      </c>
      <c r="K526" t="s">
        <v>854</v>
      </c>
      <c r="L526" t="s">
        <v>1811</v>
      </c>
      <c r="M526">
        <v>17.5</v>
      </c>
      <c r="N526">
        <v>50</v>
      </c>
      <c r="O526">
        <v>36.799999999999997</v>
      </c>
      <c r="P526" s="110">
        <v>46048</v>
      </c>
      <c r="Q526" s="110">
        <v>46077</v>
      </c>
      <c r="R526" s="110">
        <v>46077.936969178241</v>
      </c>
      <c r="S526" t="s">
        <v>187</v>
      </c>
      <c r="T526" t="s">
        <v>32</v>
      </c>
      <c r="U526" t="s">
        <v>32</v>
      </c>
      <c r="V526" t="s">
        <v>259</v>
      </c>
      <c r="W526" t="s">
        <v>259</v>
      </c>
      <c r="X526" t="s">
        <v>856</v>
      </c>
      <c r="Y526" t="s">
        <v>32</v>
      </c>
      <c r="Z526" t="s">
        <v>32</v>
      </c>
      <c r="AA526" t="s">
        <v>32</v>
      </c>
      <c r="AB526" t="s">
        <v>32</v>
      </c>
      <c r="AC526" t="s">
        <v>32</v>
      </c>
      <c r="AD526" t="s">
        <v>32</v>
      </c>
      <c r="AE526" t="s">
        <v>190</v>
      </c>
      <c r="AF526">
        <v>217</v>
      </c>
      <c r="AG526" t="s">
        <v>191</v>
      </c>
      <c r="AH526" t="s">
        <v>192</v>
      </c>
      <c r="AI526">
        <v>4</v>
      </c>
      <c r="AJ526">
        <v>4</v>
      </c>
      <c r="AK526" t="s">
        <v>193</v>
      </c>
      <c r="AL526" t="s">
        <v>193</v>
      </c>
      <c r="AM526" t="s">
        <v>193</v>
      </c>
      <c r="AN526">
        <v>11</v>
      </c>
      <c r="AO526" t="s">
        <v>194</v>
      </c>
      <c r="AP526" t="s">
        <v>826</v>
      </c>
      <c r="AQ526" s="283">
        <v>5.9029999999999996</v>
      </c>
      <c r="AR526">
        <v>1.0840000000000001</v>
      </c>
      <c r="AS526" s="283">
        <v>6.3988519999999998</v>
      </c>
      <c r="AT526">
        <v>118</v>
      </c>
      <c r="AU526" t="s">
        <v>261</v>
      </c>
      <c r="AV526" t="s">
        <v>32</v>
      </c>
      <c r="AW526" t="s">
        <v>32</v>
      </c>
      <c r="AX526">
        <v>8</v>
      </c>
      <c r="AY526" t="s">
        <v>195</v>
      </c>
      <c r="AZ526">
        <v>9032</v>
      </c>
      <c r="BA526" t="s">
        <v>1812</v>
      </c>
      <c r="BB526">
        <v>976482</v>
      </c>
      <c r="BC526" t="s">
        <v>1813</v>
      </c>
      <c r="BD526">
        <v>18543218</v>
      </c>
      <c r="BE526" t="s">
        <v>829</v>
      </c>
      <c r="BF526" t="s">
        <v>203</v>
      </c>
      <c r="BG526" t="s">
        <v>32</v>
      </c>
      <c r="BH526" t="s">
        <v>198</v>
      </c>
      <c r="BI526" t="s">
        <v>1814</v>
      </c>
      <c r="BJ526">
        <v>474508</v>
      </c>
      <c r="BK526" t="s">
        <v>831</v>
      </c>
      <c r="BL526" t="s">
        <v>264</v>
      </c>
      <c r="BM526" t="s">
        <v>841</v>
      </c>
      <c r="BN526" t="s">
        <v>834</v>
      </c>
      <c r="BO526" t="s">
        <v>32</v>
      </c>
      <c r="BP526" t="s">
        <v>32</v>
      </c>
    </row>
    <row r="527" spans="1:68">
      <c r="A527" s="109">
        <v>2026</v>
      </c>
      <c r="B527" t="s">
        <v>598</v>
      </c>
      <c r="C527" s="109">
        <v>24</v>
      </c>
      <c r="D527" t="s">
        <v>1809</v>
      </c>
      <c r="E527">
        <v>2</v>
      </c>
      <c r="F527" t="s">
        <v>32</v>
      </c>
      <c r="G527" t="s">
        <v>32</v>
      </c>
      <c r="H527">
        <v>698661</v>
      </c>
      <c r="I527" t="s">
        <v>1810</v>
      </c>
      <c r="J527" t="s">
        <v>822</v>
      </c>
      <c r="K527" t="s">
        <v>854</v>
      </c>
      <c r="L527" t="s">
        <v>1811</v>
      </c>
      <c r="M527">
        <v>17.5</v>
      </c>
      <c r="N527">
        <v>50</v>
      </c>
      <c r="O527">
        <v>36.799999999999997</v>
      </c>
      <c r="P527" s="110">
        <v>46048</v>
      </c>
      <c r="Q527" s="110">
        <v>46077</v>
      </c>
      <c r="R527" s="110">
        <v>46077.936969178241</v>
      </c>
      <c r="S527" t="s">
        <v>187</v>
      </c>
      <c r="T527" t="s">
        <v>32</v>
      </c>
      <c r="U527" t="s">
        <v>32</v>
      </c>
      <c r="V527" t="s">
        <v>259</v>
      </c>
      <c r="W527" t="s">
        <v>259</v>
      </c>
      <c r="X527" t="s">
        <v>856</v>
      </c>
      <c r="Y527" t="s">
        <v>32</v>
      </c>
      <c r="Z527" t="s">
        <v>32</v>
      </c>
      <c r="AA527" t="s">
        <v>32</v>
      </c>
      <c r="AB527" t="s">
        <v>32</v>
      </c>
      <c r="AC527" t="s">
        <v>32</v>
      </c>
      <c r="AD527" t="s">
        <v>32</v>
      </c>
      <c r="AE527" t="s">
        <v>190</v>
      </c>
      <c r="AF527">
        <v>217</v>
      </c>
      <c r="AG527" t="s">
        <v>191</v>
      </c>
      <c r="AH527" t="s">
        <v>192</v>
      </c>
      <c r="AI527">
        <v>4</v>
      </c>
      <c r="AJ527">
        <v>4</v>
      </c>
      <c r="AK527" t="s">
        <v>193</v>
      </c>
      <c r="AL527" t="s">
        <v>193</v>
      </c>
      <c r="AM527" t="s">
        <v>193</v>
      </c>
      <c r="AN527">
        <v>11</v>
      </c>
      <c r="AO527" t="s">
        <v>194</v>
      </c>
      <c r="AP527" t="s">
        <v>826</v>
      </c>
      <c r="AQ527" s="283">
        <v>2.1000000000000001E-2</v>
      </c>
      <c r="AR527">
        <v>1.0840000000000001</v>
      </c>
      <c r="AS527" s="283">
        <v>2.2764E-2</v>
      </c>
      <c r="AT527">
        <v>118</v>
      </c>
      <c r="AU527" t="s">
        <v>261</v>
      </c>
      <c r="AV527" t="s">
        <v>32</v>
      </c>
      <c r="AW527" t="s">
        <v>32</v>
      </c>
      <c r="AX527">
        <v>8</v>
      </c>
      <c r="AY527" t="s">
        <v>239</v>
      </c>
      <c r="AZ527">
        <v>1734622</v>
      </c>
      <c r="BA527" t="s">
        <v>274</v>
      </c>
      <c r="BB527">
        <v>976482</v>
      </c>
      <c r="BC527" t="s">
        <v>1813</v>
      </c>
      <c r="BD527">
        <v>18543218</v>
      </c>
      <c r="BE527" t="s">
        <v>829</v>
      </c>
      <c r="BF527" t="s">
        <v>203</v>
      </c>
      <c r="BG527" t="s">
        <v>32</v>
      </c>
      <c r="BH527" t="s">
        <v>198</v>
      </c>
      <c r="BI527" t="s">
        <v>1814</v>
      </c>
      <c r="BJ527">
        <v>474508</v>
      </c>
      <c r="BK527" t="s">
        <v>831</v>
      </c>
      <c r="BL527" t="s">
        <v>264</v>
      </c>
      <c r="BM527" t="s">
        <v>841</v>
      </c>
      <c r="BN527" t="s">
        <v>834</v>
      </c>
      <c r="BO527" t="s">
        <v>32</v>
      </c>
      <c r="BP527" t="s">
        <v>32</v>
      </c>
    </row>
    <row r="528" spans="1:68">
      <c r="A528" s="109">
        <v>2026</v>
      </c>
      <c r="B528" t="s">
        <v>598</v>
      </c>
      <c r="C528" s="109">
        <v>24</v>
      </c>
      <c r="D528" t="s">
        <v>1815</v>
      </c>
      <c r="E528">
        <v>1</v>
      </c>
      <c r="F528" t="s">
        <v>32</v>
      </c>
      <c r="G528" t="s">
        <v>32</v>
      </c>
      <c r="H528">
        <v>960532</v>
      </c>
      <c r="I528" t="s">
        <v>913</v>
      </c>
      <c r="J528" t="s">
        <v>822</v>
      </c>
      <c r="K528" t="s">
        <v>914</v>
      </c>
      <c r="L528" t="s">
        <v>915</v>
      </c>
      <c r="M528">
        <v>17.5</v>
      </c>
      <c r="N528">
        <v>50</v>
      </c>
      <c r="O528">
        <v>44.9</v>
      </c>
      <c r="P528" s="110">
        <v>46050</v>
      </c>
      <c r="Q528" s="110">
        <v>46077</v>
      </c>
      <c r="R528" s="110">
        <v>46077.839743206023</v>
      </c>
      <c r="S528" t="s">
        <v>187</v>
      </c>
      <c r="T528" t="s">
        <v>32</v>
      </c>
      <c r="U528" t="s">
        <v>32</v>
      </c>
      <c r="V528" t="s">
        <v>267</v>
      </c>
      <c r="W528" t="s">
        <v>268</v>
      </c>
      <c r="X528" t="s">
        <v>856</v>
      </c>
      <c r="Y528" t="s">
        <v>32</v>
      </c>
      <c r="Z528" t="s">
        <v>32</v>
      </c>
      <c r="AA528" t="s">
        <v>32</v>
      </c>
      <c r="AB528" t="s">
        <v>32</v>
      </c>
      <c r="AC528" t="s">
        <v>32</v>
      </c>
      <c r="AD528" t="s">
        <v>32</v>
      </c>
      <c r="AE528" t="s">
        <v>190</v>
      </c>
      <c r="AF528">
        <v>217</v>
      </c>
      <c r="AG528" t="s">
        <v>191</v>
      </c>
      <c r="AH528" t="s">
        <v>192</v>
      </c>
      <c r="AI528">
        <v>4</v>
      </c>
      <c r="AJ528">
        <v>4</v>
      </c>
      <c r="AK528" t="s">
        <v>193</v>
      </c>
      <c r="AL528" t="s">
        <v>193</v>
      </c>
      <c r="AM528" t="s">
        <v>193</v>
      </c>
      <c r="AN528">
        <v>11</v>
      </c>
      <c r="AO528" t="s">
        <v>194</v>
      </c>
      <c r="AP528" t="s">
        <v>826</v>
      </c>
      <c r="AQ528" s="283">
        <v>3.2679999999999998</v>
      </c>
      <c r="AR528">
        <v>1.0840000000000001</v>
      </c>
      <c r="AS528" s="283">
        <v>3.5425119999999999</v>
      </c>
      <c r="AT528">
        <v>118</v>
      </c>
      <c r="AU528" t="s">
        <v>269</v>
      </c>
      <c r="AV528" t="s">
        <v>32</v>
      </c>
      <c r="AW528" t="s">
        <v>32</v>
      </c>
      <c r="AX528">
        <v>5</v>
      </c>
      <c r="AY528" t="s">
        <v>195</v>
      </c>
      <c r="AZ528">
        <v>10744</v>
      </c>
      <c r="BA528" t="s">
        <v>916</v>
      </c>
      <c r="BB528">
        <v>8011</v>
      </c>
      <c r="BC528" t="s">
        <v>917</v>
      </c>
      <c r="BD528">
        <v>6527802</v>
      </c>
      <c r="BE528" t="s">
        <v>829</v>
      </c>
      <c r="BF528" t="s">
        <v>340</v>
      </c>
      <c r="BG528" t="s">
        <v>32</v>
      </c>
      <c r="BH528" t="s">
        <v>198</v>
      </c>
      <c r="BI528" t="s">
        <v>32</v>
      </c>
      <c r="BJ528">
        <v>474497</v>
      </c>
      <c r="BK528" t="s">
        <v>831</v>
      </c>
      <c r="BL528" t="s">
        <v>272</v>
      </c>
      <c r="BM528" t="s">
        <v>841</v>
      </c>
      <c r="BN528" t="s">
        <v>834</v>
      </c>
      <c r="BO528" t="s">
        <v>32</v>
      </c>
      <c r="BP528" t="s">
        <v>32</v>
      </c>
    </row>
    <row r="529" spans="1:68">
      <c r="A529" s="109">
        <v>2026</v>
      </c>
      <c r="B529" t="s">
        <v>598</v>
      </c>
      <c r="C529" s="109">
        <v>24</v>
      </c>
      <c r="D529" t="s">
        <v>1816</v>
      </c>
      <c r="E529">
        <v>1</v>
      </c>
      <c r="F529" t="s">
        <v>32</v>
      </c>
      <c r="G529" t="s">
        <v>32</v>
      </c>
      <c r="H529">
        <v>912902</v>
      </c>
      <c r="I529" t="s">
        <v>317</v>
      </c>
      <c r="J529" t="s">
        <v>822</v>
      </c>
      <c r="K529" t="s">
        <v>952</v>
      </c>
      <c r="L529" t="s">
        <v>1184</v>
      </c>
      <c r="M529">
        <v>14</v>
      </c>
      <c r="N529">
        <v>16</v>
      </c>
      <c r="O529">
        <v>33</v>
      </c>
      <c r="P529" s="110">
        <v>46060</v>
      </c>
      <c r="Q529" s="110">
        <v>46077</v>
      </c>
      <c r="R529" s="110">
        <v>46077.677117164349</v>
      </c>
      <c r="S529" t="s">
        <v>187</v>
      </c>
      <c r="T529" t="s">
        <v>32</v>
      </c>
      <c r="U529" t="s">
        <v>32</v>
      </c>
      <c r="V529" t="s">
        <v>318</v>
      </c>
      <c r="W529" t="s">
        <v>318</v>
      </c>
      <c r="X529" t="s">
        <v>954</v>
      </c>
      <c r="Y529" t="s">
        <v>32</v>
      </c>
      <c r="Z529" t="s">
        <v>32</v>
      </c>
      <c r="AA529" t="s">
        <v>32</v>
      </c>
      <c r="AB529" t="s">
        <v>32</v>
      </c>
      <c r="AC529" t="s">
        <v>32</v>
      </c>
      <c r="AD529" t="s">
        <v>32</v>
      </c>
      <c r="AE529" t="s">
        <v>190</v>
      </c>
      <c r="AF529">
        <v>217</v>
      </c>
      <c r="AG529" t="s">
        <v>191</v>
      </c>
      <c r="AH529" t="s">
        <v>192</v>
      </c>
      <c r="AI529">
        <v>4</v>
      </c>
      <c r="AJ529">
        <v>4</v>
      </c>
      <c r="AK529" t="s">
        <v>193</v>
      </c>
      <c r="AL529" t="s">
        <v>193</v>
      </c>
      <c r="AM529" t="s">
        <v>193</v>
      </c>
      <c r="AN529">
        <v>2</v>
      </c>
      <c r="AO529" t="s">
        <v>194</v>
      </c>
      <c r="AP529" t="s">
        <v>826</v>
      </c>
      <c r="AQ529" s="283">
        <v>0.5</v>
      </c>
      <c r="AR529">
        <v>1.0840000000000001</v>
      </c>
      <c r="AS529" s="283">
        <v>0.54200000000000004</v>
      </c>
      <c r="AT529">
        <v>106</v>
      </c>
      <c r="AU529" t="s">
        <v>320</v>
      </c>
      <c r="AV529" t="s">
        <v>32</v>
      </c>
      <c r="AW529" t="s">
        <v>32</v>
      </c>
      <c r="AX529">
        <v>3</v>
      </c>
      <c r="AY529" t="s">
        <v>195</v>
      </c>
      <c r="AZ529">
        <v>5811</v>
      </c>
      <c r="BA529" t="s">
        <v>397</v>
      </c>
      <c r="BB529">
        <v>912953</v>
      </c>
      <c r="BC529" t="s">
        <v>322</v>
      </c>
      <c r="BD529">
        <v>12349216</v>
      </c>
      <c r="BE529" t="s">
        <v>829</v>
      </c>
      <c r="BF529" t="s">
        <v>318</v>
      </c>
      <c r="BG529" t="s">
        <v>32</v>
      </c>
      <c r="BH529" t="s">
        <v>198</v>
      </c>
      <c r="BI529" t="s">
        <v>32</v>
      </c>
      <c r="BJ529">
        <v>474465</v>
      </c>
      <c r="BK529" t="s">
        <v>831</v>
      </c>
      <c r="BL529" t="s">
        <v>323</v>
      </c>
      <c r="BM529" t="s">
        <v>841</v>
      </c>
      <c r="BN529" t="s">
        <v>834</v>
      </c>
      <c r="BO529" t="s">
        <v>32</v>
      </c>
      <c r="BP529" t="s">
        <v>32</v>
      </c>
    </row>
    <row r="530" spans="1:68">
      <c r="A530" s="109">
        <v>2026</v>
      </c>
      <c r="B530" t="s">
        <v>598</v>
      </c>
      <c r="C530" s="109">
        <v>24</v>
      </c>
      <c r="D530" t="s">
        <v>1816</v>
      </c>
      <c r="E530">
        <v>2</v>
      </c>
      <c r="F530" t="s">
        <v>32</v>
      </c>
      <c r="G530" t="s">
        <v>32</v>
      </c>
      <c r="H530">
        <v>912902</v>
      </c>
      <c r="I530" t="s">
        <v>317</v>
      </c>
      <c r="J530" t="s">
        <v>822</v>
      </c>
      <c r="K530" t="s">
        <v>952</v>
      </c>
      <c r="L530" t="s">
        <v>1184</v>
      </c>
      <c r="M530">
        <v>14</v>
      </c>
      <c r="N530">
        <v>16</v>
      </c>
      <c r="O530">
        <v>33</v>
      </c>
      <c r="P530" s="110">
        <v>46060</v>
      </c>
      <c r="Q530" s="110">
        <v>46077</v>
      </c>
      <c r="R530" s="110">
        <v>46077.677117164349</v>
      </c>
      <c r="S530" t="s">
        <v>187</v>
      </c>
      <c r="T530" t="s">
        <v>32</v>
      </c>
      <c r="U530" t="s">
        <v>32</v>
      </c>
      <c r="V530" t="s">
        <v>318</v>
      </c>
      <c r="W530" t="s">
        <v>318</v>
      </c>
      <c r="X530" t="s">
        <v>954</v>
      </c>
      <c r="Y530" t="s">
        <v>32</v>
      </c>
      <c r="Z530" t="s">
        <v>32</v>
      </c>
      <c r="AA530" t="s">
        <v>32</v>
      </c>
      <c r="AB530" t="s">
        <v>32</v>
      </c>
      <c r="AC530" t="s">
        <v>32</v>
      </c>
      <c r="AD530" t="s">
        <v>32</v>
      </c>
      <c r="AE530" t="s">
        <v>190</v>
      </c>
      <c r="AF530">
        <v>217</v>
      </c>
      <c r="AG530" t="s">
        <v>191</v>
      </c>
      <c r="AH530" t="s">
        <v>192</v>
      </c>
      <c r="AI530">
        <v>4</v>
      </c>
      <c r="AJ530">
        <v>4</v>
      </c>
      <c r="AK530" t="s">
        <v>193</v>
      </c>
      <c r="AL530" t="s">
        <v>193</v>
      </c>
      <c r="AM530" t="s">
        <v>193</v>
      </c>
      <c r="AN530">
        <v>2</v>
      </c>
      <c r="AO530" t="s">
        <v>194</v>
      </c>
      <c r="AP530" t="s">
        <v>826</v>
      </c>
      <c r="AQ530" s="283">
        <v>0.64</v>
      </c>
      <c r="AR530">
        <v>1.0840000000000001</v>
      </c>
      <c r="AS530" s="283">
        <v>0.69376000000000004</v>
      </c>
      <c r="AT530">
        <v>105</v>
      </c>
      <c r="AU530" t="s">
        <v>320</v>
      </c>
      <c r="AV530" t="s">
        <v>32</v>
      </c>
      <c r="AW530" t="s">
        <v>32</v>
      </c>
      <c r="AX530">
        <v>3</v>
      </c>
      <c r="AY530" t="s">
        <v>195</v>
      </c>
      <c r="AZ530">
        <v>5811</v>
      </c>
      <c r="BA530" t="s">
        <v>397</v>
      </c>
      <c r="BB530">
        <v>912953</v>
      </c>
      <c r="BC530" t="s">
        <v>322</v>
      </c>
      <c r="BD530">
        <v>12349216</v>
      </c>
      <c r="BE530" t="s">
        <v>829</v>
      </c>
      <c r="BF530" t="s">
        <v>318</v>
      </c>
      <c r="BG530" t="s">
        <v>32</v>
      </c>
      <c r="BH530" t="s">
        <v>198</v>
      </c>
      <c r="BI530" t="s">
        <v>32</v>
      </c>
      <c r="BJ530">
        <v>474465</v>
      </c>
      <c r="BK530" t="s">
        <v>831</v>
      </c>
      <c r="BL530" t="s">
        <v>323</v>
      </c>
      <c r="BM530" t="s">
        <v>841</v>
      </c>
      <c r="BN530" t="s">
        <v>834</v>
      </c>
      <c r="BO530" t="s">
        <v>32</v>
      </c>
      <c r="BP530" t="s">
        <v>32</v>
      </c>
    </row>
    <row r="531" spans="1:68">
      <c r="A531" s="109">
        <v>2026</v>
      </c>
      <c r="B531" t="s">
        <v>598</v>
      </c>
      <c r="C531" s="109">
        <v>24</v>
      </c>
      <c r="D531" t="s">
        <v>1817</v>
      </c>
      <c r="E531">
        <v>1</v>
      </c>
      <c r="F531" t="s">
        <v>32</v>
      </c>
      <c r="G531" t="s">
        <v>32</v>
      </c>
      <c r="H531">
        <v>967442</v>
      </c>
      <c r="I531" t="s">
        <v>1306</v>
      </c>
      <c r="J531" t="s">
        <v>822</v>
      </c>
      <c r="K531" t="s">
        <v>854</v>
      </c>
      <c r="L531" t="s">
        <v>1307</v>
      </c>
      <c r="M531">
        <v>17.5</v>
      </c>
      <c r="N531">
        <v>48.5</v>
      </c>
      <c r="O531">
        <v>56</v>
      </c>
      <c r="P531" s="110">
        <v>46049</v>
      </c>
      <c r="Q531" s="110">
        <v>46077</v>
      </c>
      <c r="R531" s="110">
        <v>46077.550176307872</v>
      </c>
      <c r="S531" t="s">
        <v>187</v>
      </c>
      <c r="T531" t="s">
        <v>32</v>
      </c>
      <c r="U531" t="s">
        <v>32</v>
      </c>
      <c r="V531" t="s">
        <v>301</v>
      </c>
      <c r="W531" t="s">
        <v>302</v>
      </c>
      <c r="X531" t="s">
        <v>856</v>
      </c>
      <c r="Y531" t="s">
        <v>32</v>
      </c>
      <c r="Z531" t="s">
        <v>32</v>
      </c>
      <c r="AA531" t="s">
        <v>32</v>
      </c>
      <c r="AB531" t="s">
        <v>32</v>
      </c>
      <c r="AC531" t="s">
        <v>32</v>
      </c>
      <c r="AD531" t="s">
        <v>32</v>
      </c>
      <c r="AE531" t="s">
        <v>190</v>
      </c>
      <c r="AF531">
        <v>217</v>
      </c>
      <c r="AG531" t="s">
        <v>191</v>
      </c>
      <c r="AH531" t="s">
        <v>192</v>
      </c>
      <c r="AI531">
        <v>4</v>
      </c>
      <c r="AJ531">
        <v>4</v>
      </c>
      <c r="AK531" t="s">
        <v>193</v>
      </c>
      <c r="AL531" t="s">
        <v>193</v>
      </c>
      <c r="AM531" t="s">
        <v>193</v>
      </c>
      <c r="AN531">
        <v>11</v>
      </c>
      <c r="AO531" t="s">
        <v>194</v>
      </c>
      <c r="AP531" t="s">
        <v>826</v>
      </c>
      <c r="AQ531" s="283">
        <v>7.8979999999999997</v>
      </c>
      <c r="AR531">
        <v>1.0840000000000001</v>
      </c>
      <c r="AS531" s="283">
        <v>8.5614319999999999</v>
      </c>
      <c r="AT531">
        <v>118</v>
      </c>
      <c r="AU531" t="s">
        <v>261</v>
      </c>
      <c r="AV531" t="s">
        <v>32</v>
      </c>
      <c r="AW531" t="s">
        <v>32</v>
      </c>
      <c r="AX531">
        <v>8</v>
      </c>
      <c r="AY531" t="s">
        <v>195</v>
      </c>
      <c r="AZ531">
        <v>9761</v>
      </c>
      <c r="BA531" t="s">
        <v>1211</v>
      </c>
      <c r="BB531">
        <v>910560</v>
      </c>
      <c r="BC531" t="s">
        <v>1308</v>
      </c>
      <c r="BD531">
        <v>15192957</v>
      </c>
      <c r="BE531" t="s">
        <v>829</v>
      </c>
      <c r="BF531" t="s">
        <v>203</v>
      </c>
      <c r="BG531" t="s">
        <v>32</v>
      </c>
      <c r="BH531" t="s">
        <v>198</v>
      </c>
      <c r="BI531" t="s">
        <v>32</v>
      </c>
      <c r="BJ531">
        <v>474455</v>
      </c>
      <c r="BK531" t="s">
        <v>831</v>
      </c>
      <c r="BL531" t="s">
        <v>305</v>
      </c>
      <c r="BM531" t="s">
        <v>841</v>
      </c>
      <c r="BN531" t="s">
        <v>834</v>
      </c>
      <c r="BO531" t="s">
        <v>32</v>
      </c>
      <c r="BP531" t="s">
        <v>32</v>
      </c>
    </row>
    <row r="532" spans="1:68">
      <c r="A532" s="109">
        <v>2026</v>
      </c>
      <c r="B532" t="s">
        <v>598</v>
      </c>
      <c r="C532" s="109">
        <v>24</v>
      </c>
      <c r="D532" t="s">
        <v>1818</v>
      </c>
      <c r="E532">
        <v>1</v>
      </c>
      <c r="F532" t="s">
        <v>32</v>
      </c>
      <c r="G532" t="s">
        <v>32</v>
      </c>
      <c r="H532">
        <v>901375</v>
      </c>
      <c r="I532" t="s">
        <v>1339</v>
      </c>
      <c r="J532" t="s">
        <v>822</v>
      </c>
      <c r="K532" t="s">
        <v>1340</v>
      </c>
      <c r="L532" t="s">
        <v>1341</v>
      </c>
      <c r="M532">
        <v>15</v>
      </c>
      <c r="N532">
        <v>30</v>
      </c>
      <c r="O532">
        <v>38.799999999999997</v>
      </c>
      <c r="P532" s="110">
        <v>46060</v>
      </c>
      <c r="Q532" s="110">
        <v>46077</v>
      </c>
      <c r="R532" s="110">
        <v>46077.654440046303</v>
      </c>
      <c r="S532" t="s">
        <v>187</v>
      </c>
      <c r="T532" t="s">
        <v>32</v>
      </c>
      <c r="U532" t="s">
        <v>32</v>
      </c>
      <c r="V532" t="s">
        <v>318</v>
      </c>
      <c r="W532" t="s">
        <v>318</v>
      </c>
      <c r="X532" t="s">
        <v>954</v>
      </c>
      <c r="Y532" t="s">
        <v>32</v>
      </c>
      <c r="Z532" t="s">
        <v>32</v>
      </c>
      <c r="AA532" t="s">
        <v>32</v>
      </c>
      <c r="AB532" t="s">
        <v>32</v>
      </c>
      <c r="AC532" t="s">
        <v>32</v>
      </c>
      <c r="AD532" t="s">
        <v>32</v>
      </c>
      <c r="AE532" t="s">
        <v>190</v>
      </c>
      <c r="AF532">
        <v>217</v>
      </c>
      <c r="AG532" t="s">
        <v>191</v>
      </c>
      <c r="AH532" t="s">
        <v>192</v>
      </c>
      <c r="AI532">
        <v>4</v>
      </c>
      <c r="AJ532">
        <v>4</v>
      </c>
      <c r="AK532" t="s">
        <v>193</v>
      </c>
      <c r="AL532" t="s">
        <v>193</v>
      </c>
      <c r="AM532" t="s">
        <v>193</v>
      </c>
      <c r="AN532">
        <v>2</v>
      </c>
      <c r="AO532" t="s">
        <v>194</v>
      </c>
      <c r="AP532" t="s">
        <v>826</v>
      </c>
      <c r="AQ532" s="283">
        <v>0.5</v>
      </c>
      <c r="AR532">
        <v>1.0840000000000001</v>
      </c>
      <c r="AS532" s="283">
        <v>0.54200000000000004</v>
      </c>
      <c r="AT532">
        <v>106</v>
      </c>
      <c r="AU532" t="s">
        <v>320</v>
      </c>
      <c r="AV532" t="s">
        <v>32</v>
      </c>
      <c r="AW532" t="s">
        <v>32</v>
      </c>
      <c r="AX532">
        <v>3</v>
      </c>
      <c r="AY532" t="s">
        <v>195</v>
      </c>
      <c r="AZ532">
        <v>8568</v>
      </c>
      <c r="BA532" t="s">
        <v>963</v>
      </c>
      <c r="BB532">
        <v>96604</v>
      </c>
      <c r="BC532" t="s">
        <v>1342</v>
      </c>
      <c r="BD532">
        <v>12033710</v>
      </c>
      <c r="BE532" t="s">
        <v>859</v>
      </c>
      <c r="BF532" t="s">
        <v>318</v>
      </c>
      <c r="BG532" t="s">
        <v>32</v>
      </c>
      <c r="BH532" t="s">
        <v>198</v>
      </c>
      <c r="BI532" t="s">
        <v>32</v>
      </c>
      <c r="BJ532">
        <v>474418</v>
      </c>
      <c r="BK532" t="s">
        <v>831</v>
      </c>
      <c r="BL532" t="s">
        <v>323</v>
      </c>
      <c r="BM532" t="s">
        <v>841</v>
      </c>
      <c r="BN532" t="s">
        <v>834</v>
      </c>
      <c r="BO532" t="s">
        <v>32</v>
      </c>
      <c r="BP532" t="s">
        <v>32</v>
      </c>
    </row>
    <row r="533" spans="1:68">
      <c r="A533" s="109">
        <v>2026</v>
      </c>
      <c r="B533" t="s">
        <v>598</v>
      </c>
      <c r="C533" s="109">
        <v>24</v>
      </c>
      <c r="D533" t="s">
        <v>1818</v>
      </c>
      <c r="E533">
        <v>2</v>
      </c>
      <c r="F533" t="s">
        <v>32</v>
      </c>
      <c r="G533" t="s">
        <v>32</v>
      </c>
      <c r="H533">
        <v>901375</v>
      </c>
      <c r="I533" t="s">
        <v>1339</v>
      </c>
      <c r="J533" t="s">
        <v>822</v>
      </c>
      <c r="K533" t="s">
        <v>1340</v>
      </c>
      <c r="L533" t="s">
        <v>1341</v>
      </c>
      <c r="M533">
        <v>15</v>
      </c>
      <c r="N533">
        <v>30</v>
      </c>
      <c r="O533">
        <v>38.799999999999997</v>
      </c>
      <c r="P533" s="110">
        <v>46060</v>
      </c>
      <c r="Q533" s="110">
        <v>46077</v>
      </c>
      <c r="R533" s="110">
        <v>46077.654440046303</v>
      </c>
      <c r="S533" t="s">
        <v>187</v>
      </c>
      <c r="T533" t="s">
        <v>32</v>
      </c>
      <c r="U533" t="s">
        <v>32</v>
      </c>
      <c r="V533" t="s">
        <v>318</v>
      </c>
      <c r="W533" t="s">
        <v>318</v>
      </c>
      <c r="X533" t="s">
        <v>954</v>
      </c>
      <c r="Y533" t="s">
        <v>32</v>
      </c>
      <c r="Z533" t="s">
        <v>32</v>
      </c>
      <c r="AA533" t="s">
        <v>32</v>
      </c>
      <c r="AB533" t="s">
        <v>32</v>
      </c>
      <c r="AC533" t="s">
        <v>32</v>
      </c>
      <c r="AD533" t="s">
        <v>32</v>
      </c>
      <c r="AE533" t="s">
        <v>190</v>
      </c>
      <c r="AF533">
        <v>217</v>
      </c>
      <c r="AG533" t="s">
        <v>191</v>
      </c>
      <c r="AH533" t="s">
        <v>192</v>
      </c>
      <c r="AI533">
        <v>4</v>
      </c>
      <c r="AJ533">
        <v>4</v>
      </c>
      <c r="AK533" t="s">
        <v>193</v>
      </c>
      <c r="AL533" t="s">
        <v>193</v>
      </c>
      <c r="AM533" t="s">
        <v>193</v>
      </c>
      <c r="AN533">
        <v>3</v>
      </c>
      <c r="AO533" t="s">
        <v>194</v>
      </c>
      <c r="AP533" t="s">
        <v>826</v>
      </c>
      <c r="AQ533" s="283">
        <v>0.255</v>
      </c>
      <c r="AR533">
        <v>1.0840000000000001</v>
      </c>
      <c r="AS533" s="283">
        <v>0.27642</v>
      </c>
      <c r="AT533">
        <v>107</v>
      </c>
      <c r="AU533" t="s">
        <v>320</v>
      </c>
      <c r="AV533" t="s">
        <v>32</v>
      </c>
      <c r="AW533" t="s">
        <v>32</v>
      </c>
      <c r="AX533">
        <v>3</v>
      </c>
      <c r="AY533" t="s">
        <v>195</v>
      </c>
      <c r="AZ533">
        <v>8568</v>
      </c>
      <c r="BA533" t="s">
        <v>963</v>
      </c>
      <c r="BB533">
        <v>96604</v>
      </c>
      <c r="BC533" t="s">
        <v>1342</v>
      </c>
      <c r="BD533">
        <v>12033710</v>
      </c>
      <c r="BE533" t="s">
        <v>859</v>
      </c>
      <c r="BF533" t="s">
        <v>318</v>
      </c>
      <c r="BG533" t="s">
        <v>32</v>
      </c>
      <c r="BH533" t="s">
        <v>198</v>
      </c>
      <c r="BI533" t="s">
        <v>32</v>
      </c>
      <c r="BJ533">
        <v>474418</v>
      </c>
      <c r="BK533" t="s">
        <v>831</v>
      </c>
      <c r="BL533" t="s">
        <v>323</v>
      </c>
      <c r="BM533" t="s">
        <v>841</v>
      </c>
      <c r="BN533" t="s">
        <v>834</v>
      </c>
      <c r="BO533" t="s">
        <v>32</v>
      </c>
      <c r="BP533" t="s">
        <v>32</v>
      </c>
    </row>
    <row r="534" spans="1:68">
      <c r="A534" s="109">
        <v>2026</v>
      </c>
      <c r="B534" t="s">
        <v>598</v>
      </c>
      <c r="C534" s="109">
        <v>23</v>
      </c>
      <c r="D534" t="s">
        <v>1819</v>
      </c>
      <c r="E534">
        <v>1</v>
      </c>
      <c r="F534" t="s">
        <v>32</v>
      </c>
      <c r="G534" t="s">
        <v>32</v>
      </c>
      <c r="H534">
        <v>965720</v>
      </c>
      <c r="I534" t="s">
        <v>1124</v>
      </c>
      <c r="J534" t="s">
        <v>822</v>
      </c>
      <c r="K534" t="s">
        <v>914</v>
      </c>
      <c r="L534" t="s">
        <v>1125</v>
      </c>
      <c r="M534">
        <v>17.899999999999999</v>
      </c>
      <c r="N534">
        <v>45.7</v>
      </c>
      <c r="O534">
        <v>36.5</v>
      </c>
      <c r="P534" s="110">
        <v>46068</v>
      </c>
      <c r="Q534" s="110">
        <v>46076</v>
      </c>
      <c r="R534" s="110">
        <v>46076.669126620371</v>
      </c>
      <c r="S534" t="s">
        <v>187</v>
      </c>
      <c r="T534" t="s">
        <v>32</v>
      </c>
      <c r="U534" t="s">
        <v>32</v>
      </c>
      <c r="V534" t="s">
        <v>339</v>
      </c>
      <c r="W534" t="s">
        <v>340</v>
      </c>
      <c r="X534" t="s">
        <v>1058</v>
      </c>
      <c r="Y534" t="s">
        <v>32</v>
      </c>
      <c r="Z534" t="s">
        <v>32</v>
      </c>
      <c r="AA534" t="s">
        <v>32</v>
      </c>
      <c r="AB534" t="s">
        <v>32</v>
      </c>
      <c r="AC534" t="s">
        <v>32</v>
      </c>
      <c r="AD534" t="s">
        <v>32</v>
      </c>
      <c r="AE534" t="s">
        <v>190</v>
      </c>
      <c r="AF534">
        <v>217</v>
      </c>
      <c r="AG534" t="s">
        <v>191</v>
      </c>
      <c r="AH534" t="s">
        <v>192</v>
      </c>
      <c r="AI534">
        <v>4</v>
      </c>
      <c r="AJ534">
        <v>4</v>
      </c>
      <c r="AK534" t="s">
        <v>193</v>
      </c>
      <c r="AL534" t="s">
        <v>193</v>
      </c>
      <c r="AM534" t="s">
        <v>193</v>
      </c>
      <c r="AN534">
        <v>5</v>
      </c>
      <c r="AO534" t="s">
        <v>194</v>
      </c>
      <c r="AP534" t="s">
        <v>826</v>
      </c>
      <c r="AQ534" s="283">
        <v>0.27100000000000002</v>
      </c>
      <c r="AR534">
        <v>1.0840000000000001</v>
      </c>
      <c r="AS534" s="283">
        <v>0.29376400000000003</v>
      </c>
      <c r="AT534">
        <v>111</v>
      </c>
      <c r="AU534" t="s">
        <v>340</v>
      </c>
      <c r="AV534" t="s">
        <v>32</v>
      </c>
      <c r="AW534" t="s">
        <v>32</v>
      </c>
      <c r="AX534">
        <v>5</v>
      </c>
      <c r="AY534" t="s">
        <v>195</v>
      </c>
      <c r="AZ534">
        <v>723</v>
      </c>
      <c r="BA534" t="s">
        <v>228</v>
      </c>
      <c r="BB534">
        <v>11669</v>
      </c>
      <c r="BC534" t="s">
        <v>1126</v>
      </c>
      <c r="BD534">
        <v>7467957</v>
      </c>
      <c r="BE534" t="s">
        <v>859</v>
      </c>
      <c r="BF534" t="s">
        <v>340</v>
      </c>
      <c r="BG534" t="s">
        <v>32</v>
      </c>
      <c r="BH534" t="s">
        <v>198</v>
      </c>
      <c r="BI534" t="s">
        <v>32</v>
      </c>
      <c r="BJ534">
        <v>474371</v>
      </c>
      <c r="BK534" t="s">
        <v>831</v>
      </c>
      <c r="BL534" t="s">
        <v>344</v>
      </c>
      <c r="BM534" t="s">
        <v>833</v>
      </c>
      <c r="BN534" t="s">
        <v>834</v>
      </c>
      <c r="BO534" t="s">
        <v>32</v>
      </c>
      <c r="BP534" t="s">
        <v>32</v>
      </c>
    </row>
    <row r="535" spans="1:68">
      <c r="A535" s="109">
        <v>2026</v>
      </c>
      <c r="B535" t="s">
        <v>598</v>
      </c>
      <c r="C535" s="109">
        <v>23</v>
      </c>
      <c r="D535" t="s">
        <v>1820</v>
      </c>
      <c r="E535">
        <v>1</v>
      </c>
      <c r="F535" t="s">
        <v>32</v>
      </c>
      <c r="G535" t="s">
        <v>32</v>
      </c>
      <c r="H535">
        <v>923236</v>
      </c>
      <c r="I535" t="s">
        <v>1501</v>
      </c>
      <c r="J535" t="s">
        <v>822</v>
      </c>
      <c r="K535" t="s">
        <v>854</v>
      </c>
      <c r="L535" t="s">
        <v>1502</v>
      </c>
      <c r="M535">
        <v>17.8</v>
      </c>
      <c r="N535">
        <v>48</v>
      </c>
      <c r="O535">
        <v>45.9</v>
      </c>
      <c r="P535" s="110">
        <v>46048</v>
      </c>
      <c r="Q535" s="110">
        <v>46076</v>
      </c>
      <c r="R535" s="110">
        <v>46076.868541516204</v>
      </c>
      <c r="S535" t="s">
        <v>187</v>
      </c>
      <c r="T535" t="s">
        <v>32</v>
      </c>
      <c r="U535" t="s">
        <v>32</v>
      </c>
      <c r="V535" t="s">
        <v>259</v>
      </c>
      <c r="W535" t="s">
        <v>259</v>
      </c>
      <c r="X535" t="s">
        <v>856</v>
      </c>
      <c r="Y535" t="s">
        <v>32</v>
      </c>
      <c r="Z535" t="s">
        <v>32</v>
      </c>
      <c r="AA535" t="s">
        <v>32</v>
      </c>
      <c r="AB535" t="s">
        <v>32</v>
      </c>
      <c r="AC535" t="s">
        <v>32</v>
      </c>
      <c r="AD535" t="s">
        <v>32</v>
      </c>
      <c r="AE535" t="s">
        <v>190</v>
      </c>
      <c r="AF535">
        <v>217</v>
      </c>
      <c r="AG535" t="s">
        <v>191</v>
      </c>
      <c r="AH535" t="s">
        <v>192</v>
      </c>
      <c r="AI535">
        <v>4</v>
      </c>
      <c r="AJ535">
        <v>4</v>
      </c>
      <c r="AK535" t="s">
        <v>193</v>
      </c>
      <c r="AL535" t="s">
        <v>193</v>
      </c>
      <c r="AM535" t="s">
        <v>193</v>
      </c>
      <c r="AN535">
        <v>10</v>
      </c>
      <c r="AO535" t="s">
        <v>194</v>
      </c>
      <c r="AP535" t="s">
        <v>826</v>
      </c>
      <c r="AQ535" s="283">
        <v>5.8220000000000001</v>
      </c>
      <c r="AR535">
        <v>1.0840000000000001</v>
      </c>
      <c r="AS535" s="283">
        <v>6.3110480000000004</v>
      </c>
      <c r="AT535">
        <v>117</v>
      </c>
      <c r="AU535" t="s">
        <v>261</v>
      </c>
      <c r="AV535" t="s">
        <v>32</v>
      </c>
      <c r="AW535" t="s">
        <v>32</v>
      </c>
      <c r="AX535">
        <v>8</v>
      </c>
      <c r="AY535" t="s">
        <v>195</v>
      </c>
      <c r="AZ535">
        <v>6649</v>
      </c>
      <c r="BA535" t="s">
        <v>1503</v>
      </c>
      <c r="BB535">
        <v>18245</v>
      </c>
      <c r="BC535" t="s">
        <v>1504</v>
      </c>
      <c r="BD535">
        <v>10208778</v>
      </c>
      <c r="BE535" t="s">
        <v>829</v>
      </c>
      <c r="BF535" t="s">
        <v>203</v>
      </c>
      <c r="BG535" t="s">
        <v>32</v>
      </c>
      <c r="BH535" t="s">
        <v>198</v>
      </c>
      <c r="BI535" t="s">
        <v>32</v>
      </c>
      <c r="BJ535">
        <v>474368</v>
      </c>
      <c r="BK535" t="s">
        <v>831</v>
      </c>
      <c r="BL535" t="s">
        <v>264</v>
      </c>
      <c r="BM535" t="s">
        <v>841</v>
      </c>
      <c r="BN535" t="s">
        <v>834</v>
      </c>
      <c r="BO535" t="s">
        <v>32</v>
      </c>
      <c r="BP535" t="s">
        <v>32</v>
      </c>
    </row>
    <row r="536" spans="1:68">
      <c r="A536" s="109">
        <v>2026</v>
      </c>
      <c r="B536" t="s">
        <v>598</v>
      </c>
      <c r="C536" s="109">
        <v>23</v>
      </c>
      <c r="D536" t="s">
        <v>1821</v>
      </c>
      <c r="E536">
        <v>1</v>
      </c>
      <c r="F536" t="s">
        <v>32</v>
      </c>
      <c r="H536">
        <v>703490</v>
      </c>
      <c r="I536" t="s">
        <v>1010</v>
      </c>
      <c r="J536" t="s">
        <v>822</v>
      </c>
      <c r="K536" t="s">
        <v>854</v>
      </c>
      <c r="L536" t="s">
        <v>1011</v>
      </c>
      <c r="M536">
        <v>16.399999999999999</v>
      </c>
      <c r="N536">
        <v>37.200000000000003</v>
      </c>
      <c r="O536">
        <v>71.2</v>
      </c>
      <c r="P536" s="110">
        <v>46049</v>
      </c>
      <c r="Q536" s="110">
        <v>46076</v>
      </c>
      <c r="R536" s="110">
        <v>46076.774305555547</v>
      </c>
      <c r="S536" t="s">
        <v>187</v>
      </c>
      <c r="T536" t="s">
        <v>32</v>
      </c>
      <c r="U536" t="s">
        <v>32</v>
      </c>
      <c r="V536" t="s">
        <v>291</v>
      </c>
      <c r="W536" t="s">
        <v>292</v>
      </c>
      <c r="X536" t="s">
        <v>856</v>
      </c>
      <c r="Y536" t="s">
        <v>32</v>
      </c>
      <c r="Z536" t="s">
        <v>32</v>
      </c>
      <c r="AA536" t="s">
        <v>32</v>
      </c>
      <c r="AB536" t="s">
        <v>32</v>
      </c>
      <c r="AC536" t="s">
        <v>32</v>
      </c>
      <c r="AD536" t="s">
        <v>32</v>
      </c>
      <c r="AE536" t="s">
        <v>190</v>
      </c>
      <c r="AF536">
        <v>217</v>
      </c>
      <c r="AG536" t="s">
        <v>191</v>
      </c>
      <c r="AH536" t="s">
        <v>192</v>
      </c>
      <c r="AI536">
        <v>4</v>
      </c>
      <c r="AJ536">
        <v>4</v>
      </c>
      <c r="AK536" t="s">
        <v>193</v>
      </c>
      <c r="AL536" t="s">
        <v>193</v>
      </c>
      <c r="AM536" t="s">
        <v>193</v>
      </c>
      <c r="AN536">
        <v>11</v>
      </c>
      <c r="AO536" t="s">
        <v>194</v>
      </c>
      <c r="AP536" t="s">
        <v>826</v>
      </c>
      <c r="AQ536" s="283">
        <v>3.077</v>
      </c>
      <c r="AR536">
        <v>1.0840000000000001</v>
      </c>
      <c r="AS536" s="283">
        <v>3.3354680000000001</v>
      </c>
      <c r="AT536">
        <v>118</v>
      </c>
      <c r="AU536" t="s">
        <v>269</v>
      </c>
      <c r="AV536" t="s">
        <v>32</v>
      </c>
      <c r="AW536" t="s">
        <v>32</v>
      </c>
      <c r="AX536">
        <v>14</v>
      </c>
      <c r="AY536" t="s">
        <v>195</v>
      </c>
      <c r="AZ536">
        <v>7861</v>
      </c>
      <c r="BA536" t="s">
        <v>314</v>
      </c>
      <c r="BB536">
        <v>37371</v>
      </c>
      <c r="BC536" t="s">
        <v>315</v>
      </c>
      <c r="BD536">
        <v>9375470</v>
      </c>
      <c r="BE536" t="s">
        <v>829</v>
      </c>
      <c r="BF536" t="s">
        <v>188</v>
      </c>
      <c r="BG536" t="s">
        <v>32</v>
      </c>
      <c r="BH536" t="s">
        <v>198</v>
      </c>
      <c r="BI536" t="s">
        <v>1822</v>
      </c>
      <c r="BJ536">
        <v>474361</v>
      </c>
      <c r="BK536" t="s">
        <v>831</v>
      </c>
      <c r="BL536" t="s">
        <v>293</v>
      </c>
      <c r="BM536" t="s">
        <v>841</v>
      </c>
      <c r="BN536" t="s">
        <v>834</v>
      </c>
      <c r="BO536" t="s">
        <v>32</v>
      </c>
      <c r="BP536" t="s">
        <v>32</v>
      </c>
    </row>
    <row r="537" spans="1:68">
      <c r="A537" s="109">
        <v>2026</v>
      </c>
      <c r="B537" t="s">
        <v>598</v>
      </c>
      <c r="C537" s="109">
        <v>23</v>
      </c>
      <c r="D537" t="s">
        <v>1823</v>
      </c>
      <c r="E537">
        <v>1</v>
      </c>
      <c r="F537" t="s">
        <v>32</v>
      </c>
      <c r="G537" t="s">
        <v>32</v>
      </c>
      <c r="H537">
        <v>968859</v>
      </c>
      <c r="I537" t="s">
        <v>1209</v>
      </c>
      <c r="J537" t="s">
        <v>822</v>
      </c>
      <c r="K537" t="s">
        <v>854</v>
      </c>
      <c r="L537" t="s">
        <v>1210</v>
      </c>
      <c r="M537">
        <v>17.899999999999999</v>
      </c>
      <c r="N537">
        <v>48.9</v>
      </c>
      <c r="O537">
        <v>63.3</v>
      </c>
      <c r="P537" s="110">
        <v>46049</v>
      </c>
      <c r="Q537" s="110">
        <v>46076</v>
      </c>
      <c r="R537" s="110">
        <v>46076.681968321762</v>
      </c>
      <c r="S537" t="s">
        <v>187</v>
      </c>
      <c r="T537" t="s">
        <v>32</v>
      </c>
      <c r="U537" t="s">
        <v>32</v>
      </c>
      <c r="V537" t="s">
        <v>301</v>
      </c>
      <c r="W537" t="s">
        <v>302</v>
      </c>
      <c r="X537" t="s">
        <v>856</v>
      </c>
      <c r="Y537" t="s">
        <v>32</v>
      </c>
      <c r="Z537" t="s">
        <v>32</v>
      </c>
      <c r="AA537" t="s">
        <v>32</v>
      </c>
      <c r="AB537" t="s">
        <v>32</v>
      </c>
      <c r="AC537" t="s">
        <v>32</v>
      </c>
      <c r="AD537" t="s">
        <v>32</v>
      </c>
      <c r="AE537" t="s">
        <v>190</v>
      </c>
      <c r="AF537">
        <v>217</v>
      </c>
      <c r="AG537" t="s">
        <v>191</v>
      </c>
      <c r="AH537" t="s">
        <v>192</v>
      </c>
      <c r="AI537">
        <v>4</v>
      </c>
      <c r="AJ537">
        <v>4</v>
      </c>
      <c r="AK537" t="s">
        <v>193</v>
      </c>
      <c r="AL537" t="s">
        <v>193</v>
      </c>
      <c r="AM537" t="s">
        <v>193</v>
      </c>
      <c r="AN537">
        <v>11</v>
      </c>
      <c r="AO537" t="s">
        <v>194</v>
      </c>
      <c r="AP537" t="s">
        <v>826</v>
      </c>
      <c r="AQ537" s="283">
        <v>7.9240000000000004</v>
      </c>
      <c r="AR537">
        <v>1.0840000000000001</v>
      </c>
      <c r="AS537" s="283">
        <v>8.5896160000000013</v>
      </c>
      <c r="AT537">
        <v>118</v>
      </c>
      <c r="AU537" t="s">
        <v>261</v>
      </c>
      <c r="AV537" t="s">
        <v>32</v>
      </c>
      <c r="AW537" t="s">
        <v>32</v>
      </c>
      <c r="AX537">
        <v>8</v>
      </c>
      <c r="AY537" t="s">
        <v>195</v>
      </c>
      <c r="AZ537">
        <v>9761</v>
      </c>
      <c r="BA537" t="s">
        <v>1211</v>
      </c>
      <c r="BB537">
        <v>203157</v>
      </c>
      <c r="BC537" t="s">
        <v>1212</v>
      </c>
      <c r="BD537">
        <v>18229955</v>
      </c>
      <c r="BE537" t="s">
        <v>829</v>
      </c>
      <c r="BF537" t="s">
        <v>203</v>
      </c>
      <c r="BG537" t="s">
        <v>32</v>
      </c>
      <c r="BH537" t="s">
        <v>198</v>
      </c>
      <c r="BI537" t="s">
        <v>32</v>
      </c>
      <c r="BJ537">
        <v>474355</v>
      </c>
      <c r="BK537" t="s">
        <v>831</v>
      </c>
      <c r="BL537" t="s">
        <v>305</v>
      </c>
      <c r="BM537" t="s">
        <v>841</v>
      </c>
      <c r="BN537" t="s">
        <v>834</v>
      </c>
      <c r="BO537" t="s">
        <v>32</v>
      </c>
      <c r="BP537" t="s">
        <v>32</v>
      </c>
    </row>
    <row r="538" spans="1:68">
      <c r="A538" s="109">
        <v>2026</v>
      </c>
      <c r="B538" t="s">
        <v>598</v>
      </c>
      <c r="C538" s="109">
        <v>23</v>
      </c>
      <c r="D538" t="s">
        <v>1824</v>
      </c>
      <c r="E538">
        <v>1</v>
      </c>
      <c r="F538" t="s">
        <v>32</v>
      </c>
      <c r="G538" t="s">
        <v>32</v>
      </c>
      <c r="H538">
        <v>705233</v>
      </c>
      <c r="I538" t="s">
        <v>1472</v>
      </c>
      <c r="J538" t="s">
        <v>822</v>
      </c>
      <c r="K538" t="s">
        <v>854</v>
      </c>
      <c r="L538" t="s">
        <v>1473</v>
      </c>
      <c r="M538">
        <v>17.5</v>
      </c>
      <c r="N538">
        <v>44.7</v>
      </c>
      <c r="O538">
        <v>44.5</v>
      </c>
      <c r="P538" s="110">
        <v>46049</v>
      </c>
      <c r="Q538" s="110">
        <v>46076</v>
      </c>
      <c r="R538" s="110">
        <v>46077.551703935183</v>
      </c>
      <c r="S538" t="s">
        <v>187</v>
      </c>
      <c r="T538" t="s">
        <v>32</v>
      </c>
      <c r="U538" t="s">
        <v>32</v>
      </c>
      <c r="V538" t="s">
        <v>259</v>
      </c>
      <c r="W538" t="s">
        <v>259</v>
      </c>
      <c r="X538" t="s">
        <v>856</v>
      </c>
      <c r="Y538" t="s">
        <v>32</v>
      </c>
      <c r="Z538" t="s">
        <v>32</v>
      </c>
      <c r="AA538" t="s">
        <v>32</v>
      </c>
      <c r="AB538" t="s">
        <v>32</v>
      </c>
      <c r="AC538" t="s">
        <v>32</v>
      </c>
      <c r="AD538" t="s">
        <v>32</v>
      </c>
      <c r="AE538" t="s">
        <v>190</v>
      </c>
      <c r="AF538">
        <v>217</v>
      </c>
      <c r="AG538" t="s">
        <v>191</v>
      </c>
      <c r="AH538" t="s">
        <v>192</v>
      </c>
      <c r="AI538">
        <v>4</v>
      </c>
      <c r="AJ538">
        <v>4</v>
      </c>
      <c r="AK538" t="s">
        <v>193</v>
      </c>
      <c r="AL538" t="s">
        <v>193</v>
      </c>
      <c r="AM538" t="s">
        <v>193</v>
      </c>
      <c r="AN538">
        <v>11</v>
      </c>
      <c r="AO538" t="s">
        <v>194</v>
      </c>
      <c r="AP538" t="s">
        <v>826</v>
      </c>
      <c r="AQ538" s="283">
        <v>6.6379999999999999</v>
      </c>
      <c r="AR538">
        <v>1.0840000000000001</v>
      </c>
      <c r="AS538" s="283">
        <v>7.1955920000000004</v>
      </c>
      <c r="AT538">
        <v>118</v>
      </c>
      <c r="AU538" t="s">
        <v>261</v>
      </c>
      <c r="AV538" t="s">
        <v>32</v>
      </c>
      <c r="AW538" t="s">
        <v>32</v>
      </c>
      <c r="AX538">
        <v>8</v>
      </c>
      <c r="AY538" t="s">
        <v>195</v>
      </c>
      <c r="AZ538">
        <v>10779</v>
      </c>
      <c r="BA538" t="s">
        <v>1474</v>
      </c>
      <c r="BB538">
        <v>243763</v>
      </c>
      <c r="BC538" t="s">
        <v>1475</v>
      </c>
      <c r="BD538">
        <v>21198041</v>
      </c>
      <c r="BE538" t="s">
        <v>859</v>
      </c>
      <c r="BF538" t="s">
        <v>203</v>
      </c>
      <c r="BG538" t="s">
        <v>32</v>
      </c>
      <c r="BH538" t="s">
        <v>198</v>
      </c>
      <c r="BI538" t="s">
        <v>32</v>
      </c>
      <c r="BJ538">
        <v>474335</v>
      </c>
      <c r="BK538" t="s">
        <v>831</v>
      </c>
      <c r="BL538" t="s">
        <v>264</v>
      </c>
      <c r="BM538" t="s">
        <v>841</v>
      </c>
      <c r="BN538" t="s">
        <v>834</v>
      </c>
      <c r="BO538" t="s">
        <v>32</v>
      </c>
      <c r="BP538" t="s">
        <v>32</v>
      </c>
    </row>
    <row r="539" spans="1:68">
      <c r="A539" s="109">
        <v>2026</v>
      </c>
      <c r="B539" t="s">
        <v>598</v>
      </c>
      <c r="C539" s="109">
        <v>23</v>
      </c>
      <c r="D539" t="s">
        <v>1825</v>
      </c>
      <c r="E539">
        <v>1</v>
      </c>
      <c r="F539" t="s">
        <v>32</v>
      </c>
      <c r="G539" t="s">
        <v>32</v>
      </c>
      <c r="H539">
        <v>702895</v>
      </c>
      <c r="I539" t="s">
        <v>1544</v>
      </c>
      <c r="J539" t="s">
        <v>822</v>
      </c>
      <c r="K539" t="s">
        <v>854</v>
      </c>
      <c r="L539" t="s">
        <v>1545</v>
      </c>
      <c r="M539">
        <v>14.98</v>
      </c>
      <c r="N539">
        <v>50</v>
      </c>
      <c r="O539">
        <v>43.9</v>
      </c>
      <c r="P539" s="110">
        <v>46049</v>
      </c>
      <c r="Q539" s="110">
        <v>46076</v>
      </c>
      <c r="R539" s="110">
        <v>46076.59246403935</v>
      </c>
      <c r="S539" t="s">
        <v>187</v>
      </c>
      <c r="T539" t="s">
        <v>32</v>
      </c>
      <c r="U539" t="s">
        <v>32</v>
      </c>
      <c r="V539" t="s">
        <v>301</v>
      </c>
      <c r="W539" t="s">
        <v>302</v>
      </c>
      <c r="X539" t="s">
        <v>856</v>
      </c>
      <c r="Y539" t="s">
        <v>32</v>
      </c>
      <c r="Z539" t="s">
        <v>32</v>
      </c>
      <c r="AA539" t="s">
        <v>32</v>
      </c>
      <c r="AB539" t="s">
        <v>32</v>
      </c>
      <c r="AC539" t="s">
        <v>32</v>
      </c>
      <c r="AD539" t="s">
        <v>32</v>
      </c>
      <c r="AE539" t="s">
        <v>190</v>
      </c>
      <c r="AF539">
        <v>217</v>
      </c>
      <c r="AG539" t="s">
        <v>191</v>
      </c>
      <c r="AH539" t="s">
        <v>192</v>
      </c>
      <c r="AI539">
        <v>4</v>
      </c>
      <c r="AJ539">
        <v>4</v>
      </c>
      <c r="AK539" t="s">
        <v>193</v>
      </c>
      <c r="AL539" t="s">
        <v>193</v>
      </c>
      <c r="AM539" t="s">
        <v>193</v>
      </c>
      <c r="AN539">
        <v>11</v>
      </c>
      <c r="AO539" t="s">
        <v>194</v>
      </c>
      <c r="AP539" t="s">
        <v>826</v>
      </c>
      <c r="AQ539" s="283">
        <v>6.1760000000000002</v>
      </c>
      <c r="AR539">
        <v>1.0840000000000001</v>
      </c>
      <c r="AS539" s="283">
        <v>6.6947840000000003</v>
      </c>
      <c r="AT539">
        <v>118</v>
      </c>
      <c r="AU539" t="s">
        <v>261</v>
      </c>
      <c r="AV539" t="s">
        <v>32</v>
      </c>
      <c r="AW539" t="s">
        <v>32</v>
      </c>
      <c r="AX539">
        <v>8</v>
      </c>
      <c r="AY539" t="s">
        <v>195</v>
      </c>
      <c r="AZ539">
        <v>9761</v>
      </c>
      <c r="BA539" t="s">
        <v>1211</v>
      </c>
      <c r="BB539">
        <v>19130</v>
      </c>
      <c r="BC539" t="s">
        <v>1217</v>
      </c>
      <c r="BD539">
        <v>7498683</v>
      </c>
      <c r="BE539" t="s">
        <v>829</v>
      </c>
      <c r="BF539" t="s">
        <v>203</v>
      </c>
      <c r="BG539" t="s">
        <v>32</v>
      </c>
      <c r="BH539" t="s">
        <v>198</v>
      </c>
      <c r="BI539" t="s">
        <v>32</v>
      </c>
      <c r="BJ539">
        <v>474334</v>
      </c>
      <c r="BK539" t="s">
        <v>831</v>
      </c>
      <c r="BL539" t="s">
        <v>305</v>
      </c>
      <c r="BM539" t="s">
        <v>841</v>
      </c>
      <c r="BN539" t="s">
        <v>834</v>
      </c>
      <c r="BO539" t="s">
        <v>32</v>
      </c>
      <c r="BP539" t="s">
        <v>32</v>
      </c>
    </row>
    <row r="540" spans="1:68">
      <c r="A540" s="109">
        <v>2026</v>
      </c>
      <c r="B540" t="s">
        <v>598</v>
      </c>
      <c r="C540" s="109">
        <v>23</v>
      </c>
      <c r="D540" t="s">
        <v>1826</v>
      </c>
      <c r="E540">
        <v>1</v>
      </c>
      <c r="F540" t="s">
        <v>32</v>
      </c>
      <c r="H540">
        <v>698949</v>
      </c>
      <c r="I540" t="s">
        <v>403</v>
      </c>
      <c r="J540" t="s">
        <v>822</v>
      </c>
      <c r="K540" t="s">
        <v>875</v>
      </c>
      <c r="L540" t="s">
        <v>1333</v>
      </c>
      <c r="M540">
        <v>18</v>
      </c>
      <c r="N540">
        <v>46</v>
      </c>
      <c r="O540">
        <v>14.9</v>
      </c>
      <c r="P540" s="110">
        <v>46047</v>
      </c>
      <c r="Q540" s="110">
        <v>46076</v>
      </c>
      <c r="R540" s="110">
        <v>46076.509722222218</v>
      </c>
      <c r="S540" t="s">
        <v>187</v>
      </c>
      <c r="T540" t="s">
        <v>32</v>
      </c>
      <c r="U540" t="s">
        <v>32</v>
      </c>
      <c r="V540" t="s">
        <v>267</v>
      </c>
      <c r="W540" t="s">
        <v>268</v>
      </c>
      <c r="X540" t="s">
        <v>856</v>
      </c>
      <c r="Y540" t="s">
        <v>32</v>
      </c>
      <c r="Z540" t="s">
        <v>32</v>
      </c>
      <c r="AA540" t="s">
        <v>32</v>
      </c>
      <c r="AB540" t="s">
        <v>32</v>
      </c>
      <c r="AC540" t="s">
        <v>32</v>
      </c>
      <c r="AD540" t="s">
        <v>32</v>
      </c>
      <c r="AE540" t="s">
        <v>190</v>
      </c>
      <c r="AF540">
        <v>217</v>
      </c>
      <c r="AG540" t="s">
        <v>191</v>
      </c>
      <c r="AH540" t="s">
        <v>192</v>
      </c>
      <c r="AI540">
        <v>4</v>
      </c>
      <c r="AJ540">
        <v>4</v>
      </c>
      <c r="AK540" t="s">
        <v>193</v>
      </c>
      <c r="AL540" t="s">
        <v>193</v>
      </c>
      <c r="AM540" t="s">
        <v>193</v>
      </c>
      <c r="AN540">
        <v>11</v>
      </c>
      <c r="AO540" t="s">
        <v>194</v>
      </c>
      <c r="AP540" t="s">
        <v>826</v>
      </c>
      <c r="AQ540" s="283">
        <v>1.714</v>
      </c>
      <c r="AR540">
        <v>1.0840000000000001</v>
      </c>
      <c r="AS540" s="283">
        <v>1.8579760000000001</v>
      </c>
      <c r="AT540">
        <v>118</v>
      </c>
      <c r="AU540" t="s">
        <v>269</v>
      </c>
      <c r="AV540" t="s">
        <v>32</v>
      </c>
      <c r="AW540" t="s">
        <v>32</v>
      </c>
      <c r="AX540">
        <v>10</v>
      </c>
      <c r="AY540" t="s">
        <v>195</v>
      </c>
      <c r="AZ540">
        <v>7667</v>
      </c>
      <c r="BA540" t="s">
        <v>404</v>
      </c>
      <c r="BB540">
        <v>981320</v>
      </c>
      <c r="BC540" t="s">
        <v>405</v>
      </c>
      <c r="BD540">
        <v>16758966</v>
      </c>
      <c r="BE540" t="s">
        <v>829</v>
      </c>
      <c r="BF540" t="s">
        <v>268</v>
      </c>
      <c r="BG540" t="s">
        <v>32</v>
      </c>
      <c r="BH540" t="s">
        <v>198</v>
      </c>
      <c r="BI540" t="s">
        <v>1827</v>
      </c>
      <c r="BJ540">
        <v>474326</v>
      </c>
      <c r="BK540" t="s">
        <v>831</v>
      </c>
      <c r="BL540" t="s">
        <v>272</v>
      </c>
      <c r="BM540" t="s">
        <v>841</v>
      </c>
      <c r="BN540" t="s">
        <v>834</v>
      </c>
      <c r="BO540" t="s">
        <v>32</v>
      </c>
      <c r="BP540" t="s">
        <v>32</v>
      </c>
    </row>
    <row r="541" spans="1:68">
      <c r="A541" s="109">
        <v>2026</v>
      </c>
      <c r="B541" t="s">
        <v>598</v>
      </c>
      <c r="C541" s="109">
        <v>23</v>
      </c>
      <c r="D541" t="s">
        <v>1826</v>
      </c>
      <c r="E541">
        <v>2</v>
      </c>
      <c r="F541" t="s">
        <v>32</v>
      </c>
      <c r="H541">
        <v>698949</v>
      </c>
      <c r="I541" t="s">
        <v>403</v>
      </c>
      <c r="J541" t="s">
        <v>822</v>
      </c>
      <c r="K541" t="s">
        <v>875</v>
      </c>
      <c r="L541" t="s">
        <v>1333</v>
      </c>
      <c r="M541">
        <v>18</v>
      </c>
      <c r="N541">
        <v>46</v>
      </c>
      <c r="O541">
        <v>14.9</v>
      </c>
      <c r="P541" s="110">
        <v>46047</v>
      </c>
      <c r="Q541" s="110">
        <v>46076</v>
      </c>
      <c r="R541" s="110">
        <v>46076.509722222218</v>
      </c>
      <c r="S541" t="s">
        <v>187</v>
      </c>
      <c r="T541" t="s">
        <v>32</v>
      </c>
      <c r="U541" t="s">
        <v>32</v>
      </c>
      <c r="V541" t="s">
        <v>267</v>
      </c>
      <c r="W541" t="s">
        <v>268</v>
      </c>
      <c r="X541" t="s">
        <v>856</v>
      </c>
      <c r="Y541" t="s">
        <v>32</v>
      </c>
      <c r="Z541" t="s">
        <v>32</v>
      </c>
      <c r="AA541" t="s">
        <v>32</v>
      </c>
      <c r="AB541" t="s">
        <v>32</v>
      </c>
      <c r="AC541" t="s">
        <v>32</v>
      </c>
      <c r="AD541" t="s">
        <v>32</v>
      </c>
      <c r="AE541" t="s">
        <v>190</v>
      </c>
      <c r="AF541">
        <v>217</v>
      </c>
      <c r="AG541" t="s">
        <v>191</v>
      </c>
      <c r="AH541" t="s">
        <v>192</v>
      </c>
      <c r="AI541">
        <v>4</v>
      </c>
      <c r="AJ541">
        <v>4</v>
      </c>
      <c r="AK541" t="s">
        <v>193</v>
      </c>
      <c r="AL541" t="s">
        <v>193</v>
      </c>
      <c r="AM541" t="s">
        <v>193</v>
      </c>
      <c r="AN541">
        <v>11</v>
      </c>
      <c r="AO541" t="s">
        <v>194</v>
      </c>
      <c r="AP541" t="s">
        <v>826</v>
      </c>
      <c r="AQ541" s="283">
        <v>0.121</v>
      </c>
      <c r="AR541">
        <v>1.0840000000000001</v>
      </c>
      <c r="AS541" s="283">
        <v>0.131164</v>
      </c>
      <c r="AT541">
        <v>118</v>
      </c>
      <c r="AU541" t="s">
        <v>269</v>
      </c>
      <c r="AV541" t="s">
        <v>32</v>
      </c>
      <c r="AW541" t="s">
        <v>32</v>
      </c>
      <c r="AX541">
        <v>10</v>
      </c>
      <c r="AY541" t="s">
        <v>239</v>
      </c>
      <c r="AZ541">
        <v>1111111</v>
      </c>
      <c r="BA541" t="s">
        <v>456</v>
      </c>
      <c r="BB541">
        <v>981320</v>
      </c>
      <c r="BC541" t="s">
        <v>405</v>
      </c>
      <c r="BD541">
        <v>16758966</v>
      </c>
      <c r="BE541" t="s">
        <v>829</v>
      </c>
      <c r="BF541" t="s">
        <v>268</v>
      </c>
      <c r="BG541" t="s">
        <v>32</v>
      </c>
      <c r="BH541" t="s">
        <v>198</v>
      </c>
      <c r="BI541" t="s">
        <v>1827</v>
      </c>
      <c r="BJ541">
        <v>474326</v>
      </c>
      <c r="BK541" t="s">
        <v>831</v>
      </c>
      <c r="BL541" t="s">
        <v>272</v>
      </c>
      <c r="BM541" t="s">
        <v>841</v>
      </c>
      <c r="BN541" t="s">
        <v>834</v>
      </c>
      <c r="BO541" t="s">
        <v>32</v>
      </c>
      <c r="BP541" t="s">
        <v>32</v>
      </c>
    </row>
    <row r="542" spans="1:68">
      <c r="A542" s="109">
        <v>2026</v>
      </c>
      <c r="B542" t="s">
        <v>598</v>
      </c>
      <c r="C542" s="109">
        <v>23</v>
      </c>
      <c r="D542" t="s">
        <v>1828</v>
      </c>
      <c r="E542">
        <v>1</v>
      </c>
      <c r="F542" t="s">
        <v>32</v>
      </c>
      <c r="H542">
        <v>703786</v>
      </c>
      <c r="I542" t="s">
        <v>921</v>
      </c>
      <c r="J542" t="s">
        <v>822</v>
      </c>
      <c r="K542" t="s">
        <v>854</v>
      </c>
      <c r="L542" t="s">
        <v>922</v>
      </c>
      <c r="M542">
        <v>14.98</v>
      </c>
      <c r="N542">
        <v>50.9</v>
      </c>
      <c r="O542">
        <v>39.1</v>
      </c>
      <c r="P542" s="110">
        <v>46064</v>
      </c>
      <c r="Q542" s="110">
        <v>46076</v>
      </c>
      <c r="R542" s="110">
        <v>46076.681944444441</v>
      </c>
      <c r="S542" t="s">
        <v>187</v>
      </c>
      <c r="T542" t="s">
        <v>32</v>
      </c>
      <c r="U542" t="s">
        <v>32</v>
      </c>
      <c r="V542" t="s">
        <v>267</v>
      </c>
      <c r="W542" t="s">
        <v>268</v>
      </c>
      <c r="X542" t="s">
        <v>856</v>
      </c>
      <c r="Y542" t="s">
        <v>32</v>
      </c>
      <c r="Z542" t="s">
        <v>32</v>
      </c>
      <c r="AA542" t="s">
        <v>32</v>
      </c>
      <c r="AB542" t="s">
        <v>32</v>
      </c>
      <c r="AC542" t="s">
        <v>32</v>
      </c>
      <c r="AD542" t="s">
        <v>32</v>
      </c>
      <c r="AE542" t="s">
        <v>190</v>
      </c>
      <c r="AF542">
        <v>217</v>
      </c>
      <c r="AG542" t="s">
        <v>191</v>
      </c>
      <c r="AH542" t="s">
        <v>192</v>
      </c>
      <c r="AI542">
        <v>4</v>
      </c>
      <c r="AJ542">
        <v>4</v>
      </c>
      <c r="AK542" t="s">
        <v>193</v>
      </c>
      <c r="AL542" t="s">
        <v>193</v>
      </c>
      <c r="AM542" t="s">
        <v>193</v>
      </c>
      <c r="AN542">
        <v>10</v>
      </c>
      <c r="AO542" t="s">
        <v>194</v>
      </c>
      <c r="AP542" t="s">
        <v>826</v>
      </c>
      <c r="AQ542" s="283">
        <v>6.9729999999999999</v>
      </c>
      <c r="AR542">
        <v>1.0840000000000001</v>
      </c>
      <c r="AS542" s="283">
        <v>7.558732</v>
      </c>
      <c r="AT542">
        <v>117</v>
      </c>
      <c r="AU542" t="s">
        <v>269</v>
      </c>
      <c r="AV542" t="s">
        <v>32</v>
      </c>
      <c r="AW542" t="s">
        <v>32</v>
      </c>
      <c r="AX542">
        <v>14</v>
      </c>
      <c r="AY542" t="s">
        <v>195</v>
      </c>
      <c r="AZ542">
        <v>10444</v>
      </c>
      <c r="BA542" t="s">
        <v>906</v>
      </c>
      <c r="BB542">
        <v>37374</v>
      </c>
      <c r="BC542" t="s">
        <v>923</v>
      </c>
      <c r="BD542">
        <v>5435141</v>
      </c>
      <c r="BE542" t="s">
        <v>829</v>
      </c>
      <c r="BF542" t="s">
        <v>188</v>
      </c>
      <c r="BG542" t="s">
        <v>32</v>
      </c>
      <c r="BH542" t="s">
        <v>198</v>
      </c>
      <c r="BI542" t="s">
        <v>32</v>
      </c>
      <c r="BJ542">
        <v>474297</v>
      </c>
      <c r="BK542" t="s">
        <v>831</v>
      </c>
      <c r="BL542" t="s">
        <v>272</v>
      </c>
      <c r="BM542" t="s">
        <v>841</v>
      </c>
      <c r="BN542" t="s">
        <v>834</v>
      </c>
      <c r="BO542" t="s">
        <v>32</v>
      </c>
      <c r="BP542" t="s">
        <v>32</v>
      </c>
    </row>
    <row r="543" spans="1:68">
      <c r="A543" s="109">
        <v>2026</v>
      </c>
      <c r="B543" t="s">
        <v>598</v>
      </c>
      <c r="C543" s="109">
        <v>23</v>
      </c>
      <c r="D543" t="s">
        <v>1829</v>
      </c>
      <c r="E543">
        <v>1</v>
      </c>
      <c r="F543" t="s">
        <v>32</v>
      </c>
      <c r="G543" t="s">
        <v>32</v>
      </c>
      <c r="H543">
        <v>703862</v>
      </c>
      <c r="I543" t="s">
        <v>909</v>
      </c>
      <c r="J543" t="s">
        <v>822</v>
      </c>
      <c r="K543" t="s">
        <v>910</v>
      </c>
      <c r="L543" t="s">
        <v>911</v>
      </c>
      <c r="M543">
        <v>17.98</v>
      </c>
      <c r="N543">
        <v>80.7</v>
      </c>
      <c r="O543">
        <v>46.4</v>
      </c>
      <c r="P543" s="110">
        <v>46049</v>
      </c>
      <c r="Q543" s="110">
        <v>46076</v>
      </c>
      <c r="R543" s="110">
        <v>46076.48887789352</v>
      </c>
      <c r="S543" t="s">
        <v>187</v>
      </c>
      <c r="T543" t="s">
        <v>32</v>
      </c>
      <c r="U543" t="s">
        <v>32</v>
      </c>
      <c r="V543" t="s">
        <v>301</v>
      </c>
      <c r="W543" t="s">
        <v>302</v>
      </c>
      <c r="X543" t="s">
        <v>856</v>
      </c>
      <c r="Y543" t="s">
        <v>32</v>
      </c>
      <c r="Z543" t="s">
        <v>32</v>
      </c>
      <c r="AA543" t="s">
        <v>32</v>
      </c>
      <c r="AB543" t="s">
        <v>32</v>
      </c>
      <c r="AC543" t="s">
        <v>32</v>
      </c>
      <c r="AD543" t="s">
        <v>32</v>
      </c>
      <c r="AE543" t="s">
        <v>190</v>
      </c>
      <c r="AF543">
        <v>217</v>
      </c>
      <c r="AG543" t="s">
        <v>191</v>
      </c>
      <c r="AH543" t="s">
        <v>192</v>
      </c>
      <c r="AI543">
        <v>4</v>
      </c>
      <c r="AJ543">
        <v>4</v>
      </c>
      <c r="AK543" t="s">
        <v>193</v>
      </c>
      <c r="AL543" t="s">
        <v>193</v>
      </c>
      <c r="AM543" t="s">
        <v>193</v>
      </c>
      <c r="AN543">
        <v>11</v>
      </c>
      <c r="AO543" t="s">
        <v>194</v>
      </c>
      <c r="AP543" t="s">
        <v>826</v>
      </c>
      <c r="AQ543" s="283">
        <v>2.9689999999999999</v>
      </c>
      <c r="AR543">
        <v>1.0840000000000001</v>
      </c>
      <c r="AS543" s="283">
        <v>3.2183959999999998</v>
      </c>
      <c r="AT543">
        <v>118</v>
      </c>
      <c r="AU543" t="s">
        <v>261</v>
      </c>
      <c r="AV543" t="s">
        <v>32</v>
      </c>
      <c r="AW543" t="s">
        <v>32</v>
      </c>
      <c r="AX543">
        <v>8</v>
      </c>
      <c r="AY543" t="s">
        <v>195</v>
      </c>
      <c r="AZ543">
        <v>7650</v>
      </c>
      <c r="BA543" t="s">
        <v>303</v>
      </c>
      <c r="BB543">
        <v>18055</v>
      </c>
      <c r="BC543" t="s">
        <v>401</v>
      </c>
      <c r="BD543">
        <v>5355809</v>
      </c>
      <c r="BE543" t="s">
        <v>829</v>
      </c>
      <c r="BF543" t="s">
        <v>351</v>
      </c>
      <c r="BG543" t="s">
        <v>32</v>
      </c>
      <c r="BH543" t="s">
        <v>198</v>
      </c>
      <c r="BI543" t="s">
        <v>1830</v>
      </c>
      <c r="BJ543">
        <v>474267</v>
      </c>
      <c r="BK543" t="s">
        <v>831</v>
      </c>
      <c r="BL543" t="s">
        <v>305</v>
      </c>
      <c r="BM543" t="s">
        <v>841</v>
      </c>
      <c r="BN543" t="s">
        <v>834</v>
      </c>
      <c r="BO543" t="s">
        <v>32</v>
      </c>
      <c r="BP543" t="s">
        <v>32</v>
      </c>
    </row>
    <row r="544" spans="1:68">
      <c r="A544" s="109">
        <v>2026</v>
      </c>
      <c r="B544" t="s">
        <v>598</v>
      </c>
      <c r="C544" s="109">
        <v>22</v>
      </c>
      <c r="D544" t="s">
        <v>1831</v>
      </c>
      <c r="E544">
        <v>1</v>
      </c>
      <c r="F544" t="s">
        <v>32</v>
      </c>
      <c r="H544">
        <v>700942</v>
      </c>
      <c r="I544" t="s">
        <v>1121</v>
      </c>
      <c r="J544" t="s">
        <v>822</v>
      </c>
      <c r="K544" t="s">
        <v>870</v>
      </c>
      <c r="L544" t="s">
        <v>1122</v>
      </c>
      <c r="M544">
        <v>17</v>
      </c>
      <c r="N544">
        <v>48</v>
      </c>
      <c r="O544">
        <v>77.099999999999994</v>
      </c>
      <c r="P544" s="110">
        <v>46049</v>
      </c>
      <c r="Q544" s="110">
        <v>46075</v>
      </c>
      <c r="R544" s="110">
        <v>46075.723611111112</v>
      </c>
      <c r="S544" t="s">
        <v>187</v>
      </c>
      <c r="T544" t="s">
        <v>32</v>
      </c>
      <c r="U544" t="s">
        <v>32</v>
      </c>
      <c r="V544" t="s">
        <v>267</v>
      </c>
      <c r="W544" t="s">
        <v>268</v>
      </c>
      <c r="X544" t="s">
        <v>856</v>
      </c>
      <c r="Y544" t="s">
        <v>32</v>
      </c>
      <c r="Z544" t="s">
        <v>32</v>
      </c>
      <c r="AA544" t="s">
        <v>32</v>
      </c>
      <c r="AB544" t="s">
        <v>32</v>
      </c>
      <c r="AC544" t="s">
        <v>32</v>
      </c>
      <c r="AD544" t="s">
        <v>32</v>
      </c>
      <c r="AE544" t="s">
        <v>190</v>
      </c>
      <c r="AF544">
        <v>217</v>
      </c>
      <c r="AG544" t="s">
        <v>191</v>
      </c>
      <c r="AH544" t="s">
        <v>192</v>
      </c>
      <c r="AI544">
        <v>4</v>
      </c>
      <c r="AJ544">
        <v>4</v>
      </c>
      <c r="AK544" t="s">
        <v>193</v>
      </c>
      <c r="AL544" t="s">
        <v>193</v>
      </c>
      <c r="AM544" t="s">
        <v>193</v>
      </c>
      <c r="AN544">
        <v>11</v>
      </c>
      <c r="AO544" t="s">
        <v>194</v>
      </c>
      <c r="AP544" t="s">
        <v>826</v>
      </c>
      <c r="AQ544" s="283">
        <v>2.7040000000000002</v>
      </c>
      <c r="AR544">
        <v>1.0840000000000001</v>
      </c>
      <c r="AS544" s="283">
        <v>2.9311360000000009</v>
      </c>
      <c r="AT544">
        <v>118</v>
      </c>
      <c r="AU544" t="s">
        <v>269</v>
      </c>
      <c r="AV544" t="s">
        <v>32</v>
      </c>
      <c r="AW544" t="s">
        <v>32</v>
      </c>
      <c r="AX544">
        <v>14</v>
      </c>
      <c r="AY544" t="s">
        <v>422</v>
      </c>
      <c r="AZ544">
        <v>13131</v>
      </c>
      <c r="BA544" t="s">
        <v>567</v>
      </c>
      <c r="BB544">
        <v>81729</v>
      </c>
      <c r="BC544" t="s">
        <v>229</v>
      </c>
      <c r="BD544">
        <v>13107478</v>
      </c>
      <c r="BE544" t="s">
        <v>859</v>
      </c>
      <c r="BF544" t="s">
        <v>188</v>
      </c>
      <c r="BG544" t="s">
        <v>32</v>
      </c>
      <c r="BH544" t="s">
        <v>198</v>
      </c>
      <c r="BI544" t="s">
        <v>1832</v>
      </c>
      <c r="BJ544">
        <v>474255</v>
      </c>
      <c r="BK544" t="s">
        <v>831</v>
      </c>
      <c r="BL544" t="s">
        <v>272</v>
      </c>
      <c r="BM544" t="s">
        <v>841</v>
      </c>
      <c r="BN544" t="s">
        <v>834</v>
      </c>
      <c r="BO544" t="s">
        <v>32</v>
      </c>
      <c r="BP544" t="s">
        <v>32</v>
      </c>
    </row>
    <row r="545" spans="1:68">
      <c r="A545" s="109">
        <v>2026</v>
      </c>
      <c r="B545" t="s">
        <v>598</v>
      </c>
      <c r="C545" s="109">
        <v>22</v>
      </c>
      <c r="D545" t="s">
        <v>1831</v>
      </c>
      <c r="E545">
        <v>2</v>
      </c>
      <c r="F545" t="s">
        <v>32</v>
      </c>
      <c r="H545">
        <v>700942</v>
      </c>
      <c r="I545" t="s">
        <v>1121</v>
      </c>
      <c r="J545" t="s">
        <v>822</v>
      </c>
      <c r="K545" t="s">
        <v>870</v>
      </c>
      <c r="L545" t="s">
        <v>1122</v>
      </c>
      <c r="M545">
        <v>17</v>
      </c>
      <c r="N545">
        <v>48</v>
      </c>
      <c r="O545">
        <v>77.099999999999994</v>
      </c>
      <c r="P545" s="110">
        <v>46049</v>
      </c>
      <c r="Q545" s="110">
        <v>46075</v>
      </c>
      <c r="R545" s="110">
        <v>46075.723611111112</v>
      </c>
      <c r="S545" t="s">
        <v>187</v>
      </c>
      <c r="T545" t="s">
        <v>32</v>
      </c>
      <c r="U545" t="s">
        <v>32</v>
      </c>
      <c r="V545" t="s">
        <v>267</v>
      </c>
      <c r="W545" t="s">
        <v>268</v>
      </c>
      <c r="X545" t="s">
        <v>856</v>
      </c>
      <c r="Y545" t="s">
        <v>32</v>
      </c>
      <c r="Z545" t="s">
        <v>32</v>
      </c>
      <c r="AA545" t="s">
        <v>32</v>
      </c>
      <c r="AB545" t="s">
        <v>32</v>
      </c>
      <c r="AC545" t="s">
        <v>32</v>
      </c>
      <c r="AD545" t="s">
        <v>32</v>
      </c>
      <c r="AE545" t="s">
        <v>190</v>
      </c>
      <c r="AF545">
        <v>217</v>
      </c>
      <c r="AG545" t="s">
        <v>191</v>
      </c>
      <c r="AH545" t="s">
        <v>192</v>
      </c>
      <c r="AI545">
        <v>4</v>
      </c>
      <c r="AJ545">
        <v>4</v>
      </c>
      <c r="AK545" t="s">
        <v>193</v>
      </c>
      <c r="AL545" t="s">
        <v>193</v>
      </c>
      <c r="AM545" t="s">
        <v>193</v>
      </c>
      <c r="AN545">
        <v>11</v>
      </c>
      <c r="AO545" t="s">
        <v>194</v>
      </c>
      <c r="AP545" t="s">
        <v>826</v>
      </c>
      <c r="AQ545" s="283">
        <v>6.2E-2</v>
      </c>
      <c r="AR545">
        <v>1.0840000000000001</v>
      </c>
      <c r="AS545" s="283">
        <v>6.7208000000000004E-2</v>
      </c>
      <c r="AT545">
        <v>118</v>
      </c>
      <c r="AU545" t="s">
        <v>269</v>
      </c>
      <c r="AV545" t="s">
        <v>32</v>
      </c>
      <c r="AW545" t="s">
        <v>32</v>
      </c>
      <c r="AX545">
        <v>14</v>
      </c>
      <c r="AY545" t="s">
        <v>195</v>
      </c>
      <c r="AZ545">
        <v>1981</v>
      </c>
      <c r="BA545" t="s">
        <v>218</v>
      </c>
      <c r="BB545">
        <v>81729</v>
      </c>
      <c r="BC545" t="s">
        <v>229</v>
      </c>
      <c r="BD545">
        <v>13107478</v>
      </c>
      <c r="BE545" t="s">
        <v>859</v>
      </c>
      <c r="BF545" t="s">
        <v>188</v>
      </c>
      <c r="BG545" t="s">
        <v>32</v>
      </c>
      <c r="BH545" t="s">
        <v>198</v>
      </c>
      <c r="BI545" t="s">
        <v>1832</v>
      </c>
      <c r="BJ545">
        <v>474255</v>
      </c>
      <c r="BK545" t="s">
        <v>831</v>
      </c>
      <c r="BL545" t="s">
        <v>272</v>
      </c>
      <c r="BM545" t="s">
        <v>841</v>
      </c>
      <c r="BN545" t="s">
        <v>834</v>
      </c>
      <c r="BO545" t="s">
        <v>32</v>
      </c>
      <c r="BP545" t="s">
        <v>32</v>
      </c>
    </row>
    <row r="546" spans="1:68">
      <c r="A546" s="109">
        <v>2026</v>
      </c>
      <c r="B546" t="s">
        <v>598</v>
      </c>
      <c r="C546" s="109">
        <v>22</v>
      </c>
      <c r="D546" t="s">
        <v>1833</v>
      </c>
      <c r="E546">
        <v>1</v>
      </c>
      <c r="F546" t="s">
        <v>32</v>
      </c>
      <c r="G546" t="s">
        <v>32</v>
      </c>
      <c r="H546">
        <v>968866</v>
      </c>
      <c r="I546" t="s">
        <v>1660</v>
      </c>
      <c r="J546" t="s">
        <v>822</v>
      </c>
      <c r="K546" t="s">
        <v>854</v>
      </c>
      <c r="L546" t="s">
        <v>1661</v>
      </c>
      <c r="M546">
        <v>14.98</v>
      </c>
      <c r="N546">
        <v>35.1</v>
      </c>
      <c r="O546">
        <v>42.1</v>
      </c>
      <c r="P546" s="110">
        <v>46049</v>
      </c>
      <c r="Q546" s="110">
        <v>46075</v>
      </c>
      <c r="R546" s="110">
        <v>46075.727307754627</v>
      </c>
      <c r="S546" t="s">
        <v>187</v>
      </c>
      <c r="T546" t="s">
        <v>32</v>
      </c>
      <c r="U546" t="s">
        <v>32</v>
      </c>
      <c r="V546" t="s">
        <v>259</v>
      </c>
      <c r="W546" t="s">
        <v>259</v>
      </c>
      <c r="X546" t="s">
        <v>856</v>
      </c>
      <c r="Y546" t="s">
        <v>32</v>
      </c>
      <c r="Z546" t="s">
        <v>32</v>
      </c>
      <c r="AA546" t="s">
        <v>32</v>
      </c>
      <c r="AB546" t="s">
        <v>32</v>
      </c>
      <c r="AC546" t="s">
        <v>32</v>
      </c>
      <c r="AD546" t="s">
        <v>32</v>
      </c>
      <c r="AE546" t="s">
        <v>190</v>
      </c>
      <c r="AF546">
        <v>217</v>
      </c>
      <c r="AG546" t="s">
        <v>191</v>
      </c>
      <c r="AH546" t="s">
        <v>192</v>
      </c>
      <c r="AI546">
        <v>4</v>
      </c>
      <c r="AJ546">
        <v>4</v>
      </c>
      <c r="AK546" t="s">
        <v>193</v>
      </c>
      <c r="AL546" t="s">
        <v>193</v>
      </c>
      <c r="AM546" t="s">
        <v>193</v>
      </c>
      <c r="AN546">
        <v>10</v>
      </c>
      <c r="AO546" t="s">
        <v>194</v>
      </c>
      <c r="AP546" t="s">
        <v>826</v>
      </c>
      <c r="AQ546" s="283">
        <v>4</v>
      </c>
      <c r="AR546">
        <v>1.0840000000000001</v>
      </c>
      <c r="AS546" s="283">
        <v>4.3360000000000003</v>
      </c>
      <c r="AT546">
        <v>117</v>
      </c>
      <c r="AU546" t="s">
        <v>261</v>
      </c>
      <c r="AV546" t="s">
        <v>32</v>
      </c>
      <c r="AW546" t="s">
        <v>32</v>
      </c>
      <c r="AX546">
        <v>8</v>
      </c>
      <c r="AY546" t="s">
        <v>195</v>
      </c>
      <c r="AZ546">
        <v>9761</v>
      </c>
      <c r="BA546" t="s">
        <v>1211</v>
      </c>
      <c r="BB546">
        <v>924342</v>
      </c>
      <c r="BC546" t="s">
        <v>1662</v>
      </c>
      <c r="BD546">
        <v>16503959</v>
      </c>
      <c r="BE546" t="s">
        <v>829</v>
      </c>
      <c r="BF546" t="s">
        <v>203</v>
      </c>
      <c r="BG546" t="s">
        <v>32</v>
      </c>
      <c r="BH546" t="s">
        <v>198</v>
      </c>
      <c r="BI546" t="s">
        <v>32</v>
      </c>
      <c r="BJ546">
        <v>474253</v>
      </c>
      <c r="BK546" t="s">
        <v>831</v>
      </c>
      <c r="BL546" t="s">
        <v>264</v>
      </c>
      <c r="BM546" t="s">
        <v>833</v>
      </c>
      <c r="BN546" t="s">
        <v>834</v>
      </c>
      <c r="BO546" t="s">
        <v>32</v>
      </c>
      <c r="BP546" t="s">
        <v>32</v>
      </c>
    </row>
    <row r="547" spans="1:68">
      <c r="A547" s="109">
        <v>2026</v>
      </c>
      <c r="B547" t="s">
        <v>598</v>
      </c>
      <c r="C547" s="109">
        <v>22</v>
      </c>
      <c r="D547" t="s">
        <v>1833</v>
      </c>
      <c r="E547">
        <v>2</v>
      </c>
      <c r="F547" t="s">
        <v>32</v>
      </c>
      <c r="G547" t="s">
        <v>32</v>
      </c>
      <c r="H547">
        <v>968866</v>
      </c>
      <c r="I547" t="s">
        <v>1660</v>
      </c>
      <c r="J547" t="s">
        <v>822</v>
      </c>
      <c r="K547" t="s">
        <v>854</v>
      </c>
      <c r="L547" t="s">
        <v>1661</v>
      </c>
      <c r="M547">
        <v>14.98</v>
      </c>
      <c r="N547">
        <v>35.1</v>
      </c>
      <c r="O547">
        <v>42.1</v>
      </c>
      <c r="P547" s="110">
        <v>46049</v>
      </c>
      <c r="Q547" s="110">
        <v>46075</v>
      </c>
      <c r="R547" s="110">
        <v>46075.727307754627</v>
      </c>
      <c r="S547" t="s">
        <v>187</v>
      </c>
      <c r="T547" t="s">
        <v>32</v>
      </c>
      <c r="U547" t="s">
        <v>32</v>
      </c>
      <c r="V547" t="s">
        <v>259</v>
      </c>
      <c r="W547" t="s">
        <v>259</v>
      </c>
      <c r="X547" t="s">
        <v>856</v>
      </c>
      <c r="Y547" t="s">
        <v>32</v>
      </c>
      <c r="Z547" t="s">
        <v>32</v>
      </c>
      <c r="AA547" t="s">
        <v>32</v>
      </c>
      <c r="AB547" t="s">
        <v>32</v>
      </c>
      <c r="AC547" t="s">
        <v>32</v>
      </c>
      <c r="AD547" t="s">
        <v>32</v>
      </c>
      <c r="AE547" t="s">
        <v>190</v>
      </c>
      <c r="AF547">
        <v>217</v>
      </c>
      <c r="AG547" t="s">
        <v>191</v>
      </c>
      <c r="AH547" t="s">
        <v>192</v>
      </c>
      <c r="AI547">
        <v>4</v>
      </c>
      <c r="AJ547">
        <v>4</v>
      </c>
      <c r="AK547" t="s">
        <v>193</v>
      </c>
      <c r="AL547" t="s">
        <v>193</v>
      </c>
      <c r="AM547" t="s">
        <v>193</v>
      </c>
      <c r="AN547">
        <v>11</v>
      </c>
      <c r="AO547" t="s">
        <v>194</v>
      </c>
      <c r="AP547" t="s">
        <v>826</v>
      </c>
      <c r="AQ547" s="283">
        <v>3.613</v>
      </c>
      <c r="AR547">
        <v>1.0840000000000001</v>
      </c>
      <c r="AS547" s="283">
        <v>3.9164919999999999</v>
      </c>
      <c r="AT547">
        <v>118</v>
      </c>
      <c r="AU547" t="s">
        <v>261</v>
      </c>
      <c r="AV547" t="s">
        <v>32</v>
      </c>
      <c r="AW547" t="s">
        <v>32</v>
      </c>
      <c r="AX547">
        <v>8</v>
      </c>
      <c r="AY547" t="s">
        <v>195</v>
      </c>
      <c r="AZ547">
        <v>9761</v>
      </c>
      <c r="BA547" t="s">
        <v>1211</v>
      </c>
      <c r="BB547">
        <v>924342</v>
      </c>
      <c r="BC547" t="s">
        <v>1662</v>
      </c>
      <c r="BD547">
        <v>16503959</v>
      </c>
      <c r="BE547" t="s">
        <v>829</v>
      </c>
      <c r="BF547" t="s">
        <v>203</v>
      </c>
      <c r="BG547" t="s">
        <v>32</v>
      </c>
      <c r="BH547" t="s">
        <v>198</v>
      </c>
      <c r="BI547" t="s">
        <v>32</v>
      </c>
      <c r="BJ547">
        <v>474253</v>
      </c>
      <c r="BK547" t="s">
        <v>831</v>
      </c>
      <c r="BL547" t="s">
        <v>264</v>
      </c>
      <c r="BM547" t="s">
        <v>833</v>
      </c>
      <c r="BN547" t="s">
        <v>834</v>
      </c>
      <c r="BO547" t="s">
        <v>32</v>
      </c>
      <c r="BP547" t="s">
        <v>32</v>
      </c>
    </row>
    <row r="548" spans="1:68">
      <c r="A548" s="109">
        <v>2026</v>
      </c>
      <c r="B548" t="s">
        <v>598</v>
      </c>
      <c r="C548" s="109">
        <v>22</v>
      </c>
      <c r="D548" t="s">
        <v>1834</v>
      </c>
      <c r="E548">
        <v>1</v>
      </c>
      <c r="F548" t="s">
        <v>32</v>
      </c>
      <c r="G548" t="s">
        <v>32</v>
      </c>
      <c r="H548">
        <v>701764</v>
      </c>
      <c r="I548" t="s">
        <v>970</v>
      </c>
      <c r="J548" t="s">
        <v>822</v>
      </c>
      <c r="K548" t="s">
        <v>914</v>
      </c>
      <c r="L548" t="s">
        <v>971</v>
      </c>
      <c r="M548">
        <v>14.9</v>
      </c>
      <c r="N548">
        <v>28.1</v>
      </c>
      <c r="O548">
        <v>22.8</v>
      </c>
      <c r="P548" s="110">
        <v>46057</v>
      </c>
      <c r="Q548" s="110">
        <v>46075</v>
      </c>
      <c r="R548" s="110">
        <v>46075.657039155092</v>
      </c>
      <c r="S548" t="s">
        <v>187</v>
      </c>
      <c r="T548" t="s">
        <v>32</v>
      </c>
      <c r="U548" t="s">
        <v>32</v>
      </c>
      <c r="V548" t="s">
        <v>215</v>
      </c>
      <c r="W548" t="s">
        <v>216</v>
      </c>
      <c r="X548" t="s">
        <v>943</v>
      </c>
      <c r="Y548" t="s">
        <v>32</v>
      </c>
      <c r="Z548" t="s">
        <v>32</v>
      </c>
      <c r="AA548" t="s">
        <v>32</v>
      </c>
      <c r="AB548" t="s">
        <v>32</v>
      </c>
      <c r="AC548" t="s">
        <v>32</v>
      </c>
      <c r="AD548" t="s">
        <v>32</v>
      </c>
      <c r="AE548" t="s">
        <v>190</v>
      </c>
      <c r="AF548">
        <v>217</v>
      </c>
      <c r="AG548" t="s">
        <v>191</v>
      </c>
      <c r="AH548" t="s">
        <v>192</v>
      </c>
      <c r="AI548">
        <v>4</v>
      </c>
      <c r="AJ548">
        <v>4</v>
      </c>
      <c r="AK548" t="s">
        <v>193</v>
      </c>
      <c r="AL548" t="s">
        <v>193</v>
      </c>
      <c r="AM548" t="s">
        <v>193</v>
      </c>
      <c r="AN548">
        <v>2</v>
      </c>
      <c r="AO548" t="s">
        <v>194</v>
      </c>
      <c r="AP548" t="s">
        <v>826</v>
      </c>
      <c r="AQ548" s="283">
        <v>0.7</v>
      </c>
      <c r="AR548">
        <v>1.0840000000000001</v>
      </c>
      <c r="AS548" s="283">
        <v>0.75880000000000003</v>
      </c>
      <c r="AT548">
        <v>104</v>
      </c>
      <c r="AU548" t="s">
        <v>216</v>
      </c>
      <c r="AV548" t="s">
        <v>32</v>
      </c>
      <c r="AW548" t="s">
        <v>32</v>
      </c>
      <c r="AX548">
        <v>1</v>
      </c>
      <c r="AY548" t="s">
        <v>195</v>
      </c>
      <c r="AZ548">
        <v>6980</v>
      </c>
      <c r="BA548" t="s">
        <v>277</v>
      </c>
      <c r="BB548">
        <v>983265</v>
      </c>
      <c r="BC548" t="s">
        <v>972</v>
      </c>
      <c r="BD548">
        <v>9344023</v>
      </c>
      <c r="BE548" t="s">
        <v>829</v>
      </c>
      <c r="BF548" t="s">
        <v>216</v>
      </c>
      <c r="BG548" t="s">
        <v>32</v>
      </c>
      <c r="BH548" t="s">
        <v>198</v>
      </c>
      <c r="BI548" t="s">
        <v>32</v>
      </c>
      <c r="BJ548">
        <v>474252</v>
      </c>
      <c r="BK548" t="s">
        <v>831</v>
      </c>
      <c r="BL548" t="s">
        <v>220</v>
      </c>
      <c r="BM548" t="s">
        <v>841</v>
      </c>
      <c r="BN548" t="s">
        <v>834</v>
      </c>
      <c r="BO548" t="s">
        <v>32</v>
      </c>
      <c r="BP548" t="s">
        <v>32</v>
      </c>
    </row>
    <row r="549" spans="1:68">
      <c r="A549" s="109">
        <v>2026</v>
      </c>
      <c r="B549" t="s">
        <v>598</v>
      </c>
      <c r="C549" s="109">
        <v>22</v>
      </c>
      <c r="D549" t="s">
        <v>1834</v>
      </c>
      <c r="E549">
        <v>2</v>
      </c>
      <c r="F549" t="s">
        <v>32</v>
      </c>
      <c r="G549" t="s">
        <v>32</v>
      </c>
      <c r="H549">
        <v>701764</v>
      </c>
      <c r="I549" t="s">
        <v>970</v>
      </c>
      <c r="J549" t="s">
        <v>822</v>
      </c>
      <c r="K549" t="s">
        <v>914</v>
      </c>
      <c r="L549" t="s">
        <v>971</v>
      </c>
      <c r="M549">
        <v>14.9</v>
      </c>
      <c r="N549">
        <v>28.1</v>
      </c>
      <c r="O549">
        <v>22.8</v>
      </c>
      <c r="P549" s="110">
        <v>46057</v>
      </c>
      <c r="Q549" s="110">
        <v>46075</v>
      </c>
      <c r="R549" s="110">
        <v>46075.657039155092</v>
      </c>
      <c r="S549" t="s">
        <v>187</v>
      </c>
      <c r="T549" t="s">
        <v>32</v>
      </c>
      <c r="U549" t="s">
        <v>32</v>
      </c>
      <c r="V549" t="s">
        <v>215</v>
      </c>
      <c r="W549" t="s">
        <v>216</v>
      </c>
      <c r="X549" t="s">
        <v>943</v>
      </c>
      <c r="Y549" t="s">
        <v>32</v>
      </c>
      <c r="Z549" t="s">
        <v>32</v>
      </c>
      <c r="AA549" t="s">
        <v>32</v>
      </c>
      <c r="AB549" t="s">
        <v>32</v>
      </c>
      <c r="AC549" t="s">
        <v>32</v>
      </c>
      <c r="AD549" t="s">
        <v>32</v>
      </c>
      <c r="AE549" t="s">
        <v>190</v>
      </c>
      <c r="AF549">
        <v>217</v>
      </c>
      <c r="AG549" t="s">
        <v>191</v>
      </c>
      <c r="AH549" t="s">
        <v>192</v>
      </c>
      <c r="AI549">
        <v>4</v>
      </c>
      <c r="AJ549">
        <v>4</v>
      </c>
      <c r="AK549" t="s">
        <v>193</v>
      </c>
      <c r="AL549" t="s">
        <v>193</v>
      </c>
      <c r="AM549" t="s">
        <v>193</v>
      </c>
      <c r="AN549">
        <v>1</v>
      </c>
      <c r="AO549" t="s">
        <v>194</v>
      </c>
      <c r="AP549" t="s">
        <v>826</v>
      </c>
      <c r="AQ549" s="283">
        <v>0.124</v>
      </c>
      <c r="AR549">
        <v>1.0840000000000001</v>
      </c>
      <c r="AS549" s="283">
        <v>0.13441600000000001</v>
      </c>
      <c r="AT549">
        <v>103</v>
      </c>
      <c r="AU549" t="s">
        <v>216</v>
      </c>
      <c r="AV549" t="s">
        <v>32</v>
      </c>
      <c r="AW549" t="s">
        <v>32</v>
      </c>
      <c r="AX549">
        <v>1</v>
      </c>
      <c r="AY549" t="s">
        <v>195</v>
      </c>
      <c r="AZ549">
        <v>6980</v>
      </c>
      <c r="BA549" t="s">
        <v>277</v>
      </c>
      <c r="BB549">
        <v>983265</v>
      </c>
      <c r="BC549" t="s">
        <v>972</v>
      </c>
      <c r="BD549">
        <v>9344023</v>
      </c>
      <c r="BE549" t="s">
        <v>829</v>
      </c>
      <c r="BF549" t="s">
        <v>216</v>
      </c>
      <c r="BG549" t="s">
        <v>32</v>
      </c>
      <c r="BH549" t="s">
        <v>198</v>
      </c>
      <c r="BI549" t="s">
        <v>32</v>
      </c>
      <c r="BJ549">
        <v>474252</v>
      </c>
      <c r="BK549" t="s">
        <v>831</v>
      </c>
      <c r="BL549" t="s">
        <v>220</v>
      </c>
      <c r="BM549" t="s">
        <v>841</v>
      </c>
      <c r="BN549" t="s">
        <v>834</v>
      </c>
      <c r="BO549" t="s">
        <v>32</v>
      </c>
      <c r="BP549" t="s">
        <v>32</v>
      </c>
    </row>
    <row r="550" spans="1:68">
      <c r="A550" s="109">
        <v>2026</v>
      </c>
      <c r="B550" t="s">
        <v>598</v>
      </c>
      <c r="C550" s="109">
        <v>22</v>
      </c>
      <c r="D550" t="s">
        <v>1835</v>
      </c>
      <c r="E550">
        <v>1</v>
      </c>
      <c r="F550" t="s">
        <v>32</v>
      </c>
      <c r="G550" t="s">
        <v>32</v>
      </c>
      <c r="H550">
        <v>702899</v>
      </c>
      <c r="I550" t="s">
        <v>1477</v>
      </c>
      <c r="J550" t="s">
        <v>822</v>
      </c>
      <c r="K550" t="s">
        <v>854</v>
      </c>
      <c r="L550" t="s">
        <v>1478</v>
      </c>
      <c r="M550">
        <v>14.87</v>
      </c>
      <c r="N550">
        <v>60</v>
      </c>
      <c r="O550">
        <v>42.9</v>
      </c>
      <c r="P550" s="110">
        <v>46049</v>
      </c>
      <c r="Q550" s="110">
        <v>46075</v>
      </c>
      <c r="R550" s="110">
        <v>46075.593045254631</v>
      </c>
      <c r="S550" t="s">
        <v>187</v>
      </c>
      <c r="T550" t="s">
        <v>32</v>
      </c>
      <c r="U550" t="s">
        <v>32</v>
      </c>
      <c r="V550" t="s">
        <v>259</v>
      </c>
      <c r="W550" t="s">
        <v>259</v>
      </c>
      <c r="X550" t="s">
        <v>856</v>
      </c>
      <c r="Y550" t="s">
        <v>32</v>
      </c>
      <c r="Z550" t="s">
        <v>32</v>
      </c>
      <c r="AA550" t="s">
        <v>32</v>
      </c>
      <c r="AB550" t="s">
        <v>32</v>
      </c>
      <c r="AC550" t="s">
        <v>32</v>
      </c>
      <c r="AD550" t="s">
        <v>32</v>
      </c>
      <c r="AE550" t="s">
        <v>190</v>
      </c>
      <c r="AF550">
        <v>217</v>
      </c>
      <c r="AG550" t="s">
        <v>191</v>
      </c>
      <c r="AH550" t="s">
        <v>192</v>
      </c>
      <c r="AI550">
        <v>4</v>
      </c>
      <c r="AJ550">
        <v>4</v>
      </c>
      <c r="AK550" t="s">
        <v>193</v>
      </c>
      <c r="AL550" t="s">
        <v>193</v>
      </c>
      <c r="AM550" t="s">
        <v>193</v>
      </c>
      <c r="AN550">
        <v>11</v>
      </c>
      <c r="AO550" t="s">
        <v>194</v>
      </c>
      <c r="AP550" t="s">
        <v>826</v>
      </c>
      <c r="AQ550" s="283">
        <v>4.5830000000000002</v>
      </c>
      <c r="AR550">
        <v>1.0840000000000001</v>
      </c>
      <c r="AS550" s="283">
        <v>4.9679719999999996</v>
      </c>
      <c r="AT550">
        <v>118</v>
      </c>
      <c r="AU550" t="s">
        <v>261</v>
      </c>
      <c r="AV550" t="s">
        <v>32</v>
      </c>
      <c r="AW550" t="s">
        <v>32</v>
      </c>
      <c r="AX550">
        <v>8</v>
      </c>
      <c r="AY550" t="s">
        <v>195</v>
      </c>
      <c r="AZ550">
        <v>6803</v>
      </c>
      <c r="BA550" t="s">
        <v>1479</v>
      </c>
      <c r="BB550">
        <v>20723</v>
      </c>
      <c r="BC550" t="s">
        <v>1480</v>
      </c>
      <c r="BD550">
        <v>9803402</v>
      </c>
      <c r="BE550" t="s">
        <v>829</v>
      </c>
      <c r="BF550" t="s">
        <v>203</v>
      </c>
      <c r="BG550" t="s">
        <v>32</v>
      </c>
      <c r="BH550" t="s">
        <v>198</v>
      </c>
      <c r="BI550" t="s">
        <v>32</v>
      </c>
      <c r="BJ550">
        <v>474246</v>
      </c>
      <c r="BK550" t="s">
        <v>831</v>
      </c>
      <c r="BL550" t="s">
        <v>264</v>
      </c>
      <c r="BM550" t="s">
        <v>833</v>
      </c>
      <c r="BN550" t="s">
        <v>834</v>
      </c>
      <c r="BO550" t="s">
        <v>32</v>
      </c>
      <c r="BP550" t="s">
        <v>32</v>
      </c>
    </row>
    <row r="551" spans="1:68">
      <c r="A551" s="109">
        <v>2026</v>
      </c>
      <c r="B551" t="s">
        <v>598</v>
      </c>
      <c r="C551" s="109">
        <v>22</v>
      </c>
      <c r="D551" t="s">
        <v>1836</v>
      </c>
      <c r="E551">
        <v>1</v>
      </c>
      <c r="F551" t="s">
        <v>32</v>
      </c>
      <c r="G551" t="s">
        <v>32</v>
      </c>
      <c r="H551">
        <v>701926</v>
      </c>
      <c r="I551" t="s">
        <v>664</v>
      </c>
      <c r="J551" t="s">
        <v>822</v>
      </c>
      <c r="K551" t="s">
        <v>945</v>
      </c>
      <c r="L551" t="s">
        <v>946</v>
      </c>
      <c r="M551">
        <v>12.3</v>
      </c>
      <c r="N551">
        <v>15</v>
      </c>
      <c r="O551">
        <v>7.6</v>
      </c>
      <c r="P551" s="110">
        <v>46064</v>
      </c>
      <c r="Q551" s="110">
        <v>46075</v>
      </c>
      <c r="R551" s="110">
        <v>46076.371944525461</v>
      </c>
      <c r="S551" t="s">
        <v>187</v>
      </c>
      <c r="T551" t="s">
        <v>32</v>
      </c>
      <c r="U551" t="s">
        <v>32</v>
      </c>
      <c r="V551" t="s">
        <v>665</v>
      </c>
      <c r="W551" t="s">
        <v>665</v>
      </c>
      <c r="X551" t="s">
        <v>947</v>
      </c>
      <c r="Y551" t="s">
        <v>32</v>
      </c>
      <c r="Z551" t="s">
        <v>32</v>
      </c>
      <c r="AA551" t="s">
        <v>32</v>
      </c>
      <c r="AB551" t="s">
        <v>32</v>
      </c>
      <c r="AC551" t="s">
        <v>32</v>
      </c>
      <c r="AD551" t="s">
        <v>32</v>
      </c>
      <c r="AE551" t="s">
        <v>190</v>
      </c>
      <c r="AF551">
        <v>217</v>
      </c>
      <c r="AG551" t="s">
        <v>191</v>
      </c>
      <c r="AH551" t="s">
        <v>192</v>
      </c>
      <c r="AI551">
        <v>4</v>
      </c>
      <c r="AJ551">
        <v>4</v>
      </c>
      <c r="AK551" t="s">
        <v>193</v>
      </c>
      <c r="AL551" t="s">
        <v>193</v>
      </c>
      <c r="AM551" t="s">
        <v>193</v>
      </c>
      <c r="AN551">
        <v>15</v>
      </c>
      <c r="AO551" t="s">
        <v>194</v>
      </c>
      <c r="AP551" t="s">
        <v>826</v>
      </c>
      <c r="AQ551" s="283">
        <v>0.3</v>
      </c>
      <c r="AR551">
        <v>1.0840000000000001</v>
      </c>
      <c r="AS551" s="283">
        <v>0.32519999999999999</v>
      </c>
      <c r="AT551">
        <v>101</v>
      </c>
      <c r="AU551" t="s">
        <v>665</v>
      </c>
      <c r="AV551" t="s">
        <v>32</v>
      </c>
      <c r="AW551" t="s">
        <v>32</v>
      </c>
      <c r="AX551">
        <v>15</v>
      </c>
      <c r="AY551" t="s">
        <v>422</v>
      </c>
      <c r="AZ551">
        <v>1141</v>
      </c>
      <c r="BA551" t="s">
        <v>948</v>
      </c>
      <c r="BB551">
        <v>220662</v>
      </c>
      <c r="BC551" t="s">
        <v>949</v>
      </c>
      <c r="BD551">
        <v>19146853</v>
      </c>
      <c r="BE551" t="s">
        <v>859</v>
      </c>
      <c r="BF551" t="s">
        <v>665</v>
      </c>
      <c r="BG551" t="s">
        <v>32</v>
      </c>
      <c r="BH551" t="s">
        <v>198</v>
      </c>
      <c r="BI551" t="s">
        <v>32</v>
      </c>
      <c r="BJ551">
        <v>474241</v>
      </c>
      <c r="BK551" t="s">
        <v>831</v>
      </c>
      <c r="BL551" t="s">
        <v>669</v>
      </c>
      <c r="BM551" t="s">
        <v>833</v>
      </c>
      <c r="BN551" t="s">
        <v>834</v>
      </c>
      <c r="BO551" t="s">
        <v>32</v>
      </c>
      <c r="BP551" t="s">
        <v>32</v>
      </c>
    </row>
    <row r="552" spans="1:68">
      <c r="A552" s="109">
        <v>2026</v>
      </c>
      <c r="B552" t="s">
        <v>598</v>
      </c>
      <c r="C552" s="109">
        <v>22</v>
      </c>
      <c r="D552" t="s">
        <v>1836</v>
      </c>
      <c r="E552">
        <v>2</v>
      </c>
      <c r="F552" t="s">
        <v>32</v>
      </c>
      <c r="G552" t="s">
        <v>32</v>
      </c>
      <c r="H552">
        <v>701926</v>
      </c>
      <c r="I552" t="s">
        <v>664</v>
      </c>
      <c r="J552" t="s">
        <v>822</v>
      </c>
      <c r="K552" t="s">
        <v>945</v>
      </c>
      <c r="L552" t="s">
        <v>946</v>
      </c>
      <c r="M552">
        <v>12.3</v>
      </c>
      <c r="N552">
        <v>15</v>
      </c>
      <c r="O552">
        <v>7.6</v>
      </c>
      <c r="P552" s="110">
        <v>46064</v>
      </c>
      <c r="Q552" s="110">
        <v>46075</v>
      </c>
      <c r="R552" s="110">
        <v>46076.371944525461</v>
      </c>
      <c r="S552" t="s">
        <v>187</v>
      </c>
      <c r="T552" t="s">
        <v>32</v>
      </c>
      <c r="U552" t="s">
        <v>32</v>
      </c>
      <c r="V552" t="s">
        <v>665</v>
      </c>
      <c r="W552" t="s">
        <v>665</v>
      </c>
      <c r="X552" t="s">
        <v>947</v>
      </c>
      <c r="Y552" t="s">
        <v>32</v>
      </c>
      <c r="Z552" t="s">
        <v>32</v>
      </c>
      <c r="AA552" t="s">
        <v>32</v>
      </c>
      <c r="AB552" t="s">
        <v>32</v>
      </c>
      <c r="AC552" t="s">
        <v>32</v>
      </c>
      <c r="AD552" t="s">
        <v>32</v>
      </c>
      <c r="AE552" t="s">
        <v>190</v>
      </c>
      <c r="AF552">
        <v>217</v>
      </c>
      <c r="AG552" t="s">
        <v>191</v>
      </c>
      <c r="AH552" t="s">
        <v>192</v>
      </c>
      <c r="AI552">
        <v>4</v>
      </c>
      <c r="AJ552">
        <v>4</v>
      </c>
      <c r="AK552" t="s">
        <v>193</v>
      </c>
      <c r="AL552" t="s">
        <v>193</v>
      </c>
      <c r="AM552" t="s">
        <v>193</v>
      </c>
      <c r="AN552">
        <v>15</v>
      </c>
      <c r="AO552" t="s">
        <v>194</v>
      </c>
      <c r="AP552" t="s">
        <v>826</v>
      </c>
      <c r="AQ552" s="283">
        <v>0.26600000000000001</v>
      </c>
      <c r="AR552">
        <v>1.0840000000000001</v>
      </c>
      <c r="AS552" s="283">
        <v>0.28834399999999999</v>
      </c>
      <c r="AT552">
        <v>140</v>
      </c>
      <c r="AU552" t="s">
        <v>665</v>
      </c>
      <c r="AV552" t="s">
        <v>32</v>
      </c>
      <c r="AW552" t="s">
        <v>32</v>
      </c>
      <c r="AX552">
        <v>15</v>
      </c>
      <c r="AY552" t="s">
        <v>422</v>
      </c>
      <c r="AZ552">
        <v>1141</v>
      </c>
      <c r="BA552" t="s">
        <v>948</v>
      </c>
      <c r="BB552">
        <v>220662</v>
      </c>
      <c r="BC552" t="s">
        <v>949</v>
      </c>
      <c r="BD552">
        <v>19146853</v>
      </c>
      <c r="BE552" t="s">
        <v>859</v>
      </c>
      <c r="BF552" t="s">
        <v>665</v>
      </c>
      <c r="BG552" t="s">
        <v>32</v>
      </c>
      <c r="BH552" t="s">
        <v>198</v>
      </c>
      <c r="BI552" t="s">
        <v>32</v>
      </c>
      <c r="BJ552">
        <v>474241</v>
      </c>
      <c r="BK552" t="s">
        <v>831</v>
      </c>
      <c r="BL552" t="s">
        <v>669</v>
      </c>
      <c r="BM552" t="s">
        <v>833</v>
      </c>
      <c r="BN552" t="s">
        <v>834</v>
      </c>
      <c r="BO552" t="s">
        <v>32</v>
      </c>
      <c r="BP552" t="s">
        <v>32</v>
      </c>
    </row>
    <row r="553" spans="1:68">
      <c r="A553" s="109">
        <v>2026</v>
      </c>
      <c r="B553" t="s">
        <v>598</v>
      </c>
      <c r="C553" s="109">
        <v>22</v>
      </c>
      <c r="D553" t="s">
        <v>1837</v>
      </c>
      <c r="E553">
        <v>1</v>
      </c>
      <c r="F553" t="s">
        <v>32</v>
      </c>
      <c r="G553" t="s">
        <v>32</v>
      </c>
      <c r="H553">
        <v>703343</v>
      </c>
      <c r="I553" t="s">
        <v>1424</v>
      </c>
      <c r="J553" t="s">
        <v>822</v>
      </c>
      <c r="K553" t="s">
        <v>854</v>
      </c>
      <c r="L553" t="s">
        <v>1425</v>
      </c>
      <c r="M553">
        <v>17.98</v>
      </c>
      <c r="N553">
        <v>49.9</v>
      </c>
      <c r="O553">
        <v>64.599999999999994</v>
      </c>
      <c r="P553" s="110">
        <v>46052</v>
      </c>
      <c r="Q553" s="110">
        <v>46075</v>
      </c>
      <c r="R553" s="110">
        <v>46075.508920752312</v>
      </c>
      <c r="S553" t="s">
        <v>187</v>
      </c>
      <c r="T553" t="s">
        <v>32</v>
      </c>
      <c r="U553" t="s">
        <v>32</v>
      </c>
      <c r="V553" t="s">
        <v>259</v>
      </c>
      <c r="W553" t="s">
        <v>259</v>
      </c>
      <c r="X553" t="s">
        <v>856</v>
      </c>
      <c r="Y553" t="s">
        <v>32</v>
      </c>
      <c r="Z553" t="s">
        <v>32</v>
      </c>
      <c r="AA553" t="s">
        <v>32</v>
      </c>
      <c r="AB553" t="s">
        <v>32</v>
      </c>
      <c r="AC553" t="s">
        <v>32</v>
      </c>
      <c r="AD553" t="s">
        <v>32</v>
      </c>
      <c r="AE553" t="s">
        <v>190</v>
      </c>
      <c r="AF553">
        <v>217</v>
      </c>
      <c r="AG553" t="s">
        <v>191</v>
      </c>
      <c r="AH553" t="s">
        <v>192</v>
      </c>
      <c r="AI553">
        <v>4</v>
      </c>
      <c r="AJ553">
        <v>4</v>
      </c>
      <c r="AK553" t="s">
        <v>193</v>
      </c>
      <c r="AL553" t="s">
        <v>193</v>
      </c>
      <c r="AM553" t="s">
        <v>193</v>
      </c>
      <c r="AN553">
        <v>11</v>
      </c>
      <c r="AO553" t="s">
        <v>194</v>
      </c>
      <c r="AP553" t="s">
        <v>826</v>
      </c>
      <c r="AQ553" s="283">
        <v>6.8840000000000003</v>
      </c>
      <c r="AR553">
        <v>1.0840000000000001</v>
      </c>
      <c r="AS553" s="283">
        <v>7.4622560000000009</v>
      </c>
      <c r="AT553">
        <v>118</v>
      </c>
      <c r="AU553" t="s">
        <v>261</v>
      </c>
      <c r="AV553" t="s">
        <v>32</v>
      </c>
      <c r="AW553" t="s">
        <v>32</v>
      </c>
      <c r="AX553">
        <v>8</v>
      </c>
      <c r="AY553" t="s">
        <v>195</v>
      </c>
      <c r="AZ553">
        <v>10290</v>
      </c>
      <c r="BA553" t="s">
        <v>1426</v>
      </c>
      <c r="BB553">
        <v>971962</v>
      </c>
      <c r="BC553" t="s">
        <v>1427</v>
      </c>
      <c r="BD553">
        <v>16388456</v>
      </c>
      <c r="BE553" t="s">
        <v>829</v>
      </c>
      <c r="BF553" t="s">
        <v>203</v>
      </c>
      <c r="BG553" t="s">
        <v>32</v>
      </c>
      <c r="BH553" t="s">
        <v>198</v>
      </c>
      <c r="BI553" t="s">
        <v>32</v>
      </c>
      <c r="BJ553">
        <v>474235</v>
      </c>
      <c r="BK553" t="s">
        <v>831</v>
      </c>
      <c r="BL553" t="s">
        <v>264</v>
      </c>
      <c r="BM553" t="s">
        <v>833</v>
      </c>
      <c r="BN553" t="s">
        <v>834</v>
      </c>
      <c r="BO553" t="s">
        <v>32</v>
      </c>
      <c r="BP553" t="s">
        <v>32</v>
      </c>
    </row>
    <row r="554" spans="1:68">
      <c r="A554" s="109">
        <v>2026</v>
      </c>
      <c r="B554" t="s">
        <v>598</v>
      </c>
      <c r="C554" s="109">
        <v>22</v>
      </c>
      <c r="D554" t="s">
        <v>1838</v>
      </c>
      <c r="E554">
        <v>1</v>
      </c>
      <c r="F554" t="s">
        <v>32</v>
      </c>
      <c r="G554" t="s">
        <v>32</v>
      </c>
      <c r="H554">
        <v>701340</v>
      </c>
      <c r="I554" t="s">
        <v>1180</v>
      </c>
      <c r="J554" t="s">
        <v>822</v>
      </c>
      <c r="K554" t="s">
        <v>854</v>
      </c>
      <c r="L554" t="s">
        <v>1181</v>
      </c>
      <c r="M554">
        <v>17</v>
      </c>
      <c r="N554">
        <v>67.599999999999994</v>
      </c>
      <c r="O554">
        <v>46.2</v>
      </c>
      <c r="P554" s="110">
        <v>46054</v>
      </c>
      <c r="Q554" s="110">
        <v>46075</v>
      </c>
      <c r="R554" s="110">
        <v>46075.517650150461</v>
      </c>
      <c r="S554" t="s">
        <v>187</v>
      </c>
      <c r="T554" t="s">
        <v>32</v>
      </c>
      <c r="U554" t="s">
        <v>32</v>
      </c>
      <c r="V554" t="s">
        <v>232</v>
      </c>
      <c r="W554" t="s">
        <v>233</v>
      </c>
      <c r="X554" t="s">
        <v>1103</v>
      </c>
      <c r="Y554" t="s">
        <v>32</v>
      </c>
      <c r="Z554" t="s">
        <v>32</v>
      </c>
      <c r="AA554" t="s">
        <v>32</v>
      </c>
      <c r="AB554" t="s">
        <v>32</v>
      </c>
      <c r="AC554" t="s">
        <v>32</v>
      </c>
      <c r="AD554" t="s">
        <v>32</v>
      </c>
      <c r="AE554" t="s">
        <v>190</v>
      </c>
      <c r="AF554">
        <v>217</v>
      </c>
      <c r="AG554" t="s">
        <v>191</v>
      </c>
      <c r="AH554" t="s">
        <v>192</v>
      </c>
      <c r="AI554">
        <v>4</v>
      </c>
      <c r="AJ554">
        <v>4</v>
      </c>
      <c r="AK554" t="s">
        <v>193</v>
      </c>
      <c r="AL554" t="s">
        <v>193</v>
      </c>
      <c r="AM554" t="s">
        <v>193</v>
      </c>
      <c r="AN554">
        <v>5</v>
      </c>
      <c r="AO554" t="s">
        <v>194</v>
      </c>
      <c r="AP554" t="s">
        <v>826</v>
      </c>
      <c r="AQ554" s="283">
        <v>2</v>
      </c>
      <c r="AR554">
        <v>1.0840000000000001</v>
      </c>
      <c r="AS554" s="283">
        <v>2.1680000000000001</v>
      </c>
      <c r="AT554">
        <v>111</v>
      </c>
      <c r="AU554" t="s">
        <v>235</v>
      </c>
      <c r="AV554" t="s">
        <v>32</v>
      </c>
      <c r="AW554" t="s">
        <v>32</v>
      </c>
      <c r="AX554">
        <v>7</v>
      </c>
      <c r="AY554" t="s">
        <v>195</v>
      </c>
      <c r="AZ554">
        <v>10746</v>
      </c>
      <c r="BA554" t="s">
        <v>1104</v>
      </c>
      <c r="BB554">
        <v>915985</v>
      </c>
      <c r="BC554" t="s">
        <v>433</v>
      </c>
      <c r="BD554">
        <v>5288302</v>
      </c>
      <c r="BE554" t="s">
        <v>829</v>
      </c>
      <c r="BF554" t="s">
        <v>563</v>
      </c>
      <c r="BG554" t="s">
        <v>32</v>
      </c>
      <c r="BH554" t="s">
        <v>198</v>
      </c>
      <c r="BI554" t="s">
        <v>1839</v>
      </c>
      <c r="BJ554">
        <v>474227</v>
      </c>
      <c r="BK554" t="s">
        <v>831</v>
      </c>
      <c r="BL554" t="s">
        <v>238</v>
      </c>
      <c r="BM554" t="s">
        <v>841</v>
      </c>
      <c r="BN554" t="s">
        <v>834</v>
      </c>
      <c r="BO554" t="s">
        <v>32</v>
      </c>
      <c r="BP554" t="s">
        <v>32</v>
      </c>
    </row>
    <row r="555" spans="1:68">
      <c r="A555" s="109">
        <v>2026</v>
      </c>
      <c r="B555" t="s">
        <v>598</v>
      </c>
      <c r="C555" s="109">
        <v>22</v>
      </c>
      <c r="D555" t="s">
        <v>1838</v>
      </c>
      <c r="E555">
        <v>2</v>
      </c>
      <c r="F555" t="s">
        <v>32</v>
      </c>
      <c r="G555" t="s">
        <v>32</v>
      </c>
      <c r="H555">
        <v>701340</v>
      </c>
      <c r="I555" t="s">
        <v>1180</v>
      </c>
      <c r="J555" t="s">
        <v>822</v>
      </c>
      <c r="K555" t="s">
        <v>854</v>
      </c>
      <c r="L555" t="s">
        <v>1181</v>
      </c>
      <c r="M555">
        <v>17</v>
      </c>
      <c r="N555">
        <v>67.599999999999994</v>
      </c>
      <c r="O555">
        <v>46.2</v>
      </c>
      <c r="P555" s="110">
        <v>46054</v>
      </c>
      <c r="Q555" s="110">
        <v>46075</v>
      </c>
      <c r="R555" s="110">
        <v>46075.517650150461</v>
      </c>
      <c r="S555" t="s">
        <v>187</v>
      </c>
      <c r="T555" t="s">
        <v>32</v>
      </c>
      <c r="U555" t="s">
        <v>32</v>
      </c>
      <c r="V555" t="s">
        <v>232</v>
      </c>
      <c r="W555" t="s">
        <v>233</v>
      </c>
      <c r="X555" t="s">
        <v>1103</v>
      </c>
      <c r="Y555" t="s">
        <v>32</v>
      </c>
      <c r="Z555" t="s">
        <v>32</v>
      </c>
      <c r="AA555" t="s">
        <v>32</v>
      </c>
      <c r="AB555" t="s">
        <v>32</v>
      </c>
      <c r="AC555" t="s">
        <v>32</v>
      </c>
      <c r="AD555" t="s">
        <v>32</v>
      </c>
      <c r="AE555" t="s">
        <v>190</v>
      </c>
      <c r="AF555">
        <v>217</v>
      </c>
      <c r="AG555" t="s">
        <v>191</v>
      </c>
      <c r="AH555" t="s">
        <v>192</v>
      </c>
      <c r="AI555">
        <v>4</v>
      </c>
      <c r="AJ555">
        <v>4</v>
      </c>
      <c r="AK555" t="s">
        <v>193</v>
      </c>
      <c r="AL555" t="s">
        <v>193</v>
      </c>
      <c r="AM555" t="s">
        <v>193</v>
      </c>
      <c r="AN555">
        <v>6</v>
      </c>
      <c r="AO555" t="s">
        <v>194</v>
      </c>
      <c r="AP555" t="s">
        <v>826</v>
      </c>
      <c r="AQ555" s="283">
        <v>1.169</v>
      </c>
      <c r="AR555">
        <v>1.0840000000000001</v>
      </c>
      <c r="AS555" s="283">
        <v>1.267196</v>
      </c>
      <c r="AT555">
        <v>112</v>
      </c>
      <c r="AU555" t="s">
        <v>235</v>
      </c>
      <c r="AV555" t="s">
        <v>32</v>
      </c>
      <c r="AW555" t="s">
        <v>32</v>
      </c>
      <c r="AX555">
        <v>7</v>
      </c>
      <c r="AY555" t="s">
        <v>195</v>
      </c>
      <c r="AZ555">
        <v>10746</v>
      </c>
      <c r="BA555" t="s">
        <v>1104</v>
      </c>
      <c r="BB555">
        <v>915985</v>
      </c>
      <c r="BC555" t="s">
        <v>433</v>
      </c>
      <c r="BD555">
        <v>5288302</v>
      </c>
      <c r="BE555" t="s">
        <v>829</v>
      </c>
      <c r="BF555" t="s">
        <v>563</v>
      </c>
      <c r="BG555" t="s">
        <v>32</v>
      </c>
      <c r="BH555" t="s">
        <v>198</v>
      </c>
      <c r="BI555" t="s">
        <v>1839</v>
      </c>
      <c r="BJ555">
        <v>474227</v>
      </c>
      <c r="BK555" t="s">
        <v>831</v>
      </c>
      <c r="BL555" t="s">
        <v>238</v>
      </c>
      <c r="BM555" t="s">
        <v>841</v>
      </c>
      <c r="BN555" t="s">
        <v>834</v>
      </c>
      <c r="BO555" t="s">
        <v>32</v>
      </c>
      <c r="BP555" t="s">
        <v>32</v>
      </c>
    </row>
    <row r="556" spans="1:68">
      <c r="A556" s="109">
        <v>2026</v>
      </c>
      <c r="B556" t="s">
        <v>598</v>
      </c>
      <c r="C556" s="109">
        <v>22</v>
      </c>
      <c r="D556" t="s">
        <v>1838</v>
      </c>
      <c r="E556">
        <v>3</v>
      </c>
      <c r="F556" t="s">
        <v>32</v>
      </c>
      <c r="G556" t="s">
        <v>32</v>
      </c>
      <c r="H556">
        <v>701340</v>
      </c>
      <c r="I556" t="s">
        <v>1180</v>
      </c>
      <c r="J556" t="s">
        <v>822</v>
      </c>
      <c r="K556" t="s">
        <v>854</v>
      </c>
      <c r="L556" t="s">
        <v>1181</v>
      </c>
      <c r="M556">
        <v>17</v>
      </c>
      <c r="N556">
        <v>67.599999999999994</v>
      </c>
      <c r="O556">
        <v>46.2</v>
      </c>
      <c r="P556" s="110">
        <v>46054</v>
      </c>
      <c r="Q556" s="110">
        <v>46075</v>
      </c>
      <c r="R556" s="110">
        <v>46075.517650150461</v>
      </c>
      <c r="S556" t="s">
        <v>187</v>
      </c>
      <c r="T556" t="s">
        <v>32</v>
      </c>
      <c r="U556" t="s">
        <v>32</v>
      </c>
      <c r="V556" t="s">
        <v>232</v>
      </c>
      <c r="W556" t="s">
        <v>233</v>
      </c>
      <c r="X556" t="s">
        <v>1103</v>
      </c>
      <c r="Y556" t="s">
        <v>32</v>
      </c>
      <c r="Z556" t="s">
        <v>32</v>
      </c>
      <c r="AA556" t="s">
        <v>32</v>
      </c>
      <c r="AB556" t="s">
        <v>32</v>
      </c>
      <c r="AC556" t="s">
        <v>32</v>
      </c>
      <c r="AD556" t="s">
        <v>32</v>
      </c>
      <c r="AE556" t="s">
        <v>190</v>
      </c>
      <c r="AF556">
        <v>217</v>
      </c>
      <c r="AG556" t="s">
        <v>191</v>
      </c>
      <c r="AH556" t="s">
        <v>192</v>
      </c>
      <c r="AI556">
        <v>4</v>
      </c>
      <c r="AJ556">
        <v>4</v>
      </c>
      <c r="AK556" t="s">
        <v>193</v>
      </c>
      <c r="AL556" t="s">
        <v>193</v>
      </c>
      <c r="AM556" t="s">
        <v>193</v>
      </c>
      <c r="AN556">
        <v>6</v>
      </c>
      <c r="AO556" t="s">
        <v>194</v>
      </c>
      <c r="AP556" t="s">
        <v>826</v>
      </c>
      <c r="AQ556" s="283">
        <v>0.01</v>
      </c>
      <c r="AR556">
        <v>1.0840000000000001</v>
      </c>
      <c r="AS556" s="283">
        <v>1.0840000000000001E-2</v>
      </c>
      <c r="AT556">
        <v>112</v>
      </c>
      <c r="AU556" t="s">
        <v>235</v>
      </c>
      <c r="AV556" t="s">
        <v>32</v>
      </c>
      <c r="AW556" t="s">
        <v>32</v>
      </c>
      <c r="AX556">
        <v>7</v>
      </c>
      <c r="AY556" t="s">
        <v>239</v>
      </c>
      <c r="AZ556">
        <v>8888888</v>
      </c>
      <c r="BA556" t="s">
        <v>280</v>
      </c>
      <c r="BB556">
        <v>915985</v>
      </c>
      <c r="BC556" t="s">
        <v>433</v>
      </c>
      <c r="BD556">
        <v>5288302</v>
      </c>
      <c r="BE556" t="s">
        <v>829</v>
      </c>
      <c r="BF556" t="s">
        <v>563</v>
      </c>
      <c r="BG556" t="s">
        <v>32</v>
      </c>
      <c r="BH556" t="s">
        <v>198</v>
      </c>
      <c r="BI556" t="s">
        <v>1839</v>
      </c>
      <c r="BJ556">
        <v>474227</v>
      </c>
      <c r="BK556" t="s">
        <v>831</v>
      </c>
      <c r="BL556" t="s">
        <v>238</v>
      </c>
      <c r="BM556" t="s">
        <v>841</v>
      </c>
      <c r="BN556" t="s">
        <v>834</v>
      </c>
      <c r="BO556" t="s">
        <v>32</v>
      </c>
      <c r="BP556" t="s">
        <v>32</v>
      </c>
    </row>
    <row r="557" spans="1:68">
      <c r="A557" s="109">
        <v>2026</v>
      </c>
      <c r="B557" t="s">
        <v>598</v>
      </c>
      <c r="C557" s="109">
        <v>22</v>
      </c>
      <c r="D557" t="s">
        <v>1840</v>
      </c>
      <c r="E557">
        <v>1</v>
      </c>
      <c r="F557" t="s">
        <v>32</v>
      </c>
      <c r="G557" t="s">
        <v>32</v>
      </c>
      <c r="H557">
        <v>967311</v>
      </c>
      <c r="I557" t="s">
        <v>1462</v>
      </c>
      <c r="J557" t="s">
        <v>822</v>
      </c>
      <c r="K557" t="s">
        <v>854</v>
      </c>
      <c r="L557" t="s">
        <v>1463</v>
      </c>
      <c r="M557">
        <v>17.670000000000002</v>
      </c>
      <c r="N557">
        <v>50</v>
      </c>
      <c r="O557">
        <v>68.3</v>
      </c>
      <c r="P557" s="110">
        <v>46052</v>
      </c>
      <c r="Q557" s="110">
        <v>46075</v>
      </c>
      <c r="R557" s="110">
        <v>46075.471557488418</v>
      </c>
      <c r="S557" t="s">
        <v>187</v>
      </c>
      <c r="T557" t="s">
        <v>32</v>
      </c>
      <c r="U557" t="s">
        <v>32</v>
      </c>
      <c r="V557" t="s">
        <v>203</v>
      </c>
      <c r="W557" t="s">
        <v>203</v>
      </c>
      <c r="X557" t="s">
        <v>1039</v>
      </c>
      <c r="Y557" t="s">
        <v>32</v>
      </c>
      <c r="Z557" t="s">
        <v>32</v>
      </c>
      <c r="AA557" t="s">
        <v>32</v>
      </c>
      <c r="AB557" t="s">
        <v>32</v>
      </c>
      <c r="AC557" t="s">
        <v>32</v>
      </c>
      <c r="AD557" t="s">
        <v>32</v>
      </c>
      <c r="AE557" t="s">
        <v>190</v>
      </c>
      <c r="AF557">
        <v>217</v>
      </c>
      <c r="AG557" t="s">
        <v>191</v>
      </c>
      <c r="AH557" t="s">
        <v>192</v>
      </c>
      <c r="AI557">
        <v>4</v>
      </c>
      <c r="AJ557">
        <v>4</v>
      </c>
      <c r="AK557" t="s">
        <v>193</v>
      </c>
      <c r="AL557" t="s">
        <v>193</v>
      </c>
      <c r="AM557" t="s">
        <v>193</v>
      </c>
      <c r="AN557">
        <v>11</v>
      </c>
      <c r="AO557" t="s">
        <v>194</v>
      </c>
      <c r="AP557" t="s">
        <v>826</v>
      </c>
      <c r="AQ557" s="283">
        <v>1</v>
      </c>
      <c r="AR557">
        <v>1.0840000000000001</v>
      </c>
      <c r="AS557" s="283">
        <v>1.0840000000000001</v>
      </c>
      <c r="AT557">
        <v>118</v>
      </c>
      <c r="AU557" t="s">
        <v>205</v>
      </c>
      <c r="AV557" t="s">
        <v>32</v>
      </c>
      <c r="AW557" t="s">
        <v>32</v>
      </c>
      <c r="AX557">
        <v>8</v>
      </c>
      <c r="AY557" t="s">
        <v>195</v>
      </c>
      <c r="AZ557">
        <v>7110</v>
      </c>
      <c r="BA557" t="s">
        <v>1464</v>
      </c>
      <c r="BB557">
        <v>900880</v>
      </c>
      <c r="BC557" t="s">
        <v>1465</v>
      </c>
      <c r="BD557">
        <v>15743105</v>
      </c>
      <c r="BE557" t="s">
        <v>829</v>
      </c>
      <c r="BF557" t="s">
        <v>203</v>
      </c>
      <c r="BG557" t="s">
        <v>32</v>
      </c>
      <c r="BH557" t="s">
        <v>198</v>
      </c>
      <c r="BI557" t="s">
        <v>32</v>
      </c>
      <c r="BJ557">
        <v>474226</v>
      </c>
      <c r="BK557" t="s">
        <v>831</v>
      </c>
      <c r="BL557" t="s">
        <v>1041</v>
      </c>
      <c r="BM557" t="s">
        <v>841</v>
      </c>
      <c r="BN557" t="s">
        <v>834</v>
      </c>
      <c r="BO557" t="s">
        <v>32</v>
      </c>
      <c r="BP557" t="s">
        <v>32</v>
      </c>
    </row>
    <row r="558" spans="1:68">
      <c r="A558" s="109">
        <v>2026</v>
      </c>
      <c r="B558" t="s">
        <v>598</v>
      </c>
      <c r="C558" s="109">
        <v>22</v>
      </c>
      <c r="D558" t="s">
        <v>1840</v>
      </c>
      <c r="E558">
        <v>2</v>
      </c>
      <c r="F558" t="s">
        <v>32</v>
      </c>
      <c r="G558" t="s">
        <v>32</v>
      </c>
      <c r="H558">
        <v>967311</v>
      </c>
      <c r="I558" t="s">
        <v>1462</v>
      </c>
      <c r="J558" t="s">
        <v>822</v>
      </c>
      <c r="K558" t="s">
        <v>854</v>
      </c>
      <c r="L558" t="s">
        <v>1463</v>
      </c>
      <c r="M558">
        <v>17.670000000000002</v>
      </c>
      <c r="N558">
        <v>50</v>
      </c>
      <c r="O558">
        <v>68.3</v>
      </c>
      <c r="P558" s="110">
        <v>46052</v>
      </c>
      <c r="Q558" s="110">
        <v>46075</v>
      </c>
      <c r="R558" s="110">
        <v>46075.471557488418</v>
      </c>
      <c r="S558" t="s">
        <v>187</v>
      </c>
      <c r="T558" t="s">
        <v>32</v>
      </c>
      <c r="U558" t="s">
        <v>32</v>
      </c>
      <c r="V558" t="s">
        <v>203</v>
      </c>
      <c r="W558" t="s">
        <v>203</v>
      </c>
      <c r="X558" t="s">
        <v>1039</v>
      </c>
      <c r="Y558" t="s">
        <v>32</v>
      </c>
      <c r="Z558" t="s">
        <v>32</v>
      </c>
      <c r="AA558" t="s">
        <v>32</v>
      </c>
      <c r="AB558" t="s">
        <v>32</v>
      </c>
      <c r="AC558" t="s">
        <v>32</v>
      </c>
      <c r="AD558" t="s">
        <v>32</v>
      </c>
      <c r="AE558" t="s">
        <v>190</v>
      </c>
      <c r="AF558">
        <v>217</v>
      </c>
      <c r="AG558" t="s">
        <v>191</v>
      </c>
      <c r="AH558" t="s">
        <v>192</v>
      </c>
      <c r="AI558">
        <v>4</v>
      </c>
      <c r="AJ558">
        <v>4</v>
      </c>
      <c r="AK558" t="s">
        <v>193</v>
      </c>
      <c r="AL558" t="s">
        <v>193</v>
      </c>
      <c r="AM558" t="s">
        <v>193</v>
      </c>
      <c r="AN558">
        <v>10</v>
      </c>
      <c r="AO558" t="s">
        <v>194</v>
      </c>
      <c r="AP558" t="s">
        <v>826</v>
      </c>
      <c r="AQ558" s="283">
        <v>1.056</v>
      </c>
      <c r="AR558">
        <v>1.0840000000000001</v>
      </c>
      <c r="AS558" s="283">
        <v>1.1447039999999999</v>
      </c>
      <c r="AT558">
        <v>117</v>
      </c>
      <c r="AU558" t="s">
        <v>205</v>
      </c>
      <c r="AV558" t="s">
        <v>32</v>
      </c>
      <c r="AW558" t="s">
        <v>32</v>
      </c>
      <c r="AX558">
        <v>8</v>
      </c>
      <c r="AY558" t="s">
        <v>195</v>
      </c>
      <c r="AZ558">
        <v>7110</v>
      </c>
      <c r="BA558" t="s">
        <v>1464</v>
      </c>
      <c r="BB558">
        <v>900880</v>
      </c>
      <c r="BC558" t="s">
        <v>1465</v>
      </c>
      <c r="BD558">
        <v>15743105</v>
      </c>
      <c r="BE558" t="s">
        <v>829</v>
      </c>
      <c r="BF558" t="s">
        <v>203</v>
      </c>
      <c r="BG558" t="s">
        <v>32</v>
      </c>
      <c r="BH558" t="s">
        <v>198</v>
      </c>
      <c r="BI558" t="s">
        <v>32</v>
      </c>
      <c r="BJ558">
        <v>474226</v>
      </c>
      <c r="BK558" t="s">
        <v>831</v>
      </c>
      <c r="BL558" t="s">
        <v>1041</v>
      </c>
      <c r="BM558" t="s">
        <v>841</v>
      </c>
      <c r="BN558" t="s">
        <v>834</v>
      </c>
      <c r="BO558" t="s">
        <v>32</v>
      </c>
      <c r="BP558" t="s">
        <v>32</v>
      </c>
    </row>
    <row r="559" spans="1:68">
      <c r="A559" s="109">
        <v>2026</v>
      </c>
      <c r="B559" t="s">
        <v>598</v>
      </c>
      <c r="C559" s="109">
        <v>22</v>
      </c>
      <c r="D559" t="s">
        <v>1840</v>
      </c>
      <c r="E559">
        <v>3</v>
      </c>
      <c r="F559" t="s">
        <v>32</v>
      </c>
      <c r="G559" t="s">
        <v>32</v>
      </c>
      <c r="H559">
        <v>967311</v>
      </c>
      <c r="I559" t="s">
        <v>1462</v>
      </c>
      <c r="J559" t="s">
        <v>822</v>
      </c>
      <c r="K559" t="s">
        <v>854</v>
      </c>
      <c r="L559" t="s">
        <v>1463</v>
      </c>
      <c r="M559">
        <v>17.670000000000002</v>
      </c>
      <c r="N559">
        <v>50</v>
      </c>
      <c r="O559">
        <v>68.3</v>
      </c>
      <c r="P559" s="110">
        <v>46052</v>
      </c>
      <c r="Q559" s="110">
        <v>46075</v>
      </c>
      <c r="R559" s="110">
        <v>46075.471557488418</v>
      </c>
      <c r="S559" t="s">
        <v>187</v>
      </c>
      <c r="T559" t="s">
        <v>32</v>
      </c>
      <c r="U559" t="s">
        <v>32</v>
      </c>
      <c r="V559" t="s">
        <v>203</v>
      </c>
      <c r="W559" t="s">
        <v>203</v>
      </c>
      <c r="X559" t="s">
        <v>1039</v>
      </c>
      <c r="Y559" t="s">
        <v>32</v>
      </c>
      <c r="Z559" t="s">
        <v>32</v>
      </c>
      <c r="AA559" t="s">
        <v>32</v>
      </c>
      <c r="AB559" t="s">
        <v>32</v>
      </c>
      <c r="AC559" t="s">
        <v>32</v>
      </c>
      <c r="AD559" t="s">
        <v>32</v>
      </c>
      <c r="AE559" t="s">
        <v>190</v>
      </c>
      <c r="AF559">
        <v>217</v>
      </c>
      <c r="AG559" t="s">
        <v>191</v>
      </c>
      <c r="AH559" t="s">
        <v>192</v>
      </c>
      <c r="AI559">
        <v>4</v>
      </c>
      <c r="AJ559">
        <v>4</v>
      </c>
      <c r="AK559" t="s">
        <v>193</v>
      </c>
      <c r="AL559" t="s">
        <v>193</v>
      </c>
      <c r="AM559" t="s">
        <v>193</v>
      </c>
      <c r="AN559">
        <v>10</v>
      </c>
      <c r="AO559" t="s">
        <v>194</v>
      </c>
      <c r="AP559" t="s">
        <v>826</v>
      </c>
      <c r="AQ559" s="283">
        <v>8.7999999999999995E-2</v>
      </c>
      <c r="AR559">
        <v>1.0840000000000001</v>
      </c>
      <c r="AS559" s="283">
        <v>9.5392000000000005E-2</v>
      </c>
      <c r="AT559">
        <v>117</v>
      </c>
      <c r="AU559" t="s">
        <v>205</v>
      </c>
      <c r="AV559" t="s">
        <v>32</v>
      </c>
      <c r="AW559" t="s">
        <v>32</v>
      </c>
      <c r="AX559">
        <v>8</v>
      </c>
      <c r="AY559" t="s">
        <v>195</v>
      </c>
      <c r="AZ559">
        <v>1981</v>
      </c>
      <c r="BA559" t="s">
        <v>218</v>
      </c>
      <c r="BB559">
        <v>900880</v>
      </c>
      <c r="BC559" t="s">
        <v>1465</v>
      </c>
      <c r="BD559">
        <v>15743105</v>
      </c>
      <c r="BE559" t="s">
        <v>829</v>
      </c>
      <c r="BF559" t="s">
        <v>203</v>
      </c>
      <c r="BG559" t="s">
        <v>32</v>
      </c>
      <c r="BH559" t="s">
        <v>198</v>
      </c>
      <c r="BI559" t="s">
        <v>32</v>
      </c>
      <c r="BJ559">
        <v>474226</v>
      </c>
      <c r="BK559" t="s">
        <v>831</v>
      </c>
      <c r="BL559" t="s">
        <v>1041</v>
      </c>
      <c r="BM559" t="s">
        <v>841</v>
      </c>
      <c r="BN559" t="s">
        <v>834</v>
      </c>
      <c r="BO559" t="s">
        <v>32</v>
      </c>
      <c r="BP559" t="s">
        <v>32</v>
      </c>
    </row>
    <row r="560" spans="1:68">
      <c r="A560" s="109">
        <v>2026</v>
      </c>
      <c r="B560" t="s">
        <v>598</v>
      </c>
      <c r="C560" s="109">
        <v>21</v>
      </c>
      <c r="D560" t="s">
        <v>1841</v>
      </c>
      <c r="E560">
        <v>1</v>
      </c>
      <c r="F560" t="s">
        <v>32</v>
      </c>
      <c r="H560">
        <v>704754</v>
      </c>
      <c r="I560" t="s">
        <v>1068</v>
      </c>
      <c r="J560" t="s">
        <v>822</v>
      </c>
      <c r="K560" t="s">
        <v>854</v>
      </c>
      <c r="L560" t="s">
        <v>1069</v>
      </c>
      <c r="M560">
        <v>17.7</v>
      </c>
      <c r="N560">
        <v>40.9</v>
      </c>
      <c r="O560">
        <v>77.5</v>
      </c>
      <c r="P560" s="110">
        <v>46053</v>
      </c>
      <c r="Q560" s="110">
        <v>46074</v>
      </c>
      <c r="R560" s="110">
        <v>46074.745833333327</v>
      </c>
      <c r="S560" t="s">
        <v>187</v>
      </c>
      <c r="T560" t="s">
        <v>32</v>
      </c>
      <c r="U560" t="s">
        <v>32</v>
      </c>
      <c r="V560" t="s">
        <v>1070</v>
      </c>
      <c r="W560" t="s">
        <v>351</v>
      </c>
      <c r="X560" t="s">
        <v>1039</v>
      </c>
      <c r="Y560" t="s">
        <v>32</v>
      </c>
      <c r="Z560" t="s">
        <v>32</v>
      </c>
      <c r="AA560" t="s">
        <v>32</v>
      </c>
      <c r="AB560" t="s">
        <v>32</v>
      </c>
      <c r="AC560" t="s">
        <v>32</v>
      </c>
      <c r="AD560" t="s">
        <v>32</v>
      </c>
      <c r="AE560" t="s">
        <v>190</v>
      </c>
      <c r="AF560">
        <v>217</v>
      </c>
      <c r="AG560" t="s">
        <v>191</v>
      </c>
      <c r="AH560" t="s">
        <v>192</v>
      </c>
      <c r="AI560">
        <v>4</v>
      </c>
      <c r="AJ560">
        <v>4</v>
      </c>
      <c r="AK560" t="s">
        <v>193</v>
      </c>
      <c r="AL560" t="s">
        <v>193</v>
      </c>
      <c r="AM560" t="s">
        <v>193</v>
      </c>
      <c r="AN560">
        <v>8</v>
      </c>
      <c r="AO560" t="s">
        <v>194</v>
      </c>
      <c r="AP560" t="s">
        <v>826</v>
      </c>
      <c r="AQ560" s="283">
        <v>0.115</v>
      </c>
      <c r="AR560">
        <v>1.0840000000000001</v>
      </c>
      <c r="AS560" s="283">
        <v>0.12466000000000001</v>
      </c>
      <c r="AT560">
        <v>114</v>
      </c>
      <c r="AU560" t="s">
        <v>352</v>
      </c>
      <c r="AV560" t="s">
        <v>32</v>
      </c>
      <c r="AW560" t="s">
        <v>32</v>
      </c>
      <c r="AX560">
        <v>5</v>
      </c>
      <c r="AY560" t="s">
        <v>195</v>
      </c>
      <c r="AZ560">
        <v>4532</v>
      </c>
      <c r="BA560" t="s">
        <v>1071</v>
      </c>
      <c r="BB560">
        <v>964462</v>
      </c>
      <c r="BC560" t="s">
        <v>1072</v>
      </c>
      <c r="BD560">
        <v>4297752</v>
      </c>
      <c r="BE560" t="s">
        <v>829</v>
      </c>
      <c r="BF560" t="s">
        <v>66</v>
      </c>
      <c r="BG560" t="s">
        <v>32</v>
      </c>
      <c r="BH560" t="s">
        <v>198</v>
      </c>
      <c r="BI560" t="s">
        <v>1842</v>
      </c>
      <c r="BJ560">
        <v>474212</v>
      </c>
      <c r="BK560" t="s">
        <v>831</v>
      </c>
      <c r="BL560" t="s">
        <v>1073</v>
      </c>
      <c r="BM560" t="s">
        <v>841</v>
      </c>
      <c r="BN560" t="s">
        <v>834</v>
      </c>
      <c r="BO560" t="s">
        <v>32</v>
      </c>
      <c r="BP560" t="s">
        <v>32</v>
      </c>
    </row>
    <row r="561" spans="1:68">
      <c r="A561" s="109">
        <v>2026</v>
      </c>
      <c r="B561" t="s">
        <v>598</v>
      </c>
      <c r="C561" s="109">
        <v>22</v>
      </c>
      <c r="D561" t="s">
        <v>1843</v>
      </c>
      <c r="E561">
        <v>1</v>
      </c>
      <c r="F561" t="s">
        <v>32</v>
      </c>
      <c r="G561" t="s">
        <v>32</v>
      </c>
      <c r="H561">
        <v>699540</v>
      </c>
      <c r="I561" t="s">
        <v>1146</v>
      </c>
      <c r="J561" t="s">
        <v>822</v>
      </c>
      <c r="K561" t="s">
        <v>1147</v>
      </c>
      <c r="L561" t="s">
        <v>1148</v>
      </c>
      <c r="M561">
        <v>14.9</v>
      </c>
      <c r="N561">
        <v>22.5</v>
      </c>
      <c r="O561">
        <v>34.9</v>
      </c>
      <c r="P561" s="110">
        <v>46051</v>
      </c>
      <c r="Q561" s="110">
        <v>46075</v>
      </c>
      <c r="R561" s="110">
        <v>46075.730707210649</v>
      </c>
      <c r="S561" t="s">
        <v>187</v>
      </c>
      <c r="T561" t="s">
        <v>32</v>
      </c>
      <c r="U561" t="s">
        <v>32</v>
      </c>
      <c r="V561" t="s">
        <v>259</v>
      </c>
      <c r="W561" t="s">
        <v>259</v>
      </c>
      <c r="X561" t="s">
        <v>856</v>
      </c>
      <c r="Y561" t="s">
        <v>32</v>
      </c>
      <c r="Z561" t="s">
        <v>32</v>
      </c>
      <c r="AA561" t="s">
        <v>32</v>
      </c>
      <c r="AB561" t="s">
        <v>32</v>
      </c>
      <c r="AC561" t="s">
        <v>32</v>
      </c>
      <c r="AD561" t="s">
        <v>32</v>
      </c>
      <c r="AE561" t="s">
        <v>190</v>
      </c>
      <c r="AF561">
        <v>217</v>
      </c>
      <c r="AG561" t="s">
        <v>191</v>
      </c>
      <c r="AH561" t="s">
        <v>192</v>
      </c>
      <c r="AI561">
        <v>4</v>
      </c>
      <c r="AJ561">
        <v>4</v>
      </c>
      <c r="AK561" t="s">
        <v>193</v>
      </c>
      <c r="AL561" t="s">
        <v>193</v>
      </c>
      <c r="AM561" t="s">
        <v>193</v>
      </c>
      <c r="AN561">
        <v>11</v>
      </c>
      <c r="AO561" t="s">
        <v>194</v>
      </c>
      <c r="AP561" t="s">
        <v>826</v>
      </c>
      <c r="AQ561" s="283">
        <v>3.3889999999999998</v>
      </c>
      <c r="AR561">
        <v>1.0840000000000001</v>
      </c>
      <c r="AS561" s="283">
        <v>3.6736759999999999</v>
      </c>
      <c r="AT561">
        <v>118</v>
      </c>
      <c r="AU561" t="s">
        <v>261</v>
      </c>
      <c r="AV561" t="s">
        <v>32</v>
      </c>
      <c r="AW561" t="s">
        <v>32</v>
      </c>
      <c r="AX561">
        <v>7</v>
      </c>
      <c r="AY561" t="s">
        <v>195</v>
      </c>
      <c r="AZ561">
        <v>9107</v>
      </c>
      <c r="BA561" t="s">
        <v>1149</v>
      </c>
      <c r="BB561">
        <v>16229</v>
      </c>
      <c r="BC561" t="s">
        <v>1150</v>
      </c>
      <c r="BD561">
        <v>11321609</v>
      </c>
      <c r="BE561" t="s">
        <v>829</v>
      </c>
      <c r="BF561" t="s">
        <v>563</v>
      </c>
      <c r="BG561" t="s">
        <v>32</v>
      </c>
      <c r="BH561" t="s">
        <v>198</v>
      </c>
      <c r="BI561" t="s">
        <v>32</v>
      </c>
      <c r="BJ561">
        <v>474211</v>
      </c>
      <c r="BK561" t="s">
        <v>831</v>
      </c>
      <c r="BL561" t="s">
        <v>264</v>
      </c>
      <c r="BM561" t="s">
        <v>833</v>
      </c>
      <c r="BN561" t="s">
        <v>834</v>
      </c>
      <c r="BO561" t="s">
        <v>32</v>
      </c>
      <c r="BP561" t="s">
        <v>32</v>
      </c>
    </row>
    <row r="562" spans="1:68">
      <c r="A562" s="109">
        <v>2026</v>
      </c>
      <c r="B562" t="s">
        <v>598</v>
      </c>
      <c r="C562" s="109">
        <v>21</v>
      </c>
      <c r="D562" t="s">
        <v>1844</v>
      </c>
      <c r="E562">
        <v>1</v>
      </c>
      <c r="F562" t="s">
        <v>32</v>
      </c>
      <c r="G562" t="s">
        <v>32</v>
      </c>
      <c r="H562">
        <v>964908</v>
      </c>
      <c r="I562" t="s">
        <v>471</v>
      </c>
      <c r="J562" t="s">
        <v>822</v>
      </c>
      <c r="K562" t="s">
        <v>1101</v>
      </c>
      <c r="L562" t="s">
        <v>1102</v>
      </c>
      <c r="M562">
        <v>14.85</v>
      </c>
      <c r="N562">
        <v>24.9</v>
      </c>
      <c r="O562">
        <v>44.3</v>
      </c>
      <c r="P562" s="110">
        <v>46055</v>
      </c>
      <c r="Q562" s="110">
        <v>46074</v>
      </c>
      <c r="R562" s="110">
        <v>46074.902751585651</v>
      </c>
      <c r="S562" t="s">
        <v>187</v>
      </c>
      <c r="T562" t="s">
        <v>32</v>
      </c>
      <c r="U562" t="s">
        <v>32</v>
      </c>
      <c r="V562" t="s">
        <v>232</v>
      </c>
      <c r="W562" t="s">
        <v>233</v>
      </c>
      <c r="X562" t="s">
        <v>1103</v>
      </c>
      <c r="Y562" t="s">
        <v>32</v>
      </c>
      <c r="Z562" t="s">
        <v>32</v>
      </c>
      <c r="AA562" t="s">
        <v>32</v>
      </c>
      <c r="AB562" t="s">
        <v>32</v>
      </c>
      <c r="AC562" t="s">
        <v>32</v>
      </c>
      <c r="AD562" t="s">
        <v>32</v>
      </c>
      <c r="AE562" t="s">
        <v>190</v>
      </c>
      <c r="AF562">
        <v>217</v>
      </c>
      <c r="AG562" t="s">
        <v>191</v>
      </c>
      <c r="AH562" t="s">
        <v>192</v>
      </c>
      <c r="AI562">
        <v>4</v>
      </c>
      <c r="AJ562">
        <v>4</v>
      </c>
      <c r="AK562" t="s">
        <v>193</v>
      </c>
      <c r="AL562" t="s">
        <v>193</v>
      </c>
      <c r="AM562" t="s">
        <v>193</v>
      </c>
      <c r="AN562">
        <v>7</v>
      </c>
      <c r="AO562" t="s">
        <v>194</v>
      </c>
      <c r="AP562" t="s">
        <v>826</v>
      </c>
      <c r="AQ562" s="283">
        <v>3.726</v>
      </c>
      <c r="AR562">
        <v>1.0840000000000001</v>
      </c>
      <c r="AS562" s="283">
        <v>4.0389840000000001</v>
      </c>
      <c r="AT562">
        <v>113</v>
      </c>
      <c r="AU562" t="s">
        <v>235</v>
      </c>
      <c r="AV562" t="s">
        <v>32</v>
      </c>
      <c r="AW562" t="s">
        <v>32</v>
      </c>
      <c r="AX562">
        <v>7</v>
      </c>
      <c r="AY562" t="s">
        <v>195</v>
      </c>
      <c r="AZ562">
        <v>7112</v>
      </c>
      <c r="BA562" t="s">
        <v>1347</v>
      </c>
      <c r="BB562">
        <v>16233</v>
      </c>
      <c r="BC562" t="s">
        <v>472</v>
      </c>
      <c r="BD562">
        <v>7389617</v>
      </c>
      <c r="BE562" t="s">
        <v>859</v>
      </c>
      <c r="BF562" t="s">
        <v>563</v>
      </c>
      <c r="BG562" t="s">
        <v>32</v>
      </c>
      <c r="BH562" t="s">
        <v>198</v>
      </c>
      <c r="BI562" t="s">
        <v>1845</v>
      </c>
      <c r="BJ562">
        <v>474209</v>
      </c>
      <c r="BK562" t="s">
        <v>831</v>
      </c>
      <c r="BL562" t="s">
        <v>238</v>
      </c>
      <c r="BM562" t="s">
        <v>841</v>
      </c>
      <c r="BN562" t="s">
        <v>834</v>
      </c>
      <c r="BO562" t="s">
        <v>32</v>
      </c>
      <c r="BP562" t="s">
        <v>32</v>
      </c>
    </row>
    <row r="563" spans="1:68">
      <c r="A563" s="109">
        <v>2026</v>
      </c>
      <c r="B563" t="s">
        <v>598</v>
      </c>
      <c r="C563" s="109">
        <v>21</v>
      </c>
      <c r="D563" t="s">
        <v>1844</v>
      </c>
      <c r="E563">
        <v>2</v>
      </c>
      <c r="F563" t="s">
        <v>32</v>
      </c>
      <c r="G563" t="s">
        <v>32</v>
      </c>
      <c r="H563">
        <v>964908</v>
      </c>
      <c r="I563" t="s">
        <v>471</v>
      </c>
      <c r="J563" t="s">
        <v>822</v>
      </c>
      <c r="K563" t="s">
        <v>1101</v>
      </c>
      <c r="L563" t="s">
        <v>1102</v>
      </c>
      <c r="M563">
        <v>14.85</v>
      </c>
      <c r="N563">
        <v>24.9</v>
      </c>
      <c r="O563">
        <v>44.3</v>
      </c>
      <c r="P563" s="110">
        <v>46055</v>
      </c>
      <c r="Q563" s="110">
        <v>46074</v>
      </c>
      <c r="R563" s="110">
        <v>46074.902751585651</v>
      </c>
      <c r="S563" t="s">
        <v>187</v>
      </c>
      <c r="T563" t="s">
        <v>32</v>
      </c>
      <c r="U563" t="s">
        <v>32</v>
      </c>
      <c r="V563" t="s">
        <v>232</v>
      </c>
      <c r="W563" t="s">
        <v>233</v>
      </c>
      <c r="X563" t="s">
        <v>1103</v>
      </c>
      <c r="Y563" t="s">
        <v>32</v>
      </c>
      <c r="Z563" t="s">
        <v>32</v>
      </c>
      <c r="AA563" t="s">
        <v>32</v>
      </c>
      <c r="AB563" t="s">
        <v>32</v>
      </c>
      <c r="AC563" t="s">
        <v>32</v>
      </c>
      <c r="AD563" t="s">
        <v>32</v>
      </c>
      <c r="AE563" t="s">
        <v>190</v>
      </c>
      <c r="AF563">
        <v>217</v>
      </c>
      <c r="AG563" t="s">
        <v>191</v>
      </c>
      <c r="AH563" t="s">
        <v>192</v>
      </c>
      <c r="AI563">
        <v>4</v>
      </c>
      <c r="AJ563">
        <v>4</v>
      </c>
      <c r="AK563" t="s">
        <v>193</v>
      </c>
      <c r="AL563" t="s">
        <v>193</v>
      </c>
      <c r="AM563" t="s">
        <v>193</v>
      </c>
      <c r="AN563">
        <v>7</v>
      </c>
      <c r="AO563" t="s">
        <v>194</v>
      </c>
      <c r="AP563" t="s">
        <v>826</v>
      </c>
      <c r="AQ563" s="283">
        <v>0.01</v>
      </c>
      <c r="AR563">
        <v>1.0840000000000001</v>
      </c>
      <c r="AS563" s="283">
        <v>1.0840000000000001E-2</v>
      </c>
      <c r="AT563">
        <v>113</v>
      </c>
      <c r="AU563" t="s">
        <v>235</v>
      </c>
      <c r="AV563" t="s">
        <v>32</v>
      </c>
      <c r="AW563" t="s">
        <v>32</v>
      </c>
      <c r="AX563">
        <v>7</v>
      </c>
      <c r="AY563" t="s">
        <v>239</v>
      </c>
      <c r="AZ563">
        <v>8888888</v>
      </c>
      <c r="BA563" t="s">
        <v>280</v>
      </c>
      <c r="BB563">
        <v>16233</v>
      </c>
      <c r="BC563" t="s">
        <v>472</v>
      </c>
      <c r="BD563">
        <v>7389617</v>
      </c>
      <c r="BE563" t="s">
        <v>859</v>
      </c>
      <c r="BF563" t="s">
        <v>563</v>
      </c>
      <c r="BG563" t="s">
        <v>32</v>
      </c>
      <c r="BH563" t="s">
        <v>198</v>
      </c>
      <c r="BI563" t="s">
        <v>1845</v>
      </c>
      <c r="BJ563">
        <v>474209</v>
      </c>
      <c r="BK563" t="s">
        <v>831</v>
      </c>
      <c r="BL563" t="s">
        <v>238</v>
      </c>
      <c r="BM563" t="s">
        <v>841</v>
      </c>
      <c r="BN563" t="s">
        <v>834</v>
      </c>
      <c r="BO563" t="s">
        <v>32</v>
      </c>
      <c r="BP563" t="s">
        <v>32</v>
      </c>
    </row>
    <row r="564" spans="1:68">
      <c r="A564" s="109">
        <v>2026</v>
      </c>
      <c r="B564" t="s">
        <v>598</v>
      </c>
      <c r="C564" s="109">
        <v>21</v>
      </c>
      <c r="D564" t="s">
        <v>1846</v>
      </c>
      <c r="E564">
        <v>1</v>
      </c>
      <c r="F564" t="s">
        <v>32</v>
      </c>
      <c r="G564" t="s">
        <v>32</v>
      </c>
      <c r="H564">
        <v>962155</v>
      </c>
      <c r="I564" t="s">
        <v>570</v>
      </c>
      <c r="J564" t="s">
        <v>822</v>
      </c>
      <c r="K564" t="s">
        <v>854</v>
      </c>
      <c r="L564" t="s">
        <v>1597</v>
      </c>
      <c r="M564">
        <v>17.8</v>
      </c>
      <c r="N564">
        <v>45</v>
      </c>
      <c r="O564">
        <v>69.2</v>
      </c>
      <c r="P564" s="110">
        <v>46052</v>
      </c>
      <c r="Q564" s="110">
        <v>46074</v>
      </c>
      <c r="R564" s="110">
        <v>46074.512764120373</v>
      </c>
      <c r="S564" t="s">
        <v>187</v>
      </c>
      <c r="T564" t="s">
        <v>32</v>
      </c>
      <c r="U564" t="s">
        <v>32</v>
      </c>
      <c r="V564" t="s">
        <v>203</v>
      </c>
      <c r="W564" t="s">
        <v>203</v>
      </c>
      <c r="X564" t="s">
        <v>1039</v>
      </c>
      <c r="Y564" t="s">
        <v>32</v>
      </c>
      <c r="Z564" t="s">
        <v>32</v>
      </c>
      <c r="AA564" t="s">
        <v>32</v>
      </c>
      <c r="AB564" t="s">
        <v>32</v>
      </c>
      <c r="AC564" t="s">
        <v>32</v>
      </c>
      <c r="AD564" t="s">
        <v>32</v>
      </c>
      <c r="AE564" t="s">
        <v>190</v>
      </c>
      <c r="AF564">
        <v>217</v>
      </c>
      <c r="AG564" t="s">
        <v>191</v>
      </c>
      <c r="AH564" t="s">
        <v>192</v>
      </c>
      <c r="AI564">
        <v>4</v>
      </c>
      <c r="AJ564">
        <v>4</v>
      </c>
      <c r="AK564" t="s">
        <v>193</v>
      </c>
      <c r="AL564" t="s">
        <v>193</v>
      </c>
      <c r="AM564" t="s">
        <v>193</v>
      </c>
      <c r="AN564">
        <v>8</v>
      </c>
      <c r="AO564" t="s">
        <v>194</v>
      </c>
      <c r="AP564" t="s">
        <v>826</v>
      </c>
      <c r="AQ564" s="283">
        <v>2.577</v>
      </c>
      <c r="AR564">
        <v>1.0840000000000001</v>
      </c>
      <c r="AS564" s="283">
        <v>2.7934679999999998</v>
      </c>
      <c r="AT564">
        <v>114</v>
      </c>
      <c r="AU564" t="s">
        <v>205</v>
      </c>
      <c r="AV564" t="s">
        <v>32</v>
      </c>
      <c r="AW564" t="s">
        <v>32</v>
      </c>
      <c r="AX564">
        <v>8</v>
      </c>
      <c r="AY564" t="s">
        <v>195</v>
      </c>
      <c r="AZ564">
        <v>6990</v>
      </c>
      <c r="BA564" t="s">
        <v>571</v>
      </c>
      <c r="BB564">
        <v>19455</v>
      </c>
      <c r="BC564" t="s">
        <v>572</v>
      </c>
      <c r="BD564">
        <v>8449794</v>
      </c>
      <c r="BE564" t="s">
        <v>829</v>
      </c>
      <c r="BF564" t="s">
        <v>203</v>
      </c>
      <c r="BG564" t="s">
        <v>32</v>
      </c>
      <c r="BH564" t="s">
        <v>198</v>
      </c>
      <c r="BI564" t="s">
        <v>32</v>
      </c>
      <c r="BJ564">
        <v>474176</v>
      </c>
      <c r="BK564" t="s">
        <v>831</v>
      </c>
      <c r="BL564" t="s">
        <v>1041</v>
      </c>
      <c r="BM564" t="s">
        <v>841</v>
      </c>
      <c r="BN564" t="s">
        <v>834</v>
      </c>
      <c r="BO564" t="s">
        <v>32</v>
      </c>
      <c r="BP564" t="s">
        <v>32</v>
      </c>
    </row>
    <row r="565" spans="1:68">
      <c r="A565" s="109">
        <v>2026</v>
      </c>
      <c r="B565" t="s">
        <v>598</v>
      </c>
      <c r="C565" s="109">
        <v>21</v>
      </c>
      <c r="D565" t="s">
        <v>1847</v>
      </c>
      <c r="E565">
        <v>1</v>
      </c>
      <c r="F565" t="s">
        <v>32</v>
      </c>
      <c r="H565">
        <v>702915</v>
      </c>
      <c r="I565" t="s">
        <v>1650</v>
      </c>
      <c r="J565" t="s">
        <v>822</v>
      </c>
      <c r="K565" t="s">
        <v>854</v>
      </c>
      <c r="L565" t="s">
        <v>1651</v>
      </c>
      <c r="M565">
        <v>14.8</v>
      </c>
      <c r="N565">
        <v>36</v>
      </c>
      <c r="O565">
        <v>48.4</v>
      </c>
      <c r="P565" s="110">
        <v>46049</v>
      </c>
      <c r="Q565" s="110">
        <v>46074</v>
      </c>
      <c r="R565" s="110">
        <v>46074.509027777778</v>
      </c>
      <c r="S565" t="s">
        <v>187</v>
      </c>
      <c r="T565" t="s">
        <v>32</v>
      </c>
      <c r="U565" t="s">
        <v>32</v>
      </c>
      <c r="V565" t="s">
        <v>259</v>
      </c>
      <c r="W565" t="s">
        <v>259</v>
      </c>
      <c r="X565" t="s">
        <v>856</v>
      </c>
      <c r="Y565" t="s">
        <v>32</v>
      </c>
      <c r="Z565" t="s">
        <v>32</v>
      </c>
      <c r="AA565" t="s">
        <v>32</v>
      </c>
      <c r="AB565" t="s">
        <v>32</v>
      </c>
      <c r="AC565" t="s">
        <v>32</v>
      </c>
      <c r="AD565" t="s">
        <v>32</v>
      </c>
      <c r="AE565" t="s">
        <v>190</v>
      </c>
      <c r="AF565">
        <v>217</v>
      </c>
      <c r="AG565" t="s">
        <v>191</v>
      </c>
      <c r="AH565" t="s">
        <v>192</v>
      </c>
      <c r="AI565">
        <v>4</v>
      </c>
      <c r="AJ565">
        <v>4</v>
      </c>
      <c r="AK565" t="s">
        <v>193</v>
      </c>
      <c r="AL565" t="s">
        <v>193</v>
      </c>
      <c r="AM565" t="s">
        <v>193</v>
      </c>
      <c r="AN565">
        <v>10</v>
      </c>
      <c r="AO565" t="s">
        <v>194</v>
      </c>
      <c r="AP565" t="s">
        <v>826</v>
      </c>
      <c r="AQ565" s="283">
        <v>2</v>
      </c>
      <c r="AR565">
        <v>1.0840000000000001</v>
      </c>
      <c r="AS565" s="283">
        <v>2.1680000000000001</v>
      </c>
      <c r="AT565">
        <v>162</v>
      </c>
      <c r="AU565" t="s">
        <v>261</v>
      </c>
      <c r="AV565" t="s">
        <v>32</v>
      </c>
      <c r="AW565" t="s">
        <v>32</v>
      </c>
      <c r="AX565">
        <v>8</v>
      </c>
      <c r="AY565" t="s">
        <v>195</v>
      </c>
      <c r="AZ565">
        <v>6994</v>
      </c>
      <c r="BA565" t="s">
        <v>1652</v>
      </c>
      <c r="BB565">
        <v>924199</v>
      </c>
      <c r="BC565" t="s">
        <v>1653</v>
      </c>
      <c r="BD565">
        <v>16108586</v>
      </c>
      <c r="BE565" t="s">
        <v>829</v>
      </c>
      <c r="BF565" t="s">
        <v>203</v>
      </c>
      <c r="BG565" t="s">
        <v>32</v>
      </c>
      <c r="BH565" t="s">
        <v>198</v>
      </c>
      <c r="BI565" t="s">
        <v>1848</v>
      </c>
      <c r="BJ565">
        <v>474175</v>
      </c>
      <c r="BK565" t="s">
        <v>831</v>
      </c>
      <c r="BL565" t="s">
        <v>264</v>
      </c>
      <c r="BM565" t="s">
        <v>833</v>
      </c>
      <c r="BN565" t="s">
        <v>834</v>
      </c>
      <c r="BO565" t="s">
        <v>32</v>
      </c>
      <c r="BP565" t="s">
        <v>32</v>
      </c>
    </row>
    <row r="566" spans="1:68">
      <c r="A566" s="109">
        <v>2026</v>
      </c>
      <c r="B566" t="s">
        <v>598</v>
      </c>
      <c r="C566" s="109">
        <v>21</v>
      </c>
      <c r="D566" t="s">
        <v>1847</v>
      </c>
      <c r="E566">
        <v>2</v>
      </c>
      <c r="F566" t="s">
        <v>32</v>
      </c>
      <c r="H566">
        <v>702915</v>
      </c>
      <c r="I566" t="s">
        <v>1650</v>
      </c>
      <c r="J566" t="s">
        <v>822</v>
      </c>
      <c r="K566" t="s">
        <v>854</v>
      </c>
      <c r="L566" t="s">
        <v>1651</v>
      </c>
      <c r="M566">
        <v>14.8</v>
      </c>
      <c r="N566">
        <v>36</v>
      </c>
      <c r="O566">
        <v>48.4</v>
      </c>
      <c r="P566" s="110">
        <v>46049</v>
      </c>
      <c r="Q566" s="110">
        <v>46074</v>
      </c>
      <c r="R566" s="110">
        <v>46074.509027777778</v>
      </c>
      <c r="S566" t="s">
        <v>187</v>
      </c>
      <c r="T566" t="s">
        <v>32</v>
      </c>
      <c r="U566" t="s">
        <v>32</v>
      </c>
      <c r="V566" t="s">
        <v>259</v>
      </c>
      <c r="W566" t="s">
        <v>259</v>
      </c>
      <c r="X566" t="s">
        <v>856</v>
      </c>
      <c r="Y566" t="s">
        <v>32</v>
      </c>
      <c r="Z566" t="s">
        <v>32</v>
      </c>
      <c r="AA566" t="s">
        <v>32</v>
      </c>
      <c r="AB566" t="s">
        <v>32</v>
      </c>
      <c r="AC566" t="s">
        <v>32</v>
      </c>
      <c r="AD566" t="s">
        <v>32</v>
      </c>
      <c r="AE566" t="s">
        <v>190</v>
      </c>
      <c r="AF566">
        <v>217</v>
      </c>
      <c r="AG566" t="s">
        <v>191</v>
      </c>
      <c r="AH566" t="s">
        <v>192</v>
      </c>
      <c r="AI566">
        <v>4</v>
      </c>
      <c r="AJ566">
        <v>4</v>
      </c>
      <c r="AK566" t="s">
        <v>193</v>
      </c>
      <c r="AL566" t="s">
        <v>193</v>
      </c>
      <c r="AM566" t="s">
        <v>193</v>
      </c>
      <c r="AN566">
        <v>10</v>
      </c>
      <c r="AO566" t="s">
        <v>194</v>
      </c>
      <c r="AP566" t="s">
        <v>826</v>
      </c>
      <c r="AQ566" s="283">
        <v>3.4630000000000001</v>
      </c>
      <c r="AR566">
        <v>1.0840000000000001</v>
      </c>
      <c r="AS566" s="283">
        <v>3.753892</v>
      </c>
      <c r="AT566">
        <v>117</v>
      </c>
      <c r="AU566" t="s">
        <v>261</v>
      </c>
      <c r="AV566" t="s">
        <v>32</v>
      </c>
      <c r="AW566" t="s">
        <v>32</v>
      </c>
      <c r="AX566">
        <v>8</v>
      </c>
      <c r="AY566" t="s">
        <v>195</v>
      </c>
      <c r="AZ566">
        <v>6994</v>
      </c>
      <c r="BA566" t="s">
        <v>1652</v>
      </c>
      <c r="BB566">
        <v>924199</v>
      </c>
      <c r="BC566" t="s">
        <v>1653</v>
      </c>
      <c r="BD566">
        <v>16108586</v>
      </c>
      <c r="BE566" t="s">
        <v>829</v>
      </c>
      <c r="BF566" t="s">
        <v>203</v>
      </c>
      <c r="BG566" t="s">
        <v>32</v>
      </c>
      <c r="BH566" t="s">
        <v>198</v>
      </c>
      <c r="BI566" t="s">
        <v>1848</v>
      </c>
      <c r="BJ566">
        <v>474175</v>
      </c>
      <c r="BK566" t="s">
        <v>831</v>
      </c>
      <c r="BL566" t="s">
        <v>264</v>
      </c>
      <c r="BM566" t="s">
        <v>833</v>
      </c>
      <c r="BN566" t="s">
        <v>834</v>
      </c>
      <c r="BO566" t="s">
        <v>32</v>
      </c>
      <c r="BP566" t="s">
        <v>32</v>
      </c>
    </row>
    <row r="567" spans="1:68">
      <c r="A567" s="109">
        <v>2026</v>
      </c>
      <c r="B567" t="s">
        <v>598</v>
      </c>
      <c r="C567" s="109">
        <v>21</v>
      </c>
      <c r="D567" t="s">
        <v>1849</v>
      </c>
      <c r="E567">
        <v>1</v>
      </c>
      <c r="F567" t="s">
        <v>32</v>
      </c>
      <c r="G567" t="s">
        <v>32</v>
      </c>
      <c r="H567">
        <v>704041</v>
      </c>
      <c r="I567" t="s">
        <v>399</v>
      </c>
      <c r="J567" t="s">
        <v>822</v>
      </c>
      <c r="K567" t="s">
        <v>870</v>
      </c>
      <c r="L567" t="s">
        <v>884</v>
      </c>
      <c r="M567">
        <v>17.72</v>
      </c>
      <c r="N567">
        <v>49.8</v>
      </c>
      <c r="O567">
        <v>75</v>
      </c>
      <c r="P567" s="110">
        <v>46052</v>
      </c>
      <c r="Q567" s="110">
        <v>46074</v>
      </c>
      <c r="R567" s="110">
        <v>46074.534537002313</v>
      </c>
      <c r="S567" t="s">
        <v>187</v>
      </c>
      <c r="T567" t="s">
        <v>32</v>
      </c>
      <c r="U567" t="s">
        <v>32</v>
      </c>
      <c r="V567" t="s">
        <v>301</v>
      </c>
      <c r="W567" t="s">
        <v>302</v>
      </c>
      <c r="X567" t="s">
        <v>856</v>
      </c>
      <c r="Y567" t="s">
        <v>32</v>
      </c>
      <c r="Z567" t="s">
        <v>32</v>
      </c>
      <c r="AA567" t="s">
        <v>32</v>
      </c>
      <c r="AB567" t="s">
        <v>32</v>
      </c>
      <c r="AC567" t="s">
        <v>32</v>
      </c>
      <c r="AD567" t="s">
        <v>32</v>
      </c>
      <c r="AE567" t="s">
        <v>190</v>
      </c>
      <c r="AF567">
        <v>217</v>
      </c>
      <c r="AG567" t="s">
        <v>191</v>
      </c>
      <c r="AH567" t="s">
        <v>192</v>
      </c>
      <c r="AI567">
        <v>4</v>
      </c>
      <c r="AJ567">
        <v>4</v>
      </c>
      <c r="AK567" t="s">
        <v>193</v>
      </c>
      <c r="AL567" t="s">
        <v>193</v>
      </c>
      <c r="AM567" t="s">
        <v>193</v>
      </c>
      <c r="AN567">
        <v>11</v>
      </c>
      <c r="AO567" t="s">
        <v>194</v>
      </c>
      <c r="AP567" t="s">
        <v>826</v>
      </c>
      <c r="AQ567" s="283">
        <v>2.8220000000000001</v>
      </c>
      <c r="AR567">
        <v>1.0840000000000001</v>
      </c>
      <c r="AS567" s="283">
        <v>3.0590480000000002</v>
      </c>
      <c r="AT567">
        <v>118</v>
      </c>
      <c r="AU567" t="s">
        <v>261</v>
      </c>
      <c r="AV567" t="s">
        <v>32</v>
      </c>
      <c r="AW567" t="s">
        <v>32</v>
      </c>
      <c r="AX567">
        <v>14</v>
      </c>
      <c r="AY567" t="s">
        <v>195</v>
      </c>
      <c r="AZ567">
        <v>7650</v>
      </c>
      <c r="BA567" t="s">
        <v>303</v>
      </c>
      <c r="BB567">
        <v>81773</v>
      </c>
      <c r="BC567" t="s">
        <v>885</v>
      </c>
      <c r="BD567">
        <v>12075898</v>
      </c>
      <c r="BE567" t="s">
        <v>859</v>
      </c>
      <c r="BF567" t="s">
        <v>188</v>
      </c>
      <c r="BG567" t="s">
        <v>32</v>
      </c>
      <c r="BH567" t="s">
        <v>198</v>
      </c>
      <c r="BI567" t="s">
        <v>32</v>
      </c>
      <c r="BJ567">
        <v>474173</v>
      </c>
      <c r="BK567" t="s">
        <v>831</v>
      </c>
      <c r="BL567" t="s">
        <v>305</v>
      </c>
      <c r="BM567" t="s">
        <v>833</v>
      </c>
      <c r="BN567" t="s">
        <v>834</v>
      </c>
      <c r="BO567" t="s">
        <v>32</v>
      </c>
      <c r="BP567" t="s">
        <v>32</v>
      </c>
    </row>
    <row r="568" spans="1:68">
      <c r="A568" s="109">
        <v>2026</v>
      </c>
      <c r="B568" t="s">
        <v>598</v>
      </c>
      <c r="C568" s="109">
        <v>20</v>
      </c>
      <c r="D568" t="s">
        <v>1850</v>
      </c>
      <c r="E568">
        <v>1</v>
      </c>
      <c r="F568" t="s">
        <v>32</v>
      </c>
      <c r="G568" t="s">
        <v>32</v>
      </c>
      <c r="H568">
        <v>952273</v>
      </c>
      <c r="I568" t="s">
        <v>409</v>
      </c>
      <c r="J568" t="s">
        <v>822</v>
      </c>
      <c r="K568" t="s">
        <v>914</v>
      </c>
      <c r="L568" t="s">
        <v>1057</v>
      </c>
      <c r="M568">
        <v>14</v>
      </c>
      <c r="N568">
        <v>20</v>
      </c>
      <c r="O568">
        <v>33</v>
      </c>
      <c r="P568" s="110">
        <v>46068</v>
      </c>
      <c r="Q568" s="110">
        <v>46073</v>
      </c>
      <c r="R568" s="110">
        <v>46074.058013194437</v>
      </c>
      <c r="S568" t="s">
        <v>187</v>
      </c>
      <c r="T568" t="s">
        <v>32</v>
      </c>
      <c r="U568" t="s">
        <v>32</v>
      </c>
      <c r="V568" t="s">
        <v>339</v>
      </c>
      <c r="W568" t="s">
        <v>340</v>
      </c>
      <c r="X568" t="s">
        <v>1058</v>
      </c>
      <c r="Y568" t="s">
        <v>32</v>
      </c>
      <c r="Z568" t="s">
        <v>32</v>
      </c>
      <c r="AA568" t="s">
        <v>32</v>
      </c>
      <c r="AB568" t="s">
        <v>32</v>
      </c>
      <c r="AC568" t="s">
        <v>32</v>
      </c>
      <c r="AD568" t="s">
        <v>32</v>
      </c>
      <c r="AE568" t="s">
        <v>190</v>
      </c>
      <c r="AF568">
        <v>217</v>
      </c>
      <c r="AG568" t="s">
        <v>191</v>
      </c>
      <c r="AH568" t="s">
        <v>192</v>
      </c>
      <c r="AI568">
        <v>4</v>
      </c>
      <c r="AJ568">
        <v>4</v>
      </c>
      <c r="AK568" t="s">
        <v>193</v>
      </c>
      <c r="AL568" t="s">
        <v>193</v>
      </c>
      <c r="AM568" t="s">
        <v>193</v>
      </c>
      <c r="AN568">
        <v>5</v>
      </c>
      <c r="AO568" t="s">
        <v>194</v>
      </c>
      <c r="AP568" t="s">
        <v>826</v>
      </c>
      <c r="AQ568" s="283">
        <v>0.254</v>
      </c>
      <c r="AR568">
        <v>1.0840000000000001</v>
      </c>
      <c r="AS568" s="283">
        <v>0.27533600000000003</v>
      </c>
      <c r="AT568">
        <v>111</v>
      </c>
      <c r="AU568" t="s">
        <v>340</v>
      </c>
      <c r="AV568" t="s">
        <v>32</v>
      </c>
      <c r="AW568" t="s">
        <v>32</v>
      </c>
      <c r="AX568">
        <v>5</v>
      </c>
      <c r="AY568" t="s">
        <v>195</v>
      </c>
      <c r="AZ568">
        <v>723</v>
      </c>
      <c r="BA568" t="s">
        <v>228</v>
      </c>
      <c r="BB568">
        <v>9571</v>
      </c>
      <c r="BC568" t="s">
        <v>410</v>
      </c>
      <c r="BD568">
        <v>8070607</v>
      </c>
      <c r="BE568" t="s">
        <v>829</v>
      </c>
      <c r="BF568" t="s">
        <v>340</v>
      </c>
      <c r="BG568" t="s">
        <v>32</v>
      </c>
      <c r="BH568" t="s">
        <v>198</v>
      </c>
      <c r="BI568" t="s">
        <v>32</v>
      </c>
      <c r="BJ568">
        <v>474171</v>
      </c>
      <c r="BK568" t="s">
        <v>831</v>
      </c>
      <c r="BL568" t="s">
        <v>344</v>
      </c>
      <c r="BM568" t="s">
        <v>833</v>
      </c>
      <c r="BN568" t="s">
        <v>834</v>
      </c>
      <c r="BO568" t="s">
        <v>32</v>
      </c>
      <c r="BP568" t="s">
        <v>32</v>
      </c>
    </row>
    <row r="569" spans="1:68">
      <c r="A569" s="109">
        <v>2026</v>
      </c>
      <c r="B569" t="s">
        <v>598</v>
      </c>
      <c r="C569" s="109">
        <v>21</v>
      </c>
      <c r="D569" t="s">
        <v>1851</v>
      </c>
      <c r="E569">
        <v>1</v>
      </c>
      <c r="F569" t="s">
        <v>32</v>
      </c>
      <c r="G569" t="s">
        <v>32</v>
      </c>
      <c r="H569">
        <v>30516</v>
      </c>
      <c r="I569" t="s">
        <v>325</v>
      </c>
      <c r="J569" t="s">
        <v>822</v>
      </c>
      <c r="K569" t="s">
        <v>854</v>
      </c>
      <c r="L569" t="s">
        <v>1686</v>
      </c>
      <c r="M569">
        <v>17.899999999999999</v>
      </c>
      <c r="N569">
        <v>44.5</v>
      </c>
      <c r="O569">
        <v>56.3</v>
      </c>
      <c r="P569" s="110">
        <v>46049</v>
      </c>
      <c r="Q569" s="110">
        <v>46074</v>
      </c>
      <c r="R569" s="110">
        <v>46074.504196180547</v>
      </c>
      <c r="S569" t="s">
        <v>187</v>
      </c>
      <c r="T569" t="s">
        <v>32</v>
      </c>
      <c r="U569" t="s">
        <v>32</v>
      </c>
      <c r="V569" t="s">
        <v>334</v>
      </c>
      <c r="W569" t="s">
        <v>188</v>
      </c>
      <c r="X569" t="s">
        <v>825</v>
      </c>
      <c r="Y569" t="s">
        <v>32</v>
      </c>
      <c r="Z569" t="s">
        <v>32</v>
      </c>
      <c r="AA569" t="s">
        <v>32</v>
      </c>
      <c r="AB569" t="s">
        <v>32</v>
      </c>
      <c r="AC569" t="s">
        <v>32</v>
      </c>
      <c r="AD569" t="s">
        <v>32</v>
      </c>
      <c r="AE569" t="s">
        <v>190</v>
      </c>
      <c r="AF569">
        <v>217</v>
      </c>
      <c r="AG569" t="s">
        <v>191</v>
      </c>
      <c r="AH569" t="s">
        <v>192</v>
      </c>
      <c r="AI569">
        <v>4</v>
      </c>
      <c r="AJ569">
        <v>4</v>
      </c>
      <c r="AK569" t="s">
        <v>193</v>
      </c>
      <c r="AL569" t="s">
        <v>193</v>
      </c>
      <c r="AM569" t="s">
        <v>193</v>
      </c>
      <c r="AN569">
        <v>11</v>
      </c>
      <c r="AO569" t="s">
        <v>194</v>
      </c>
      <c r="AP569" t="s">
        <v>826</v>
      </c>
      <c r="AQ569" s="283">
        <v>2.1560000000000001</v>
      </c>
      <c r="AR569">
        <v>1.0840000000000001</v>
      </c>
      <c r="AS569" s="283">
        <v>2.337104000000001</v>
      </c>
      <c r="AT569">
        <v>118</v>
      </c>
      <c r="AU569" t="s">
        <v>188</v>
      </c>
      <c r="AV569" t="s">
        <v>32</v>
      </c>
      <c r="AW569" t="s">
        <v>32</v>
      </c>
      <c r="AX569">
        <v>8</v>
      </c>
      <c r="AY569" t="s">
        <v>195</v>
      </c>
      <c r="AZ569">
        <v>6675</v>
      </c>
      <c r="BA569" t="s">
        <v>326</v>
      </c>
      <c r="BB569">
        <v>69745</v>
      </c>
      <c r="BC569" t="s">
        <v>327</v>
      </c>
      <c r="BD569">
        <v>9379803</v>
      </c>
      <c r="BE569" t="s">
        <v>859</v>
      </c>
      <c r="BF569" t="s">
        <v>203</v>
      </c>
      <c r="BG569" t="s">
        <v>32</v>
      </c>
      <c r="BH569" t="s">
        <v>198</v>
      </c>
      <c r="BI569" t="s">
        <v>32</v>
      </c>
      <c r="BJ569">
        <v>474170</v>
      </c>
      <c r="BK569" t="s">
        <v>831</v>
      </c>
      <c r="BL569" t="s">
        <v>445</v>
      </c>
      <c r="BM569" t="s">
        <v>833</v>
      </c>
      <c r="BN569" t="s">
        <v>834</v>
      </c>
      <c r="BO569" t="s">
        <v>32</v>
      </c>
      <c r="BP569" t="s">
        <v>32</v>
      </c>
    </row>
    <row r="570" spans="1:68">
      <c r="A570" s="109">
        <v>2026</v>
      </c>
      <c r="B570" t="s">
        <v>598</v>
      </c>
      <c r="C570" s="109">
        <v>20</v>
      </c>
      <c r="D570" t="s">
        <v>1852</v>
      </c>
      <c r="E570">
        <v>1</v>
      </c>
      <c r="F570" t="s">
        <v>32</v>
      </c>
      <c r="G570" t="s">
        <v>32</v>
      </c>
      <c r="H570">
        <v>963934</v>
      </c>
      <c r="I570" t="s">
        <v>338</v>
      </c>
      <c r="J570" t="s">
        <v>822</v>
      </c>
      <c r="K570" t="s">
        <v>914</v>
      </c>
      <c r="L570" t="s">
        <v>1102</v>
      </c>
      <c r="M570">
        <v>14.93</v>
      </c>
      <c r="N570">
        <v>29.3</v>
      </c>
      <c r="O570">
        <v>27.3</v>
      </c>
      <c r="P570" s="110">
        <v>46066</v>
      </c>
      <c r="Q570" s="110">
        <v>46073</v>
      </c>
      <c r="R570" s="110">
        <v>46074.043044293983</v>
      </c>
      <c r="S570" t="s">
        <v>187</v>
      </c>
      <c r="T570" t="s">
        <v>32</v>
      </c>
      <c r="U570" t="s">
        <v>32</v>
      </c>
      <c r="V570" t="s">
        <v>339</v>
      </c>
      <c r="W570" t="s">
        <v>340</v>
      </c>
      <c r="X570" t="s">
        <v>1058</v>
      </c>
      <c r="Y570" t="s">
        <v>32</v>
      </c>
      <c r="Z570" t="s">
        <v>32</v>
      </c>
      <c r="AA570" t="s">
        <v>32</v>
      </c>
      <c r="AB570" t="s">
        <v>32</v>
      </c>
      <c r="AC570" t="s">
        <v>32</v>
      </c>
      <c r="AD570" t="s">
        <v>32</v>
      </c>
      <c r="AE570" t="s">
        <v>190</v>
      </c>
      <c r="AF570">
        <v>217</v>
      </c>
      <c r="AG570" t="s">
        <v>191</v>
      </c>
      <c r="AH570" t="s">
        <v>192</v>
      </c>
      <c r="AI570">
        <v>4</v>
      </c>
      <c r="AJ570">
        <v>4</v>
      </c>
      <c r="AK570" t="s">
        <v>193</v>
      </c>
      <c r="AL570" t="s">
        <v>193</v>
      </c>
      <c r="AM570" t="s">
        <v>193</v>
      </c>
      <c r="AN570">
        <v>5</v>
      </c>
      <c r="AO570" t="s">
        <v>194</v>
      </c>
      <c r="AP570" t="s">
        <v>826</v>
      </c>
      <c r="AQ570" s="283">
        <v>1.512</v>
      </c>
      <c r="AR570">
        <v>1.0840000000000001</v>
      </c>
      <c r="AS570" s="283">
        <v>1.639008</v>
      </c>
      <c r="AT570">
        <v>111</v>
      </c>
      <c r="AU570" t="s">
        <v>340</v>
      </c>
      <c r="AV570" t="s">
        <v>32</v>
      </c>
      <c r="AW570" t="s">
        <v>32</v>
      </c>
      <c r="AX570">
        <v>5</v>
      </c>
      <c r="AY570" t="s">
        <v>195</v>
      </c>
      <c r="AZ570">
        <v>723</v>
      </c>
      <c r="BA570" t="s">
        <v>228</v>
      </c>
      <c r="BB570">
        <v>902193</v>
      </c>
      <c r="BC570" t="s">
        <v>343</v>
      </c>
      <c r="BD570">
        <v>8584657</v>
      </c>
      <c r="BE570" t="s">
        <v>829</v>
      </c>
      <c r="BF570" t="s">
        <v>340</v>
      </c>
      <c r="BG570" t="s">
        <v>32</v>
      </c>
      <c r="BH570" t="s">
        <v>198</v>
      </c>
      <c r="BI570" t="s">
        <v>32</v>
      </c>
      <c r="BJ570">
        <v>474162</v>
      </c>
      <c r="BK570" t="s">
        <v>831</v>
      </c>
      <c r="BL570" t="s">
        <v>344</v>
      </c>
      <c r="BM570" t="s">
        <v>833</v>
      </c>
      <c r="BN570" t="s">
        <v>834</v>
      </c>
      <c r="BO570" t="s">
        <v>32</v>
      </c>
      <c r="BP570" t="s">
        <v>32</v>
      </c>
    </row>
    <row r="571" spans="1:68">
      <c r="A571" s="109">
        <v>2026</v>
      </c>
      <c r="B571" t="s">
        <v>598</v>
      </c>
      <c r="C571" s="109">
        <v>20</v>
      </c>
      <c r="D571" t="s">
        <v>1853</v>
      </c>
      <c r="E571">
        <v>1</v>
      </c>
      <c r="F571" t="s">
        <v>32</v>
      </c>
      <c r="H571">
        <v>704754</v>
      </c>
      <c r="I571" t="s">
        <v>1068</v>
      </c>
      <c r="J571" t="s">
        <v>822</v>
      </c>
      <c r="K571" t="s">
        <v>854</v>
      </c>
      <c r="L571" t="s">
        <v>1069</v>
      </c>
      <c r="M571">
        <v>17.7</v>
      </c>
      <c r="N571">
        <v>40.9</v>
      </c>
      <c r="O571">
        <v>77.5</v>
      </c>
      <c r="P571" s="110">
        <v>46053</v>
      </c>
      <c r="Q571" s="110">
        <v>46073</v>
      </c>
      <c r="R571" s="110">
        <v>46073.936805555553</v>
      </c>
      <c r="S571" t="s">
        <v>187</v>
      </c>
      <c r="T571" t="s">
        <v>32</v>
      </c>
      <c r="U571" t="s">
        <v>32</v>
      </c>
      <c r="V571" t="s">
        <v>1070</v>
      </c>
      <c r="W571" t="s">
        <v>351</v>
      </c>
      <c r="X571" t="s">
        <v>1039</v>
      </c>
      <c r="Y571" t="s">
        <v>32</v>
      </c>
      <c r="Z571" t="s">
        <v>32</v>
      </c>
      <c r="AA571" t="s">
        <v>32</v>
      </c>
      <c r="AB571" t="s">
        <v>32</v>
      </c>
      <c r="AC571" t="s">
        <v>32</v>
      </c>
      <c r="AD571" t="s">
        <v>32</v>
      </c>
      <c r="AE571" t="s">
        <v>190</v>
      </c>
      <c r="AF571">
        <v>217</v>
      </c>
      <c r="AG571" t="s">
        <v>191</v>
      </c>
      <c r="AH571" t="s">
        <v>192</v>
      </c>
      <c r="AI571">
        <v>4</v>
      </c>
      <c r="AJ571">
        <v>4</v>
      </c>
      <c r="AK571" t="s">
        <v>193</v>
      </c>
      <c r="AL571" t="s">
        <v>193</v>
      </c>
      <c r="AM571" t="s">
        <v>193</v>
      </c>
      <c r="AN571">
        <v>8</v>
      </c>
      <c r="AO571" t="s">
        <v>194</v>
      </c>
      <c r="AP571" t="s">
        <v>826</v>
      </c>
      <c r="AQ571" s="283">
        <v>2.903</v>
      </c>
      <c r="AR571">
        <v>1.0840000000000001</v>
      </c>
      <c r="AS571" s="283">
        <v>3.146852</v>
      </c>
      <c r="AT571">
        <v>114</v>
      </c>
      <c r="AU571" t="s">
        <v>352</v>
      </c>
      <c r="AV571" t="s">
        <v>32</v>
      </c>
      <c r="AW571" t="s">
        <v>32</v>
      </c>
      <c r="AX571">
        <v>5</v>
      </c>
      <c r="AY571" t="s">
        <v>195</v>
      </c>
      <c r="AZ571">
        <v>4532</v>
      </c>
      <c r="BA571" t="s">
        <v>1071</v>
      </c>
      <c r="BB571">
        <v>964462</v>
      </c>
      <c r="BC571" t="s">
        <v>1072</v>
      </c>
      <c r="BD571">
        <v>4297752</v>
      </c>
      <c r="BE571" t="s">
        <v>829</v>
      </c>
      <c r="BF571" t="s">
        <v>66</v>
      </c>
      <c r="BG571" t="s">
        <v>32</v>
      </c>
      <c r="BH571" t="s">
        <v>198</v>
      </c>
      <c r="BI571" t="s">
        <v>1854</v>
      </c>
      <c r="BJ571">
        <v>474143</v>
      </c>
      <c r="BK571" t="s">
        <v>831</v>
      </c>
      <c r="BL571" t="s">
        <v>1073</v>
      </c>
      <c r="BM571" t="s">
        <v>841</v>
      </c>
      <c r="BN571" t="s">
        <v>834</v>
      </c>
      <c r="BO571" t="s">
        <v>32</v>
      </c>
      <c r="BP571" t="s">
        <v>32</v>
      </c>
    </row>
    <row r="572" spans="1:68">
      <c r="A572" s="109">
        <v>2026</v>
      </c>
      <c r="B572" t="s">
        <v>598</v>
      </c>
      <c r="C572" s="109">
        <v>20</v>
      </c>
      <c r="D572" t="s">
        <v>1855</v>
      </c>
      <c r="E572">
        <v>1</v>
      </c>
      <c r="F572" t="s">
        <v>32</v>
      </c>
      <c r="G572" t="s">
        <v>32</v>
      </c>
      <c r="H572">
        <v>3491</v>
      </c>
      <c r="I572" t="s">
        <v>438</v>
      </c>
      <c r="J572" t="s">
        <v>822</v>
      </c>
      <c r="K572" t="s">
        <v>914</v>
      </c>
      <c r="L572" t="s">
        <v>1087</v>
      </c>
      <c r="M572">
        <v>15</v>
      </c>
      <c r="N572">
        <v>29</v>
      </c>
      <c r="O572">
        <v>15</v>
      </c>
      <c r="P572" s="110">
        <v>46056</v>
      </c>
      <c r="Q572" s="110">
        <v>46073</v>
      </c>
      <c r="R572" s="110">
        <v>46073.953443287042</v>
      </c>
      <c r="S572" t="s">
        <v>187</v>
      </c>
      <c r="T572" t="s">
        <v>32</v>
      </c>
      <c r="U572" t="s">
        <v>32</v>
      </c>
      <c r="V572" t="s">
        <v>215</v>
      </c>
      <c r="W572" t="s">
        <v>216</v>
      </c>
      <c r="X572" t="s">
        <v>943</v>
      </c>
      <c r="Y572" t="s">
        <v>32</v>
      </c>
      <c r="Z572" t="s">
        <v>32</v>
      </c>
      <c r="AA572" t="s">
        <v>32</v>
      </c>
      <c r="AB572" t="s">
        <v>32</v>
      </c>
      <c r="AC572" t="s">
        <v>32</v>
      </c>
      <c r="AD572" t="s">
        <v>32</v>
      </c>
      <c r="AE572" t="s">
        <v>190</v>
      </c>
      <c r="AF572">
        <v>217</v>
      </c>
      <c r="AG572" t="s">
        <v>191</v>
      </c>
      <c r="AH572" t="s">
        <v>192</v>
      </c>
      <c r="AI572">
        <v>4</v>
      </c>
      <c r="AJ572">
        <v>4</v>
      </c>
      <c r="AK572" t="s">
        <v>193</v>
      </c>
      <c r="AL572" t="s">
        <v>193</v>
      </c>
      <c r="AM572" t="s">
        <v>193</v>
      </c>
      <c r="AN572">
        <v>1</v>
      </c>
      <c r="AO572" t="s">
        <v>194</v>
      </c>
      <c r="AP572" t="s">
        <v>826</v>
      </c>
      <c r="AQ572" s="283">
        <v>0.504</v>
      </c>
      <c r="AR572">
        <v>1.0840000000000001</v>
      </c>
      <c r="AS572" s="283">
        <v>0.54633600000000004</v>
      </c>
      <c r="AT572">
        <v>102</v>
      </c>
      <c r="AU572" t="s">
        <v>216</v>
      </c>
      <c r="AV572" t="s">
        <v>32</v>
      </c>
      <c r="AW572" t="s">
        <v>32</v>
      </c>
      <c r="AX572">
        <v>5</v>
      </c>
      <c r="AY572" t="s">
        <v>195</v>
      </c>
      <c r="AZ572">
        <v>10744</v>
      </c>
      <c r="BA572" t="s">
        <v>916</v>
      </c>
      <c r="BB572">
        <v>8154</v>
      </c>
      <c r="BC572" t="s">
        <v>440</v>
      </c>
      <c r="BD572">
        <v>4966738</v>
      </c>
      <c r="BE572" t="s">
        <v>829</v>
      </c>
      <c r="BF572" t="s">
        <v>340</v>
      </c>
      <c r="BG572" t="s">
        <v>32</v>
      </c>
      <c r="BH572" t="s">
        <v>198</v>
      </c>
      <c r="BI572" t="s">
        <v>32</v>
      </c>
      <c r="BJ572">
        <v>474140</v>
      </c>
      <c r="BK572" t="s">
        <v>831</v>
      </c>
      <c r="BL572" t="s">
        <v>220</v>
      </c>
      <c r="BM572" t="s">
        <v>833</v>
      </c>
      <c r="BN572" t="s">
        <v>834</v>
      </c>
      <c r="BO572" t="s">
        <v>32</v>
      </c>
      <c r="BP572" t="s">
        <v>32</v>
      </c>
    </row>
    <row r="573" spans="1:68">
      <c r="A573" s="109">
        <v>2026</v>
      </c>
      <c r="B573" t="s">
        <v>598</v>
      </c>
      <c r="C573" s="109">
        <v>20</v>
      </c>
      <c r="D573" t="s">
        <v>1855</v>
      </c>
      <c r="E573">
        <v>2</v>
      </c>
      <c r="F573" t="s">
        <v>32</v>
      </c>
      <c r="G573" t="s">
        <v>32</v>
      </c>
      <c r="H573">
        <v>3491</v>
      </c>
      <c r="I573" t="s">
        <v>438</v>
      </c>
      <c r="J573" t="s">
        <v>822</v>
      </c>
      <c r="K573" t="s">
        <v>914</v>
      </c>
      <c r="L573" t="s">
        <v>1087</v>
      </c>
      <c r="M573">
        <v>15</v>
      </c>
      <c r="N573">
        <v>29</v>
      </c>
      <c r="O573">
        <v>15</v>
      </c>
      <c r="P573" s="110">
        <v>46056</v>
      </c>
      <c r="Q573" s="110">
        <v>46073</v>
      </c>
      <c r="R573" s="110">
        <v>46073.953443287042</v>
      </c>
      <c r="S573" t="s">
        <v>187</v>
      </c>
      <c r="T573" t="s">
        <v>32</v>
      </c>
      <c r="U573" t="s">
        <v>32</v>
      </c>
      <c r="V573" t="s">
        <v>215</v>
      </c>
      <c r="W573" t="s">
        <v>216</v>
      </c>
      <c r="X573" t="s">
        <v>943</v>
      </c>
      <c r="Y573" t="s">
        <v>32</v>
      </c>
      <c r="Z573" t="s">
        <v>32</v>
      </c>
      <c r="AA573" t="s">
        <v>32</v>
      </c>
      <c r="AB573" t="s">
        <v>32</v>
      </c>
      <c r="AC573" t="s">
        <v>32</v>
      </c>
      <c r="AD573" t="s">
        <v>32</v>
      </c>
      <c r="AE573" t="s">
        <v>190</v>
      </c>
      <c r="AF573">
        <v>217</v>
      </c>
      <c r="AG573" t="s">
        <v>191</v>
      </c>
      <c r="AH573" t="s">
        <v>192</v>
      </c>
      <c r="AI573">
        <v>4</v>
      </c>
      <c r="AJ573">
        <v>4</v>
      </c>
      <c r="AK573" t="s">
        <v>193</v>
      </c>
      <c r="AL573" t="s">
        <v>193</v>
      </c>
      <c r="AM573" t="s">
        <v>193</v>
      </c>
      <c r="AN573">
        <v>1</v>
      </c>
      <c r="AO573" t="s">
        <v>194</v>
      </c>
      <c r="AP573" t="s">
        <v>826</v>
      </c>
      <c r="AQ573" s="283">
        <v>0.52300000000000002</v>
      </c>
      <c r="AR573">
        <v>1.0840000000000001</v>
      </c>
      <c r="AS573" s="283">
        <v>0.5669320000000001</v>
      </c>
      <c r="AT573">
        <v>103</v>
      </c>
      <c r="AU573" t="s">
        <v>216</v>
      </c>
      <c r="AV573" t="s">
        <v>32</v>
      </c>
      <c r="AW573" t="s">
        <v>32</v>
      </c>
      <c r="AX573">
        <v>5</v>
      </c>
      <c r="AY573" t="s">
        <v>195</v>
      </c>
      <c r="AZ573">
        <v>10744</v>
      </c>
      <c r="BA573" t="s">
        <v>916</v>
      </c>
      <c r="BB573">
        <v>8154</v>
      </c>
      <c r="BC573" t="s">
        <v>440</v>
      </c>
      <c r="BD573">
        <v>4966738</v>
      </c>
      <c r="BE573" t="s">
        <v>829</v>
      </c>
      <c r="BF573" t="s">
        <v>340</v>
      </c>
      <c r="BG573" t="s">
        <v>32</v>
      </c>
      <c r="BH573" t="s">
        <v>198</v>
      </c>
      <c r="BI573" t="s">
        <v>32</v>
      </c>
      <c r="BJ573">
        <v>474140</v>
      </c>
      <c r="BK573" t="s">
        <v>831</v>
      </c>
      <c r="BL573" t="s">
        <v>220</v>
      </c>
      <c r="BM573" t="s">
        <v>833</v>
      </c>
      <c r="BN573" t="s">
        <v>834</v>
      </c>
      <c r="BO573" t="s">
        <v>32</v>
      </c>
      <c r="BP573" t="s">
        <v>32</v>
      </c>
    </row>
    <row r="574" spans="1:68">
      <c r="A574" s="109">
        <v>2026</v>
      </c>
      <c r="B574" t="s">
        <v>598</v>
      </c>
      <c r="C574" s="109">
        <v>20</v>
      </c>
      <c r="D574" t="s">
        <v>1855</v>
      </c>
      <c r="E574">
        <v>3</v>
      </c>
      <c r="F574" t="s">
        <v>32</v>
      </c>
      <c r="G574" t="s">
        <v>32</v>
      </c>
      <c r="H574">
        <v>3491</v>
      </c>
      <c r="I574" t="s">
        <v>438</v>
      </c>
      <c r="J574" t="s">
        <v>822</v>
      </c>
      <c r="K574" t="s">
        <v>914</v>
      </c>
      <c r="L574" t="s">
        <v>1087</v>
      </c>
      <c r="M574">
        <v>15</v>
      </c>
      <c r="N574">
        <v>29</v>
      </c>
      <c r="O574">
        <v>15</v>
      </c>
      <c r="P574" s="110">
        <v>46056</v>
      </c>
      <c r="Q574" s="110">
        <v>46073</v>
      </c>
      <c r="R574" s="110">
        <v>46073.953443287042</v>
      </c>
      <c r="S574" t="s">
        <v>187</v>
      </c>
      <c r="T574" t="s">
        <v>32</v>
      </c>
      <c r="U574" t="s">
        <v>32</v>
      </c>
      <c r="V574" t="s">
        <v>215</v>
      </c>
      <c r="W574" t="s">
        <v>216</v>
      </c>
      <c r="X574" t="s">
        <v>943</v>
      </c>
      <c r="Y574" t="s">
        <v>32</v>
      </c>
      <c r="Z574" t="s">
        <v>32</v>
      </c>
      <c r="AA574" t="s">
        <v>32</v>
      </c>
      <c r="AB574" t="s">
        <v>32</v>
      </c>
      <c r="AC574" t="s">
        <v>32</v>
      </c>
      <c r="AD574" t="s">
        <v>32</v>
      </c>
      <c r="AE574" t="s">
        <v>190</v>
      </c>
      <c r="AF574">
        <v>217</v>
      </c>
      <c r="AG574" t="s">
        <v>191</v>
      </c>
      <c r="AH574" t="s">
        <v>192</v>
      </c>
      <c r="AI574">
        <v>4</v>
      </c>
      <c r="AJ574">
        <v>4</v>
      </c>
      <c r="AK574" t="s">
        <v>193</v>
      </c>
      <c r="AL574" t="s">
        <v>193</v>
      </c>
      <c r="AM574" t="s">
        <v>193</v>
      </c>
      <c r="AN574">
        <v>2</v>
      </c>
      <c r="AO574" t="s">
        <v>194</v>
      </c>
      <c r="AP574" t="s">
        <v>826</v>
      </c>
      <c r="AQ574" s="283">
        <v>0.3</v>
      </c>
      <c r="AR574">
        <v>1.0840000000000001</v>
      </c>
      <c r="AS574" s="283">
        <v>0.32519999999999999</v>
      </c>
      <c r="AT574">
        <v>104</v>
      </c>
      <c r="AU574" t="s">
        <v>216</v>
      </c>
      <c r="AV574" t="s">
        <v>32</v>
      </c>
      <c r="AW574" t="s">
        <v>32</v>
      </c>
      <c r="AX574">
        <v>5</v>
      </c>
      <c r="AY574" t="s">
        <v>195</v>
      </c>
      <c r="AZ574">
        <v>10744</v>
      </c>
      <c r="BA574" t="s">
        <v>916</v>
      </c>
      <c r="BB574">
        <v>8154</v>
      </c>
      <c r="BC574" t="s">
        <v>440</v>
      </c>
      <c r="BD574">
        <v>4966738</v>
      </c>
      <c r="BE574" t="s">
        <v>829</v>
      </c>
      <c r="BF574" t="s">
        <v>340</v>
      </c>
      <c r="BG574" t="s">
        <v>32</v>
      </c>
      <c r="BH574" t="s">
        <v>198</v>
      </c>
      <c r="BI574" t="s">
        <v>32</v>
      </c>
      <c r="BJ574">
        <v>474140</v>
      </c>
      <c r="BK574" t="s">
        <v>831</v>
      </c>
      <c r="BL574" t="s">
        <v>220</v>
      </c>
      <c r="BM574" t="s">
        <v>833</v>
      </c>
      <c r="BN574" t="s">
        <v>834</v>
      </c>
      <c r="BO574" t="s">
        <v>32</v>
      </c>
      <c r="BP574" t="s">
        <v>32</v>
      </c>
    </row>
    <row r="575" spans="1:68">
      <c r="A575" s="109">
        <v>2026</v>
      </c>
      <c r="B575" t="s">
        <v>598</v>
      </c>
      <c r="C575" s="109">
        <v>21</v>
      </c>
      <c r="D575" t="s">
        <v>1856</v>
      </c>
      <c r="E575">
        <v>1</v>
      </c>
      <c r="F575" t="s">
        <v>32</v>
      </c>
      <c r="G575" t="s">
        <v>32</v>
      </c>
      <c r="H575">
        <v>702006</v>
      </c>
      <c r="I575" t="s">
        <v>1014</v>
      </c>
      <c r="J575" t="s">
        <v>822</v>
      </c>
      <c r="K575" t="s">
        <v>823</v>
      </c>
      <c r="L575" t="s">
        <v>1015</v>
      </c>
      <c r="M575">
        <v>17</v>
      </c>
      <c r="N575">
        <v>47.9</v>
      </c>
      <c r="O575">
        <v>43.2</v>
      </c>
      <c r="P575" s="110">
        <v>46057</v>
      </c>
      <c r="Q575" s="110">
        <v>46074</v>
      </c>
      <c r="R575" s="110">
        <v>46074.867716932873</v>
      </c>
      <c r="S575" t="s">
        <v>187</v>
      </c>
      <c r="T575" t="s">
        <v>32</v>
      </c>
      <c r="U575" t="s">
        <v>32</v>
      </c>
      <c r="V575" t="s">
        <v>188</v>
      </c>
      <c r="W575" t="s">
        <v>188</v>
      </c>
      <c r="X575" t="s">
        <v>825</v>
      </c>
      <c r="Y575" t="s">
        <v>32</v>
      </c>
      <c r="Z575" t="s">
        <v>32</v>
      </c>
      <c r="AA575" t="s">
        <v>32</v>
      </c>
      <c r="AB575" t="s">
        <v>32</v>
      </c>
      <c r="AC575" t="s">
        <v>32</v>
      </c>
      <c r="AD575" t="s">
        <v>32</v>
      </c>
      <c r="AE575" t="s">
        <v>190</v>
      </c>
      <c r="AF575">
        <v>217</v>
      </c>
      <c r="AG575" t="s">
        <v>191</v>
      </c>
      <c r="AH575" t="s">
        <v>192</v>
      </c>
      <c r="AI575">
        <v>4</v>
      </c>
      <c r="AJ575">
        <v>4</v>
      </c>
      <c r="AK575" t="s">
        <v>193</v>
      </c>
      <c r="AL575" t="s">
        <v>193</v>
      </c>
      <c r="AM575" t="s">
        <v>193</v>
      </c>
      <c r="AN575">
        <v>10</v>
      </c>
      <c r="AO575" t="s">
        <v>194</v>
      </c>
      <c r="AP575" t="s">
        <v>826</v>
      </c>
      <c r="AQ575" s="283">
        <v>0.7</v>
      </c>
      <c r="AR575">
        <v>1.0840000000000001</v>
      </c>
      <c r="AS575" s="283">
        <v>0.75880000000000003</v>
      </c>
      <c r="AT575">
        <v>117</v>
      </c>
      <c r="AU575" t="s">
        <v>188</v>
      </c>
      <c r="AV575" t="s">
        <v>32</v>
      </c>
      <c r="AW575" t="s">
        <v>32</v>
      </c>
      <c r="AX575">
        <v>14</v>
      </c>
      <c r="AY575" t="s">
        <v>195</v>
      </c>
      <c r="AZ575">
        <v>10257</v>
      </c>
      <c r="BA575" t="s">
        <v>1016</v>
      </c>
      <c r="BB575">
        <v>39665</v>
      </c>
      <c r="BC575" t="s">
        <v>1017</v>
      </c>
      <c r="BD575">
        <v>10324383</v>
      </c>
      <c r="BE575" t="s">
        <v>829</v>
      </c>
      <c r="BF575" t="s">
        <v>188</v>
      </c>
      <c r="BG575" t="s">
        <v>32</v>
      </c>
      <c r="BH575" t="s">
        <v>198</v>
      </c>
      <c r="BI575" t="s">
        <v>32</v>
      </c>
      <c r="BJ575">
        <v>474121</v>
      </c>
      <c r="BK575" t="s">
        <v>831</v>
      </c>
      <c r="BL575" t="s">
        <v>1018</v>
      </c>
      <c r="BM575" t="s">
        <v>833</v>
      </c>
      <c r="BN575" t="s">
        <v>834</v>
      </c>
      <c r="BO575" t="s">
        <v>32</v>
      </c>
      <c r="BP575" t="s">
        <v>32</v>
      </c>
    </row>
    <row r="576" spans="1:68">
      <c r="A576" s="109">
        <v>2026</v>
      </c>
      <c r="B576" t="s">
        <v>598</v>
      </c>
      <c r="C576" s="109">
        <v>21</v>
      </c>
      <c r="D576" t="s">
        <v>1856</v>
      </c>
      <c r="E576">
        <v>2</v>
      </c>
      <c r="F576" t="s">
        <v>32</v>
      </c>
      <c r="G576" t="s">
        <v>32</v>
      </c>
      <c r="H576">
        <v>702006</v>
      </c>
      <c r="I576" t="s">
        <v>1014</v>
      </c>
      <c r="J576" t="s">
        <v>822</v>
      </c>
      <c r="K576" t="s">
        <v>823</v>
      </c>
      <c r="L576" t="s">
        <v>1015</v>
      </c>
      <c r="M576">
        <v>17</v>
      </c>
      <c r="N576">
        <v>47.9</v>
      </c>
      <c r="O576">
        <v>43.2</v>
      </c>
      <c r="P576" s="110">
        <v>46057</v>
      </c>
      <c r="Q576" s="110">
        <v>46074</v>
      </c>
      <c r="R576" s="110">
        <v>46074.867716932873</v>
      </c>
      <c r="S576" t="s">
        <v>187</v>
      </c>
      <c r="T576" t="s">
        <v>32</v>
      </c>
      <c r="U576" t="s">
        <v>32</v>
      </c>
      <c r="V576" t="s">
        <v>188</v>
      </c>
      <c r="W576" t="s">
        <v>188</v>
      </c>
      <c r="X576" t="s">
        <v>825</v>
      </c>
      <c r="Y576" t="s">
        <v>32</v>
      </c>
      <c r="Z576" t="s">
        <v>32</v>
      </c>
      <c r="AA576" t="s">
        <v>32</v>
      </c>
      <c r="AB576" t="s">
        <v>32</v>
      </c>
      <c r="AC576" t="s">
        <v>32</v>
      </c>
      <c r="AD576" t="s">
        <v>32</v>
      </c>
      <c r="AE576" t="s">
        <v>190</v>
      </c>
      <c r="AF576">
        <v>217</v>
      </c>
      <c r="AG576" t="s">
        <v>191</v>
      </c>
      <c r="AH576" t="s">
        <v>192</v>
      </c>
      <c r="AI576">
        <v>4</v>
      </c>
      <c r="AJ576">
        <v>4</v>
      </c>
      <c r="AK576" t="s">
        <v>193</v>
      </c>
      <c r="AL576" t="s">
        <v>193</v>
      </c>
      <c r="AM576" t="s">
        <v>193</v>
      </c>
      <c r="AN576">
        <v>10</v>
      </c>
      <c r="AO576" t="s">
        <v>194</v>
      </c>
      <c r="AP576" t="s">
        <v>826</v>
      </c>
      <c r="AQ576" s="283">
        <v>0.23400000000000001</v>
      </c>
      <c r="AR576">
        <v>1.0840000000000001</v>
      </c>
      <c r="AS576" s="283">
        <v>0.25365599999999999</v>
      </c>
      <c r="AT576">
        <v>162</v>
      </c>
      <c r="AU576" t="s">
        <v>188</v>
      </c>
      <c r="AV576" t="s">
        <v>32</v>
      </c>
      <c r="AW576" t="s">
        <v>32</v>
      </c>
      <c r="AX576">
        <v>14</v>
      </c>
      <c r="AY576" t="s">
        <v>195</v>
      </c>
      <c r="AZ576">
        <v>10257</v>
      </c>
      <c r="BA576" t="s">
        <v>1016</v>
      </c>
      <c r="BB576">
        <v>39665</v>
      </c>
      <c r="BC576" t="s">
        <v>1017</v>
      </c>
      <c r="BD576">
        <v>10324383</v>
      </c>
      <c r="BE576" t="s">
        <v>829</v>
      </c>
      <c r="BF576" t="s">
        <v>188</v>
      </c>
      <c r="BG576" t="s">
        <v>32</v>
      </c>
      <c r="BH576" t="s">
        <v>198</v>
      </c>
      <c r="BI576" t="s">
        <v>32</v>
      </c>
      <c r="BJ576">
        <v>474121</v>
      </c>
      <c r="BK576" t="s">
        <v>831</v>
      </c>
      <c r="BL576" t="s">
        <v>1018</v>
      </c>
      <c r="BM576" t="s">
        <v>833</v>
      </c>
      <c r="BN576" t="s">
        <v>834</v>
      </c>
      <c r="BO576" t="s">
        <v>32</v>
      </c>
      <c r="BP576" t="s">
        <v>32</v>
      </c>
    </row>
    <row r="577" spans="1:68">
      <c r="A577" s="109">
        <v>2026</v>
      </c>
      <c r="B577" t="s">
        <v>598</v>
      </c>
      <c r="C577" s="109">
        <v>20</v>
      </c>
      <c r="D577" t="s">
        <v>1857</v>
      </c>
      <c r="E577">
        <v>1</v>
      </c>
      <c r="F577" t="s">
        <v>32</v>
      </c>
      <c r="G577" t="s">
        <v>32</v>
      </c>
      <c r="H577">
        <v>955149</v>
      </c>
      <c r="I577" t="s">
        <v>282</v>
      </c>
      <c r="J577" t="s">
        <v>822</v>
      </c>
      <c r="K577" t="s">
        <v>854</v>
      </c>
      <c r="L577" t="s">
        <v>1858</v>
      </c>
      <c r="M577">
        <v>17.600000000000001</v>
      </c>
      <c r="N577">
        <v>45</v>
      </c>
      <c r="O577">
        <v>46.8</v>
      </c>
      <c r="P577" s="110">
        <v>46053</v>
      </c>
      <c r="Q577" s="110">
        <v>46073</v>
      </c>
      <c r="R577" s="110">
        <v>46073.753523495368</v>
      </c>
      <c r="S577" t="s">
        <v>187</v>
      </c>
      <c r="T577" t="s">
        <v>32</v>
      </c>
      <c r="U577" t="s">
        <v>32</v>
      </c>
      <c r="V577" t="s">
        <v>203</v>
      </c>
      <c r="W577" t="s">
        <v>203</v>
      </c>
      <c r="X577" t="s">
        <v>1039</v>
      </c>
      <c r="Y577" t="s">
        <v>32</v>
      </c>
      <c r="Z577" t="s">
        <v>32</v>
      </c>
      <c r="AA577" t="s">
        <v>32</v>
      </c>
      <c r="AB577" t="s">
        <v>32</v>
      </c>
      <c r="AC577" t="s">
        <v>32</v>
      </c>
      <c r="AD577" t="s">
        <v>32</v>
      </c>
      <c r="AE577" t="s">
        <v>190</v>
      </c>
      <c r="AF577">
        <v>217</v>
      </c>
      <c r="AG577" t="s">
        <v>191</v>
      </c>
      <c r="AH577" t="s">
        <v>192</v>
      </c>
      <c r="AI577">
        <v>4</v>
      </c>
      <c r="AJ577">
        <v>4</v>
      </c>
      <c r="AK577" t="s">
        <v>193</v>
      </c>
      <c r="AL577" t="s">
        <v>193</v>
      </c>
      <c r="AM577" t="s">
        <v>193</v>
      </c>
      <c r="AN577">
        <v>10</v>
      </c>
      <c r="AO577" t="s">
        <v>194</v>
      </c>
      <c r="AP577" t="s">
        <v>826</v>
      </c>
      <c r="AQ577" s="283">
        <v>8.125</v>
      </c>
      <c r="AR577">
        <v>1.0840000000000001</v>
      </c>
      <c r="AS577" s="283">
        <v>8.807500000000001</v>
      </c>
      <c r="AT577">
        <v>162</v>
      </c>
      <c r="AU577" t="s">
        <v>205</v>
      </c>
      <c r="AV577" t="s">
        <v>32</v>
      </c>
      <c r="AW577" t="s">
        <v>32</v>
      </c>
      <c r="AX577">
        <v>8</v>
      </c>
      <c r="AY577" t="s">
        <v>195</v>
      </c>
      <c r="AZ577">
        <v>6646</v>
      </c>
      <c r="BA577" t="s">
        <v>283</v>
      </c>
      <c r="BB577">
        <v>19438</v>
      </c>
      <c r="BC577" t="s">
        <v>284</v>
      </c>
      <c r="BD577">
        <v>8971705</v>
      </c>
      <c r="BE577" t="s">
        <v>829</v>
      </c>
      <c r="BF577" t="s">
        <v>203</v>
      </c>
      <c r="BG577" t="s">
        <v>32</v>
      </c>
      <c r="BH577" t="s">
        <v>198</v>
      </c>
      <c r="BI577" t="s">
        <v>32</v>
      </c>
      <c r="BJ577">
        <v>474117</v>
      </c>
      <c r="BK577" t="s">
        <v>831</v>
      </c>
      <c r="BL577" t="s">
        <v>1041</v>
      </c>
      <c r="BM577" t="s">
        <v>841</v>
      </c>
      <c r="BN577" t="s">
        <v>834</v>
      </c>
      <c r="BO577" t="s">
        <v>32</v>
      </c>
      <c r="BP577" t="s">
        <v>32</v>
      </c>
    </row>
    <row r="578" spans="1:68">
      <c r="A578" s="109">
        <v>2026</v>
      </c>
      <c r="B578" t="s">
        <v>598</v>
      </c>
      <c r="C578" s="109">
        <v>20</v>
      </c>
      <c r="D578" t="s">
        <v>1859</v>
      </c>
      <c r="E578">
        <v>1</v>
      </c>
      <c r="F578" t="s">
        <v>32</v>
      </c>
      <c r="G578" t="s">
        <v>32</v>
      </c>
      <c r="H578">
        <v>925225</v>
      </c>
      <c r="I578" t="s">
        <v>484</v>
      </c>
      <c r="J578" t="s">
        <v>822</v>
      </c>
      <c r="K578" t="s">
        <v>854</v>
      </c>
      <c r="L578" t="s">
        <v>1600</v>
      </c>
      <c r="M578">
        <v>13.5</v>
      </c>
      <c r="N578">
        <v>18</v>
      </c>
      <c r="O578">
        <v>30.1</v>
      </c>
      <c r="P578" s="110">
        <v>46057</v>
      </c>
      <c r="Q578" s="110">
        <v>46073</v>
      </c>
      <c r="R578" s="110">
        <v>46073.708085150472</v>
      </c>
      <c r="S578" t="s">
        <v>187</v>
      </c>
      <c r="T578" t="s">
        <v>32</v>
      </c>
      <c r="U578" t="s">
        <v>32</v>
      </c>
      <c r="V578" t="s">
        <v>215</v>
      </c>
      <c r="W578" t="s">
        <v>216</v>
      </c>
      <c r="X578" t="s">
        <v>943</v>
      </c>
      <c r="Y578" t="s">
        <v>32</v>
      </c>
      <c r="Z578" t="s">
        <v>32</v>
      </c>
      <c r="AA578" t="s">
        <v>32</v>
      </c>
      <c r="AB578" t="s">
        <v>32</v>
      </c>
      <c r="AC578" t="s">
        <v>32</v>
      </c>
      <c r="AD578" t="s">
        <v>32</v>
      </c>
      <c r="AE578" t="s">
        <v>190</v>
      </c>
      <c r="AF578">
        <v>217</v>
      </c>
      <c r="AG578" t="s">
        <v>191</v>
      </c>
      <c r="AH578" t="s">
        <v>192</v>
      </c>
      <c r="AI578">
        <v>4</v>
      </c>
      <c r="AJ578">
        <v>4</v>
      </c>
      <c r="AK578" t="s">
        <v>193</v>
      </c>
      <c r="AL578" t="s">
        <v>193</v>
      </c>
      <c r="AM578" t="s">
        <v>193</v>
      </c>
      <c r="AN578">
        <v>2</v>
      </c>
      <c r="AO578" t="s">
        <v>194</v>
      </c>
      <c r="AP578" t="s">
        <v>826</v>
      </c>
      <c r="AQ578" s="283">
        <v>3.0000000000000001E-3</v>
      </c>
      <c r="AR578">
        <v>1.0840000000000001</v>
      </c>
      <c r="AS578" s="283">
        <v>3.2520000000000001E-3</v>
      </c>
      <c r="AT578">
        <v>104</v>
      </c>
      <c r="AU578" t="s">
        <v>216</v>
      </c>
      <c r="AV578" t="s">
        <v>32</v>
      </c>
      <c r="AW578" t="s">
        <v>32</v>
      </c>
      <c r="AX578">
        <v>1</v>
      </c>
      <c r="AY578" t="s">
        <v>195</v>
      </c>
      <c r="AZ578">
        <v>1981</v>
      </c>
      <c r="BA578" t="s">
        <v>218</v>
      </c>
      <c r="BB578">
        <v>916212</v>
      </c>
      <c r="BC578" t="s">
        <v>485</v>
      </c>
      <c r="BD578">
        <v>8445687</v>
      </c>
      <c r="BE578" t="s">
        <v>829</v>
      </c>
      <c r="BF578" t="s">
        <v>216</v>
      </c>
      <c r="BG578" t="s">
        <v>32</v>
      </c>
      <c r="BH578" t="s">
        <v>198</v>
      </c>
      <c r="BI578" t="s">
        <v>32</v>
      </c>
      <c r="BJ578">
        <v>474115</v>
      </c>
      <c r="BK578" t="s">
        <v>831</v>
      </c>
      <c r="BL578" t="s">
        <v>220</v>
      </c>
      <c r="BM578" t="s">
        <v>841</v>
      </c>
      <c r="BN578" t="s">
        <v>834</v>
      </c>
      <c r="BO578" t="s">
        <v>32</v>
      </c>
      <c r="BP578" t="s">
        <v>32</v>
      </c>
    </row>
    <row r="579" spans="1:68">
      <c r="A579" s="109">
        <v>2026</v>
      </c>
      <c r="B579" t="s">
        <v>598</v>
      </c>
      <c r="C579" s="109">
        <v>20</v>
      </c>
      <c r="D579" t="s">
        <v>1859</v>
      </c>
      <c r="E579">
        <v>2</v>
      </c>
      <c r="F579" t="s">
        <v>32</v>
      </c>
      <c r="G579" t="s">
        <v>32</v>
      </c>
      <c r="H579">
        <v>925225</v>
      </c>
      <c r="I579" t="s">
        <v>484</v>
      </c>
      <c r="J579" t="s">
        <v>822</v>
      </c>
      <c r="K579" t="s">
        <v>854</v>
      </c>
      <c r="L579" t="s">
        <v>1600</v>
      </c>
      <c r="M579">
        <v>13.5</v>
      </c>
      <c r="N579">
        <v>18</v>
      </c>
      <c r="O579">
        <v>30.1</v>
      </c>
      <c r="P579" s="110">
        <v>46057</v>
      </c>
      <c r="Q579" s="110">
        <v>46073</v>
      </c>
      <c r="R579" s="110">
        <v>46073.708085150472</v>
      </c>
      <c r="S579" t="s">
        <v>187</v>
      </c>
      <c r="T579" t="s">
        <v>32</v>
      </c>
      <c r="U579" t="s">
        <v>32</v>
      </c>
      <c r="V579" t="s">
        <v>215</v>
      </c>
      <c r="W579" t="s">
        <v>216</v>
      </c>
      <c r="X579" t="s">
        <v>943</v>
      </c>
      <c r="Y579" t="s">
        <v>32</v>
      </c>
      <c r="Z579" t="s">
        <v>32</v>
      </c>
      <c r="AA579" t="s">
        <v>32</v>
      </c>
      <c r="AB579" t="s">
        <v>32</v>
      </c>
      <c r="AC579" t="s">
        <v>32</v>
      </c>
      <c r="AD579" t="s">
        <v>32</v>
      </c>
      <c r="AE579" t="s">
        <v>190</v>
      </c>
      <c r="AF579">
        <v>217</v>
      </c>
      <c r="AG579" t="s">
        <v>191</v>
      </c>
      <c r="AH579" t="s">
        <v>192</v>
      </c>
      <c r="AI579">
        <v>4</v>
      </c>
      <c r="AJ579">
        <v>4</v>
      </c>
      <c r="AK579" t="s">
        <v>193</v>
      </c>
      <c r="AL579" t="s">
        <v>193</v>
      </c>
      <c r="AM579" t="s">
        <v>193</v>
      </c>
      <c r="AN579">
        <v>2</v>
      </c>
      <c r="AO579" t="s">
        <v>194</v>
      </c>
      <c r="AP579" t="s">
        <v>826</v>
      </c>
      <c r="AQ579" s="283">
        <v>0.32200000000000001</v>
      </c>
      <c r="AR579">
        <v>1.0840000000000001</v>
      </c>
      <c r="AS579" s="283">
        <v>0.34904800000000002</v>
      </c>
      <c r="AT579">
        <v>104</v>
      </c>
      <c r="AU579" t="s">
        <v>216</v>
      </c>
      <c r="AV579" t="s">
        <v>32</v>
      </c>
      <c r="AW579" t="s">
        <v>32</v>
      </c>
      <c r="AX579">
        <v>1</v>
      </c>
      <c r="AY579" t="s">
        <v>422</v>
      </c>
      <c r="AZ579">
        <v>1141</v>
      </c>
      <c r="BA579" t="s">
        <v>948</v>
      </c>
      <c r="BB579">
        <v>916212</v>
      </c>
      <c r="BC579" t="s">
        <v>485</v>
      </c>
      <c r="BD579">
        <v>8445687</v>
      </c>
      <c r="BE579" t="s">
        <v>829</v>
      </c>
      <c r="BF579" t="s">
        <v>216</v>
      </c>
      <c r="BG579" t="s">
        <v>32</v>
      </c>
      <c r="BH579" t="s">
        <v>198</v>
      </c>
      <c r="BI579" t="s">
        <v>32</v>
      </c>
      <c r="BJ579">
        <v>474115</v>
      </c>
      <c r="BK579" t="s">
        <v>831</v>
      </c>
      <c r="BL579" t="s">
        <v>220</v>
      </c>
      <c r="BM579" t="s">
        <v>841</v>
      </c>
      <c r="BN579" t="s">
        <v>834</v>
      </c>
      <c r="BO579" t="s">
        <v>32</v>
      </c>
      <c r="BP579" t="s">
        <v>32</v>
      </c>
    </row>
    <row r="580" spans="1:68">
      <c r="A580" s="109">
        <v>2026</v>
      </c>
      <c r="B580" t="s">
        <v>598</v>
      </c>
      <c r="C580" s="109">
        <v>20</v>
      </c>
      <c r="D580" t="s">
        <v>1860</v>
      </c>
      <c r="E580">
        <v>1</v>
      </c>
      <c r="F580" t="s">
        <v>32</v>
      </c>
      <c r="G580" t="s">
        <v>32</v>
      </c>
      <c r="H580">
        <v>704742</v>
      </c>
      <c r="I580" t="s">
        <v>1520</v>
      </c>
      <c r="J580" t="s">
        <v>822</v>
      </c>
      <c r="K580" t="s">
        <v>854</v>
      </c>
      <c r="L580" t="s">
        <v>1521</v>
      </c>
      <c r="M580">
        <v>14.98</v>
      </c>
      <c r="N580">
        <v>35.200000000000003</v>
      </c>
      <c r="O580">
        <v>44.8</v>
      </c>
      <c r="P580" s="110">
        <v>46070</v>
      </c>
      <c r="Q580" s="110">
        <v>46073</v>
      </c>
      <c r="R580" s="110">
        <v>46073.555407175932</v>
      </c>
      <c r="S580" t="s">
        <v>187</v>
      </c>
      <c r="T580" t="s">
        <v>32</v>
      </c>
      <c r="U580" t="s">
        <v>32</v>
      </c>
      <c r="V580" t="s">
        <v>334</v>
      </c>
      <c r="W580" t="s">
        <v>188</v>
      </c>
      <c r="X580" t="s">
        <v>825</v>
      </c>
      <c r="Y580" t="s">
        <v>32</v>
      </c>
      <c r="Z580" t="s">
        <v>32</v>
      </c>
      <c r="AA580" t="s">
        <v>32</v>
      </c>
      <c r="AB580" t="s">
        <v>32</v>
      </c>
      <c r="AC580" t="s">
        <v>32</v>
      </c>
      <c r="AD580" t="s">
        <v>32</v>
      </c>
      <c r="AE580" t="s">
        <v>190</v>
      </c>
      <c r="AF580">
        <v>217</v>
      </c>
      <c r="AG580" t="s">
        <v>191</v>
      </c>
      <c r="AH580" t="s">
        <v>192</v>
      </c>
      <c r="AI580">
        <v>4</v>
      </c>
      <c r="AJ580">
        <v>4</v>
      </c>
      <c r="AK580" t="s">
        <v>193</v>
      </c>
      <c r="AL580" t="s">
        <v>193</v>
      </c>
      <c r="AM580" t="s">
        <v>193</v>
      </c>
      <c r="AN580">
        <v>9</v>
      </c>
      <c r="AO580" t="s">
        <v>194</v>
      </c>
      <c r="AP580" t="s">
        <v>826</v>
      </c>
      <c r="AQ580" s="283">
        <v>3.5670000000000002</v>
      </c>
      <c r="AR580">
        <v>1.0840000000000001</v>
      </c>
      <c r="AS580" s="283">
        <v>3.8666280000000008</v>
      </c>
      <c r="AT580">
        <v>115</v>
      </c>
      <c r="AU580" t="s">
        <v>188</v>
      </c>
      <c r="AV580" t="s">
        <v>32</v>
      </c>
      <c r="AW580" t="s">
        <v>32</v>
      </c>
      <c r="AX580">
        <v>8</v>
      </c>
      <c r="AY580" t="s">
        <v>195</v>
      </c>
      <c r="AZ580">
        <v>4446</v>
      </c>
      <c r="BA580" t="s">
        <v>1522</v>
      </c>
      <c r="BB580">
        <v>973310</v>
      </c>
      <c r="BC580" t="s">
        <v>1523</v>
      </c>
      <c r="BD580">
        <v>17640595</v>
      </c>
      <c r="BE580" t="s">
        <v>829</v>
      </c>
      <c r="BF580" t="s">
        <v>1459</v>
      </c>
      <c r="BG580" t="s">
        <v>32</v>
      </c>
      <c r="BH580" t="s">
        <v>198</v>
      </c>
      <c r="BI580" t="s">
        <v>1861</v>
      </c>
      <c r="BJ580">
        <v>474105</v>
      </c>
      <c r="BK580" t="s">
        <v>831</v>
      </c>
      <c r="BL580" t="s">
        <v>445</v>
      </c>
      <c r="BM580" t="s">
        <v>833</v>
      </c>
      <c r="BN580" t="s">
        <v>834</v>
      </c>
      <c r="BO580" t="s">
        <v>32</v>
      </c>
      <c r="BP580" t="s">
        <v>32</v>
      </c>
    </row>
    <row r="581" spans="1:68">
      <c r="A581" s="109">
        <v>2026</v>
      </c>
      <c r="B581" t="s">
        <v>598</v>
      </c>
      <c r="C581" s="109">
        <v>20</v>
      </c>
      <c r="D581" t="s">
        <v>1862</v>
      </c>
      <c r="E581">
        <v>1</v>
      </c>
      <c r="F581" t="s">
        <v>32</v>
      </c>
      <c r="H581">
        <v>702450</v>
      </c>
      <c r="I581" t="s">
        <v>1672</v>
      </c>
      <c r="J581" t="s">
        <v>822</v>
      </c>
      <c r="K581" t="s">
        <v>854</v>
      </c>
      <c r="L581" t="s">
        <v>1673</v>
      </c>
      <c r="M581">
        <v>14.3</v>
      </c>
      <c r="N581">
        <v>25.8</v>
      </c>
      <c r="O581">
        <v>26.4</v>
      </c>
      <c r="P581" s="110">
        <v>46068</v>
      </c>
      <c r="Q581" s="110">
        <v>46073</v>
      </c>
      <c r="R581" s="110">
        <v>46073.509722222218</v>
      </c>
      <c r="S581" t="s">
        <v>187</v>
      </c>
      <c r="T581" t="s">
        <v>32</v>
      </c>
      <c r="U581" t="s">
        <v>32</v>
      </c>
      <c r="V581" t="s">
        <v>203</v>
      </c>
      <c r="W581" t="s">
        <v>203</v>
      </c>
      <c r="X581" t="s">
        <v>1039</v>
      </c>
      <c r="Y581" t="s">
        <v>32</v>
      </c>
      <c r="Z581" t="s">
        <v>32</v>
      </c>
      <c r="AA581" t="s">
        <v>32</v>
      </c>
      <c r="AB581" t="s">
        <v>32</v>
      </c>
      <c r="AC581" t="s">
        <v>32</v>
      </c>
      <c r="AD581" t="s">
        <v>32</v>
      </c>
      <c r="AE581" t="s">
        <v>190</v>
      </c>
      <c r="AF581">
        <v>217</v>
      </c>
      <c r="AG581" t="s">
        <v>191</v>
      </c>
      <c r="AH581" t="s">
        <v>192</v>
      </c>
      <c r="AI581">
        <v>4</v>
      </c>
      <c r="AJ581">
        <v>4</v>
      </c>
      <c r="AK581" t="s">
        <v>193</v>
      </c>
      <c r="AL581" t="s">
        <v>193</v>
      </c>
      <c r="AM581" t="s">
        <v>193</v>
      </c>
      <c r="AN581">
        <v>8</v>
      </c>
      <c r="AO581" t="s">
        <v>194</v>
      </c>
      <c r="AP581" t="s">
        <v>826</v>
      </c>
      <c r="AQ581" s="283">
        <v>0.81299999999999994</v>
      </c>
      <c r="AR581">
        <v>1.0840000000000001</v>
      </c>
      <c r="AS581" s="283">
        <v>0.88129199999999996</v>
      </c>
      <c r="AT581">
        <v>114</v>
      </c>
      <c r="AU581" t="s">
        <v>205</v>
      </c>
      <c r="AV581" t="s">
        <v>32</v>
      </c>
      <c r="AW581" t="s">
        <v>32</v>
      </c>
      <c r="AX581">
        <v>8</v>
      </c>
      <c r="AY581" t="s">
        <v>195</v>
      </c>
      <c r="AZ581">
        <v>9761</v>
      </c>
      <c r="BA581" t="s">
        <v>1211</v>
      </c>
      <c r="BB581">
        <v>220690</v>
      </c>
      <c r="BC581" t="s">
        <v>1674</v>
      </c>
      <c r="BD581">
        <v>14066248</v>
      </c>
      <c r="BE581" t="s">
        <v>829</v>
      </c>
      <c r="BF581" t="s">
        <v>203</v>
      </c>
      <c r="BG581" t="s">
        <v>32</v>
      </c>
      <c r="BH581" t="s">
        <v>198</v>
      </c>
      <c r="BI581" t="s">
        <v>1863</v>
      </c>
      <c r="BJ581">
        <v>474098</v>
      </c>
      <c r="BK581" t="s">
        <v>831</v>
      </c>
      <c r="BL581" t="s">
        <v>1041</v>
      </c>
      <c r="BM581" t="s">
        <v>841</v>
      </c>
      <c r="BN581" t="s">
        <v>834</v>
      </c>
      <c r="BO581" t="s">
        <v>32</v>
      </c>
      <c r="BP581" t="s">
        <v>32</v>
      </c>
    </row>
    <row r="582" spans="1:68">
      <c r="A582" s="109">
        <v>2026</v>
      </c>
      <c r="B582" t="s">
        <v>598</v>
      </c>
      <c r="C582" s="109">
        <v>20</v>
      </c>
      <c r="D582" t="s">
        <v>1864</v>
      </c>
      <c r="E582">
        <v>1</v>
      </c>
      <c r="F582" t="s">
        <v>32</v>
      </c>
      <c r="G582" t="s">
        <v>32</v>
      </c>
      <c r="H582">
        <v>701238</v>
      </c>
      <c r="I582" t="s">
        <v>210</v>
      </c>
      <c r="J582" t="s">
        <v>822</v>
      </c>
      <c r="K582" t="s">
        <v>854</v>
      </c>
      <c r="L582" t="s">
        <v>1670</v>
      </c>
      <c r="M582">
        <v>14.95</v>
      </c>
      <c r="N582">
        <v>24.5</v>
      </c>
      <c r="O582">
        <v>19.899999999999999</v>
      </c>
      <c r="P582" s="110">
        <v>46069</v>
      </c>
      <c r="Q582" s="110">
        <v>46073</v>
      </c>
      <c r="R582" s="110">
        <v>46073.518550960653</v>
      </c>
      <c r="S582" t="s">
        <v>187</v>
      </c>
      <c r="T582" t="s">
        <v>32</v>
      </c>
      <c r="U582" t="s">
        <v>32</v>
      </c>
      <c r="V582" t="s">
        <v>203</v>
      </c>
      <c r="W582" t="s">
        <v>203</v>
      </c>
      <c r="X582" t="s">
        <v>1039</v>
      </c>
      <c r="Y582" t="s">
        <v>32</v>
      </c>
      <c r="Z582" t="s">
        <v>32</v>
      </c>
      <c r="AA582" t="s">
        <v>32</v>
      </c>
      <c r="AB582" t="s">
        <v>32</v>
      </c>
      <c r="AC582" t="s">
        <v>32</v>
      </c>
      <c r="AD582" t="s">
        <v>32</v>
      </c>
      <c r="AE582" t="s">
        <v>190</v>
      </c>
      <c r="AF582">
        <v>217</v>
      </c>
      <c r="AG582" t="s">
        <v>191</v>
      </c>
      <c r="AH582" t="s">
        <v>192</v>
      </c>
      <c r="AI582">
        <v>4</v>
      </c>
      <c r="AJ582">
        <v>4</v>
      </c>
      <c r="AK582" t="s">
        <v>193</v>
      </c>
      <c r="AL582" t="s">
        <v>193</v>
      </c>
      <c r="AM582" t="s">
        <v>193</v>
      </c>
      <c r="AN582">
        <v>8</v>
      </c>
      <c r="AO582" t="s">
        <v>194</v>
      </c>
      <c r="AP582" t="s">
        <v>826</v>
      </c>
      <c r="AQ582" s="283">
        <v>0.122</v>
      </c>
      <c r="AR582">
        <v>1.0840000000000001</v>
      </c>
      <c r="AS582" s="283">
        <v>0.132248</v>
      </c>
      <c r="AT582">
        <v>114</v>
      </c>
      <c r="AU582" t="s">
        <v>205</v>
      </c>
      <c r="AV582" t="s">
        <v>32</v>
      </c>
      <c r="AW582" t="s">
        <v>32</v>
      </c>
      <c r="AX582">
        <v>8</v>
      </c>
      <c r="AY582" t="s">
        <v>195</v>
      </c>
      <c r="AZ582">
        <v>6996</v>
      </c>
      <c r="BA582" t="s">
        <v>211</v>
      </c>
      <c r="BB582">
        <v>20764</v>
      </c>
      <c r="BC582" t="s">
        <v>212</v>
      </c>
      <c r="BD582">
        <v>12384902</v>
      </c>
      <c r="BE582" t="s">
        <v>829</v>
      </c>
      <c r="BF582" t="s">
        <v>203</v>
      </c>
      <c r="BG582" t="s">
        <v>32</v>
      </c>
      <c r="BH582" t="s">
        <v>198</v>
      </c>
      <c r="BI582" t="s">
        <v>32</v>
      </c>
      <c r="BJ582">
        <v>474097</v>
      </c>
      <c r="BK582" t="s">
        <v>831</v>
      </c>
      <c r="BL582" t="s">
        <v>1041</v>
      </c>
      <c r="BM582" t="s">
        <v>841</v>
      </c>
      <c r="BN582" t="s">
        <v>834</v>
      </c>
      <c r="BO582" t="s">
        <v>32</v>
      </c>
      <c r="BP582" t="s">
        <v>32</v>
      </c>
    </row>
    <row r="583" spans="1:68">
      <c r="A583" s="109">
        <v>2026</v>
      </c>
      <c r="B583" t="s">
        <v>598</v>
      </c>
      <c r="C583" s="109">
        <v>20</v>
      </c>
      <c r="D583" t="s">
        <v>1864</v>
      </c>
      <c r="E583">
        <v>2</v>
      </c>
      <c r="F583" t="s">
        <v>32</v>
      </c>
      <c r="G583" t="s">
        <v>32</v>
      </c>
      <c r="H583">
        <v>701238</v>
      </c>
      <c r="I583" t="s">
        <v>210</v>
      </c>
      <c r="J583" t="s">
        <v>822</v>
      </c>
      <c r="K583" t="s">
        <v>854</v>
      </c>
      <c r="L583" t="s">
        <v>1670</v>
      </c>
      <c r="M583">
        <v>14.95</v>
      </c>
      <c r="N583">
        <v>24.5</v>
      </c>
      <c r="O583">
        <v>19.899999999999999</v>
      </c>
      <c r="P583" s="110">
        <v>46069</v>
      </c>
      <c r="Q583" s="110">
        <v>46073</v>
      </c>
      <c r="R583" s="110">
        <v>46073.518550960653</v>
      </c>
      <c r="S583" t="s">
        <v>187</v>
      </c>
      <c r="T583" t="s">
        <v>32</v>
      </c>
      <c r="U583" t="s">
        <v>32</v>
      </c>
      <c r="V583" t="s">
        <v>203</v>
      </c>
      <c r="W583" t="s">
        <v>203</v>
      </c>
      <c r="X583" t="s">
        <v>1039</v>
      </c>
      <c r="Y583" t="s">
        <v>32</v>
      </c>
      <c r="Z583" t="s">
        <v>32</v>
      </c>
      <c r="AA583" t="s">
        <v>32</v>
      </c>
      <c r="AB583" t="s">
        <v>32</v>
      </c>
      <c r="AC583" t="s">
        <v>32</v>
      </c>
      <c r="AD583" t="s">
        <v>32</v>
      </c>
      <c r="AE583" t="s">
        <v>190</v>
      </c>
      <c r="AF583">
        <v>217</v>
      </c>
      <c r="AG583" t="s">
        <v>191</v>
      </c>
      <c r="AH583" t="s">
        <v>192</v>
      </c>
      <c r="AI583">
        <v>4</v>
      </c>
      <c r="AJ583">
        <v>4</v>
      </c>
      <c r="AK583" t="s">
        <v>193</v>
      </c>
      <c r="AL583" t="s">
        <v>193</v>
      </c>
      <c r="AM583" t="s">
        <v>193</v>
      </c>
      <c r="AN583">
        <v>8</v>
      </c>
      <c r="AO583" t="s">
        <v>194</v>
      </c>
      <c r="AP583" t="s">
        <v>826</v>
      </c>
      <c r="AQ583" s="283">
        <v>0.751</v>
      </c>
      <c r="AR583">
        <v>1.0840000000000001</v>
      </c>
      <c r="AS583" s="283">
        <v>0.81408400000000003</v>
      </c>
      <c r="AT583">
        <v>114</v>
      </c>
      <c r="AU583" t="s">
        <v>205</v>
      </c>
      <c r="AV583" t="s">
        <v>32</v>
      </c>
      <c r="AW583" t="s">
        <v>32</v>
      </c>
      <c r="AX583">
        <v>8</v>
      </c>
      <c r="AY583" t="s">
        <v>195</v>
      </c>
      <c r="AZ583">
        <v>6996</v>
      </c>
      <c r="BA583" t="s">
        <v>211</v>
      </c>
      <c r="BB583">
        <v>20764</v>
      </c>
      <c r="BC583" t="s">
        <v>212</v>
      </c>
      <c r="BD583">
        <v>12384902</v>
      </c>
      <c r="BE583" t="s">
        <v>829</v>
      </c>
      <c r="BF583" t="s">
        <v>203</v>
      </c>
      <c r="BG583" t="s">
        <v>32</v>
      </c>
      <c r="BH583" t="s">
        <v>198</v>
      </c>
      <c r="BI583" t="s">
        <v>32</v>
      </c>
      <c r="BJ583">
        <v>474097</v>
      </c>
      <c r="BK583" t="s">
        <v>831</v>
      </c>
      <c r="BL583" t="s">
        <v>1041</v>
      </c>
      <c r="BM583" t="s">
        <v>841</v>
      </c>
      <c r="BN583" t="s">
        <v>834</v>
      </c>
      <c r="BO583" t="s">
        <v>32</v>
      </c>
      <c r="BP583" t="s">
        <v>32</v>
      </c>
    </row>
    <row r="584" spans="1:68">
      <c r="A584" s="109">
        <v>2026</v>
      </c>
      <c r="B584" t="s">
        <v>598</v>
      </c>
      <c r="C584" s="109">
        <v>20</v>
      </c>
      <c r="D584" t="s">
        <v>1865</v>
      </c>
      <c r="E584">
        <v>1</v>
      </c>
      <c r="F584" t="s">
        <v>32</v>
      </c>
      <c r="G584" t="s">
        <v>32</v>
      </c>
      <c r="H584">
        <v>965674</v>
      </c>
      <c r="I584" t="s">
        <v>460</v>
      </c>
      <c r="J584" t="s">
        <v>822</v>
      </c>
      <c r="K584" t="s">
        <v>823</v>
      </c>
      <c r="L584" t="s">
        <v>1025</v>
      </c>
      <c r="M584">
        <v>14.66</v>
      </c>
      <c r="N584">
        <v>36</v>
      </c>
      <c r="O584">
        <v>40.4</v>
      </c>
      <c r="P584" s="110">
        <v>46060</v>
      </c>
      <c r="Q584" s="110">
        <v>46073</v>
      </c>
      <c r="R584" s="110">
        <v>46073.466436030103</v>
      </c>
      <c r="S584" t="s">
        <v>187</v>
      </c>
      <c r="T584" t="s">
        <v>32</v>
      </c>
      <c r="U584" t="s">
        <v>32</v>
      </c>
      <c r="V584" t="s">
        <v>188</v>
      </c>
      <c r="W584" t="s">
        <v>188</v>
      </c>
      <c r="X584" t="s">
        <v>825</v>
      </c>
      <c r="Y584" t="s">
        <v>32</v>
      </c>
      <c r="Z584" t="s">
        <v>32</v>
      </c>
      <c r="AA584" t="s">
        <v>32</v>
      </c>
      <c r="AB584" t="s">
        <v>32</v>
      </c>
      <c r="AC584" t="s">
        <v>32</v>
      </c>
      <c r="AD584" t="s">
        <v>32</v>
      </c>
      <c r="AE584" t="s">
        <v>190</v>
      </c>
      <c r="AF584">
        <v>217</v>
      </c>
      <c r="AG584" t="s">
        <v>191</v>
      </c>
      <c r="AH584" t="s">
        <v>192</v>
      </c>
      <c r="AI584">
        <v>4</v>
      </c>
      <c r="AJ584">
        <v>4</v>
      </c>
      <c r="AK584" t="s">
        <v>193</v>
      </c>
      <c r="AL584" t="s">
        <v>193</v>
      </c>
      <c r="AM584" t="s">
        <v>193</v>
      </c>
      <c r="AN584">
        <v>10</v>
      </c>
      <c r="AO584" t="s">
        <v>194</v>
      </c>
      <c r="AP584" t="s">
        <v>826</v>
      </c>
      <c r="AQ584" s="283">
        <v>1.65</v>
      </c>
      <c r="AR584">
        <v>1.0840000000000001</v>
      </c>
      <c r="AS584" s="283">
        <v>1.7886</v>
      </c>
      <c r="AT584">
        <v>162</v>
      </c>
      <c r="AU584" t="s">
        <v>188</v>
      </c>
      <c r="AV584" t="s">
        <v>32</v>
      </c>
      <c r="AW584" t="s">
        <v>32</v>
      </c>
      <c r="AX584">
        <v>14</v>
      </c>
      <c r="AY584" t="s">
        <v>195</v>
      </c>
      <c r="AZ584">
        <v>8747</v>
      </c>
      <c r="BA584" t="s">
        <v>1026</v>
      </c>
      <c r="BB584">
        <v>81539</v>
      </c>
      <c r="BC584" t="s">
        <v>461</v>
      </c>
      <c r="BD584">
        <v>6125470</v>
      </c>
      <c r="BE584" t="s">
        <v>829</v>
      </c>
      <c r="BF584" t="s">
        <v>188</v>
      </c>
      <c r="BG584" t="s">
        <v>32</v>
      </c>
      <c r="BH584" t="s">
        <v>198</v>
      </c>
      <c r="BI584" t="s">
        <v>32</v>
      </c>
      <c r="BJ584">
        <v>474077</v>
      </c>
      <c r="BK584" t="s">
        <v>831</v>
      </c>
      <c r="BL584" t="s">
        <v>200</v>
      </c>
      <c r="BM584" t="s">
        <v>833</v>
      </c>
      <c r="BN584" t="s">
        <v>834</v>
      </c>
      <c r="BO584" t="s">
        <v>32</v>
      </c>
      <c r="BP584" t="s">
        <v>32</v>
      </c>
    </row>
    <row r="585" spans="1:68">
      <c r="A585" s="109">
        <v>2026</v>
      </c>
      <c r="B585" t="s">
        <v>598</v>
      </c>
      <c r="C585" s="109">
        <v>20</v>
      </c>
      <c r="D585" t="s">
        <v>1866</v>
      </c>
      <c r="E585">
        <v>1</v>
      </c>
      <c r="F585" t="s">
        <v>32</v>
      </c>
      <c r="G585" t="s">
        <v>32</v>
      </c>
      <c r="H585">
        <v>950913</v>
      </c>
      <c r="I585" t="s">
        <v>465</v>
      </c>
      <c r="J585" t="s">
        <v>822</v>
      </c>
      <c r="K585" t="s">
        <v>823</v>
      </c>
      <c r="L585" t="s">
        <v>902</v>
      </c>
      <c r="M585">
        <v>17.7</v>
      </c>
      <c r="N585">
        <v>48</v>
      </c>
      <c r="O585">
        <v>77</v>
      </c>
      <c r="P585" s="110">
        <v>46050</v>
      </c>
      <c r="Q585" s="110">
        <v>46073</v>
      </c>
      <c r="R585" s="110">
        <v>46073.516880706018</v>
      </c>
      <c r="S585" t="s">
        <v>187</v>
      </c>
      <c r="T585" t="s">
        <v>32</v>
      </c>
      <c r="U585" t="s">
        <v>32</v>
      </c>
      <c r="V585" t="s">
        <v>301</v>
      </c>
      <c r="W585" t="s">
        <v>302</v>
      </c>
      <c r="X585" t="s">
        <v>856</v>
      </c>
      <c r="Y585" t="s">
        <v>32</v>
      </c>
      <c r="Z585" t="s">
        <v>32</v>
      </c>
      <c r="AA585" t="s">
        <v>32</v>
      </c>
      <c r="AB585" t="s">
        <v>32</v>
      </c>
      <c r="AC585" t="s">
        <v>32</v>
      </c>
      <c r="AD585" t="s">
        <v>32</v>
      </c>
      <c r="AE585" t="s">
        <v>190</v>
      </c>
      <c r="AF585">
        <v>217</v>
      </c>
      <c r="AG585" t="s">
        <v>191</v>
      </c>
      <c r="AH585" t="s">
        <v>192</v>
      </c>
      <c r="AI585">
        <v>4</v>
      </c>
      <c r="AJ585">
        <v>4</v>
      </c>
      <c r="AK585" t="s">
        <v>193</v>
      </c>
      <c r="AL585" t="s">
        <v>193</v>
      </c>
      <c r="AM585" t="s">
        <v>193</v>
      </c>
      <c r="AN585">
        <v>11</v>
      </c>
      <c r="AO585" t="s">
        <v>194</v>
      </c>
      <c r="AP585" t="s">
        <v>826</v>
      </c>
      <c r="AQ585" s="283">
        <v>2.2450000000000001</v>
      </c>
      <c r="AR585">
        <v>1.0840000000000001</v>
      </c>
      <c r="AS585" s="283">
        <v>2.4335800000000001</v>
      </c>
      <c r="AT585">
        <v>118</v>
      </c>
      <c r="AU585" t="s">
        <v>261</v>
      </c>
      <c r="AV585" t="s">
        <v>32</v>
      </c>
      <c r="AW585" t="s">
        <v>32</v>
      </c>
      <c r="AX585">
        <v>14</v>
      </c>
      <c r="AY585" t="s">
        <v>195</v>
      </c>
      <c r="AZ585">
        <v>7650</v>
      </c>
      <c r="BA585" t="s">
        <v>303</v>
      </c>
      <c r="BB585">
        <v>927498</v>
      </c>
      <c r="BC585" t="s">
        <v>467</v>
      </c>
      <c r="BD585">
        <v>6758684</v>
      </c>
      <c r="BE585" t="s">
        <v>859</v>
      </c>
      <c r="BF585" t="s">
        <v>188</v>
      </c>
      <c r="BG585" t="s">
        <v>32</v>
      </c>
      <c r="BH585" t="s">
        <v>198</v>
      </c>
      <c r="BI585" t="s">
        <v>32</v>
      </c>
      <c r="BJ585">
        <v>474070</v>
      </c>
      <c r="BK585" t="s">
        <v>831</v>
      </c>
      <c r="BL585" t="s">
        <v>305</v>
      </c>
      <c r="BM585" t="s">
        <v>841</v>
      </c>
      <c r="BN585" t="s">
        <v>834</v>
      </c>
      <c r="BO585" t="s">
        <v>32</v>
      </c>
      <c r="BP585" t="s">
        <v>32</v>
      </c>
    </row>
    <row r="586" spans="1:68">
      <c r="A586" s="109">
        <v>2026</v>
      </c>
      <c r="B586" t="s">
        <v>598</v>
      </c>
      <c r="C586" s="109">
        <v>19</v>
      </c>
      <c r="D586" t="s">
        <v>1867</v>
      </c>
      <c r="E586">
        <v>1</v>
      </c>
      <c r="F586" t="s">
        <v>32</v>
      </c>
      <c r="G586" t="s">
        <v>32</v>
      </c>
      <c r="H586">
        <v>969772</v>
      </c>
      <c r="I586" t="s">
        <v>1106</v>
      </c>
      <c r="J586" t="s">
        <v>822</v>
      </c>
      <c r="K586" t="s">
        <v>1101</v>
      </c>
      <c r="L586" t="s">
        <v>1107</v>
      </c>
      <c r="M586">
        <v>14.99</v>
      </c>
      <c r="N586">
        <v>19.7</v>
      </c>
      <c r="O586">
        <v>30</v>
      </c>
      <c r="P586" s="110">
        <v>46063</v>
      </c>
      <c r="Q586" s="110">
        <v>46072</v>
      </c>
      <c r="R586" s="110">
        <v>46072.679915046298</v>
      </c>
      <c r="S586" t="s">
        <v>187</v>
      </c>
      <c r="T586" t="s">
        <v>32</v>
      </c>
      <c r="U586" t="s">
        <v>32</v>
      </c>
      <c r="V586" t="s">
        <v>232</v>
      </c>
      <c r="W586" t="s">
        <v>233</v>
      </c>
      <c r="X586" t="s">
        <v>1103</v>
      </c>
      <c r="Y586" t="s">
        <v>32</v>
      </c>
      <c r="Z586" t="s">
        <v>32</v>
      </c>
      <c r="AA586" t="s">
        <v>32</v>
      </c>
      <c r="AB586" t="s">
        <v>32</v>
      </c>
      <c r="AC586" t="s">
        <v>32</v>
      </c>
      <c r="AD586" t="s">
        <v>32</v>
      </c>
      <c r="AE586" t="s">
        <v>190</v>
      </c>
      <c r="AF586">
        <v>217</v>
      </c>
      <c r="AG586" t="s">
        <v>191</v>
      </c>
      <c r="AH586" t="s">
        <v>192</v>
      </c>
      <c r="AI586">
        <v>4</v>
      </c>
      <c r="AJ586">
        <v>4</v>
      </c>
      <c r="AK586" t="s">
        <v>193</v>
      </c>
      <c r="AL586" t="s">
        <v>193</v>
      </c>
      <c r="AM586" t="s">
        <v>193</v>
      </c>
      <c r="AN586">
        <v>7</v>
      </c>
      <c r="AO586" t="s">
        <v>194</v>
      </c>
      <c r="AP586" t="s">
        <v>826</v>
      </c>
      <c r="AQ586" s="283">
        <v>1.514</v>
      </c>
      <c r="AR586">
        <v>1.0840000000000001</v>
      </c>
      <c r="AS586" s="283">
        <v>1.641176</v>
      </c>
      <c r="AT586">
        <v>113</v>
      </c>
      <c r="AU586" t="s">
        <v>235</v>
      </c>
      <c r="AV586" t="s">
        <v>32</v>
      </c>
      <c r="AW586" t="s">
        <v>32</v>
      </c>
      <c r="AX586">
        <v>7</v>
      </c>
      <c r="AY586" t="s">
        <v>195</v>
      </c>
      <c r="AZ586">
        <v>10653</v>
      </c>
      <c r="BA586" t="s">
        <v>1108</v>
      </c>
      <c r="BB586">
        <v>900371</v>
      </c>
      <c r="BC586" t="s">
        <v>361</v>
      </c>
      <c r="BD586">
        <v>14556309</v>
      </c>
      <c r="BE586" t="s">
        <v>829</v>
      </c>
      <c r="BF586" t="s">
        <v>563</v>
      </c>
      <c r="BG586" t="s">
        <v>32</v>
      </c>
      <c r="BH586" t="s">
        <v>198</v>
      </c>
      <c r="BI586" t="s">
        <v>1868</v>
      </c>
      <c r="BJ586">
        <v>474034</v>
      </c>
      <c r="BK586" t="s">
        <v>831</v>
      </c>
      <c r="BL586" t="s">
        <v>238</v>
      </c>
      <c r="BM586" t="s">
        <v>841</v>
      </c>
      <c r="BN586" t="s">
        <v>834</v>
      </c>
      <c r="BO586" t="s">
        <v>32</v>
      </c>
      <c r="BP586" t="s">
        <v>32</v>
      </c>
    </row>
    <row r="587" spans="1:68">
      <c r="A587" s="109">
        <v>2026</v>
      </c>
      <c r="B587" t="s">
        <v>598</v>
      </c>
      <c r="C587" s="109">
        <v>19</v>
      </c>
      <c r="D587" t="s">
        <v>1867</v>
      </c>
      <c r="E587">
        <v>2</v>
      </c>
      <c r="F587" t="s">
        <v>32</v>
      </c>
      <c r="G587" t="s">
        <v>32</v>
      </c>
      <c r="H587">
        <v>969772</v>
      </c>
      <c r="I587" t="s">
        <v>1106</v>
      </c>
      <c r="J587" t="s">
        <v>822</v>
      </c>
      <c r="K587" t="s">
        <v>1101</v>
      </c>
      <c r="L587" t="s">
        <v>1107</v>
      </c>
      <c r="M587">
        <v>14.99</v>
      </c>
      <c r="N587">
        <v>19.7</v>
      </c>
      <c r="O587">
        <v>30</v>
      </c>
      <c r="P587" s="110">
        <v>46063</v>
      </c>
      <c r="Q587" s="110">
        <v>46072</v>
      </c>
      <c r="R587" s="110">
        <v>46072.679915046298</v>
      </c>
      <c r="S587" t="s">
        <v>187</v>
      </c>
      <c r="T587" t="s">
        <v>32</v>
      </c>
      <c r="U587" t="s">
        <v>32</v>
      </c>
      <c r="V587" t="s">
        <v>232</v>
      </c>
      <c r="W587" t="s">
        <v>233</v>
      </c>
      <c r="X587" t="s">
        <v>1103</v>
      </c>
      <c r="Y587" t="s">
        <v>32</v>
      </c>
      <c r="Z587" t="s">
        <v>32</v>
      </c>
      <c r="AA587" t="s">
        <v>32</v>
      </c>
      <c r="AB587" t="s">
        <v>32</v>
      </c>
      <c r="AC587" t="s">
        <v>32</v>
      </c>
      <c r="AD587" t="s">
        <v>32</v>
      </c>
      <c r="AE587" t="s">
        <v>190</v>
      </c>
      <c r="AF587">
        <v>217</v>
      </c>
      <c r="AG587" t="s">
        <v>191</v>
      </c>
      <c r="AH587" t="s">
        <v>192</v>
      </c>
      <c r="AI587">
        <v>4</v>
      </c>
      <c r="AJ587">
        <v>4</v>
      </c>
      <c r="AK587" t="s">
        <v>193</v>
      </c>
      <c r="AL587" t="s">
        <v>193</v>
      </c>
      <c r="AM587" t="s">
        <v>193</v>
      </c>
      <c r="AN587">
        <v>7</v>
      </c>
      <c r="AO587" t="s">
        <v>194</v>
      </c>
      <c r="AP587" t="s">
        <v>826</v>
      </c>
      <c r="AQ587" s="283">
        <v>6.0000000000000001E-3</v>
      </c>
      <c r="AR587">
        <v>1.0840000000000001</v>
      </c>
      <c r="AS587" s="283">
        <v>6.5040000000000002E-3</v>
      </c>
      <c r="AT587">
        <v>113</v>
      </c>
      <c r="AU587" t="s">
        <v>235</v>
      </c>
      <c r="AV587" t="s">
        <v>32</v>
      </c>
      <c r="AW587" t="s">
        <v>32</v>
      </c>
      <c r="AX587">
        <v>7</v>
      </c>
      <c r="AY587" t="s">
        <v>239</v>
      </c>
      <c r="AZ587">
        <v>8888888</v>
      </c>
      <c r="BA587" t="s">
        <v>280</v>
      </c>
      <c r="BB587">
        <v>900371</v>
      </c>
      <c r="BC587" t="s">
        <v>361</v>
      </c>
      <c r="BD587">
        <v>14556309</v>
      </c>
      <c r="BE587" t="s">
        <v>829</v>
      </c>
      <c r="BF587" t="s">
        <v>563</v>
      </c>
      <c r="BG587" t="s">
        <v>32</v>
      </c>
      <c r="BH587" t="s">
        <v>198</v>
      </c>
      <c r="BI587" t="s">
        <v>1868</v>
      </c>
      <c r="BJ587">
        <v>474034</v>
      </c>
      <c r="BK587" t="s">
        <v>831</v>
      </c>
      <c r="BL587" t="s">
        <v>238</v>
      </c>
      <c r="BM587" t="s">
        <v>841</v>
      </c>
      <c r="BN587" t="s">
        <v>834</v>
      </c>
      <c r="BO587" t="s">
        <v>32</v>
      </c>
      <c r="BP587" t="s">
        <v>32</v>
      </c>
    </row>
    <row r="588" spans="1:68">
      <c r="A588" s="109">
        <v>2026</v>
      </c>
      <c r="B588" t="s">
        <v>598</v>
      </c>
      <c r="C588" s="109">
        <v>19</v>
      </c>
      <c r="D588" t="s">
        <v>1869</v>
      </c>
      <c r="E588">
        <v>1</v>
      </c>
      <c r="F588" t="s">
        <v>32</v>
      </c>
      <c r="G588" t="s">
        <v>32</v>
      </c>
      <c r="H588">
        <v>954554</v>
      </c>
      <c r="I588" t="s">
        <v>223</v>
      </c>
      <c r="J588" t="s">
        <v>822</v>
      </c>
      <c r="K588" t="s">
        <v>854</v>
      </c>
      <c r="L588" t="s">
        <v>1589</v>
      </c>
      <c r="M588">
        <v>17.899999999999999</v>
      </c>
      <c r="N588">
        <v>49</v>
      </c>
      <c r="O588">
        <v>53.4</v>
      </c>
      <c r="P588" s="110">
        <v>46049</v>
      </c>
      <c r="Q588" s="110">
        <v>46072</v>
      </c>
      <c r="R588" s="110">
        <v>46072.782358912038</v>
      </c>
      <c r="S588" t="s">
        <v>187</v>
      </c>
      <c r="T588" t="s">
        <v>32</v>
      </c>
      <c r="U588" t="s">
        <v>32</v>
      </c>
      <c r="V588" t="s">
        <v>334</v>
      </c>
      <c r="W588" t="s">
        <v>188</v>
      </c>
      <c r="X588" t="s">
        <v>825</v>
      </c>
      <c r="Y588" t="s">
        <v>32</v>
      </c>
      <c r="Z588" t="s">
        <v>32</v>
      </c>
      <c r="AA588" t="s">
        <v>32</v>
      </c>
      <c r="AB588" t="s">
        <v>32</v>
      </c>
      <c r="AC588" t="s">
        <v>32</v>
      </c>
      <c r="AD588" t="s">
        <v>32</v>
      </c>
      <c r="AE588" t="s">
        <v>190</v>
      </c>
      <c r="AF588">
        <v>217</v>
      </c>
      <c r="AG588" t="s">
        <v>191</v>
      </c>
      <c r="AH588" t="s">
        <v>192</v>
      </c>
      <c r="AI588">
        <v>4</v>
      </c>
      <c r="AJ588">
        <v>4</v>
      </c>
      <c r="AK588" t="s">
        <v>193</v>
      </c>
      <c r="AL588" t="s">
        <v>193</v>
      </c>
      <c r="AM588" t="s">
        <v>193</v>
      </c>
      <c r="AN588">
        <v>14</v>
      </c>
      <c r="AO588" t="s">
        <v>194</v>
      </c>
      <c r="AP588" t="s">
        <v>826</v>
      </c>
      <c r="AQ588" s="283">
        <v>1.9319999999999999</v>
      </c>
      <c r="AR588">
        <v>1.0840000000000001</v>
      </c>
      <c r="AS588" s="283">
        <v>2.0942880000000001</v>
      </c>
      <c r="AT588">
        <v>161</v>
      </c>
      <c r="AU588" t="s">
        <v>188</v>
      </c>
      <c r="AV588" t="s">
        <v>32</v>
      </c>
      <c r="AW588" t="s">
        <v>32</v>
      </c>
      <c r="AX588">
        <v>8</v>
      </c>
      <c r="AY588" t="s">
        <v>195</v>
      </c>
      <c r="AZ588">
        <v>6648</v>
      </c>
      <c r="BA588" t="s">
        <v>224</v>
      </c>
      <c r="BB588">
        <v>910533</v>
      </c>
      <c r="BC588" t="s">
        <v>225</v>
      </c>
      <c r="BD588">
        <v>11698654</v>
      </c>
      <c r="BE588" t="s">
        <v>859</v>
      </c>
      <c r="BF588" t="s">
        <v>203</v>
      </c>
      <c r="BG588" t="s">
        <v>32</v>
      </c>
      <c r="BH588" t="s">
        <v>198</v>
      </c>
      <c r="BI588" t="s">
        <v>1870</v>
      </c>
      <c r="BJ588">
        <v>474020</v>
      </c>
      <c r="BK588" t="s">
        <v>831</v>
      </c>
      <c r="BL588" t="s">
        <v>445</v>
      </c>
      <c r="BM588" t="s">
        <v>833</v>
      </c>
      <c r="BN588" t="s">
        <v>834</v>
      </c>
      <c r="BO588" t="s">
        <v>32</v>
      </c>
      <c r="BP588" t="s">
        <v>32</v>
      </c>
    </row>
    <row r="589" spans="1:68">
      <c r="A589" s="109">
        <v>2026</v>
      </c>
      <c r="B589" t="s">
        <v>598</v>
      </c>
      <c r="C589" s="109">
        <v>19</v>
      </c>
      <c r="D589" t="s">
        <v>1869</v>
      </c>
      <c r="E589">
        <v>2</v>
      </c>
      <c r="F589" t="s">
        <v>32</v>
      </c>
      <c r="G589" t="s">
        <v>32</v>
      </c>
      <c r="H589">
        <v>954554</v>
      </c>
      <c r="I589" t="s">
        <v>223</v>
      </c>
      <c r="J589" t="s">
        <v>822</v>
      </c>
      <c r="K589" t="s">
        <v>854</v>
      </c>
      <c r="L589" t="s">
        <v>1589</v>
      </c>
      <c r="M589">
        <v>17.899999999999999</v>
      </c>
      <c r="N589">
        <v>49</v>
      </c>
      <c r="O589">
        <v>53.4</v>
      </c>
      <c r="P589" s="110">
        <v>46049</v>
      </c>
      <c r="Q589" s="110">
        <v>46072</v>
      </c>
      <c r="R589" s="110">
        <v>46072.782358912038</v>
      </c>
      <c r="S589" t="s">
        <v>187</v>
      </c>
      <c r="T589" t="s">
        <v>32</v>
      </c>
      <c r="U589" t="s">
        <v>32</v>
      </c>
      <c r="V589" t="s">
        <v>334</v>
      </c>
      <c r="W589" t="s">
        <v>188</v>
      </c>
      <c r="X589" t="s">
        <v>825</v>
      </c>
      <c r="Y589" t="s">
        <v>32</v>
      </c>
      <c r="Z589" t="s">
        <v>32</v>
      </c>
      <c r="AA589" t="s">
        <v>32</v>
      </c>
      <c r="AB589" t="s">
        <v>32</v>
      </c>
      <c r="AC589" t="s">
        <v>32</v>
      </c>
      <c r="AD589" t="s">
        <v>32</v>
      </c>
      <c r="AE589" t="s">
        <v>190</v>
      </c>
      <c r="AF589">
        <v>217</v>
      </c>
      <c r="AG589" t="s">
        <v>191</v>
      </c>
      <c r="AH589" t="s">
        <v>192</v>
      </c>
      <c r="AI589">
        <v>4</v>
      </c>
      <c r="AJ589">
        <v>4</v>
      </c>
      <c r="AK589" t="s">
        <v>193</v>
      </c>
      <c r="AL589" t="s">
        <v>193</v>
      </c>
      <c r="AM589" t="s">
        <v>193</v>
      </c>
      <c r="AN589">
        <v>14</v>
      </c>
      <c r="AO589" t="s">
        <v>194</v>
      </c>
      <c r="AP589" t="s">
        <v>826</v>
      </c>
      <c r="AQ589" s="283">
        <v>1.931</v>
      </c>
      <c r="AR589">
        <v>1.0840000000000001</v>
      </c>
      <c r="AS589" s="283">
        <v>2.0932040000000001</v>
      </c>
      <c r="AT589">
        <v>161</v>
      </c>
      <c r="AU589" t="s">
        <v>188</v>
      </c>
      <c r="AV589" t="s">
        <v>32</v>
      </c>
      <c r="AW589" t="s">
        <v>32</v>
      </c>
      <c r="AX589">
        <v>8</v>
      </c>
      <c r="AY589" t="s">
        <v>195</v>
      </c>
      <c r="AZ589">
        <v>6648</v>
      </c>
      <c r="BA589" t="s">
        <v>224</v>
      </c>
      <c r="BB589">
        <v>910533</v>
      </c>
      <c r="BC589" t="s">
        <v>225</v>
      </c>
      <c r="BD589">
        <v>11698654</v>
      </c>
      <c r="BE589" t="s">
        <v>859</v>
      </c>
      <c r="BF589" t="s">
        <v>203</v>
      </c>
      <c r="BG589" t="s">
        <v>32</v>
      </c>
      <c r="BH589" t="s">
        <v>198</v>
      </c>
      <c r="BI589" t="s">
        <v>1870</v>
      </c>
      <c r="BJ589">
        <v>474020</v>
      </c>
      <c r="BK589" t="s">
        <v>831</v>
      </c>
      <c r="BL589" t="s">
        <v>445</v>
      </c>
      <c r="BM589" t="s">
        <v>833</v>
      </c>
      <c r="BN589" t="s">
        <v>834</v>
      </c>
      <c r="BO589" t="s">
        <v>32</v>
      </c>
      <c r="BP589" t="s">
        <v>32</v>
      </c>
    </row>
    <row r="590" spans="1:68">
      <c r="A590" s="109">
        <v>2026</v>
      </c>
      <c r="B590" t="s">
        <v>598</v>
      </c>
      <c r="C590" s="109">
        <v>19</v>
      </c>
      <c r="D590" t="s">
        <v>1871</v>
      </c>
      <c r="E590">
        <v>1</v>
      </c>
      <c r="F590" t="s">
        <v>32</v>
      </c>
      <c r="G590" t="s">
        <v>32</v>
      </c>
      <c r="H590">
        <v>704673</v>
      </c>
      <c r="I590" t="s">
        <v>1444</v>
      </c>
      <c r="J590" t="s">
        <v>822</v>
      </c>
      <c r="K590" t="s">
        <v>854</v>
      </c>
      <c r="L590" t="s">
        <v>1445</v>
      </c>
      <c r="M590">
        <v>14.8</v>
      </c>
      <c r="N590">
        <v>26.9</v>
      </c>
      <c r="O590">
        <v>41.4</v>
      </c>
      <c r="P590" s="110">
        <v>46070</v>
      </c>
      <c r="Q590" s="110">
        <v>46072</v>
      </c>
      <c r="R590" s="110">
        <v>46072.520091319442</v>
      </c>
      <c r="S590" t="s">
        <v>187</v>
      </c>
      <c r="T590" t="s">
        <v>32</v>
      </c>
      <c r="U590" t="s">
        <v>32</v>
      </c>
      <c r="V590" t="s">
        <v>334</v>
      </c>
      <c r="W590" t="s">
        <v>188</v>
      </c>
      <c r="X590" t="s">
        <v>825</v>
      </c>
      <c r="Y590" t="s">
        <v>32</v>
      </c>
      <c r="Z590" t="s">
        <v>32</v>
      </c>
      <c r="AA590" t="s">
        <v>32</v>
      </c>
      <c r="AB590" t="s">
        <v>32</v>
      </c>
      <c r="AC590" t="s">
        <v>32</v>
      </c>
      <c r="AD590" t="s">
        <v>32</v>
      </c>
      <c r="AE590" t="s">
        <v>190</v>
      </c>
      <c r="AF590">
        <v>217</v>
      </c>
      <c r="AG590" t="s">
        <v>191</v>
      </c>
      <c r="AH590" t="s">
        <v>192</v>
      </c>
      <c r="AI590">
        <v>4</v>
      </c>
      <c r="AJ590">
        <v>4</v>
      </c>
      <c r="AK590" t="s">
        <v>193</v>
      </c>
      <c r="AL590" t="s">
        <v>193</v>
      </c>
      <c r="AM590" t="s">
        <v>193</v>
      </c>
      <c r="AN590">
        <v>14</v>
      </c>
      <c r="AO590" t="s">
        <v>194</v>
      </c>
      <c r="AP590" t="s">
        <v>826</v>
      </c>
      <c r="AQ590" s="283">
        <v>0.29799999999999999</v>
      </c>
      <c r="AR590">
        <v>1.0840000000000001</v>
      </c>
      <c r="AS590" s="283">
        <v>0.32303199999999999</v>
      </c>
      <c r="AT590">
        <v>161</v>
      </c>
      <c r="AU590" t="s">
        <v>188</v>
      </c>
      <c r="AV590" t="s">
        <v>32</v>
      </c>
      <c r="AW590" t="s">
        <v>32</v>
      </c>
      <c r="AX590">
        <v>8</v>
      </c>
      <c r="AY590" t="s">
        <v>195</v>
      </c>
      <c r="AZ590">
        <v>10478</v>
      </c>
      <c r="BA590" t="s">
        <v>1446</v>
      </c>
      <c r="BB590">
        <v>965420</v>
      </c>
      <c r="BC590" t="s">
        <v>1447</v>
      </c>
      <c r="BD590">
        <v>18410017</v>
      </c>
      <c r="BE590" t="s">
        <v>829</v>
      </c>
      <c r="BF590" t="s">
        <v>203</v>
      </c>
      <c r="BG590" t="s">
        <v>32</v>
      </c>
      <c r="BH590" t="s">
        <v>198</v>
      </c>
      <c r="BI590" t="s">
        <v>32</v>
      </c>
      <c r="BJ590">
        <v>474019</v>
      </c>
      <c r="BK590" t="s">
        <v>831</v>
      </c>
      <c r="BL590" t="s">
        <v>445</v>
      </c>
      <c r="BM590" t="s">
        <v>833</v>
      </c>
      <c r="BN590" t="s">
        <v>834</v>
      </c>
      <c r="BO590" t="s">
        <v>32</v>
      </c>
      <c r="BP590" t="s">
        <v>32</v>
      </c>
    </row>
    <row r="591" spans="1:68">
      <c r="A591" s="109">
        <v>2026</v>
      </c>
      <c r="B591" t="s">
        <v>598</v>
      </c>
      <c r="C591" s="109">
        <v>19</v>
      </c>
      <c r="D591" t="s">
        <v>1872</v>
      </c>
      <c r="E591">
        <v>1</v>
      </c>
      <c r="F591" t="s">
        <v>32</v>
      </c>
      <c r="G591" t="s">
        <v>32</v>
      </c>
      <c r="H591">
        <v>705445</v>
      </c>
      <c r="I591" t="s">
        <v>1455</v>
      </c>
      <c r="J591" t="s">
        <v>822</v>
      </c>
      <c r="K591" t="s">
        <v>854</v>
      </c>
      <c r="L591" t="s">
        <v>1456</v>
      </c>
      <c r="M591">
        <v>17.100000000000001</v>
      </c>
      <c r="N591">
        <v>26.1</v>
      </c>
      <c r="O591">
        <v>37.1</v>
      </c>
      <c r="P591" s="110">
        <v>46070</v>
      </c>
      <c r="Q591" s="110">
        <v>46072</v>
      </c>
      <c r="R591" s="110">
        <v>46072.517715162037</v>
      </c>
      <c r="S591" t="s">
        <v>187</v>
      </c>
      <c r="T591" t="s">
        <v>32</v>
      </c>
      <c r="U591" t="s">
        <v>32</v>
      </c>
      <c r="V591" t="s">
        <v>334</v>
      </c>
      <c r="W591" t="s">
        <v>188</v>
      </c>
      <c r="X591" t="s">
        <v>825</v>
      </c>
      <c r="Y591" t="s">
        <v>32</v>
      </c>
      <c r="Z591" t="s">
        <v>32</v>
      </c>
      <c r="AA591" t="s">
        <v>32</v>
      </c>
      <c r="AB591" t="s">
        <v>32</v>
      </c>
      <c r="AC591" t="s">
        <v>32</v>
      </c>
      <c r="AD591" t="s">
        <v>32</v>
      </c>
      <c r="AE591" t="s">
        <v>190</v>
      </c>
      <c r="AF591">
        <v>217</v>
      </c>
      <c r="AG591" t="s">
        <v>191</v>
      </c>
      <c r="AH591" t="s">
        <v>192</v>
      </c>
      <c r="AI591">
        <v>4</v>
      </c>
      <c r="AJ591">
        <v>4</v>
      </c>
      <c r="AK591" t="s">
        <v>193</v>
      </c>
      <c r="AL591" t="s">
        <v>193</v>
      </c>
      <c r="AM591" t="s">
        <v>193</v>
      </c>
      <c r="AN591">
        <v>14</v>
      </c>
      <c r="AO591" t="s">
        <v>194</v>
      </c>
      <c r="AP591" t="s">
        <v>826</v>
      </c>
      <c r="AQ591" s="283">
        <v>0.27500000000000002</v>
      </c>
      <c r="AR591">
        <v>1.0840000000000001</v>
      </c>
      <c r="AS591" s="283">
        <v>0.29809999999999998</v>
      </c>
      <c r="AT591">
        <v>161</v>
      </c>
      <c r="AU591" t="s">
        <v>188</v>
      </c>
      <c r="AV591" t="s">
        <v>32</v>
      </c>
      <c r="AW591" t="s">
        <v>32</v>
      </c>
      <c r="AX591">
        <v>8</v>
      </c>
      <c r="AY591" t="s">
        <v>195</v>
      </c>
      <c r="AZ591">
        <v>7403</v>
      </c>
      <c r="BA591" t="s">
        <v>1457</v>
      </c>
      <c r="BB591">
        <v>94096</v>
      </c>
      <c r="BC591" t="s">
        <v>1458</v>
      </c>
      <c r="BD591">
        <v>9454909</v>
      </c>
      <c r="BE591" t="s">
        <v>829</v>
      </c>
      <c r="BF591" t="s">
        <v>1459</v>
      </c>
      <c r="BG591" t="s">
        <v>32</v>
      </c>
      <c r="BH591" t="s">
        <v>198</v>
      </c>
      <c r="BI591" t="s">
        <v>32</v>
      </c>
      <c r="BJ591">
        <v>474015</v>
      </c>
      <c r="BK591" t="s">
        <v>831</v>
      </c>
      <c r="BL591" t="s">
        <v>445</v>
      </c>
      <c r="BM591" t="s">
        <v>833</v>
      </c>
      <c r="BN591" t="s">
        <v>834</v>
      </c>
      <c r="BO591" t="s">
        <v>32</v>
      </c>
      <c r="BP591" t="s">
        <v>32</v>
      </c>
    </row>
    <row r="592" spans="1:68">
      <c r="A592" s="109">
        <v>2026</v>
      </c>
      <c r="B592" t="s">
        <v>598</v>
      </c>
      <c r="C592" s="109">
        <v>19</v>
      </c>
      <c r="D592" t="s">
        <v>1873</v>
      </c>
      <c r="E592">
        <v>1</v>
      </c>
      <c r="F592" t="s">
        <v>32</v>
      </c>
      <c r="G592" t="s">
        <v>32</v>
      </c>
      <c r="H592">
        <v>3526</v>
      </c>
      <c r="I592" t="s">
        <v>1141</v>
      </c>
      <c r="J592" t="s">
        <v>822</v>
      </c>
      <c r="K592" t="s">
        <v>341</v>
      </c>
      <c r="L592" t="s">
        <v>1142</v>
      </c>
      <c r="M592">
        <v>15</v>
      </c>
      <c r="N592">
        <v>21</v>
      </c>
      <c r="O592">
        <v>38</v>
      </c>
      <c r="P592" s="110">
        <v>46057</v>
      </c>
      <c r="Q592" s="110">
        <v>46072</v>
      </c>
      <c r="R592" s="110">
        <v>46072.516981284723</v>
      </c>
      <c r="S592" t="s">
        <v>187</v>
      </c>
      <c r="T592" t="s">
        <v>32</v>
      </c>
      <c r="U592" t="s">
        <v>32</v>
      </c>
      <c r="V592" t="s">
        <v>318</v>
      </c>
      <c r="W592" t="s">
        <v>318</v>
      </c>
      <c r="X592" t="s">
        <v>954</v>
      </c>
      <c r="Y592" t="s">
        <v>32</v>
      </c>
      <c r="Z592" t="s">
        <v>32</v>
      </c>
      <c r="AA592" t="s">
        <v>32</v>
      </c>
      <c r="AB592" t="s">
        <v>32</v>
      </c>
      <c r="AC592" t="s">
        <v>32</v>
      </c>
      <c r="AD592" t="s">
        <v>32</v>
      </c>
      <c r="AE592" t="s">
        <v>190</v>
      </c>
      <c r="AF592">
        <v>217</v>
      </c>
      <c r="AG592" t="s">
        <v>191</v>
      </c>
      <c r="AH592" t="s">
        <v>192</v>
      </c>
      <c r="AI592">
        <v>4</v>
      </c>
      <c r="AJ592">
        <v>4</v>
      </c>
      <c r="AK592" t="s">
        <v>193</v>
      </c>
      <c r="AL592" t="s">
        <v>193</v>
      </c>
      <c r="AM592" t="s">
        <v>193</v>
      </c>
      <c r="AN592">
        <v>2</v>
      </c>
      <c r="AO592" t="s">
        <v>194</v>
      </c>
      <c r="AP592" t="s">
        <v>826</v>
      </c>
      <c r="AQ592" s="283">
        <v>1.369</v>
      </c>
      <c r="AR592">
        <v>1.0840000000000001</v>
      </c>
      <c r="AS592" s="283">
        <v>1.4839960000000001</v>
      </c>
      <c r="AT592">
        <v>106</v>
      </c>
      <c r="AU592" t="s">
        <v>320</v>
      </c>
      <c r="AV592" t="s">
        <v>32</v>
      </c>
      <c r="AW592" t="s">
        <v>32</v>
      </c>
      <c r="AX592">
        <v>5</v>
      </c>
      <c r="AY592" t="s">
        <v>195</v>
      </c>
      <c r="AZ592">
        <v>31</v>
      </c>
      <c r="BA592" t="s">
        <v>1143</v>
      </c>
      <c r="BB592">
        <v>12763</v>
      </c>
      <c r="BC592" t="s">
        <v>1144</v>
      </c>
      <c r="BD592">
        <v>5054172</v>
      </c>
      <c r="BE592" t="s">
        <v>829</v>
      </c>
      <c r="BF592" t="s">
        <v>66</v>
      </c>
      <c r="BG592" t="s">
        <v>32</v>
      </c>
      <c r="BH592" t="s">
        <v>198</v>
      </c>
      <c r="BI592" t="s">
        <v>32</v>
      </c>
      <c r="BJ592">
        <v>473990</v>
      </c>
      <c r="BK592" t="s">
        <v>831</v>
      </c>
      <c r="BL592" t="s">
        <v>323</v>
      </c>
      <c r="BM592" t="s">
        <v>841</v>
      </c>
      <c r="BN592" t="s">
        <v>834</v>
      </c>
      <c r="BO592" t="s">
        <v>32</v>
      </c>
      <c r="BP592" t="s">
        <v>32</v>
      </c>
    </row>
    <row r="593" spans="1:68">
      <c r="A593" s="109">
        <v>2026</v>
      </c>
      <c r="B593" t="s">
        <v>598</v>
      </c>
      <c r="C593" s="109">
        <v>19</v>
      </c>
      <c r="D593" t="s">
        <v>1874</v>
      </c>
      <c r="E593">
        <v>1</v>
      </c>
      <c r="F593" t="s">
        <v>32</v>
      </c>
      <c r="G593" t="s">
        <v>32</v>
      </c>
      <c r="H593">
        <v>969677</v>
      </c>
      <c r="I593" t="s">
        <v>1439</v>
      </c>
      <c r="J593" t="s">
        <v>822</v>
      </c>
      <c r="K593" t="s">
        <v>854</v>
      </c>
      <c r="L593" t="s">
        <v>1440</v>
      </c>
      <c r="M593">
        <v>17.899999999999999</v>
      </c>
      <c r="N593">
        <v>49.8</v>
      </c>
      <c r="O593">
        <v>45.6</v>
      </c>
      <c r="P593" s="110">
        <v>46055</v>
      </c>
      <c r="Q593" s="110">
        <v>46072</v>
      </c>
      <c r="R593" s="110">
        <v>46072.666534953707</v>
      </c>
      <c r="S593" t="s">
        <v>187</v>
      </c>
      <c r="T593" t="s">
        <v>32</v>
      </c>
      <c r="U593" t="s">
        <v>32</v>
      </c>
      <c r="V593" t="s">
        <v>334</v>
      </c>
      <c r="W593" t="s">
        <v>188</v>
      </c>
      <c r="X593" t="s">
        <v>825</v>
      </c>
      <c r="Y593" t="s">
        <v>32</v>
      </c>
      <c r="Z593" t="s">
        <v>32</v>
      </c>
      <c r="AA593" t="s">
        <v>32</v>
      </c>
      <c r="AB593" t="s">
        <v>32</v>
      </c>
      <c r="AC593" t="s">
        <v>32</v>
      </c>
      <c r="AD593" t="s">
        <v>32</v>
      </c>
      <c r="AE593" t="s">
        <v>190</v>
      </c>
      <c r="AF593">
        <v>217</v>
      </c>
      <c r="AG593" t="s">
        <v>191</v>
      </c>
      <c r="AH593" t="s">
        <v>192</v>
      </c>
      <c r="AI593">
        <v>4</v>
      </c>
      <c r="AJ593">
        <v>4</v>
      </c>
      <c r="AK593" t="s">
        <v>193</v>
      </c>
      <c r="AL593" t="s">
        <v>193</v>
      </c>
      <c r="AM593" t="s">
        <v>193</v>
      </c>
      <c r="AN593">
        <v>10</v>
      </c>
      <c r="AO593" t="s">
        <v>194</v>
      </c>
      <c r="AP593" t="s">
        <v>826</v>
      </c>
      <c r="AQ593" s="283">
        <v>2.306</v>
      </c>
      <c r="AR593">
        <v>1.0840000000000001</v>
      </c>
      <c r="AS593" s="283">
        <v>2.4997039999999999</v>
      </c>
      <c r="AT593">
        <v>162</v>
      </c>
      <c r="AU593" t="s">
        <v>188</v>
      </c>
      <c r="AV593" t="s">
        <v>32</v>
      </c>
      <c r="AW593" t="s">
        <v>32</v>
      </c>
      <c r="AX593">
        <v>8</v>
      </c>
      <c r="AY593" t="s">
        <v>195</v>
      </c>
      <c r="AZ593">
        <v>8661</v>
      </c>
      <c r="BA593" t="s">
        <v>1441</v>
      </c>
      <c r="BB593">
        <v>227305</v>
      </c>
      <c r="BC593" t="s">
        <v>1442</v>
      </c>
      <c r="BD593">
        <v>12024882</v>
      </c>
      <c r="BE593" t="s">
        <v>859</v>
      </c>
      <c r="BF593" t="s">
        <v>203</v>
      </c>
      <c r="BG593" t="s">
        <v>32</v>
      </c>
      <c r="BH593" t="s">
        <v>198</v>
      </c>
      <c r="BI593" t="s">
        <v>32</v>
      </c>
      <c r="BJ593">
        <v>473947</v>
      </c>
      <c r="BK593" t="s">
        <v>831</v>
      </c>
      <c r="BL593" t="s">
        <v>336</v>
      </c>
      <c r="BM593" t="s">
        <v>833</v>
      </c>
      <c r="BN593" t="s">
        <v>834</v>
      </c>
      <c r="BO593" t="s">
        <v>32</v>
      </c>
      <c r="BP593" t="s">
        <v>32</v>
      </c>
    </row>
    <row r="594" spans="1:68">
      <c r="A594" s="109">
        <v>2026</v>
      </c>
      <c r="B594" t="s">
        <v>598</v>
      </c>
      <c r="C594" s="109">
        <v>19</v>
      </c>
      <c r="D594" t="s">
        <v>1875</v>
      </c>
      <c r="E594">
        <v>1</v>
      </c>
      <c r="F594" t="s">
        <v>32</v>
      </c>
      <c r="G594" t="s">
        <v>32</v>
      </c>
      <c r="H594">
        <v>968903</v>
      </c>
      <c r="I594" t="s">
        <v>1467</v>
      </c>
      <c r="J594" t="s">
        <v>822</v>
      </c>
      <c r="K594" t="s">
        <v>854</v>
      </c>
      <c r="L594" t="s">
        <v>1468</v>
      </c>
      <c r="M594">
        <v>17.7</v>
      </c>
      <c r="N594">
        <v>31.5</v>
      </c>
      <c r="O594">
        <v>31.3</v>
      </c>
      <c r="P594" s="110">
        <v>46048</v>
      </c>
      <c r="Q594" s="110">
        <v>46072</v>
      </c>
      <c r="R594" s="110">
        <v>46072.507053043977</v>
      </c>
      <c r="S594" t="s">
        <v>187</v>
      </c>
      <c r="T594" t="s">
        <v>32</v>
      </c>
      <c r="U594" t="s">
        <v>32</v>
      </c>
      <c r="V594" t="s">
        <v>334</v>
      </c>
      <c r="W594" t="s">
        <v>188</v>
      </c>
      <c r="X594" t="s">
        <v>825</v>
      </c>
      <c r="Y594" t="s">
        <v>32</v>
      </c>
      <c r="Z594" t="s">
        <v>32</v>
      </c>
      <c r="AA594" t="s">
        <v>32</v>
      </c>
      <c r="AB594" t="s">
        <v>32</v>
      </c>
      <c r="AC594" t="s">
        <v>32</v>
      </c>
      <c r="AD594" t="s">
        <v>32</v>
      </c>
      <c r="AE594" t="s">
        <v>190</v>
      </c>
      <c r="AF594">
        <v>217</v>
      </c>
      <c r="AG594" t="s">
        <v>191</v>
      </c>
      <c r="AH594" t="s">
        <v>192</v>
      </c>
      <c r="AI594">
        <v>4</v>
      </c>
      <c r="AJ594">
        <v>4</v>
      </c>
      <c r="AK594" t="s">
        <v>193</v>
      </c>
      <c r="AL594" t="s">
        <v>193</v>
      </c>
      <c r="AM594" t="s">
        <v>193</v>
      </c>
      <c r="AN594">
        <v>10</v>
      </c>
      <c r="AO594" t="s">
        <v>194</v>
      </c>
      <c r="AP594" t="s">
        <v>826</v>
      </c>
      <c r="AQ594" s="283">
        <v>2</v>
      </c>
      <c r="AR594">
        <v>1.0840000000000001</v>
      </c>
      <c r="AS594" s="283">
        <v>2.1680000000000001</v>
      </c>
      <c r="AT594">
        <v>162</v>
      </c>
      <c r="AU594" t="s">
        <v>188</v>
      </c>
      <c r="AV594" t="s">
        <v>32</v>
      </c>
      <c r="AW594" t="s">
        <v>32</v>
      </c>
      <c r="AX594">
        <v>8</v>
      </c>
      <c r="AY594" t="s">
        <v>195</v>
      </c>
      <c r="AZ594">
        <v>9060</v>
      </c>
      <c r="BA594" t="s">
        <v>1469</v>
      </c>
      <c r="BB594">
        <v>64820</v>
      </c>
      <c r="BC594" t="s">
        <v>1470</v>
      </c>
      <c r="BD594">
        <v>12020305</v>
      </c>
      <c r="BE594" t="s">
        <v>829</v>
      </c>
      <c r="BF594" t="s">
        <v>203</v>
      </c>
      <c r="BG594" t="s">
        <v>32</v>
      </c>
      <c r="BH594" t="s">
        <v>198</v>
      </c>
      <c r="BI594" t="s">
        <v>32</v>
      </c>
      <c r="BJ594">
        <v>473939</v>
      </c>
      <c r="BK594" t="s">
        <v>831</v>
      </c>
      <c r="BL594" t="s">
        <v>336</v>
      </c>
      <c r="BM594" t="s">
        <v>833</v>
      </c>
      <c r="BN594" t="s">
        <v>834</v>
      </c>
      <c r="BO594" t="s">
        <v>32</v>
      </c>
      <c r="BP594" t="s">
        <v>32</v>
      </c>
    </row>
    <row r="595" spans="1:68">
      <c r="A595" s="109">
        <v>2026</v>
      </c>
      <c r="B595" t="s">
        <v>598</v>
      </c>
      <c r="C595" s="109">
        <v>19</v>
      </c>
      <c r="D595" t="s">
        <v>1875</v>
      </c>
      <c r="E595">
        <v>2</v>
      </c>
      <c r="F595" t="s">
        <v>32</v>
      </c>
      <c r="G595" t="s">
        <v>32</v>
      </c>
      <c r="H595">
        <v>968903</v>
      </c>
      <c r="I595" t="s">
        <v>1467</v>
      </c>
      <c r="J595" t="s">
        <v>822</v>
      </c>
      <c r="K595" t="s">
        <v>854</v>
      </c>
      <c r="L595" t="s">
        <v>1468</v>
      </c>
      <c r="M595">
        <v>17.7</v>
      </c>
      <c r="N595">
        <v>31.5</v>
      </c>
      <c r="O595">
        <v>31.3</v>
      </c>
      <c r="P595" s="110">
        <v>46048</v>
      </c>
      <c r="Q595" s="110">
        <v>46072</v>
      </c>
      <c r="R595" s="110">
        <v>46072.507053043977</v>
      </c>
      <c r="S595" t="s">
        <v>187</v>
      </c>
      <c r="T595" t="s">
        <v>32</v>
      </c>
      <c r="U595" t="s">
        <v>32</v>
      </c>
      <c r="V595" t="s">
        <v>334</v>
      </c>
      <c r="W595" t="s">
        <v>188</v>
      </c>
      <c r="X595" t="s">
        <v>825</v>
      </c>
      <c r="Y595" t="s">
        <v>32</v>
      </c>
      <c r="Z595" t="s">
        <v>32</v>
      </c>
      <c r="AA595" t="s">
        <v>32</v>
      </c>
      <c r="AB595" t="s">
        <v>32</v>
      </c>
      <c r="AC595" t="s">
        <v>32</v>
      </c>
      <c r="AD595" t="s">
        <v>32</v>
      </c>
      <c r="AE595" t="s">
        <v>190</v>
      </c>
      <c r="AF595">
        <v>217</v>
      </c>
      <c r="AG595" t="s">
        <v>191</v>
      </c>
      <c r="AH595" t="s">
        <v>192</v>
      </c>
      <c r="AI595">
        <v>4</v>
      </c>
      <c r="AJ595">
        <v>4</v>
      </c>
      <c r="AK595" t="s">
        <v>193</v>
      </c>
      <c r="AL595" t="s">
        <v>193</v>
      </c>
      <c r="AM595" t="s">
        <v>193</v>
      </c>
      <c r="AN595">
        <v>10</v>
      </c>
      <c r="AO595" t="s">
        <v>194</v>
      </c>
      <c r="AP595" t="s">
        <v>826</v>
      </c>
      <c r="AQ595" s="283">
        <v>2.3769999999999998</v>
      </c>
      <c r="AR595">
        <v>1.0840000000000001</v>
      </c>
      <c r="AS595" s="283">
        <v>2.5766680000000002</v>
      </c>
      <c r="AT595">
        <v>117</v>
      </c>
      <c r="AU595" t="s">
        <v>188</v>
      </c>
      <c r="AV595" t="s">
        <v>32</v>
      </c>
      <c r="AW595" t="s">
        <v>32</v>
      </c>
      <c r="AX595">
        <v>8</v>
      </c>
      <c r="AY595" t="s">
        <v>195</v>
      </c>
      <c r="AZ595">
        <v>9060</v>
      </c>
      <c r="BA595" t="s">
        <v>1469</v>
      </c>
      <c r="BB595">
        <v>64820</v>
      </c>
      <c r="BC595" t="s">
        <v>1470</v>
      </c>
      <c r="BD595">
        <v>12020305</v>
      </c>
      <c r="BE595" t="s">
        <v>829</v>
      </c>
      <c r="BF595" t="s">
        <v>203</v>
      </c>
      <c r="BG595" t="s">
        <v>32</v>
      </c>
      <c r="BH595" t="s">
        <v>198</v>
      </c>
      <c r="BI595" t="s">
        <v>32</v>
      </c>
      <c r="BJ595">
        <v>473939</v>
      </c>
      <c r="BK595" t="s">
        <v>831</v>
      </c>
      <c r="BL595" t="s">
        <v>336</v>
      </c>
      <c r="BM595" t="s">
        <v>833</v>
      </c>
      <c r="BN595" t="s">
        <v>834</v>
      </c>
      <c r="BO595" t="s">
        <v>32</v>
      </c>
      <c r="BP595" t="s">
        <v>32</v>
      </c>
    </row>
    <row r="596" spans="1:68">
      <c r="A596" s="109">
        <v>2026</v>
      </c>
      <c r="B596" t="s">
        <v>598</v>
      </c>
      <c r="C596" s="109">
        <v>18</v>
      </c>
      <c r="D596" t="s">
        <v>1876</v>
      </c>
      <c r="E596">
        <v>1</v>
      </c>
      <c r="F596" t="s">
        <v>32</v>
      </c>
      <c r="G596" t="s">
        <v>32</v>
      </c>
      <c r="H596">
        <v>698758</v>
      </c>
      <c r="I596" t="s">
        <v>862</v>
      </c>
      <c r="J596" t="s">
        <v>822</v>
      </c>
      <c r="K596" t="s">
        <v>823</v>
      </c>
      <c r="L596" t="s">
        <v>863</v>
      </c>
      <c r="M596">
        <v>17.899999999999999</v>
      </c>
      <c r="N596">
        <v>49.4</v>
      </c>
      <c r="O596">
        <v>80</v>
      </c>
      <c r="P596" s="110">
        <v>46064</v>
      </c>
      <c r="Q596" s="110">
        <v>46071</v>
      </c>
      <c r="R596" s="110">
        <v>46071.933112962957</v>
      </c>
      <c r="S596" t="s">
        <v>187</v>
      </c>
      <c r="T596" t="s">
        <v>32</v>
      </c>
      <c r="U596" t="s">
        <v>32</v>
      </c>
      <c r="V596" t="s">
        <v>188</v>
      </c>
      <c r="W596" t="s">
        <v>188</v>
      </c>
      <c r="X596" t="s">
        <v>825</v>
      </c>
      <c r="Y596" t="s">
        <v>32</v>
      </c>
      <c r="Z596" t="s">
        <v>32</v>
      </c>
      <c r="AA596" t="s">
        <v>32</v>
      </c>
      <c r="AB596" t="s">
        <v>32</v>
      </c>
      <c r="AC596" t="s">
        <v>32</v>
      </c>
      <c r="AD596" t="s">
        <v>32</v>
      </c>
      <c r="AE596" t="s">
        <v>190</v>
      </c>
      <c r="AF596">
        <v>217</v>
      </c>
      <c r="AG596" t="s">
        <v>191</v>
      </c>
      <c r="AH596" t="s">
        <v>192</v>
      </c>
      <c r="AI596">
        <v>4</v>
      </c>
      <c r="AJ596">
        <v>4</v>
      </c>
      <c r="AK596" t="s">
        <v>193</v>
      </c>
      <c r="AL596" t="s">
        <v>193</v>
      </c>
      <c r="AM596" t="s">
        <v>193</v>
      </c>
      <c r="AN596">
        <v>14</v>
      </c>
      <c r="AO596" t="s">
        <v>194</v>
      </c>
      <c r="AP596" t="s">
        <v>826</v>
      </c>
      <c r="AQ596" s="283">
        <v>2.452</v>
      </c>
      <c r="AR596">
        <v>1.0840000000000001</v>
      </c>
      <c r="AS596" s="283">
        <v>2.6579679999999999</v>
      </c>
      <c r="AT596">
        <v>161</v>
      </c>
      <c r="AU596" t="s">
        <v>188</v>
      </c>
      <c r="AV596" t="s">
        <v>32</v>
      </c>
      <c r="AW596" t="s">
        <v>32</v>
      </c>
      <c r="AX596">
        <v>14</v>
      </c>
      <c r="AY596" t="s">
        <v>195</v>
      </c>
      <c r="AZ596">
        <v>8486</v>
      </c>
      <c r="BA596" t="s">
        <v>330</v>
      </c>
      <c r="BB596">
        <v>942458</v>
      </c>
      <c r="BC596" t="s">
        <v>867</v>
      </c>
      <c r="BD596">
        <v>15928261</v>
      </c>
      <c r="BE596" t="s">
        <v>829</v>
      </c>
      <c r="BF596" t="s">
        <v>188</v>
      </c>
      <c r="BG596" t="s">
        <v>32</v>
      </c>
      <c r="BH596" t="s">
        <v>198</v>
      </c>
      <c r="BI596" t="s">
        <v>1877</v>
      </c>
      <c r="BJ596">
        <v>473922</v>
      </c>
      <c r="BK596" t="s">
        <v>831</v>
      </c>
      <c r="BL596" t="s">
        <v>1030</v>
      </c>
      <c r="BM596" t="s">
        <v>833</v>
      </c>
      <c r="BN596" t="s">
        <v>834</v>
      </c>
      <c r="BO596" t="s">
        <v>32</v>
      </c>
      <c r="BP596" t="s">
        <v>32</v>
      </c>
    </row>
    <row r="597" spans="1:68">
      <c r="A597" s="109">
        <v>2026</v>
      </c>
      <c r="B597" t="s">
        <v>598</v>
      </c>
      <c r="C597" s="109">
        <v>18</v>
      </c>
      <c r="D597" t="s">
        <v>1878</v>
      </c>
      <c r="E597">
        <v>1</v>
      </c>
      <c r="F597" t="s">
        <v>32</v>
      </c>
      <c r="G597" t="s">
        <v>32</v>
      </c>
      <c r="H597">
        <v>925411</v>
      </c>
      <c r="I597" t="s">
        <v>333</v>
      </c>
      <c r="J597" t="s">
        <v>822</v>
      </c>
      <c r="K597" t="s">
        <v>823</v>
      </c>
      <c r="L597" t="s">
        <v>1029</v>
      </c>
      <c r="M597">
        <v>14.89</v>
      </c>
      <c r="N597">
        <v>31</v>
      </c>
      <c r="O597">
        <v>38.799999999999997</v>
      </c>
      <c r="P597" s="110">
        <v>46056</v>
      </c>
      <c r="Q597" s="110">
        <v>46071</v>
      </c>
      <c r="R597" s="110">
        <v>46071.839510034733</v>
      </c>
      <c r="S597" t="s">
        <v>187</v>
      </c>
      <c r="T597" t="s">
        <v>32</v>
      </c>
      <c r="U597" t="s">
        <v>32</v>
      </c>
      <c r="V597" t="s">
        <v>188</v>
      </c>
      <c r="W597" t="s">
        <v>188</v>
      </c>
      <c r="X597" t="s">
        <v>825</v>
      </c>
      <c r="Y597" t="s">
        <v>32</v>
      </c>
      <c r="Z597" t="s">
        <v>32</v>
      </c>
      <c r="AA597" t="s">
        <v>32</v>
      </c>
      <c r="AB597" t="s">
        <v>32</v>
      </c>
      <c r="AC597" t="s">
        <v>32</v>
      </c>
      <c r="AD597" t="s">
        <v>32</v>
      </c>
      <c r="AE597" t="s">
        <v>190</v>
      </c>
      <c r="AF597">
        <v>217</v>
      </c>
      <c r="AG597" t="s">
        <v>191</v>
      </c>
      <c r="AH597" t="s">
        <v>192</v>
      </c>
      <c r="AI597">
        <v>4</v>
      </c>
      <c r="AJ597">
        <v>4</v>
      </c>
      <c r="AK597" t="s">
        <v>193</v>
      </c>
      <c r="AL597" t="s">
        <v>193</v>
      </c>
      <c r="AM597" t="s">
        <v>193</v>
      </c>
      <c r="AN597">
        <v>14</v>
      </c>
      <c r="AO597" t="s">
        <v>194</v>
      </c>
      <c r="AP597" t="s">
        <v>826</v>
      </c>
      <c r="AQ597" s="283">
        <v>2.5670000000000002</v>
      </c>
      <c r="AR597">
        <v>1.0840000000000001</v>
      </c>
      <c r="AS597" s="283">
        <v>2.7826279999999999</v>
      </c>
      <c r="AT597">
        <v>161</v>
      </c>
      <c r="AU597" t="s">
        <v>188</v>
      </c>
      <c r="AV597" t="s">
        <v>32</v>
      </c>
      <c r="AW597" t="s">
        <v>32</v>
      </c>
      <c r="AX597">
        <v>14</v>
      </c>
      <c r="AY597" t="s">
        <v>195</v>
      </c>
      <c r="AZ597">
        <v>8486</v>
      </c>
      <c r="BA597" t="s">
        <v>330</v>
      </c>
      <c r="BB597">
        <v>88158</v>
      </c>
      <c r="BC597" t="s">
        <v>335</v>
      </c>
      <c r="BD597">
        <v>7468555</v>
      </c>
      <c r="BE597" t="s">
        <v>829</v>
      </c>
      <c r="BF597" t="s">
        <v>188</v>
      </c>
      <c r="BG597" t="s">
        <v>32</v>
      </c>
      <c r="BH597" t="s">
        <v>198</v>
      </c>
      <c r="BI597" t="s">
        <v>1879</v>
      </c>
      <c r="BJ597">
        <v>473921</v>
      </c>
      <c r="BK597" t="s">
        <v>831</v>
      </c>
      <c r="BL597" t="s">
        <v>1030</v>
      </c>
      <c r="BM597" t="s">
        <v>833</v>
      </c>
      <c r="BN597" t="s">
        <v>834</v>
      </c>
      <c r="BO597" t="s">
        <v>32</v>
      </c>
      <c r="BP597" t="s">
        <v>32</v>
      </c>
    </row>
    <row r="598" spans="1:68">
      <c r="A598" s="109">
        <v>2026</v>
      </c>
      <c r="B598" t="s">
        <v>598</v>
      </c>
      <c r="C598" s="109">
        <v>18</v>
      </c>
      <c r="D598" t="s">
        <v>1880</v>
      </c>
      <c r="E598">
        <v>1</v>
      </c>
      <c r="F598" t="s">
        <v>32</v>
      </c>
      <c r="G598" t="s">
        <v>32</v>
      </c>
      <c r="H598">
        <v>969096</v>
      </c>
      <c r="I598" t="s">
        <v>346</v>
      </c>
      <c r="J598" t="s">
        <v>822</v>
      </c>
      <c r="K598" t="s">
        <v>1101</v>
      </c>
      <c r="L598" t="s">
        <v>1189</v>
      </c>
      <c r="M598">
        <v>14.9</v>
      </c>
      <c r="N598">
        <v>43.8</v>
      </c>
      <c r="O598">
        <v>38.299999999999997</v>
      </c>
      <c r="P598" s="110">
        <v>46054</v>
      </c>
      <c r="Q598" s="110">
        <v>46071</v>
      </c>
      <c r="R598" s="110">
        <v>46071.830063969908</v>
      </c>
      <c r="S598" t="s">
        <v>187</v>
      </c>
      <c r="T598" t="s">
        <v>32</v>
      </c>
      <c r="U598" t="s">
        <v>32</v>
      </c>
      <c r="V598" t="s">
        <v>1190</v>
      </c>
      <c r="W598" t="s">
        <v>1078</v>
      </c>
      <c r="X598" t="s">
        <v>1058</v>
      </c>
      <c r="Y598" t="s">
        <v>32</v>
      </c>
      <c r="Z598" t="s">
        <v>32</v>
      </c>
      <c r="AA598" t="s">
        <v>32</v>
      </c>
      <c r="AB598" t="s">
        <v>32</v>
      </c>
      <c r="AC598" t="s">
        <v>32</v>
      </c>
      <c r="AD598" t="s">
        <v>32</v>
      </c>
      <c r="AE598" t="s">
        <v>190</v>
      </c>
      <c r="AF598">
        <v>217</v>
      </c>
      <c r="AG598" t="s">
        <v>191</v>
      </c>
      <c r="AH598" t="s">
        <v>192</v>
      </c>
      <c r="AI598">
        <v>4</v>
      </c>
      <c r="AJ598">
        <v>4</v>
      </c>
      <c r="AK598" t="s">
        <v>193</v>
      </c>
      <c r="AL598" t="s">
        <v>193</v>
      </c>
      <c r="AM598" t="s">
        <v>193</v>
      </c>
      <c r="AN598">
        <v>5</v>
      </c>
      <c r="AO598" t="s">
        <v>194</v>
      </c>
      <c r="AP598" t="s">
        <v>826</v>
      </c>
      <c r="AQ598" s="283">
        <v>2.3220000000000001</v>
      </c>
      <c r="AR598">
        <v>1.0840000000000001</v>
      </c>
      <c r="AS598" s="283">
        <v>2.517048</v>
      </c>
      <c r="AT598">
        <v>111</v>
      </c>
      <c r="AU598" t="s">
        <v>1191</v>
      </c>
      <c r="AV598" t="s">
        <v>32</v>
      </c>
      <c r="AW598" t="s">
        <v>32</v>
      </c>
      <c r="AX598">
        <v>7</v>
      </c>
      <c r="AY598" t="s">
        <v>195</v>
      </c>
      <c r="AZ598">
        <v>10653</v>
      </c>
      <c r="BA598" t="s">
        <v>1108</v>
      </c>
      <c r="BB598">
        <v>942465</v>
      </c>
      <c r="BC598" t="s">
        <v>347</v>
      </c>
      <c r="BD598">
        <v>13575341</v>
      </c>
      <c r="BE598" t="s">
        <v>859</v>
      </c>
      <c r="BF598" t="s">
        <v>563</v>
      </c>
      <c r="BG598" t="s">
        <v>32</v>
      </c>
      <c r="BH598" t="s">
        <v>198</v>
      </c>
      <c r="BI598" t="s">
        <v>32</v>
      </c>
      <c r="BJ598">
        <v>473902</v>
      </c>
      <c r="BK598" t="s">
        <v>831</v>
      </c>
      <c r="BL598" t="s">
        <v>1192</v>
      </c>
      <c r="BM598" t="s">
        <v>833</v>
      </c>
      <c r="BN598" t="s">
        <v>834</v>
      </c>
      <c r="BO598" t="s">
        <v>32</v>
      </c>
      <c r="BP598" t="s">
        <v>32</v>
      </c>
    </row>
    <row r="599" spans="1:68">
      <c r="A599" s="109">
        <v>2026</v>
      </c>
      <c r="B599" t="s">
        <v>598</v>
      </c>
      <c r="C599" s="109">
        <v>18</v>
      </c>
      <c r="D599" t="s">
        <v>1881</v>
      </c>
      <c r="E599">
        <v>1</v>
      </c>
      <c r="F599" t="s">
        <v>32</v>
      </c>
      <c r="G599" t="s">
        <v>32</v>
      </c>
      <c r="H599">
        <v>30419</v>
      </c>
      <c r="I599" t="s">
        <v>412</v>
      </c>
      <c r="J599" t="s">
        <v>822</v>
      </c>
      <c r="K599" t="s">
        <v>1101</v>
      </c>
      <c r="L599" t="s">
        <v>1203</v>
      </c>
      <c r="M599">
        <v>13.95</v>
      </c>
      <c r="N599">
        <v>33</v>
      </c>
      <c r="O599">
        <v>43.5</v>
      </c>
      <c r="P599" s="110">
        <v>46055</v>
      </c>
      <c r="Q599" s="110">
        <v>46071</v>
      </c>
      <c r="R599" s="110">
        <v>46071.758624108799</v>
      </c>
      <c r="S599" t="s">
        <v>187</v>
      </c>
      <c r="T599" t="s">
        <v>32</v>
      </c>
      <c r="U599" t="s">
        <v>32</v>
      </c>
      <c r="V599" t="s">
        <v>1190</v>
      </c>
      <c r="W599" t="s">
        <v>1078</v>
      </c>
      <c r="X599" t="s">
        <v>1058</v>
      </c>
      <c r="Y599" t="s">
        <v>32</v>
      </c>
      <c r="Z599" t="s">
        <v>32</v>
      </c>
      <c r="AA599" t="s">
        <v>32</v>
      </c>
      <c r="AB599" t="s">
        <v>32</v>
      </c>
      <c r="AC599" t="s">
        <v>32</v>
      </c>
      <c r="AD599" t="s">
        <v>32</v>
      </c>
      <c r="AE599" t="s">
        <v>190</v>
      </c>
      <c r="AF599">
        <v>217</v>
      </c>
      <c r="AG599" t="s">
        <v>191</v>
      </c>
      <c r="AH599" t="s">
        <v>192</v>
      </c>
      <c r="AI599">
        <v>4</v>
      </c>
      <c r="AJ599">
        <v>4</v>
      </c>
      <c r="AK599" t="s">
        <v>193</v>
      </c>
      <c r="AL599" t="s">
        <v>193</v>
      </c>
      <c r="AM599" t="s">
        <v>193</v>
      </c>
      <c r="AN599">
        <v>5</v>
      </c>
      <c r="AO599" t="s">
        <v>194</v>
      </c>
      <c r="AP599" t="s">
        <v>826</v>
      </c>
      <c r="AQ599" s="283">
        <v>3.1909999999999998</v>
      </c>
      <c r="AR599">
        <v>1.0840000000000001</v>
      </c>
      <c r="AS599" s="283">
        <v>3.459044</v>
      </c>
      <c r="AT599">
        <v>111</v>
      </c>
      <c r="AU599" t="s">
        <v>1191</v>
      </c>
      <c r="AV599" t="s">
        <v>32</v>
      </c>
      <c r="AW599" t="s">
        <v>32</v>
      </c>
      <c r="AX599">
        <v>7</v>
      </c>
      <c r="AY599" t="s">
        <v>195</v>
      </c>
      <c r="AZ599">
        <v>10653</v>
      </c>
      <c r="BA599" t="s">
        <v>1108</v>
      </c>
      <c r="BB599">
        <v>479</v>
      </c>
      <c r="BC599" t="s">
        <v>413</v>
      </c>
      <c r="BD599">
        <v>11456997</v>
      </c>
      <c r="BE599" t="s">
        <v>829</v>
      </c>
      <c r="BF599" t="s">
        <v>563</v>
      </c>
      <c r="BG599" t="s">
        <v>32</v>
      </c>
      <c r="BH599" t="s">
        <v>198</v>
      </c>
      <c r="BI599" t="s">
        <v>32</v>
      </c>
      <c r="BJ599">
        <v>473898</v>
      </c>
      <c r="BK599" t="s">
        <v>831</v>
      </c>
      <c r="BL599" t="s">
        <v>1192</v>
      </c>
      <c r="BM599" t="s">
        <v>833</v>
      </c>
      <c r="BN599" t="s">
        <v>834</v>
      </c>
      <c r="BO599" t="s">
        <v>32</v>
      </c>
      <c r="BP599" t="s">
        <v>32</v>
      </c>
    </row>
    <row r="600" spans="1:68">
      <c r="A600" s="109">
        <v>2026</v>
      </c>
      <c r="B600" t="s">
        <v>598</v>
      </c>
      <c r="C600" s="109">
        <v>19</v>
      </c>
      <c r="D600" t="s">
        <v>1882</v>
      </c>
      <c r="E600">
        <v>1</v>
      </c>
      <c r="F600" t="s">
        <v>32</v>
      </c>
      <c r="G600" t="s">
        <v>32</v>
      </c>
      <c r="H600">
        <v>698362</v>
      </c>
      <c r="I600" t="s">
        <v>1547</v>
      </c>
      <c r="J600" t="s">
        <v>822</v>
      </c>
      <c r="K600" t="s">
        <v>854</v>
      </c>
      <c r="L600" t="s">
        <v>1548</v>
      </c>
      <c r="M600">
        <v>14.9</v>
      </c>
      <c r="N600">
        <v>44.4</v>
      </c>
      <c r="O600">
        <v>45</v>
      </c>
      <c r="P600" s="110">
        <v>46049</v>
      </c>
      <c r="Q600" s="110">
        <v>46072</v>
      </c>
      <c r="R600" s="110">
        <v>46072.152118252307</v>
      </c>
      <c r="S600" t="s">
        <v>187</v>
      </c>
      <c r="T600" t="s">
        <v>32</v>
      </c>
      <c r="U600" t="s">
        <v>32</v>
      </c>
      <c r="V600" t="s">
        <v>334</v>
      </c>
      <c r="W600" t="s">
        <v>188</v>
      </c>
      <c r="X600" t="s">
        <v>825</v>
      </c>
      <c r="Y600" t="s">
        <v>32</v>
      </c>
      <c r="Z600" t="s">
        <v>32</v>
      </c>
      <c r="AA600" t="s">
        <v>32</v>
      </c>
      <c r="AB600" t="s">
        <v>32</v>
      </c>
      <c r="AC600" t="s">
        <v>32</v>
      </c>
      <c r="AD600" t="s">
        <v>32</v>
      </c>
      <c r="AE600" t="s">
        <v>190</v>
      </c>
      <c r="AF600">
        <v>217</v>
      </c>
      <c r="AG600" t="s">
        <v>191</v>
      </c>
      <c r="AH600" t="s">
        <v>192</v>
      </c>
      <c r="AI600">
        <v>4</v>
      </c>
      <c r="AJ600">
        <v>4</v>
      </c>
      <c r="AK600" t="s">
        <v>193</v>
      </c>
      <c r="AL600" t="s">
        <v>193</v>
      </c>
      <c r="AM600" t="s">
        <v>193</v>
      </c>
      <c r="AN600">
        <v>14</v>
      </c>
      <c r="AO600" t="s">
        <v>194</v>
      </c>
      <c r="AP600" t="s">
        <v>826</v>
      </c>
      <c r="AQ600" s="283">
        <v>6.52</v>
      </c>
      <c r="AR600">
        <v>1.0840000000000001</v>
      </c>
      <c r="AS600" s="283">
        <v>7.0676800000000002</v>
      </c>
      <c r="AT600">
        <v>161</v>
      </c>
      <c r="AU600" t="s">
        <v>188</v>
      </c>
      <c r="AV600" t="s">
        <v>32</v>
      </c>
      <c r="AW600" t="s">
        <v>32</v>
      </c>
      <c r="AX600">
        <v>8</v>
      </c>
      <c r="AY600" t="s">
        <v>195</v>
      </c>
      <c r="AZ600">
        <v>10746</v>
      </c>
      <c r="BA600" t="s">
        <v>1104</v>
      </c>
      <c r="BB600">
        <v>68483</v>
      </c>
      <c r="BC600" t="s">
        <v>1550</v>
      </c>
      <c r="BD600">
        <v>14066278</v>
      </c>
      <c r="BE600" t="s">
        <v>829</v>
      </c>
      <c r="BF600" t="s">
        <v>351</v>
      </c>
      <c r="BG600" t="s">
        <v>32</v>
      </c>
      <c r="BH600" t="s">
        <v>198</v>
      </c>
      <c r="BI600" t="s">
        <v>1883</v>
      </c>
      <c r="BJ600">
        <v>473896</v>
      </c>
      <c r="BK600" t="s">
        <v>831</v>
      </c>
      <c r="BL600" t="s">
        <v>445</v>
      </c>
      <c r="BM600" t="s">
        <v>833</v>
      </c>
      <c r="BN600" t="s">
        <v>834</v>
      </c>
      <c r="BO600" t="s">
        <v>32</v>
      </c>
      <c r="BP600" t="s">
        <v>32</v>
      </c>
    </row>
    <row r="601" spans="1:68">
      <c r="A601" s="109">
        <v>2026</v>
      </c>
      <c r="B601" t="s">
        <v>598</v>
      </c>
      <c r="C601" s="109">
        <v>18</v>
      </c>
      <c r="D601" t="s">
        <v>1884</v>
      </c>
      <c r="E601">
        <v>1</v>
      </c>
      <c r="F601" t="s">
        <v>32</v>
      </c>
      <c r="G601" t="s">
        <v>32</v>
      </c>
      <c r="H601">
        <v>900814</v>
      </c>
      <c r="I601" t="s">
        <v>1591</v>
      </c>
      <c r="J601" t="s">
        <v>822</v>
      </c>
      <c r="K601" t="s">
        <v>854</v>
      </c>
      <c r="L601" t="s">
        <v>1592</v>
      </c>
      <c r="M601">
        <v>18</v>
      </c>
      <c r="N601">
        <v>48.8</v>
      </c>
      <c r="O601">
        <v>56.3</v>
      </c>
      <c r="P601" s="110">
        <v>46054</v>
      </c>
      <c r="Q601" s="110">
        <v>46071</v>
      </c>
      <c r="R601" s="110">
        <v>46071.598367129627</v>
      </c>
      <c r="S601" t="s">
        <v>187</v>
      </c>
      <c r="T601" t="s">
        <v>32</v>
      </c>
      <c r="U601" t="s">
        <v>32</v>
      </c>
      <c r="V601" t="s">
        <v>203</v>
      </c>
      <c r="W601" t="s">
        <v>203</v>
      </c>
      <c r="X601" t="s">
        <v>1039</v>
      </c>
      <c r="Y601" t="s">
        <v>32</v>
      </c>
      <c r="Z601" t="s">
        <v>32</v>
      </c>
      <c r="AA601" t="s">
        <v>32</v>
      </c>
      <c r="AB601" t="s">
        <v>32</v>
      </c>
      <c r="AC601" t="s">
        <v>32</v>
      </c>
      <c r="AD601" t="s">
        <v>32</v>
      </c>
      <c r="AE601" t="s">
        <v>190</v>
      </c>
      <c r="AF601">
        <v>217</v>
      </c>
      <c r="AG601" t="s">
        <v>191</v>
      </c>
      <c r="AH601" t="s">
        <v>192</v>
      </c>
      <c r="AI601">
        <v>4</v>
      </c>
      <c r="AJ601">
        <v>4</v>
      </c>
      <c r="AK601" t="s">
        <v>193</v>
      </c>
      <c r="AL601" t="s">
        <v>193</v>
      </c>
      <c r="AM601" t="s">
        <v>193</v>
      </c>
      <c r="AN601">
        <v>8</v>
      </c>
      <c r="AO601" t="s">
        <v>194</v>
      </c>
      <c r="AP601" t="s">
        <v>826</v>
      </c>
      <c r="AQ601" s="283">
        <v>1.5409999999999999</v>
      </c>
      <c r="AR601">
        <v>1.0840000000000001</v>
      </c>
      <c r="AS601" s="283">
        <v>1.670444</v>
      </c>
      <c r="AT601">
        <v>114</v>
      </c>
      <c r="AU601" t="s">
        <v>205</v>
      </c>
      <c r="AV601" t="s">
        <v>32</v>
      </c>
      <c r="AW601" t="s">
        <v>32</v>
      </c>
      <c r="AX601">
        <v>8</v>
      </c>
      <c r="AY601" t="s">
        <v>195</v>
      </c>
      <c r="AZ601">
        <v>10673</v>
      </c>
      <c r="BA601" t="s">
        <v>1593</v>
      </c>
      <c r="BB601">
        <v>18017</v>
      </c>
      <c r="BC601" t="s">
        <v>1594</v>
      </c>
      <c r="BD601">
        <v>5032917</v>
      </c>
      <c r="BE601" t="s">
        <v>829</v>
      </c>
      <c r="BF601" t="s">
        <v>203</v>
      </c>
      <c r="BG601" t="s">
        <v>32</v>
      </c>
      <c r="BH601" t="s">
        <v>198</v>
      </c>
      <c r="BI601" t="s">
        <v>32</v>
      </c>
      <c r="BJ601">
        <v>473888</v>
      </c>
      <c r="BK601" t="s">
        <v>831</v>
      </c>
      <c r="BL601" t="s">
        <v>1041</v>
      </c>
      <c r="BM601" t="s">
        <v>841</v>
      </c>
      <c r="BN601" t="s">
        <v>834</v>
      </c>
      <c r="BO601" t="s">
        <v>32</v>
      </c>
      <c r="BP601" t="s">
        <v>32</v>
      </c>
    </row>
    <row r="602" spans="1:68">
      <c r="A602" s="109">
        <v>2026</v>
      </c>
      <c r="B602" t="s">
        <v>598</v>
      </c>
      <c r="C602" s="109">
        <v>18</v>
      </c>
      <c r="D602" t="s">
        <v>1885</v>
      </c>
      <c r="E602">
        <v>1</v>
      </c>
      <c r="F602" t="s">
        <v>32</v>
      </c>
      <c r="G602" t="s">
        <v>32</v>
      </c>
      <c r="H602">
        <v>968758</v>
      </c>
      <c r="I602" t="s">
        <v>1583</v>
      </c>
      <c r="J602" t="s">
        <v>822</v>
      </c>
      <c r="K602" t="s">
        <v>854</v>
      </c>
      <c r="L602" t="s">
        <v>1584</v>
      </c>
      <c r="M602">
        <v>14.9</v>
      </c>
      <c r="N602">
        <v>34.9</v>
      </c>
      <c r="O602">
        <v>49.2</v>
      </c>
      <c r="P602" s="110">
        <v>46050</v>
      </c>
      <c r="Q602" s="110">
        <v>46071</v>
      </c>
      <c r="R602" s="110">
        <v>46071.734771608797</v>
      </c>
      <c r="S602" t="s">
        <v>187</v>
      </c>
      <c r="T602" t="s">
        <v>32</v>
      </c>
      <c r="U602" t="s">
        <v>32</v>
      </c>
      <c r="V602" t="s">
        <v>203</v>
      </c>
      <c r="W602" t="s">
        <v>203</v>
      </c>
      <c r="X602" t="s">
        <v>1039</v>
      </c>
      <c r="Y602" t="s">
        <v>32</v>
      </c>
      <c r="Z602" t="s">
        <v>32</v>
      </c>
      <c r="AA602" t="s">
        <v>32</v>
      </c>
      <c r="AB602" t="s">
        <v>32</v>
      </c>
      <c r="AC602" t="s">
        <v>32</v>
      </c>
      <c r="AD602" t="s">
        <v>32</v>
      </c>
      <c r="AE602" t="s">
        <v>190</v>
      </c>
      <c r="AF602">
        <v>217</v>
      </c>
      <c r="AG602" t="s">
        <v>191</v>
      </c>
      <c r="AH602" t="s">
        <v>192</v>
      </c>
      <c r="AI602">
        <v>4</v>
      </c>
      <c r="AJ602">
        <v>4</v>
      </c>
      <c r="AK602" t="s">
        <v>193</v>
      </c>
      <c r="AL602" t="s">
        <v>193</v>
      </c>
      <c r="AM602" t="s">
        <v>193</v>
      </c>
      <c r="AN602">
        <v>8</v>
      </c>
      <c r="AO602" t="s">
        <v>194</v>
      </c>
      <c r="AP602" t="s">
        <v>826</v>
      </c>
      <c r="AQ602" s="283">
        <v>4.2320000000000002</v>
      </c>
      <c r="AR602">
        <v>1.0840000000000001</v>
      </c>
      <c r="AS602" s="283">
        <v>4.5874879999999996</v>
      </c>
      <c r="AT602">
        <v>114</v>
      </c>
      <c r="AU602" t="s">
        <v>205</v>
      </c>
      <c r="AV602" t="s">
        <v>32</v>
      </c>
      <c r="AW602" t="s">
        <v>32</v>
      </c>
      <c r="AX602">
        <v>8</v>
      </c>
      <c r="AY602" t="s">
        <v>195</v>
      </c>
      <c r="AZ602">
        <v>6806</v>
      </c>
      <c r="BA602" t="s">
        <v>1585</v>
      </c>
      <c r="BB602">
        <v>20786</v>
      </c>
      <c r="BC602" t="s">
        <v>1586</v>
      </c>
      <c r="BD602">
        <v>9439239</v>
      </c>
      <c r="BE602" t="s">
        <v>829</v>
      </c>
      <c r="BF602" t="s">
        <v>203</v>
      </c>
      <c r="BG602" t="s">
        <v>32</v>
      </c>
      <c r="BH602" t="s">
        <v>198</v>
      </c>
      <c r="BI602" t="s">
        <v>32</v>
      </c>
      <c r="BJ602">
        <v>473885</v>
      </c>
      <c r="BK602" t="s">
        <v>831</v>
      </c>
      <c r="BL602" t="s">
        <v>1041</v>
      </c>
      <c r="BM602" t="s">
        <v>841</v>
      </c>
      <c r="BN602" t="s">
        <v>834</v>
      </c>
      <c r="BO602" t="s">
        <v>32</v>
      </c>
      <c r="BP602" t="s">
        <v>32</v>
      </c>
    </row>
    <row r="603" spans="1:68">
      <c r="A603" s="109">
        <v>2026</v>
      </c>
      <c r="B603" t="s">
        <v>598</v>
      </c>
      <c r="C603" s="109">
        <v>18</v>
      </c>
      <c r="D603" t="s">
        <v>1886</v>
      </c>
      <c r="E603">
        <v>1</v>
      </c>
      <c r="F603" t="s">
        <v>32</v>
      </c>
      <c r="G603" t="s">
        <v>32</v>
      </c>
      <c r="H603">
        <v>969531</v>
      </c>
      <c r="I603" t="s">
        <v>372</v>
      </c>
      <c r="J603" t="s">
        <v>822</v>
      </c>
      <c r="K603" t="s">
        <v>941</v>
      </c>
      <c r="L603" t="s">
        <v>942</v>
      </c>
      <c r="M603">
        <v>13.85</v>
      </c>
      <c r="N603">
        <v>18.2</v>
      </c>
      <c r="O603">
        <v>19.7</v>
      </c>
      <c r="P603" s="110">
        <v>46054</v>
      </c>
      <c r="Q603" s="110">
        <v>46071</v>
      </c>
      <c r="R603" s="110">
        <v>46071.704663460652</v>
      </c>
      <c r="S603" t="s">
        <v>187</v>
      </c>
      <c r="T603" t="s">
        <v>32</v>
      </c>
      <c r="U603" t="s">
        <v>32</v>
      </c>
      <c r="V603" t="s">
        <v>215</v>
      </c>
      <c r="W603" t="s">
        <v>216</v>
      </c>
      <c r="X603" t="s">
        <v>943</v>
      </c>
      <c r="Y603" t="s">
        <v>32</v>
      </c>
      <c r="Z603" t="s">
        <v>32</v>
      </c>
      <c r="AA603" t="s">
        <v>32</v>
      </c>
      <c r="AB603" t="s">
        <v>32</v>
      </c>
      <c r="AC603" t="s">
        <v>32</v>
      </c>
      <c r="AD603" t="s">
        <v>32</v>
      </c>
      <c r="AE603" t="s">
        <v>190</v>
      </c>
      <c r="AF603">
        <v>217</v>
      </c>
      <c r="AG603" t="s">
        <v>191</v>
      </c>
      <c r="AH603" t="s">
        <v>192</v>
      </c>
      <c r="AI603">
        <v>4</v>
      </c>
      <c r="AJ603">
        <v>4</v>
      </c>
      <c r="AK603" t="s">
        <v>193</v>
      </c>
      <c r="AL603" t="s">
        <v>193</v>
      </c>
      <c r="AM603" t="s">
        <v>193</v>
      </c>
      <c r="AN603">
        <v>2</v>
      </c>
      <c r="AO603" t="s">
        <v>194</v>
      </c>
      <c r="AP603" t="s">
        <v>826</v>
      </c>
      <c r="AQ603" s="283">
        <v>0.01</v>
      </c>
      <c r="AR603">
        <v>1.0840000000000001</v>
      </c>
      <c r="AS603" s="283">
        <v>1.0840000000000001E-2</v>
      </c>
      <c r="AT603">
        <v>104</v>
      </c>
      <c r="AU603" t="s">
        <v>216</v>
      </c>
      <c r="AV603" t="s">
        <v>32</v>
      </c>
      <c r="AW603" t="s">
        <v>32</v>
      </c>
      <c r="AX603">
        <v>1</v>
      </c>
      <c r="AY603" t="s">
        <v>195</v>
      </c>
      <c r="AZ603">
        <v>1981</v>
      </c>
      <c r="BA603" t="s">
        <v>218</v>
      </c>
      <c r="BB603">
        <v>224374</v>
      </c>
      <c r="BC603" t="s">
        <v>373</v>
      </c>
      <c r="BD603">
        <v>11613362</v>
      </c>
      <c r="BE603" t="s">
        <v>859</v>
      </c>
      <c r="BF603" t="s">
        <v>216</v>
      </c>
      <c r="BG603" t="s">
        <v>32</v>
      </c>
      <c r="BH603" t="s">
        <v>198</v>
      </c>
      <c r="BI603" t="s">
        <v>1132</v>
      </c>
      <c r="BJ603">
        <v>473877</v>
      </c>
      <c r="BK603" t="s">
        <v>831</v>
      </c>
      <c r="BL603" t="s">
        <v>220</v>
      </c>
      <c r="BM603" t="s">
        <v>841</v>
      </c>
      <c r="BN603" t="s">
        <v>834</v>
      </c>
      <c r="BO603" t="s">
        <v>32</v>
      </c>
      <c r="BP603" t="s">
        <v>32</v>
      </c>
    </row>
    <row r="604" spans="1:68">
      <c r="A604" s="109">
        <v>2026</v>
      </c>
      <c r="B604" t="s">
        <v>598</v>
      </c>
      <c r="C604" s="109">
        <v>18</v>
      </c>
      <c r="D604" t="s">
        <v>1886</v>
      </c>
      <c r="E604">
        <v>2</v>
      </c>
      <c r="F604" t="s">
        <v>32</v>
      </c>
      <c r="G604" t="s">
        <v>32</v>
      </c>
      <c r="H604">
        <v>969531</v>
      </c>
      <c r="I604" t="s">
        <v>372</v>
      </c>
      <c r="J604" t="s">
        <v>822</v>
      </c>
      <c r="K604" t="s">
        <v>941</v>
      </c>
      <c r="L604" t="s">
        <v>942</v>
      </c>
      <c r="M604">
        <v>13.85</v>
      </c>
      <c r="N604">
        <v>18.2</v>
      </c>
      <c r="O604">
        <v>19.7</v>
      </c>
      <c r="P604" s="110">
        <v>46054</v>
      </c>
      <c r="Q604" s="110">
        <v>46071</v>
      </c>
      <c r="R604" s="110">
        <v>46071.704663460652</v>
      </c>
      <c r="S604" t="s">
        <v>187</v>
      </c>
      <c r="T604" t="s">
        <v>32</v>
      </c>
      <c r="U604" t="s">
        <v>32</v>
      </c>
      <c r="V604" t="s">
        <v>215</v>
      </c>
      <c r="W604" t="s">
        <v>216</v>
      </c>
      <c r="X604" t="s">
        <v>943</v>
      </c>
      <c r="Y604" t="s">
        <v>32</v>
      </c>
      <c r="Z604" t="s">
        <v>32</v>
      </c>
      <c r="AA604" t="s">
        <v>32</v>
      </c>
      <c r="AB604" t="s">
        <v>32</v>
      </c>
      <c r="AC604" t="s">
        <v>32</v>
      </c>
      <c r="AD604" t="s">
        <v>32</v>
      </c>
      <c r="AE604" t="s">
        <v>190</v>
      </c>
      <c r="AF604">
        <v>217</v>
      </c>
      <c r="AG604" t="s">
        <v>191</v>
      </c>
      <c r="AH604" t="s">
        <v>192</v>
      </c>
      <c r="AI604">
        <v>4</v>
      </c>
      <c r="AJ604">
        <v>4</v>
      </c>
      <c r="AK604" t="s">
        <v>193</v>
      </c>
      <c r="AL604" t="s">
        <v>193</v>
      </c>
      <c r="AM604" t="s">
        <v>193</v>
      </c>
      <c r="AN604">
        <v>2</v>
      </c>
      <c r="AO604" t="s">
        <v>194</v>
      </c>
      <c r="AP604" t="s">
        <v>826</v>
      </c>
      <c r="AQ604" s="283">
        <v>1.611</v>
      </c>
      <c r="AR604">
        <v>1.0840000000000001</v>
      </c>
      <c r="AS604" s="283">
        <v>1.746324</v>
      </c>
      <c r="AT604">
        <v>104</v>
      </c>
      <c r="AU604" t="s">
        <v>216</v>
      </c>
      <c r="AV604" t="s">
        <v>32</v>
      </c>
      <c r="AW604" t="s">
        <v>32</v>
      </c>
      <c r="AX604">
        <v>1</v>
      </c>
      <c r="AY604" t="s">
        <v>195</v>
      </c>
      <c r="AZ604">
        <v>8668</v>
      </c>
      <c r="BA604" t="s">
        <v>374</v>
      </c>
      <c r="BB604">
        <v>224374</v>
      </c>
      <c r="BC604" t="s">
        <v>373</v>
      </c>
      <c r="BD604">
        <v>11613362</v>
      </c>
      <c r="BE604" t="s">
        <v>859</v>
      </c>
      <c r="BF604" t="s">
        <v>216</v>
      </c>
      <c r="BG604" t="s">
        <v>32</v>
      </c>
      <c r="BH604" t="s">
        <v>198</v>
      </c>
      <c r="BI604" t="s">
        <v>1132</v>
      </c>
      <c r="BJ604">
        <v>473877</v>
      </c>
      <c r="BK604" t="s">
        <v>831</v>
      </c>
      <c r="BL604" t="s">
        <v>220</v>
      </c>
      <c r="BM604" t="s">
        <v>841</v>
      </c>
      <c r="BN604" t="s">
        <v>834</v>
      </c>
      <c r="BO604" t="s">
        <v>32</v>
      </c>
      <c r="BP604" t="s">
        <v>32</v>
      </c>
    </row>
    <row r="605" spans="1:68">
      <c r="A605" s="109">
        <v>2026</v>
      </c>
      <c r="B605" t="s">
        <v>598</v>
      </c>
      <c r="C605" s="109">
        <v>18</v>
      </c>
      <c r="D605" t="s">
        <v>1887</v>
      </c>
      <c r="E605">
        <v>1</v>
      </c>
      <c r="F605" t="s">
        <v>32</v>
      </c>
      <c r="G605" t="s">
        <v>32</v>
      </c>
      <c r="H605">
        <v>955424</v>
      </c>
      <c r="I605" t="s">
        <v>1635</v>
      </c>
      <c r="J605" t="s">
        <v>822</v>
      </c>
      <c r="K605" t="s">
        <v>854</v>
      </c>
      <c r="L605" t="s">
        <v>1636</v>
      </c>
      <c r="M605">
        <v>17.600000000000001</v>
      </c>
      <c r="N605">
        <v>50</v>
      </c>
      <c r="O605">
        <v>60</v>
      </c>
      <c r="P605" s="110">
        <v>46052</v>
      </c>
      <c r="Q605" s="110">
        <v>46071</v>
      </c>
      <c r="R605" s="110">
        <v>46071.584080289351</v>
      </c>
      <c r="S605" t="s">
        <v>187</v>
      </c>
      <c r="T605" t="s">
        <v>32</v>
      </c>
      <c r="U605" t="s">
        <v>32</v>
      </c>
      <c r="V605" t="s">
        <v>203</v>
      </c>
      <c r="W605" t="s">
        <v>203</v>
      </c>
      <c r="X605" t="s">
        <v>1039</v>
      </c>
      <c r="Y605" t="s">
        <v>32</v>
      </c>
      <c r="Z605" t="s">
        <v>32</v>
      </c>
      <c r="AA605" t="s">
        <v>32</v>
      </c>
      <c r="AB605" t="s">
        <v>32</v>
      </c>
      <c r="AC605" t="s">
        <v>32</v>
      </c>
      <c r="AD605" t="s">
        <v>32</v>
      </c>
      <c r="AE605" t="s">
        <v>190</v>
      </c>
      <c r="AF605">
        <v>217</v>
      </c>
      <c r="AG605" t="s">
        <v>191</v>
      </c>
      <c r="AH605" t="s">
        <v>192</v>
      </c>
      <c r="AI605">
        <v>4</v>
      </c>
      <c r="AJ605">
        <v>4</v>
      </c>
      <c r="AK605" t="s">
        <v>193</v>
      </c>
      <c r="AL605" t="s">
        <v>193</v>
      </c>
      <c r="AM605" t="s">
        <v>193</v>
      </c>
      <c r="AN605">
        <v>8</v>
      </c>
      <c r="AO605" t="s">
        <v>194</v>
      </c>
      <c r="AP605" t="s">
        <v>826</v>
      </c>
      <c r="AQ605" s="283">
        <v>3.4820000000000002</v>
      </c>
      <c r="AR605">
        <v>1.0840000000000001</v>
      </c>
      <c r="AS605" s="283">
        <v>3.7744879999999998</v>
      </c>
      <c r="AT605">
        <v>114</v>
      </c>
      <c r="AU605" t="s">
        <v>205</v>
      </c>
      <c r="AV605" t="s">
        <v>32</v>
      </c>
      <c r="AW605" t="s">
        <v>32</v>
      </c>
      <c r="AX605">
        <v>8</v>
      </c>
      <c r="AY605" t="s">
        <v>195</v>
      </c>
      <c r="AZ605">
        <v>6647</v>
      </c>
      <c r="BA605" t="s">
        <v>1637</v>
      </c>
      <c r="BB605">
        <v>18222</v>
      </c>
      <c r="BC605" t="s">
        <v>1638</v>
      </c>
      <c r="BD605">
        <v>7117052</v>
      </c>
      <c r="BE605" t="s">
        <v>829</v>
      </c>
      <c r="BF605" t="s">
        <v>203</v>
      </c>
      <c r="BG605" t="s">
        <v>32</v>
      </c>
      <c r="BH605" t="s">
        <v>198</v>
      </c>
      <c r="BI605" t="s">
        <v>32</v>
      </c>
      <c r="BJ605">
        <v>473859</v>
      </c>
      <c r="BK605" t="s">
        <v>831</v>
      </c>
      <c r="BL605" t="s">
        <v>1041</v>
      </c>
      <c r="BM605" t="s">
        <v>841</v>
      </c>
      <c r="BN605" t="s">
        <v>834</v>
      </c>
      <c r="BO605" t="s">
        <v>32</v>
      </c>
      <c r="BP605" t="s">
        <v>32</v>
      </c>
    </row>
    <row r="606" spans="1:68">
      <c r="A606" s="109">
        <v>2026</v>
      </c>
      <c r="B606" t="s">
        <v>598</v>
      </c>
      <c r="C606" s="109">
        <v>18</v>
      </c>
      <c r="D606" t="s">
        <v>1888</v>
      </c>
      <c r="E606">
        <v>1</v>
      </c>
      <c r="F606" t="s">
        <v>32</v>
      </c>
      <c r="G606" t="s">
        <v>32</v>
      </c>
      <c r="H606">
        <v>698099</v>
      </c>
      <c r="I606" t="s">
        <v>202</v>
      </c>
      <c r="J606" t="s">
        <v>822</v>
      </c>
      <c r="K606" t="s">
        <v>854</v>
      </c>
      <c r="L606" t="s">
        <v>1623</v>
      </c>
      <c r="M606">
        <v>18</v>
      </c>
      <c r="N606">
        <v>48.8</v>
      </c>
      <c r="O606">
        <v>47.3</v>
      </c>
      <c r="P606" s="110">
        <v>46049</v>
      </c>
      <c r="Q606" s="110">
        <v>46071</v>
      </c>
      <c r="R606" s="110">
        <v>46071.542108368063</v>
      </c>
      <c r="S606" t="s">
        <v>187</v>
      </c>
      <c r="T606" t="s">
        <v>32</v>
      </c>
      <c r="U606" t="s">
        <v>32</v>
      </c>
      <c r="V606" t="s">
        <v>334</v>
      </c>
      <c r="W606" t="s">
        <v>188</v>
      </c>
      <c r="X606" t="s">
        <v>825</v>
      </c>
      <c r="Y606" t="s">
        <v>32</v>
      </c>
      <c r="Z606" t="s">
        <v>32</v>
      </c>
      <c r="AA606" t="s">
        <v>32</v>
      </c>
      <c r="AB606" t="s">
        <v>32</v>
      </c>
      <c r="AC606" t="s">
        <v>32</v>
      </c>
      <c r="AD606" t="s">
        <v>32</v>
      </c>
      <c r="AE606" t="s">
        <v>190</v>
      </c>
      <c r="AF606">
        <v>217</v>
      </c>
      <c r="AG606" t="s">
        <v>191</v>
      </c>
      <c r="AH606" t="s">
        <v>192</v>
      </c>
      <c r="AI606">
        <v>4</v>
      </c>
      <c r="AJ606">
        <v>4</v>
      </c>
      <c r="AK606" t="s">
        <v>193</v>
      </c>
      <c r="AL606" t="s">
        <v>193</v>
      </c>
      <c r="AM606" t="s">
        <v>193</v>
      </c>
      <c r="AN606">
        <v>10</v>
      </c>
      <c r="AO606" t="s">
        <v>194</v>
      </c>
      <c r="AP606" t="s">
        <v>826</v>
      </c>
      <c r="AQ606" s="283">
        <v>2</v>
      </c>
      <c r="AR606">
        <v>1.0840000000000001</v>
      </c>
      <c r="AS606" s="283">
        <v>2.1680000000000001</v>
      </c>
      <c r="AT606">
        <v>117</v>
      </c>
      <c r="AU606" t="s">
        <v>188</v>
      </c>
      <c r="AV606" t="s">
        <v>32</v>
      </c>
      <c r="AW606" t="s">
        <v>32</v>
      </c>
      <c r="AX606">
        <v>8</v>
      </c>
      <c r="AY606" t="s">
        <v>195</v>
      </c>
      <c r="AZ606">
        <v>8674</v>
      </c>
      <c r="BA606" t="s">
        <v>206</v>
      </c>
      <c r="BB606">
        <v>19441</v>
      </c>
      <c r="BC606" t="s">
        <v>207</v>
      </c>
      <c r="BD606">
        <v>9520473</v>
      </c>
      <c r="BE606" t="s">
        <v>829</v>
      </c>
      <c r="BF606" t="s">
        <v>203</v>
      </c>
      <c r="BG606" t="s">
        <v>32</v>
      </c>
      <c r="BH606" t="s">
        <v>198</v>
      </c>
      <c r="BI606" t="s">
        <v>32</v>
      </c>
      <c r="BJ606">
        <v>473858</v>
      </c>
      <c r="BK606" t="s">
        <v>831</v>
      </c>
      <c r="BL606" t="s">
        <v>445</v>
      </c>
      <c r="BM606" t="s">
        <v>833</v>
      </c>
      <c r="BN606" t="s">
        <v>834</v>
      </c>
      <c r="BO606" t="s">
        <v>32</v>
      </c>
      <c r="BP606" t="s">
        <v>32</v>
      </c>
    </row>
    <row r="607" spans="1:68">
      <c r="A607" s="109">
        <v>2026</v>
      </c>
      <c r="B607" t="s">
        <v>598</v>
      </c>
      <c r="C607" s="109">
        <v>18</v>
      </c>
      <c r="D607" t="s">
        <v>1888</v>
      </c>
      <c r="E607">
        <v>2</v>
      </c>
      <c r="F607" t="s">
        <v>32</v>
      </c>
      <c r="G607" t="s">
        <v>32</v>
      </c>
      <c r="H607">
        <v>698099</v>
      </c>
      <c r="I607" t="s">
        <v>202</v>
      </c>
      <c r="J607" t="s">
        <v>822</v>
      </c>
      <c r="K607" t="s">
        <v>854</v>
      </c>
      <c r="L607" t="s">
        <v>1623</v>
      </c>
      <c r="M607">
        <v>18</v>
      </c>
      <c r="N607">
        <v>48.8</v>
      </c>
      <c r="O607">
        <v>47.3</v>
      </c>
      <c r="P607" s="110">
        <v>46049</v>
      </c>
      <c r="Q607" s="110">
        <v>46071</v>
      </c>
      <c r="R607" s="110">
        <v>46071.542108368063</v>
      </c>
      <c r="S607" t="s">
        <v>187</v>
      </c>
      <c r="T607" t="s">
        <v>32</v>
      </c>
      <c r="U607" t="s">
        <v>32</v>
      </c>
      <c r="V607" t="s">
        <v>334</v>
      </c>
      <c r="W607" t="s">
        <v>188</v>
      </c>
      <c r="X607" t="s">
        <v>825</v>
      </c>
      <c r="Y607" t="s">
        <v>32</v>
      </c>
      <c r="Z607" t="s">
        <v>32</v>
      </c>
      <c r="AA607" t="s">
        <v>32</v>
      </c>
      <c r="AB607" t="s">
        <v>32</v>
      </c>
      <c r="AC607" t="s">
        <v>32</v>
      </c>
      <c r="AD607" t="s">
        <v>32</v>
      </c>
      <c r="AE607" t="s">
        <v>190</v>
      </c>
      <c r="AF607">
        <v>217</v>
      </c>
      <c r="AG607" t="s">
        <v>191</v>
      </c>
      <c r="AH607" t="s">
        <v>192</v>
      </c>
      <c r="AI607">
        <v>4</v>
      </c>
      <c r="AJ607">
        <v>4</v>
      </c>
      <c r="AK607" t="s">
        <v>193</v>
      </c>
      <c r="AL607" t="s">
        <v>193</v>
      </c>
      <c r="AM607" t="s">
        <v>193</v>
      </c>
      <c r="AN607">
        <v>14</v>
      </c>
      <c r="AO607" t="s">
        <v>194</v>
      </c>
      <c r="AP607" t="s">
        <v>826</v>
      </c>
      <c r="AQ607" s="283">
        <v>2.1219999999999999</v>
      </c>
      <c r="AR607">
        <v>1.0840000000000001</v>
      </c>
      <c r="AS607" s="283">
        <v>2.3002479999999998</v>
      </c>
      <c r="AT607">
        <v>161</v>
      </c>
      <c r="AU607" t="s">
        <v>188</v>
      </c>
      <c r="AV607" t="s">
        <v>32</v>
      </c>
      <c r="AW607" t="s">
        <v>32</v>
      </c>
      <c r="AX607">
        <v>8</v>
      </c>
      <c r="AY607" t="s">
        <v>195</v>
      </c>
      <c r="AZ607">
        <v>8674</v>
      </c>
      <c r="BA607" t="s">
        <v>206</v>
      </c>
      <c r="BB607">
        <v>19441</v>
      </c>
      <c r="BC607" t="s">
        <v>207</v>
      </c>
      <c r="BD607">
        <v>9520473</v>
      </c>
      <c r="BE607" t="s">
        <v>829</v>
      </c>
      <c r="BF607" t="s">
        <v>203</v>
      </c>
      <c r="BG607" t="s">
        <v>32</v>
      </c>
      <c r="BH607" t="s">
        <v>198</v>
      </c>
      <c r="BI607" t="s">
        <v>32</v>
      </c>
      <c r="BJ607">
        <v>473858</v>
      </c>
      <c r="BK607" t="s">
        <v>831</v>
      </c>
      <c r="BL607" t="s">
        <v>445</v>
      </c>
      <c r="BM607" t="s">
        <v>833</v>
      </c>
      <c r="BN607" t="s">
        <v>834</v>
      </c>
      <c r="BO607" t="s">
        <v>32</v>
      </c>
      <c r="BP607" t="s">
        <v>32</v>
      </c>
    </row>
    <row r="608" spans="1:68">
      <c r="A608" s="109">
        <v>2026</v>
      </c>
      <c r="B608" t="s">
        <v>598</v>
      </c>
      <c r="C608" s="109">
        <v>18</v>
      </c>
      <c r="D608" t="s">
        <v>1889</v>
      </c>
      <c r="E608">
        <v>1</v>
      </c>
      <c r="F608" t="s">
        <v>32</v>
      </c>
      <c r="G608" t="s">
        <v>32</v>
      </c>
      <c r="H608">
        <v>703327</v>
      </c>
      <c r="I608" t="s">
        <v>287</v>
      </c>
      <c r="J608" t="s">
        <v>822</v>
      </c>
      <c r="K608" t="s">
        <v>854</v>
      </c>
      <c r="L608" t="s">
        <v>1526</v>
      </c>
      <c r="M608">
        <v>14.57</v>
      </c>
      <c r="N608">
        <v>31</v>
      </c>
      <c r="O608">
        <v>32.1</v>
      </c>
      <c r="P608" s="110">
        <v>46054</v>
      </c>
      <c r="Q608" s="110">
        <v>46071</v>
      </c>
      <c r="R608" s="110">
        <v>46071.520261192127</v>
      </c>
      <c r="S608" t="s">
        <v>187</v>
      </c>
      <c r="T608" t="s">
        <v>32</v>
      </c>
      <c r="U608" t="s">
        <v>32</v>
      </c>
      <c r="V608" t="s">
        <v>203</v>
      </c>
      <c r="W608" t="s">
        <v>203</v>
      </c>
      <c r="X608" t="s">
        <v>1039</v>
      </c>
      <c r="Y608" t="s">
        <v>32</v>
      </c>
      <c r="Z608" t="s">
        <v>32</v>
      </c>
      <c r="AA608" t="s">
        <v>32</v>
      </c>
      <c r="AB608" t="s">
        <v>32</v>
      </c>
      <c r="AC608" t="s">
        <v>32</v>
      </c>
      <c r="AD608" t="s">
        <v>32</v>
      </c>
      <c r="AE608" t="s">
        <v>190</v>
      </c>
      <c r="AF608">
        <v>217</v>
      </c>
      <c r="AG608" t="s">
        <v>191</v>
      </c>
      <c r="AH608" t="s">
        <v>192</v>
      </c>
      <c r="AI608">
        <v>4</v>
      </c>
      <c r="AJ608">
        <v>4</v>
      </c>
      <c r="AK608" t="s">
        <v>193</v>
      </c>
      <c r="AL608" t="s">
        <v>193</v>
      </c>
      <c r="AM608" t="s">
        <v>193</v>
      </c>
      <c r="AN608">
        <v>8</v>
      </c>
      <c r="AO608" t="s">
        <v>194</v>
      </c>
      <c r="AP608" t="s">
        <v>826</v>
      </c>
      <c r="AQ608" s="283">
        <v>4.3780000000000001</v>
      </c>
      <c r="AR608">
        <v>1.0840000000000001</v>
      </c>
      <c r="AS608" s="283">
        <v>4.7457520000000004</v>
      </c>
      <c r="AT608">
        <v>114</v>
      </c>
      <c r="AU608" t="s">
        <v>205</v>
      </c>
      <c r="AV608" t="s">
        <v>32</v>
      </c>
      <c r="AW608" t="s">
        <v>32</v>
      </c>
      <c r="AX608">
        <v>8</v>
      </c>
      <c r="AY608" t="s">
        <v>195</v>
      </c>
      <c r="AZ608">
        <v>6676</v>
      </c>
      <c r="BA608" t="s">
        <v>1527</v>
      </c>
      <c r="BB608">
        <v>18219</v>
      </c>
      <c r="BC608" t="s">
        <v>1528</v>
      </c>
      <c r="BD608">
        <v>12199197</v>
      </c>
      <c r="BE608" t="s">
        <v>829</v>
      </c>
      <c r="BF608" t="s">
        <v>203</v>
      </c>
      <c r="BG608" t="s">
        <v>32</v>
      </c>
      <c r="BH608" t="s">
        <v>198</v>
      </c>
      <c r="BI608" t="s">
        <v>32</v>
      </c>
      <c r="BJ608">
        <v>473855</v>
      </c>
      <c r="BK608" t="s">
        <v>831</v>
      </c>
      <c r="BL608" t="s">
        <v>1041</v>
      </c>
      <c r="BM608" t="s">
        <v>841</v>
      </c>
      <c r="BN608" t="s">
        <v>834</v>
      </c>
      <c r="BO608" t="s">
        <v>32</v>
      </c>
      <c r="BP608" t="s">
        <v>32</v>
      </c>
    </row>
    <row r="609" spans="1:68">
      <c r="A609" s="109">
        <v>2026</v>
      </c>
      <c r="B609" t="s">
        <v>598</v>
      </c>
      <c r="C609" s="109">
        <v>18</v>
      </c>
      <c r="D609" t="s">
        <v>1890</v>
      </c>
      <c r="E609">
        <v>1</v>
      </c>
      <c r="F609" t="s">
        <v>32</v>
      </c>
      <c r="G609" t="s">
        <v>32</v>
      </c>
      <c r="H609">
        <v>910616</v>
      </c>
      <c r="I609" t="s">
        <v>349</v>
      </c>
      <c r="J609" t="s">
        <v>822</v>
      </c>
      <c r="K609" t="s">
        <v>870</v>
      </c>
      <c r="L609" t="s">
        <v>1512</v>
      </c>
      <c r="M609">
        <v>17.95</v>
      </c>
      <c r="N609">
        <v>39</v>
      </c>
      <c r="O609">
        <v>65</v>
      </c>
      <c r="P609" s="110">
        <v>46054</v>
      </c>
      <c r="Q609" s="110">
        <v>46071</v>
      </c>
      <c r="R609" s="110">
        <v>46071.68961778935</v>
      </c>
      <c r="S609" t="s">
        <v>187</v>
      </c>
      <c r="T609" t="s">
        <v>32</v>
      </c>
      <c r="U609" t="s">
        <v>32</v>
      </c>
      <c r="V609" t="s">
        <v>350</v>
      </c>
      <c r="W609" t="s">
        <v>351</v>
      </c>
      <c r="X609" t="s">
        <v>1039</v>
      </c>
      <c r="Y609" t="s">
        <v>32</v>
      </c>
      <c r="Z609" t="s">
        <v>32</v>
      </c>
      <c r="AA609" t="s">
        <v>32</v>
      </c>
      <c r="AB609" t="s">
        <v>32</v>
      </c>
      <c r="AC609" t="s">
        <v>32</v>
      </c>
      <c r="AD609" t="s">
        <v>32</v>
      </c>
      <c r="AE609" t="s">
        <v>190</v>
      </c>
      <c r="AF609">
        <v>217</v>
      </c>
      <c r="AG609" t="s">
        <v>191</v>
      </c>
      <c r="AH609" t="s">
        <v>192</v>
      </c>
      <c r="AI609">
        <v>4</v>
      </c>
      <c r="AJ609">
        <v>4</v>
      </c>
      <c r="AK609" t="s">
        <v>193</v>
      </c>
      <c r="AL609" t="s">
        <v>193</v>
      </c>
      <c r="AM609" t="s">
        <v>193</v>
      </c>
      <c r="AN609">
        <v>8</v>
      </c>
      <c r="AO609" t="s">
        <v>194</v>
      </c>
      <c r="AP609" t="s">
        <v>826</v>
      </c>
      <c r="AQ609" s="283">
        <v>3.1</v>
      </c>
      <c r="AR609">
        <v>1.0840000000000001</v>
      </c>
      <c r="AS609" s="283">
        <v>3.3603999999999998</v>
      </c>
      <c r="AT609">
        <v>114</v>
      </c>
      <c r="AU609" t="s">
        <v>352</v>
      </c>
      <c r="AV609" t="s">
        <v>32</v>
      </c>
      <c r="AW609" t="s">
        <v>32</v>
      </c>
      <c r="AX609">
        <v>8</v>
      </c>
      <c r="AY609" t="s">
        <v>195</v>
      </c>
      <c r="AZ609">
        <v>7112</v>
      </c>
      <c r="BA609" t="s">
        <v>1347</v>
      </c>
      <c r="BB609">
        <v>21729</v>
      </c>
      <c r="BC609" t="s">
        <v>354</v>
      </c>
      <c r="BD609">
        <v>10674974</v>
      </c>
      <c r="BE609" t="s">
        <v>829</v>
      </c>
      <c r="BF609" t="s">
        <v>351</v>
      </c>
      <c r="BG609" t="s">
        <v>32</v>
      </c>
      <c r="BH609" t="s">
        <v>198</v>
      </c>
      <c r="BI609" t="s">
        <v>32</v>
      </c>
      <c r="BJ609">
        <v>473849</v>
      </c>
      <c r="BK609" t="s">
        <v>831</v>
      </c>
      <c r="BL609" t="s">
        <v>355</v>
      </c>
      <c r="BM609" t="s">
        <v>841</v>
      </c>
      <c r="BN609" t="s">
        <v>834</v>
      </c>
      <c r="BO609" t="s">
        <v>32</v>
      </c>
      <c r="BP609" t="s">
        <v>32</v>
      </c>
    </row>
    <row r="610" spans="1:68">
      <c r="A610" s="109">
        <v>2026</v>
      </c>
      <c r="B610" t="s">
        <v>598</v>
      </c>
      <c r="C610" s="109">
        <v>18</v>
      </c>
      <c r="D610" t="s">
        <v>1890</v>
      </c>
      <c r="E610">
        <v>2</v>
      </c>
      <c r="F610" t="s">
        <v>32</v>
      </c>
      <c r="G610" t="s">
        <v>32</v>
      </c>
      <c r="H610">
        <v>910616</v>
      </c>
      <c r="I610" t="s">
        <v>349</v>
      </c>
      <c r="J610" t="s">
        <v>822</v>
      </c>
      <c r="K610" t="s">
        <v>870</v>
      </c>
      <c r="L610" t="s">
        <v>1512</v>
      </c>
      <c r="M610">
        <v>17.95</v>
      </c>
      <c r="N610">
        <v>39</v>
      </c>
      <c r="O610">
        <v>65</v>
      </c>
      <c r="P610" s="110">
        <v>46054</v>
      </c>
      <c r="Q610" s="110">
        <v>46071</v>
      </c>
      <c r="R610" s="110">
        <v>46071.68961778935</v>
      </c>
      <c r="S610" t="s">
        <v>187</v>
      </c>
      <c r="T610" t="s">
        <v>32</v>
      </c>
      <c r="U610" t="s">
        <v>32</v>
      </c>
      <c r="V610" t="s">
        <v>350</v>
      </c>
      <c r="W610" t="s">
        <v>351</v>
      </c>
      <c r="X610" t="s">
        <v>1039</v>
      </c>
      <c r="Y610" t="s">
        <v>32</v>
      </c>
      <c r="Z610" t="s">
        <v>32</v>
      </c>
      <c r="AA610" t="s">
        <v>32</v>
      </c>
      <c r="AB610" t="s">
        <v>32</v>
      </c>
      <c r="AC610" t="s">
        <v>32</v>
      </c>
      <c r="AD610" t="s">
        <v>32</v>
      </c>
      <c r="AE610" t="s">
        <v>190</v>
      </c>
      <c r="AF610">
        <v>217</v>
      </c>
      <c r="AG610" t="s">
        <v>191</v>
      </c>
      <c r="AH610" t="s">
        <v>192</v>
      </c>
      <c r="AI610">
        <v>4</v>
      </c>
      <c r="AJ610">
        <v>4</v>
      </c>
      <c r="AK610" t="s">
        <v>193</v>
      </c>
      <c r="AL610" t="s">
        <v>193</v>
      </c>
      <c r="AM610" t="s">
        <v>193</v>
      </c>
      <c r="AN610">
        <v>16</v>
      </c>
      <c r="AO610" t="s">
        <v>194</v>
      </c>
      <c r="AP610" t="s">
        <v>826</v>
      </c>
      <c r="AQ610" s="283">
        <v>1.0720000000000001</v>
      </c>
      <c r="AR610">
        <v>1.0840000000000001</v>
      </c>
      <c r="AS610" s="283">
        <v>1.162048</v>
      </c>
      <c r="AT610">
        <v>165</v>
      </c>
      <c r="AU610" t="s">
        <v>352</v>
      </c>
      <c r="AV610" t="s">
        <v>32</v>
      </c>
      <c r="AW610" t="s">
        <v>32</v>
      </c>
      <c r="AX610">
        <v>8</v>
      </c>
      <c r="AY610" t="s">
        <v>195</v>
      </c>
      <c r="AZ610">
        <v>7112</v>
      </c>
      <c r="BA610" t="s">
        <v>1347</v>
      </c>
      <c r="BB610">
        <v>21729</v>
      </c>
      <c r="BC610" t="s">
        <v>354</v>
      </c>
      <c r="BD610">
        <v>10674974</v>
      </c>
      <c r="BE610" t="s">
        <v>829</v>
      </c>
      <c r="BF610" t="s">
        <v>351</v>
      </c>
      <c r="BG610" t="s">
        <v>32</v>
      </c>
      <c r="BH610" t="s">
        <v>198</v>
      </c>
      <c r="BI610" t="s">
        <v>32</v>
      </c>
      <c r="BJ610">
        <v>473849</v>
      </c>
      <c r="BK610" t="s">
        <v>831</v>
      </c>
      <c r="BL610" t="s">
        <v>355</v>
      </c>
      <c r="BM610" t="s">
        <v>841</v>
      </c>
      <c r="BN610" t="s">
        <v>834</v>
      </c>
      <c r="BO610" t="s">
        <v>32</v>
      </c>
      <c r="BP610" t="s">
        <v>32</v>
      </c>
    </row>
    <row r="611" spans="1:68">
      <c r="A611" s="109">
        <v>2026</v>
      </c>
      <c r="B611" t="s">
        <v>598</v>
      </c>
      <c r="C611" s="109">
        <v>18</v>
      </c>
      <c r="D611" t="s">
        <v>1891</v>
      </c>
      <c r="E611">
        <v>1</v>
      </c>
      <c r="F611" t="s">
        <v>32</v>
      </c>
      <c r="G611" t="s">
        <v>32</v>
      </c>
      <c r="H611">
        <v>702210</v>
      </c>
      <c r="I611" t="s">
        <v>1095</v>
      </c>
      <c r="J611" t="s">
        <v>822</v>
      </c>
      <c r="K611" t="s">
        <v>870</v>
      </c>
      <c r="L611" t="s">
        <v>1096</v>
      </c>
      <c r="M611">
        <v>17.5</v>
      </c>
      <c r="N611">
        <v>47.2</v>
      </c>
      <c r="O611">
        <v>69.5</v>
      </c>
      <c r="P611" s="110">
        <v>46054</v>
      </c>
      <c r="Q611" s="110">
        <v>46071</v>
      </c>
      <c r="R611" s="110">
        <v>46071.577245138891</v>
      </c>
      <c r="S611" t="s">
        <v>187</v>
      </c>
      <c r="T611" t="s">
        <v>32</v>
      </c>
      <c r="U611" t="s">
        <v>32</v>
      </c>
      <c r="V611" t="s">
        <v>350</v>
      </c>
      <c r="W611" t="s">
        <v>351</v>
      </c>
      <c r="X611" t="s">
        <v>1039</v>
      </c>
      <c r="Y611" t="s">
        <v>32</v>
      </c>
      <c r="Z611" t="s">
        <v>32</v>
      </c>
      <c r="AA611" t="s">
        <v>32</v>
      </c>
      <c r="AB611" t="s">
        <v>32</v>
      </c>
      <c r="AC611" t="s">
        <v>32</v>
      </c>
      <c r="AD611" t="s">
        <v>32</v>
      </c>
      <c r="AE611" t="s">
        <v>190</v>
      </c>
      <c r="AF611">
        <v>217</v>
      </c>
      <c r="AG611" t="s">
        <v>191</v>
      </c>
      <c r="AH611" t="s">
        <v>192</v>
      </c>
      <c r="AI611">
        <v>4</v>
      </c>
      <c r="AJ611">
        <v>4</v>
      </c>
      <c r="AK611" t="s">
        <v>193</v>
      </c>
      <c r="AL611" t="s">
        <v>193</v>
      </c>
      <c r="AM611" t="s">
        <v>193</v>
      </c>
      <c r="AN611">
        <v>16</v>
      </c>
      <c r="AO611" t="s">
        <v>194</v>
      </c>
      <c r="AP611" t="s">
        <v>826</v>
      </c>
      <c r="AQ611" s="283">
        <v>3</v>
      </c>
      <c r="AR611">
        <v>1.0840000000000001</v>
      </c>
      <c r="AS611" s="283">
        <v>3.2519999999999998</v>
      </c>
      <c r="AT611">
        <v>165</v>
      </c>
      <c r="AU611" t="s">
        <v>352</v>
      </c>
      <c r="AV611" t="s">
        <v>32</v>
      </c>
      <c r="AW611" t="s">
        <v>32</v>
      </c>
      <c r="AX611">
        <v>5</v>
      </c>
      <c r="AY611" t="s">
        <v>195</v>
      </c>
      <c r="AZ611">
        <v>7112</v>
      </c>
      <c r="BA611" t="s">
        <v>1347</v>
      </c>
      <c r="BB611">
        <v>235722</v>
      </c>
      <c r="BC611" t="s">
        <v>1097</v>
      </c>
      <c r="BD611">
        <v>13574983</v>
      </c>
      <c r="BE611" t="s">
        <v>829</v>
      </c>
      <c r="BF611" t="s">
        <v>340</v>
      </c>
      <c r="BG611" t="s">
        <v>32</v>
      </c>
      <c r="BH611" t="s">
        <v>198</v>
      </c>
      <c r="BI611" t="s">
        <v>32</v>
      </c>
      <c r="BJ611">
        <v>473815</v>
      </c>
      <c r="BK611" t="s">
        <v>831</v>
      </c>
      <c r="BL611" t="s">
        <v>355</v>
      </c>
      <c r="BM611" t="s">
        <v>841</v>
      </c>
      <c r="BN611" t="s">
        <v>834</v>
      </c>
      <c r="BO611" t="s">
        <v>32</v>
      </c>
      <c r="BP611" t="s">
        <v>32</v>
      </c>
    </row>
    <row r="612" spans="1:68">
      <c r="A612" s="109">
        <v>2026</v>
      </c>
      <c r="B612" t="s">
        <v>598</v>
      </c>
      <c r="C612" s="109">
        <v>18</v>
      </c>
      <c r="D612" t="s">
        <v>1891</v>
      </c>
      <c r="E612">
        <v>2</v>
      </c>
      <c r="F612" t="s">
        <v>32</v>
      </c>
      <c r="G612" t="s">
        <v>32</v>
      </c>
      <c r="H612">
        <v>702210</v>
      </c>
      <c r="I612" t="s">
        <v>1095</v>
      </c>
      <c r="J612" t="s">
        <v>822</v>
      </c>
      <c r="K612" t="s">
        <v>870</v>
      </c>
      <c r="L612" t="s">
        <v>1096</v>
      </c>
      <c r="M612">
        <v>17.5</v>
      </c>
      <c r="N612">
        <v>47.2</v>
      </c>
      <c r="O612">
        <v>69.5</v>
      </c>
      <c r="P612" s="110">
        <v>46054</v>
      </c>
      <c r="Q612" s="110">
        <v>46071</v>
      </c>
      <c r="R612" s="110">
        <v>46071.577245138891</v>
      </c>
      <c r="S612" t="s">
        <v>187</v>
      </c>
      <c r="T612" t="s">
        <v>32</v>
      </c>
      <c r="U612" t="s">
        <v>32</v>
      </c>
      <c r="V612" t="s">
        <v>350</v>
      </c>
      <c r="W612" t="s">
        <v>351</v>
      </c>
      <c r="X612" t="s">
        <v>1039</v>
      </c>
      <c r="Y612" t="s">
        <v>32</v>
      </c>
      <c r="Z612" t="s">
        <v>32</v>
      </c>
      <c r="AA612" t="s">
        <v>32</v>
      </c>
      <c r="AB612" t="s">
        <v>32</v>
      </c>
      <c r="AC612" t="s">
        <v>32</v>
      </c>
      <c r="AD612" t="s">
        <v>32</v>
      </c>
      <c r="AE612" t="s">
        <v>190</v>
      </c>
      <c r="AF612">
        <v>217</v>
      </c>
      <c r="AG612" t="s">
        <v>191</v>
      </c>
      <c r="AH612" t="s">
        <v>192</v>
      </c>
      <c r="AI612">
        <v>4</v>
      </c>
      <c r="AJ612">
        <v>4</v>
      </c>
      <c r="AK612" t="s">
        <v>193</v>
      </c>
      <c r="AL612" t="s">
        <v>193</v>
      </c>
      <c r="AM612" t="s">
        <v>193</v>
      </c>
      <c r="AN612">
        <v>7</v>
      </c>
      <c r="AO612" t="s">
        <v>194</v>
      </c>
      <c r="AP612" t="s">
        <v>826</v>
      </c>
      <c r="AQ612" s="283">
        <v>2.82</v>
      </c>
      <c r="AR612">
        <v>1.0840000000000001</v>
      </c>
      <c r="AS612" s="283">
        <v>3.05688</v>
      </c>
      <c r="AT612">
        <v>113</v>
      </c>
      <c r="AU612" t="s">
        <v>352</v>
      </c>
      <c r="AV612" t="s">
        <v>32</v>
      </c>
      <c r="AW612" t="s">
        <v>32</v>
      </c>
      <c r="AX612">
        <v>5</v>
      </c>
      <c r="AY612" t="s">
        <v>195</v>
      </c>
      <c r="AZ612">
        <v>7112</v>
      </c>
      <c r="BA612" t="s">
        <v>1347</v>
      </c>
      <c r="BB612">
        <v>235722</v>
      </c>
      <c r="BC612" t="s">
        <v>1097</v>
      </c>
      <c r="BD612">
        <v>13574983</v>
      </c>
      <c r="BE612" t="s">
        <v>829</v>
      </c>
      <c r="BF612" t="s">
        <v>340</v>
      </c>
      <c r="BG612" t="s">
        <v>32</v>
      </c>
      <c r="BH612" t="s">
        <v>198</v>
      </c>
      <c r="BI612" t="s">
        <v>32</v>
      </c>
      <c r="BJ612">
        <v>473815</v>
      </c>
      <c r="BK612" t="s">
        <v>831</v>
      </c>
      <c r="BL612" t="s">
        <v>355</v>
      </c>
      <c r="BM612" t="s">
        <v>841</v>
      </c>
      <c r="BN612" t="s">
        <v>834</v>
      </c>
      <c r="BO612" t="s">
        <v>32</v>
      </c>
      <c r="BP612" t="s">
        <v>32</v>
      </c>
    </row>
    <row r="613" spans="1:68">
      <c r="A613" s="109">
        <v>2026</v>
      </c>
      <c r="B613" t="s">
        <v>598</v>
      </c>
      <c r="C613" s="109">
        <v>18</v>
      </c>
      <c r="D613" t="s">
        <v>1892</v>
      </c>
      <c r="E613">
        <v>1</v>
      </c>
      <c r="F613" t="s">
        <v>32</v>
      </c>
      <c r="G613" t="s">
        <v>32</v>
      </c>
      <c r="H613">
        <v>966024</v>
      </c>
      <c r="I613" t="s">
        <v>1037</v>
      </c>
      <c r="J613" t="s">
        <v>822</v>
      </c>
      <c r="K613" t="s">
        <v>854</v>
      </c>
      <c r="L613" t="s">
        <v>1038</v>
      </c>
      <c r="M613">
        <v>14.87</v>
      </c>
      <c r="N613">
        <v>20.6</v>
      </c>
      <c r="O613">
        <v>28.5</v>
      </c>
      <c r="P613" s="110">
        <v>46054</v>
      </c>
      <c r="Q613" s="110">
        <v>46071</v>
      </c>
      <c r="R613" s="110">
        <v>46071.493122650463</v>
      </c>
      <c r="S613" t="s">
        <v>187</v>
      </c>
      <c r="T613" t="s">
        <v>32</v>
      </c>
      <c r="U613" t="s">
        <v>32</v>
      </c>
      <c r="V613" t="s">
        <v>350</v>
      </c>
      <c r="W613" t="s">
        <v>351</v>
      </c>
      <c r="X613" t="s">
        <v>1039</v>
      </c>
      <c r="Y613" t="s">
        <v>32</v>
      </c>
      <c r="Z613" t="s">
        <v>32</v>
      </c>
      <c r="AA613" t="s">
        <v>32</v>
      </c>
      <c r="AB613" t="s">
        <v>32</v>
      </c>
      <c r="AC613" t="s">
        <v>32</v>
      </c>
      <c r="AD613" t="s">
        <v>32</v>
      </c>
      <c r="AE613" t="s">
        <v>190</v>
      </c>
      <c r="AF613">
        <v>217</v>
      </c>
      <c r="AG613" t="s">
        <v>191</v>
      </c>
      <c r="AH613" t="s">
        <v>192</v>
      </c>
      <c r="AI613">
        <v>4</v>
      </c>
      <c r="AJ613">
        <v>4</v>
      </c>
      <c r="AK613" t="s">
        <v>193</v>
      </c>
      <c r="AL613" t="s">
        <v>193</v>
      </c>
      <c r="AM613" t="s">
        <v>193</v>
      </c>
      <c r="AN613">
        <v>8</v>
      </c>
      <c r="AO613" t="s">
        <v>194</v>
      </c>
      <c r="AP613" t="s">
        <v>826</v>
      </c>
      <c r="AQ613" s="283">
        <v>3.6339999999999999</v>
      </c>
      <c r="AR613">
        <v>1.0840000000000001</v>
      </c>
      <c r="AS613" s="283">
        <v>3.9392559999999999</v>
      </c>
      <c r="AT613">
        <v>114</v>
      </c>
      <c r="AU613" t="s">
        <v>352</v>
      </c>
      <c r="AV613" t="s">
        <v>32</v>
      </c>
      <c r="AW613" t="s">
        <v>32</v>
      </c>
      <c r="AX613">
        <v>14</v>
      </c>
      <c r="AY613" t="s">
        <v>195</v>
      </c>
      <c r="AZ613">
        <v>7112</v>
      </c>
      <c r="BA613" t="s">
        <v>1347</v>
      </c>
      <c r="BB613">
        <v>916989</v>
      </c>
      <c r="BC613" t="s">
        <v>1040</v>
      </c>
      <c r="BD613">
        <v>11527879</v>
      </c>
      <c r="BE613" t="s">
        <v>829</v>
      </c>
      <c r="BF613" t="s">
        <v>188</v>
      </c>
      <c r="BG613" t="s">
        <v>32</v>
      </c>
      <c r="BH613" t="s">
        <v>198</v>
      </c>
      <c r="BI613" t="s">
        <v>32</v>
      </c>
      <c r="BJ613">
        <v>473801</v>
      </c>
      <c r="BK613" t="s">
        <v>831</v>
      </c>
      <c r="BL613" t="s">
        <v>355</v>
      </c>
      <c r="BM613" t="s">
        <v>841</v>
      </c>
      <c r="BN613" t="s">
        <v>834</v>
      </c>
      <c r="BO613" t="s">
        <v>32</v>
      </c>
      <c r="BP613" t="s">
        <v>32</v>
      </c>
    </row>
    <row r="614" spans="1:68">
      <c r="A614" s="109">
        <v>2026</v>
      </c>
      <c r="B614" t="s">
        <v>598</v>
      </c>
      <c r="C614" s="109">
        <v>17</v>
      </c>
      <c r="D614" t="s">
        <v>1893</v>
      </c>
      <c r="E614">
        <v>1</v>
      </c>
      <c r="F614" t="s">
        <v>32</v>
      </c>
      <c r="G614" t="s">
        <v>32</v>
      </c>
      <c r="H614">
        <v>704851</v>
      </c>
      <c r="I614" t="s">
        <v>1489</v>
      </c>
      <c r="J614" t="s">
        <v>822</v>
      </c>
      <c r="K614" t="s">
        <v>854</v>
      </c>
      <c r="L614" t="s">
        <v>1490</v>
      </c>
      <c r="M614">
        <v>17.899999999999999</v>
      </c>
      <c r="N614">
        <v>39</v>
      </c>
      <c r="O614">
        <v>24.9</v>
      </c>
      <c r="P614" s="110">
        <v>46051</v>
      </c>
      <c r="Q614" s="110">
        <v>46070</v>
      </c>
      <c r="R614" s="110">
        <v>46071.004702546299</v>
      </c>
      <c r="S614" t="s">
        <v>187</v>
      </c>
      <c r="T614" t="s">
        <v>32</v>
      </c>
      <c r="U614" t="s">
        <v>32</v>
      </c>
      <c r="V614" t="s">
        <v>334</v>
      </c>
      <c r="W614" t="s">
        <v>188</v>
      </c>
      <c r="X614" t="s">
        <v>825</v>
      </c>
      <c r="Y614" t="s">
        <v>32</v>
      </c>
      <c r="Z614" t="s">
        <v>32</v>
      </c>
      <c r="AA614" t="s">
        <v>32</v>
      </c>
      <c r="AB614" t="s">
        <v>32</v>
      </c>
      <c r="AC614" t="s">
        <v>32</v>
      </c>
      <c r="AD614" t="s">
        <v>32</v>
      </c>
      <c r="AE614" t="s">
        <v>190</v>
      </c>
      <c r="AF614">
        <v>217</v>
      </c>
      <c r="AG614" t="s">
        <v>191</v>
      </c>
      <c r="AH614" t="s">
        <v>192</v>
      </c>
      <c r="AI614">
        <v>4</v>
      </c>
      <c r="AJ614">
        <v>4</v>
      </c>
      <c r="AK614" t="s">
        <v>193</v>
      </c>
      <c r="AL614" t="s">
        <v>193</v>
      </c>
      <c r="AM614" t="s">
        <v>193</v>
      </c>
      <c r="AN614">
        <v>9</v>
      </c>
      <c r="AO614" t="s">
        <v>194</v>
      </c>
      <c r="AP614" t="s">
        <v>826</v>
      </c>
      <c r="AQ614" s="283">
        <v>3.371</v>
      </c>
      <c r="AR614">
        <v>1.0840000000000001</v>
      </c>
      <c r="AS614" s="283">
        <v>3.6541640000000002</v>
      </c>
      <c r="AT614">
        <v>115</v>
      </c>
      <c r="AU614" t="s">
        <v>188</v>
      </c>
      <c r="AV614" t="s">
        <v>32</v>
      </c>
      <c r="AW614" t="s">
        <v>32</v>
      </c>
      <c r="AX614">
        <v>8</v>
      </c>
      <c r="AY614" t="s">
        <v>195</v>
      </c>
      <c r="AZ614">
        <v>6760</v>
      </c>
      <c r="BA614" t="s">
        <v>1491</v>
      </c>
      <c r="BB614">
        <v>229130</v>
      </c>
      <c r="BC614" t="s">
        <v>1492</v>
      </c>
      <c r="BD614">
        <v>15197013</v>
      </c>
      <c r="BE614" t="s">
        <v>829</v>
      </c>
      <c r="BF614" t="s">
        <v>203</v>
      </c>
      <c r="BG614" t="s">
        <v>32</v>
      </c>
      <c r="BH614" t="s">
        <v>198</v>
      </c>
      <c r="BI614" t="s">
        <v>32</v>
      </c>
      <c r="BJ614">
        <v>473796</v>
      </c>
      <c r="BK614" t="s">
        <v>831</v>
      </c>
      <c r="BL614" t="s">
        <v>445</v>
      </c>
      <c r="BM614" t="s">
        <v>833</v>
      </c>
      <c r="BN614" t="s">
        <v>834</v>
      </c>
      <c r="BO614" t="s">
        <v>32</v>
      </c>
      <c r="BP614" t="s">
        <v>32</v>
      </c>
    </row>
    <row r="615" spans="1:68">
      <c r="A615" s="109">
        <v>2026</v>
      </c>
      <c r="B615" t="s">
        <v>598</v>
      </c>
      <c r="C615" s="109">
        <v>17</v>
      </c>
      <c r="D615" t="s">
        <v>1894</v>
      </c>
      <c r="E615">
        <v>1</v>
      </c>
      <c r="F615" t="s">
        <v>32</v>
      </c>
      <c r="G615" t="s">
        <v>32</v>
      </c>
      <c r="H615">
        <v>705569</v>
      </c>
      <c r="I615" t="s">
        <v>1630</v>
      </c>
      <c r="J615" t="s">
        <v>822</v>
      </c>
      <c r="K615" t="s">
        <v>854</v>
      </c>
      <c r="L615" t="s">
        <v>1631</v>
      </c>
      <c r="M615">
        <v>15.2</v>
      </c>
      <c r="N615">
        <v>30.4</v>
      </c>
      <c r="O615">
        <v>24.5</v>
      </c>
      <c r="P615" s="110">
        <v>46053</v>
      </c>
      <c r="Q615" s="110">
        <v>46070</v>
      </c>
      <c r="R615" s="110">
        <v>46070.979186493059</v>
      </c>
      <c r="S615" t="s">
        <v>187</v>
      </c>
      <c r="T615" t="s">
        <v>32</v>
      </c>
      <c r="U615" t="s">
        <v>32</v>
      </c>
      <c r="V615" t="s">
        <v>203</v>
      </c>
      <c r="W615" t="s">
        <v>203</v>
      </c>
      <c r="X615" t="s">
        <v>1039</v>
      </c>
      <c r="Y615" t="s">
        <v>32</v>
      </c>
      <c r="Z615" t="s">
        <v>32</v>
      </c>
      <c r="AA615" t="s">
        <v>32</v>
      </c>
      <c r="AB615" t="s">
        <v>32</v>
      </c>
      <c r="AC615" t="s">
        <v>32</v>
      </c>
      <c r="AD615" t="s">
        <v>32</v>
      </c>
      <c r="AE615" t="s">
        <v>190</v>
      </c>
      <c r="AF615">
        <v>217</v>
      </c>
      <c r="AG615" t="s">
        <v>191</v>
      </c>
      <c r="AH615" t="s">
        <v>192</v>
      </c>
      <c r="AI615">
        <v>4</v>
      </c>
      <c r="AJ615">
        <v>4</v>
      </c>
      <c r="AK615" t="s">
        <v>193</v>
      </c>
      <c r="AL615" t="s">
        <v>193</v>
      </c>
      <c r="AM615" t="s">
        <v>193</v>
      </c>
      <c r="AN615">
        <v>8</v>
      </c>
      <c r="AO615" t="s">
        <v>194</v>
      </c>
      <c r="AP615" t="s">
        <v>826</v>
      </c>
      <c r="AQ615" s="283">
        <v>2.008</v>
      </c>
      <c r="AR615">
        <v>1.0840000000000001</v>
      </c>
      <c r="AS615" s="283">
        <v>2.1766719999999999</v>
      </c>
      <c r="AT615">
        <v>114</v>
      </c>
      <c r="AU615" t="s">
        <v>205</v>
      </c>
      <c r="AV615" t="s">
        <v>32</v>
      </c>
      <c r="AW615" t="s">
        <v>32</v>
      </c>
      <c r="AX615">
        <v>8</v>
      </c>
      <c r="AY615" t="s">
        <v>195</v>
      </c>
      <c r="AZ615">
        <v>7112</v>
      </c>
      <c r="BA615" t="s">
        <v>1347</v>
      </c>
      <c r="BB615">
        <v>919461</v>
      </c>
      <c r="BC615" t="s">
        <v>1633</v>
      </c>
      <c r="BD615">
        <v>15197044</v>
      </c>
      <c r="BE615" t="s">
        <v>829</v>
      </c>
      <c r="BF615" t="s">
        <v>203</v>
      </c>
      <c r="BG615" t="s">
        <v>32</v>
      </c>
      <c r="BH615" t="s">
        <v>198</v>
      </c>
      <c r="BI615" t="s">
        <v>32</v>
      </c>
      <c r="BJ615">
        <v>473795</v>
      </c>
      <c r="BK615" t="s">
        <v>831</v>
      </c>
      <c r="BL615" t="s">
        <v>1041</v>
      </c>
      <c r="BM615" t="s">
        <v>841</v>
      </c>
      <c r="BN615" t="s">
        <v>834</v>
      </c>
      <c r="BO615" t="s">
        <v>32</v>
      </c>
      <c r="BP615" t="s">
        <v>32</v>
      </c>
    </row>
    <row r="616" spans="1:68">
      <c r="A616" s="109">
        <v>2026</v>
      </c>
      <c r="B616" t="s">
        <v>598</v>
      </c>
      <c r="C616" s="109">
        <v>17</v>
      </c>
      <c r="D616" t="s">
        <v>1895</v>
      </c>
      <c r="E616">
        <v>1</v>
      </c>
      <c r="F616" t="s">
        <v>32</v>
      </c>
      <c r="G616" t="s">
        <v>32</v>
      </c>
      <c r="H616">
        <v>697831</v>
      </c>
      <c r="I616" t="s">
        <v>1681</v>
      </c>
      <c r="J616" t="s">
        <v>822</v>
      </c>
      <c r="K616" t="s">
        <v>854</v>
      </c>
      <c r="L616" t="s">
        <v>1682</v>
      </c>
      <c r="M616">
        <v>16.34</v>
      </c>
      <c r="N616">
        <v>41</v>
      </c>
      <c r="O616">
        <v>53.9</v>
      </c>
      <c r="P616" s="110">
        <v>46049</v>
      </c>
      <c r="Q616" s="110">
        <v>46070</v>
      </c>
      <c r="R616" s="110">
        <v>46070.85724730324</v>
      </c>
      <c r="S616" t="s">
        <v>187</v>
      </c>
      <c r="T616" t="s">
        <v>32</v>
      </c>
      <c r="U616" t="s">
        <v>32</v>
      </c>
      <c r="V616" t="s">
        <v>203</v>
      </c>
      <c r="W616" t="s">
        <v>203</v>
      </c>
      <c r="X616" t="s">
        <v>1039</v>
      </c>
      <c r="Y616" t="s">
        <v>32</v>
      </c>
      <c r="Z616" t="s">
        <v>32</v>
      </c>
      <c r="AA616" t="s">
        <v>32</v>
      </c>
      <c r="AB616" t="s">
        <v>32</v>
      </c>
      <c r="AC616" t="s">
        <v>32</v>
      </c>
      <c r="AD616" t="s">
        <v>32</v>
      </c>
      <c r="AE616" t="s">
        <v>190</v>
      </c>
      <c r="AF616">
        <v>217</v>
      </c>
      <c r="AG616" t="s">
        <v>191</v>
      </c>
      <c r="AH616" t="s">
        <v>192</v>
      </c>
      <c r="AI616">
        <v>4</v>
      </c>
      <c r="AJ616">
        <v>4</v>
      </c>
      <c r="AK616" t="s">
        <v>193</v>
      </c>
      <c r="AL616" t="s">
        <v>193</v>
      </c>
      <c r="AM616" t="s">
        <v>193</v>
      </c>
      <c r="AN616">
        <v>10</v>
      </c>
      <c r="AO616" t="s">
        <v>194</v>
      </c>
      <c r="AP616" t="s">
        <v>826</v>
      </c>
      <c r="AQ616" s="283">
        <v>2.6579999999999999</v>
      </c>
      <c r="AR616">
        <v>1.0840000000000001</v>
      </c>
      <c r="AS616" s="283">
        <v>2.8812720000000001</v>
      </c>
      <c r="AT616">
        <v>162</v>
      </c>
      <c r="AU616" t="s">
        <v>205</v>
      </c>
      <c r="AV616" t="s">
        <v>32</v>
      </c>
      <c r="AW616" t="s">
        <v>32</v>
      </c>
      <c r="AX616">
        <v>8</v>
      </c>
      <c r="AY616" t="s">
        <v>195</v>
      </c>
      <c r="AZ616">
        <v>8866</v>
      </c>
      <c r="BA616" t="s">
        <v>1683</v>
      </c>
      <c r="BB616">
        <v>64878</v>
      </c>
      <c r="BC616" t="s">
        <v>1684</v>
      </c>
      <c r="BD616">
        <v>13411427</v>
      </c>
      <c r="BE616" t="s">
        <v>829</v>
      </c>
      <c r="BF616" t="s">
        <v>203</v>
      </c>
      <c r="BG616" t="s">
        <v>32</v>
      </c>
      <c r="BH616" t="s">
        <v>198</v>
      </c>
      <c r="BI616" t="s">
        <v>32</v>
      </c>
      <c r="BJ616">
        <v>473789</v>
      </c>
      <c r="BK616" t="s">
        <v>831</v>
      </c>
      <c r="BL616" t="s">
        <v>1041</v>
      </c>
      <c r="BM616" t="s">
        <v>841</v>
      </c>
      <c r="BN616" t="s">
        <v>834</v>
      </c>
      <c r="BO616" t="s">
        <v>32</v>
      </c>
      <c r="BP616" t="s">
        <v>32</v>
      </c>
    </row>
    <row r="617" spans="1:68">
      <c r="A617" s="109">
        <v>2026</v>
      </c>
      <c r="B617" t="s">
        <v>598</v>
      </c>
      <c r="C617" s="109">
        <v>17</v>
      </c>
      <c r="D617" t="s">
        <v>1895</v>
      </c>
      <c r="E617">
        <v>2</v>
      </c>
      <c r="F617" t="s">
        <v>32</v>
      </c>
      <c r="G617" t="s">
        <v>32</v>
      </c>
      <c r="H617">
        <v>697831</v>
      </c>
      <c r="I617" t="s">
        <v>1681</v>
      </c>
      <c r="J617" t="s">
        <v>822</v>
      </c>
      <c r="K617" t="s">
        <v>854</v>
      </c>
      <c r="L617" t="s">
        <v>1682</v>
      </c>
      <c r="M617">
        <v>16.34</v>
      </c>
      <c r="N617">
        <v>41</v>
      </c>
      <c r="O617">
        <v>53.9</v>
      </c>
      <c r="P617" s="110">
        <v>46049</v>
      </c>
      <c r="Q617" s="110">
        <v>46070</v>
      </c>
      <c r="R617" s="110">
        <v>46070.85724730324</v>
      </c>
      <c r="S617" t="s">
        <v>187</v>
      </c>
      <c r="T617" t="s">
        <v>32</v>
      </c>
      <c r="U617" t="s">
        <v>32</v>
      </c>
      <c r="V617" t="s">
        <v>203</v>
      </c>
      <c r="W617" t="s">
        <v>203</v>
      </c>
      <c r="X617" t="s">
        <v>1039</v>
      </c>
      <c r="Y617" t="s">
        <v>32</v>
      </c>
      <c r="Z617" t="s">
        <v>32</v>
      </c>
      <c r="AA617" t="s">
        <v>32</v>
      </c>
      <c r="AB617" t="s">
        <v>32</v>
      </c>
      <c r="AC617" t="s">
        <v>32</v>
      </c>
      <c r="AD617" t="s">
        <v>32</v>
      </c>
      <c r="AE617" t="s">
        <v>190</v>
      </c>
      <c r="AF617">
        <v>217</v>
      </c>
      <c r="AG617" t="s">
        <v>191</v>
      </c>
      <c r="AH617" t="s">
        <v>192</v>
      </c>
      <c r="AI617">
        <v>4</v>
      </c>
      <c r="AJ617">
        <v>4</v>
      </c>
      <c r="AK617" t="s">
        <v>193</v>
      </c>
      <c r="AL617" t="s">
        <v>193</v>
      </c>
      <c r="AM617" t="s">
        <v>193</v>
      </c>
      <c r="AN617">
        <v>8</v>
      </c>
      <c r="AO617" t="s">
        <v>194</v>
      </c>
      <c r="AP617" t="s">
        <v>826</v>
      </c>
      <c r="AQ617" s="283">
        <v>2.1789999999999998</v>
      </c>
      <c r="AR617">
        <v>1.0840000000000001</v>
      </c>
      <c r="AS617" s="283">
        <v>2.3620359999999998</v>
      </c>
      <c r="AT617">
        <v>114</v>
      </c>
      <c r="AU617" t="s">
        <v>205</v>
      </c>
      <c r="AV617" t="s">
        <v>32</v>
      </c>
      <c r="AW617" t="s">
        <v>32</v>
      </c>
      <c r="AX617">
        <v>8</v>
      </c>
      <c r="AY617" t="s">
        <v>195</v>
      </c>
      <c r="AZ617">
        <v>8866</v>
      </c>
      <c r="BA617" t="s">
        <v>1683</v>
      </c>
      <c r="BB617">
        <v>64878</v>
      </c>
      <c r="BC617" t="s">
        <v>1684</v>
      </c>
      <c r="BD617">
        <v>13411427</v>
      </c>
      <c r="BE617" t="s">
        <v>829</v>
      </c>
      <c r="BF617" t="s">
        <v>203</v>
      </c>
      <c r="BG617" t="s">
        <v>32</v>
      </c>
      <c r="BH617" t="s">
        <v>198</v>
      </c>
      <c r="BI617" t="s">
        <v>32</v>
      </c>
      <c r="BJ617">
        <v>473789</v>
      </c>
      <c r="BK617" t="s">
        <v>831</v>
      </c>
      <c r="BL617" t="s">
        <v>1041</v>
      </c>
      <c r="BM617" t="s">
        <v>841</v>
      </c>
      <c r="BN617" t="s">
        <v>834</v>
      </c>
      <c r="BO617" t="s">
        <v>32</v>
      </c>
      <c r="BP617" t="s">
        <v>32</v>
      </c>
    </row>
    <row r="618" spans="1:68">
      <c r="A618" s="109">
        <v>2026</v>
      </c>
      <c r="B618" t="s">
        <v>598</v>
      </c>
      <c r="C618" s="109">
        <v>17</v>
      </c>
      <c r="D618" t="s">
        <v>1896</v>
      </c>
      <c r="E618">
        <v>1</v>
      </c>
      <c r="F618" t="s">
        <v>32</v>
      </c>
      <c r="G618" t="s">
        <v>32</v>
      </c>
      <c r="H618">
        <v>705417</v>
      </c>
      <c r="I618" t="s">
        <v>1573</v>
      </c>
      <c r="J618" t="s">
        <v>822</v>
      </c>
      <c r="K618" t="s">
        <v>854</v>
      </c>
      <c r="L618" t="s">
        <v>1574</v>
      </c>
      <c r="M618">
        <v>14.99</v>
      </c>
      <c r="N618">
        <v>26</v>
      </c>
      <c r="O618">
        <v>41.8</v>
      </c>
      <c r="P618" s="110">
        <v>46051</v>
      </c>
      <c r="Q618" s="110">
        <v>46070</v>
      </c>
      <c r="R618" s="110">
        <v>46070.853610613427</v>
      </c>
      <c r="S618" t="s">
        <v>187</v>
      </c>
      <c r="T618" t="s">
        <v>32</v>
      </c>
      <c r="U618" t="s">
        <v>32</v>
      </c>
      <c r="V618" t="s">
        <v>301</v>
      </c>
      <c r="W618" t="s">
        <v>302</v>
      </c>
      <c r="X618" t="s">
        <v>856</v>
      </c>
      <c r="Y618" t="s">
        <v>32</v>
      </c>
      <c r="Z618" t="s">
        <v>32</v>
      </c>
      <c r="AA618" t="s">
        <v>32</v>
      </c>
      <c r="AB618" t="s">
        <v>32</v>
      </c>
      <c r="AC618" t="s">
        <v>32</v>
      </c>
      <c r="AD618" t="s">
        <v>32</v>
      </c>
      <c r="AE618" t="s">
        <v>190</v>
      </c>
      <c r="AF618">
        <v>217</v>
      </c>
      <c r="AG618" t="s">
        <v>191</v>
      </c>
      <c r="AH618" t="s">
        <v>192</v>
      </c>
      <c r="AI618">
        <v>4</v>
      </c>
      <c r="AJ618">
        <v>4</v>
      </c>
      <c r="AK618" t="s">
        <v>193</v>
      </c>
      <c r="AL618" t="s">
        <v>193</v>
      </c>
      <c r="AM618" t="s">
        <v>193</v>
      </c>
      <c r="AN618">
        <v>10</v>
      </c>
      <c r="AO618" t="s">
        <v>194</v>
      </c>
      <c r="AP618" t="s">
        <v>826</v>
      </c>
      <c r="AQ618" s="283">
        <v>3.5720000000000001</v>
      </c>
      <c r="AR618">
        <v>1.0840000000000001</v>
      </c>
      <c r="AS618" s="283">
        <v>3.8720480000000008</v>
      </c>
      <c r="AT618">
        <v>117</v>
      </c>
      <c r="AU618" t="s">
        <v>261</v>
      </c>
      <c r="AV618" t="s">
        <v>32</v>
      </c>
      <c r="AW618" t="s">
        <v>32</v>
      </c>
      <c r="AX618">
        <v>8</v>
      </c>
      <c r="AY618" t="s">
        <v>195</v>
      </c>
      <c r="AZ618">
        <v>7118</v>
      </c>
      <c r="BA618" t="s">
        <v>1575</v>
      </c>
      <c r="BB618">
        <v>20717</v>
      </c>
      <c r="BC618" t="s">
        <v>1576</v>
      </c>
      <c r="BD618">
        <v>10646838</v>
      </c>
      <c r="BE618" t="s">
        <v>829</v>
      </c>
      <c r="BF618" t="s">
        <v>203</v>
      </c>
      <c r="BG618" t="s">
        <v>32</v>
      </c>
      <c r="BH618" t="s">
        <v>198</v>
      </c>
      <c r="BI618" t="s">
        <v>32</v>
      </c>
      <c r="BJ618">
        <v>473786</v>
      </c>
      <c r="BK618" t="s">
        <v>831</v>
      </c>
      <c r="BL618" t="s">
        <v>305</v>
      </c>
      <c r="BM618" t="s">
        <v>841</v>
      </c>
      <c r="BN618" t="s">
        <v>834</v>
      </c>
      <c r="BO618" t="s">
        <v>32</v>
      </c>
      <c r="BP618" t="s">
        <v>32</v>
      </c>
    </row>
    <row r="619" spans="1:68">
      <c r="A619" s="109">
        <v>2026</v>
      </c>
      <c r="B619" t="s">
        <v>598</v>
      </c>
      <c r="C619" s="109">
        <v>17</v>
      </c>
      <c r="D619" t="s">
        <v>1897</v>
      </c>
      <c r="E619">
        <v>1</v>
      </c>
      <c r="F619" t="s">
        <v>32</v>
      </c>
      <c r="G619" t="s">
        <v>32</v>
      </c>
      <c r="H619">
        <v>705312</v>
      </c>
      <c r="I619" t="s">
        <v>1898</v>
      </c>
      <c r="J619" t="s">
        <v>822</v>
      </c>
      <c r="K619" t="s">
        <v>854</v>
      </c>
      <c r="L619" t="s">
        <v>1899</v>
      </c>
      <c r="M619">
        <v>11.99</v>
      </c>
      <c r="N619">
        <v>30.2</v>
      </c>
      <c r="O619">
        <v>19.8</v>
      </c>
      <c r="P619" s="110">
        <v>46048</v>
      </c>
      <c r="Q619" s="110">
        <v>46070</v>
      </c>
      <c r="R619" s="110">
        <v>46070.948822835649</v>
      </c>
      <c r="S619" t="s">
        <v>187</v>
      </c>
      <c r="T619" t="s">
        <v>32</v>
      </c>
      <c r="U619" t="s">
        <v>32</v>
      </c>
      <c r="V619" t="s">
        <v>259</v>
      </c>
      <c r="W619" t="s">
        <v>259</v>
      </c>
      <c r="X619" t="s">
        <v>856</v>
      </c>
      <c r="Y619" t="s">
        <v>32</v>
      </c>
      <c r="Z619" t="s">
        <v>32</v>
      </c>
      <c r="AA619" t="s">
        <v>32</v>
      </c>
      <c r="AB619" t="s">
        <v>32</v>
      </c>
      <c r="AC619" t="s">
        <v>32</v>
      </c>
      <c r="AD619" t="s">
        <v>32</v>
      </c>
      <c r="AE619" t="s">
        <v>190</v>
      </c>
      <c r="AF619">
        <v>217</v>
      </c>
      <c r="AG619" t="s">
        <v>191</v>
      </c>
      <c r="AH619" t="s">
        <v>192</v>
      </c>
      <c r="AI619">
        <v>4</v>
      </c>
      <c r="AJ619">
        <v>4</v>
      </c>
      <c r="AK619" t="s">
        <v>193</v>
      </c>
      <c r="AL619" t="s">
        <v>193</v>
      </c>
      <c r="AM619" t="s">
        <v>193</v>
      </c>
      <c r="AN619">
        <v>10</v>
      </c>
      <c r="AO619" t="s">
        <v>194</v>
      </c>
      <c r="AP619" t="s">
        <v>826</v>
      </c>
      <c r="AQ619" s="283">
        <v>1.744</v>
      </c>
      <c r="AR619">
        <v>1.0840000000000001</v>
      </c>
      <c r="AS619" s="283">
        <v>1.890496</v>
      </c>
      <c r="AT619">
        <v>162</v>
      </c>
      <c r="AU619" t="s">
        <v>261</v>
      </c>
      <c r="AV619" t="s">
        <v>32</v>
      </c>
      <c r="AW619" t="s">
        <v>32</v>
      </c>
      <c r="AX619">
        <v>8</v>
      </c>
      <c r="AY619" t="s">
        <v>195</v>
      </c>
      <c r="AZ619">
        <v>6554</v>
      </c>
      <c r="BA619" t="s">
        <v>1900</v>
      </c>
      <c r="BB619">
        <v>951687</v>
      </c>
      <c r="BC619" t="s">
        <v>1901</v>
      </c>
      <c r="BD619">
        <v>16156671</v>
      </c>
      <c r="BE619" t="s">
        <v>859</v>
      </c>
      <c r="BF619" t="s">
        <v>203</v>
      </c>
      <c r="BG619" t="s">
        <v>32</v>
      </c>
      <c r="BH619" t="s">
        <v>198</v>
      </c>
      <c r="BI619" t="s">
        <v>1902</v>
      </c>
      <c r="BJ619">
        <v>473784</v>
      </c>
      <c r="BK619" t="s">
        <v>831</v>
      </c>
      <c r="BL619" t="s">
        <v>264</v>
      </c>
      <c r="BM619" t="s">
        <v>841</v>
      </c>
      <c r="BN619" t="s">
        <v>1226</v>
      </c>
      <c r="BO619" t="s">
        <v>32</v>
      </c>
      <c r="BP619" t="s">
        <v>32</v>
      </c>
    </row>
    <row r="620" spans="1:68">
      <c r="A620" s="109">
        <v>2026</v>
      </c>
      <c r="B620" t="s">
        <v>598</v>
      </c>
      <c r="C620" s="109">
        <v>17</v>
      </c>
      <c r="D620" t="s">
        <v>1897</v>
      </c>
      <c r="E620">
        <v>2</v>
      </c>
      <c r="F620" t="s">
        <v>32</v>
      </c>
      <c r="G620" t="s">
        <v>32</v>
      </c>
      <c r="H620">
        <v>705312</v>
      </c>
      <c r="I620" t="s">
        <v>1898</v>
      </c>
      <c r="J620" t="s">
        <v>822</v>
      </c>
      <c r="K620" t="s">
        <v>854</v>
      </c>
      <c r="L620" t="s">
        <v>1899</v>
      </c>
      <c r="M620">
        <v>11.99</v>
      </c>
      <c r="N620">
        <v>30.2</v>
      </c>
      <c r="O620">
        <v>19.8</v>
      </c>
      <c r="P620" s="110">
        <v>46048</v>
      </c>
      <c r="Q620" s="110">
        <v>46070</v>
      </c>
      <c r="R620" s="110">
        <v>46070.948822835649</v>
      </c>
      <c r="S620" t="s">
        <v>187</v>
      </c>
      <c r="T620" t="s">
        <v>32</v>
      </c>
      <c r="U620" t="s">
        <v>32</v>
      </c>
      <c r="V620" t="s">
        <v>259</v>
      </c>
      <c r="W620" t="s">
        <v>259</v>
      </c>
      <c r="X620" t="s">
        <v>856</v>
      </c>
      <c r="Y620" t="s">
        <v>32</v>
      </c>
      <c r="Z620" t="s">
        <v>32</v>
      </c>
      <c r="AA620" t="s">
        <v>32</v>
      </c>
      <c r="AB620" t="s">
        <v>32</v>
      </c>
      <c r="AC620" t="s">
        <v>32</v>
      </c>
      <c r="AD620" t="s">
        <v>32</v>
      </c>
      <c r="AE620" t="s">
        <v>190</v>
      </c>
      <c r="AF620">
        <v>217</v>
      </c>
      <c r="AG620" t="s">
        <v>191</v>
      </c>
      <c r="AH620" t="s">
        <v>192</v>
      </c>
      <c r="AI620">
        <v>4</v>
      </c>
      <c r="AJ620">
        <v>4</v>
      </c>
      <c r="AK620" t="s">
        <v>193</v>
      </c>
      <c r="AL620" t="s">
        <v>193</v>
      </c>
      <c r="AM620" t="s">
        <v>193</v>
      </c>
      <c r="AN620">
        <v>10</v>
      </c>
      <c r="AO620" t="s">
        <v>194</v>
      </c>
      <c r="AP620" t="s">
        <v>826</v>
      </c>
      <c r="AQ620" s="283">
        <v>6.7000000000000004E-2</v>
      </c>
      <c r="AR620">
        <v>1.0840000000000001</v>
      </c>
      <c r="AS620" s="283">
        <v>7.2628000000000012E-2</v>
      </c>
      <c r="AT620">
        <v>162</v>
      </c>
      <c r="AU620" t="s">
        <v>261</v>
      </c>
      <c r="AV620" t="s">
        <v>32</v>
      </c>
      <c r="AW620" t="s">
        <v>32</v>
      </c>
      <c r="AX620">
        <v>8</v>
      </c>
      <c r="AY620" t="s">
        <v>195</v>
      </c>
      <c r="AZ620">
        <v>1981</v>
      </c>
      <c r="BA620" t="s">
        <v>218</v>
      </c>
      <c r="BB620">
        <v>951687</v>
      </c>
      <c r="BC620" t="s">
        <v>1901</v>
      </c>
      <c r="BD620">
        <v>16156671</v>
      </c>
      <c r="BE620" t="s">
        <v>859</v>
      </c>
      <c r="BF620" t="s">
        <v>203</v>
      </c>
      <c r="BG620" t="s">
        <v>32</v>
      </c>
      <c r="BH620" t="s">
        <v>198</v>
      </c>
      <c r="BI620" t="s">
        <v>1902</v>
      </c>
      <c r="BJ620">
        <v>473784</v>
      </c>
      <c r="BK620" t="s">
        <v>831</v>
      </c>
      <c r="BL620" t="s">
        <v>264</v>
      </c>
      <c r="BM620" t="s">
        <v>841</v>
      </c>
      <c r="BN620" t="s">
        <v>1226</v>
      </c>
      <c r="BO620" t="s">
        <v>32</v>
      </c>
      <c r="BP620" t="s">
        <v>32</v>
      </c>
    </row>
    <row r="621" spans="1:68">
      <c r="A621" s="109">
        <v>2026</v>
      </c>
      <c r="B621" t="s">
        <v>598</v>
      </c>
      <c r="C621" s="109">
        <v>17</v>
      </c>
      <c r="D621" t="s">
        <v>1903</v>
      </c>
      <c r="E621">
        <v>1</v>
      </c>
      <c r="F621" t="s">
        <v>32</v>
      </c>
      <c r="G621" t="s">
        <v>32</v>
      </c>
      <c r="H621">
        <v>961248</v>
      </c>
      <c r="I621" t="s">
        <v>1676</v>
      </c>
      <c r="J621" t="s">
        <v>822</v>
      </c>
      <c r="K621" t="s">
        <v>854</v>
      </c>
      <c r="L621" t="s">
        <v>1677</v>
      </c>
      <c r="M621">
        <v>17.2</v>
      </c>
      <c r="N621">
        <v>35</v>
      </c>
      <c r="O621">
        <v>50</v>
      </c>
      <c r="P621" s="110">
        <v>46049</v>
      </c>
      <c r="Q621" s="110">
        <v>46070</v>
      </c>
      <c r="R621" s="110">
        <v>46070.758073113422</v>
      </c>
      <c r="S621" t="s">
        <v>187</v>
      </c>
      <c r="T621" t="s">
        <v>32</v>
      </c>
      <c r="U621" t="s">
        <v>32</v>
      </c>
      <c r="V621" t="s">
        <v>203</v>
      </c>
      <c r="W621" t="s">
        <v>203</v>
      </c>
      <c r="X621" t="s">
        <v>1039</v>
      </c>
      <c r="Y621" t="s">
        <v>32</v>
      </c>
      <c r="Z621" t="s">
        <v>32</v>
      </c>
      <c r="AA621" t="s">
        <v>32</v>
      </c>
      <c r="AB621" t="s">
        <v>32</v>
      </c>
      <c r="AC621" t="s">
        <v>32</v>
      </c>
      <c r="AD621" t="s">
        <v>32</v>
      </c>
      <c r="AE621" t="s">
        <v>190</v>
      </c>
      <c r="AF621">
        <v>217</v>
      </c>
      <c r="AG621" t="s">
        <v>191</v>
      </c>
      <c r="AH621" t="s">
        <v>192</v>
      </c>
      <c r="AI621">
        <v>4</v>
      </c>
      <c r="AJ621">
        <v>4</v>
      </c>
      <c r="AK621" t="s">
        <v>193</v>
      </c>
      <c r="AL621" t="s">
        <v>193</v>
      </c>
      <c r="AM621" t="s">
        <v>193</v>
      </c>
      <c r="AN621">
        <v>10</v>
      </c>
      <c r="AO621" t="s">
        <v>194</v>
      </c>
      <c r="AP621" t="s">
        <v>826</v>
      </c>
      <c r="AQ621" s="283">
        <v>3.4889999999999999</v>
      </c>
      <c r="AR621">
        <v>1.0840000000000001</v>
      </c>
      <c r="AS621" s="283">
        <v>3.782076</v>
      </c>
      <c r="AT621">
        <v>162</v>
      </c>
      <c r="AU621" t="s">
        <v>205</v>
      </c>
      <c r="AV621" t="s">
        <v>32</v>
      </c>
      <c r="AW621" t="s">
        <v>32</v>
      </c>
      <c r="AX621">
        <v>8</v>
      </c>
      <c r="AY621" t="s">
        <v>195</v>
      </c>
      <c r="AZ621">
        <v>6740</v>
      </c>
      <c r="BA621" t="s">
        <v>1678</v>
      </c>
      <c r="BB621">
        <v>18207</v>
      </c>
      <c r="BC621" t="s">
        <v>1679</v>
      </c>
      <c r="BD621">
        <v>7528066</v>
      </c>
      <c r="BE621" t="s">
        <v>829</v>
      </c>
      <c r="BF621" t="s">
        <v>203</v>
      </c>
      <c r="BG621" t="s">
        <v>32</v>
      </c>
      <c r="BH621" t="s">
        <v>198</v>
      </c>
      <c r="BI621" t="s">
        <v>32</v>
      </c>
      <c r="BJ621">
        <v>473782</v>
      </c>
      <c r="BK621" t="s">
        <v>831</v>
      </c>
      <c r="BL621" t="s">
        <v>1041</v>
      </c>
      <c r="BM621" t="s">
        <v>841</v>
      </c>
      <c r="BN621" t="s">
        <v>834</v>
      </c>
      <c r="BO621" t="s">
        <v>32</v>
      </c>
      <c r="BP621" t="s">
        <v>32</v>
      </c>
    </row>
    <row r="622" spans="1:68">
      <c r="A622" s="109">
        <v>2026</v>
      </c>
      <c r="B622" t="s">
        <v>598</v>
      </c>
      <c r="C622" s="109">
        <v>17</v>
      </c>
      <c r="D622" t="s">
        <v>1903</v>
      </c>
      <c r="E622">
        <v>2</v>
      </c>
      <c r="F622" t="s">
        <v>32</v>
      </c>
      <c r="G622" t="s">
        <v>32</v>
      </c>
      <c r="H622">
        <v>961248</v>
      </c>
      <c r="I622" t="s">
        <v>1676</v>
      </c>
      <c r="J622" t="s">
        <v>822</v>
      </c>
      <c r="K622" t="s">
        <v>854</v>
      </c>
      <c r="L622" t="s">
        <v>1677</v>
      </c>
      <c r="M622">
        <v>17.2</v>
      </c>
      <c r="N622">
        <v>35</v>
      </c>
      <c r="O622">
        <v>50</v>
      </c>
      <c r="P622" s="110">
        <v>46049</v>
      </c>
      <c r="Q622" s="110">
        <v>46070</v>
      </c>
      <c r="R622" s="110">
        <v>46070.758073113422</v>
      </c>
      <c r="S622" t="s">
        <v>187</v>
      </c>
      <c r="T622" t="s">
        <v>32</v>
      </c>
      <c r="U622" t="s">
        <v>32</v>
      </c>
      <c r="V622" t="s">
        <v>203</v>
      </c>
      <c r="W622" t="s">
        <v>203</v>
      </c>
      <c r="X622" t="s">
        <v>1039</v>
      </c>
      <c r="Y622" t="s">
        <v>32</v>
      </c>
      <c r="Z622" t="s">
        <v>32</v>
      </c>
      <c r="AA622" t="s">
        <v>32</v>
      </c>
      <c r="AB622" t="s">
        <v>32</v>
      </c>
      <c r="AC622" t="s">
        <v>32</v>
      </c>
      <c r="AD622" t="s">
        <v>32</v>
      </c>
      <c r="AE622" t="s">
        <v>190</v>
      </c>
      <c r="AF622">
        <v>217</v>
      </c>
      <c r="AG622" t="s">
        <v>191</v>
      </c>
      <c r="AH622" t="s">
        <v>192</v>
      </c>
      <c r="AI622">
        <v>4</v>
      </c>
      <c r="AJ622">
        <v>4</v>
      </c>
      <c r="AK622" t="s">
        <v>193</v>
      </c>
      <c r="AL622" t="s">
        <v>193</v>
      </c>
      <c r="AM622" t="s">
        <v>193</v>
      </c>
      <c r="AN622">
        <v>8</v>
      </c>
      <c r="AO622" t="s">
        <v>194</v>
      </c>
      <c r="AP622" t="s">
        <v>826</v>
      </c>
      <c r="AQ622" s="283">
        <v>1.9450000000000001</v>
      </c>
      <c r="AR622">
        <v>1.0840000000000001</v>
      </c>
      <c r="AS622" s="283">
        <v>2.1083799999999999</v>
      </c>
      <c r="AT622">
        <v>114</v>
      </c>
      <c r="AU622" t="s">
        <v>205</v>
      </c>
      <c r="AV622" t="s">
        <v>32</v>
      </c>
      <c r="AW622" t="s">
        <v>32</v>
      </c>
      <c r="AX622">
        <v>8</v>
      </c>
      <c r="AY622" t="s">
        <v>195</v>
      </c>
      <c r="AZ622">
        <v>6740</v>
      </c>
      <c r="BA622" t="s">
        <v>1678</v>
      </c>
      <c r="BB622">
        <v>18207</v>
      </c>
      <c r="BC622" t="s">
        <v>1679</v>
      </c>
      <c r="BD622">
        <v>7528066</v>
      </c>
      <c r="BE622" t="s">
        <v>829</v>
      </c>
      <c r="BF622" t="s">
        <v>203</v>
      </c>
      <c r="BG622" t="s">
        <v>32</v>
      </c>
      <c r="BH622" t="s">
        <v>198</v>
      </c>
      <c r="BI622" t="s">
        <v>32</v>
      </c>
      <c r="BJ622">
        <v>473782</v>
      </c>
      <c r="BK622" t="s">
        <v>831</v>
      </c>
      <c r="BL622" t="s">
        <v>1041</v>
      </c>
      <c r="BM622" t="s">
        <v>841</v>
      </c>
      <c r="BN622" t="s">
        <v>834</v>
      </c>
      <c r="BO622" t="s">
        <v>32</v>
      </c>
      <c r="BP622" t="s">
        <v>32</v>
      </c>
    </row>
    <row r="623" spans="1:68">
      <c r="A623" s="109">
        <v>2026</v>
      </c>
      <c r="B623" t="s">
        <v>598</v>
      </c>
      <c r="C623" s="109">
        <v>17</v>
      </c>
      <c r="D623" t="s">
        <v>1904</v>
      </c>
      <c r="E623">
        <v>1</v>
      </c>
      <c r="F623" t="s">
        <v>32</v>
      </c>
      <c r="G623" t="s">
        <v>32</v>
      </c>
      <c r="H623">
        <v>704676</v>
      </c>
      <c r="I623" t="s">
        <v>1764</v>
      </c>
      <c r="J623" t="s">
        <v>822</v>
      </c>
      <c r="K623" t="s">
        <v>854</v>
      </c>
      <c r="L623" t="s">
        <v>1765</v>
      </c>
      <c r="M623">
        <v>14.95</v>
      </c>
      <c r="N623">
        <v>27.5</v>
      </c>
      <c r="O623">
        <v>21.5</v>
      </c>
      <c r="P623" s="110">
        <v>46049</v>
      </c>
      <c r="Q623" s="110">
        <v>46070</v>
      </c>
      <c r="R623" s="110">
        <v>46070.73313572917</v>
      </c>
      <c r="S623" t="s">
        <v>187</v>
      </c>
      <c r="T623" t="s">
        <v>32</v>
      </c>
      <c r="U623" t="s">
        <v>32</v>
      </c>
      <c r="V623" t="s">
        <v>334</v>
      </c>
      <c r="W623" t="s">
        <v>188</v>
      </c>
      <c r="X623" t="s">
        <v>825</v>
      </c>
      <c r="Y623" t="s">
        <v>32</v>
      </c>
      <c r="Z623" t="s">
        <v>32</v>
      </c>
      <c r="AA623" t="s">
        <v>32</v>
      </c>
      <c r="AB623" t="s">
        <v>32</v>
      </c>
      <c r="AC623" t="s">
        <v>32</v>
      </c>
      <c r="AD623" t="s">
        <v>32</v>
      </c>
      <c r="AE623" t="s">
        <v>190</v>
      </c>
      <c r="AF623">
        <v>217</v>
      </c>
      <c r="AG623" t="s">
        <v>191</v>
      </c>
      <c r="AH623" t="s">
        <v>192</v>
      </c>
      <c r="AI623">
        <v>4</v>
      </c>
      <c r="AJ623">
        <v>4</v>
      </c>
      <c r="AK623" t="s">
        <v>193</v>
      </c>
      <c r="AL623" t="s">
        <v>193</v>
      </c>
      <c r="AM623" t="s">
        <v>193</v>
      </c>
      <c r="AN623">
        <v>14</v>
      </c>
      <c r="AO623" t="s">
        <v>194</v>
      </c>
      <c r="AP623" t="s">
        <v>826</v>
      </c>
      <c r="AQ623" s="283">
        <v>1.583</v>
      </c>
      <c r="AR623">
        <v>1.0840000000000001</v>
      </c>
      <c r="AS623" s="283">
        <v>1.7159720000000001</v>
      </c>
      <c r="AT623">
        <v>161</v>
      </c>
      <c r="AU623" t="s">
        <v>188</v>
      </c>
      <c r="AV623" t="s">
        <v>32</v>
      </c>
      <c r="AW623" t="s">
        <v>32</v>
      </c>
      <c r="AX623">
        <v>8</v>
      </c>
      <c r="AY623" t="s">
        <v>195</v>
      </c>
      <c r="AZ623">
        <v>10169</v>
      </c>
      <c r="BA623" t="s">
        <v>1766</v>
      </c>
      <c r="BB623">
        <v>910847</v>
      </c>
      <c r="BC623" t="s">
        <v>1767</v>
      </c>
      <c r="BD623">
        <v>16566893</v>
      </c>
      <c r="BE623" t="s">
        <v>829</v>
      </c>
      <c r="BF623" t="s">
        <v>1459</v>
      </c>
      <c r="BG623" t="s">
        <v>32</v>
      </c>
      <c r="BH623" t="s">
        <v>198</v>
      </c>
      <c r="BI623" t="s">
        <v>32</v>
      </c>
      <c r="BJ623">
        <v>473775</v>
      </c>
      <c r="BK623" t="s">
        <v>831</v>
      </c>
      <c r="BL623" t="s">
        <v>336</v>
      </c>
      <c r="BM623" t="s">
        <v>833</v>
      </c>
      <c r="BN623" t="s">
        <v>834</v>
      </c>
      <c r="BO623" t="s">
        <v>32</v>
      </c>
      <c r="BP623" t="s">
        <v>32</v>
      </c>
    </row>
    <row r="624" spans="1:68">
      <c r="A624" s="109">
        <v>2026</v>
      </c>
      <c r="B624" t="s">
        <v>598</v>
      </c>
      <c r="C624" s="109">
        <v>17</v>
      </c>
      <c r="D624" t="s">
        <v>1905</v>
      </c>
      <c r="E624">
        <v>1</v>
      </c>
      <c r="F624" t="s">
        <v>32</v>
      </c>
      <c r="G624" t="s">
        <v>32</v>
      </c>
      <c r="H624">
        <v>699629</v>
      </c>
      <c r="I624" t="s">
        <v>1769</v>
      </c>
      <c r="J624" t="s">
        <v>822</v>
      </c>
      <c r="K624" t="s">
        <v>854</v>
      </c>
      <c r="L624" t="s">
        <v>1770</v>
      </c>
      <c r="M624">
        <v>14.67</v>
      </c>
      <c r="N624">
        <v>29.5</v>
      </c>
      <c r="O624">
        <v>34.5</v>
      </c>
      <c r="P624" s="110">
        <v>46049</v>
      </c>
      <c r="Q624" s="110">
        <v>46070</v>
      </c>
      <c r="R624" s="110">
        <v>46070.707471562499</v>
      </c>
      <c r="S624" t="s">
        <v>187</v>
      </c>
      <c r="T624" t="s">
        <v>32</v>
      </c>
      <c r="U624" t="s">
        <v>32</v>
      </c>
      <c r="V624" t="s">
        <v>334</v>
      </c>
      <c r="W624" t="s">
        <v>188</v>
      </c>
      <c r="X624" t="s">
        <v>825</v>
      </c>
      <c r="Y624" t="s">
        <v>32</v>
      </c>
      <c r="Z624" t="s">
        <v>32</v>
      </c>
      <c r="AA624" t="s">
        <v>32</v>
      </c>
      <c r="AB624" t="s">
        <v>32</v>
      </c>
      <c r="AC624" t="s">
        <v>32</v>
      </c>
      <c r="AD624" t="s">
        <v>32</v>
      </c>
      <c r="AE624" t="s">
        <v>190</v>
      </c>
      <c r="AF624">
        <v>217</v>
      </c>
      <c r="AG624" t="s">
        <v>191</v>
      </c>
      <c r="AH624" t="s">
        <v>192</v>
      </c>
      <c r="AI624">
        <v>4</v>
      </c>
      <c r="AJ624">
        <v>4</v>
      </c>
      <c r="AK624" t="s">
        <v>193</v>
      </c>
      <c r="AL624" t="s">
        <v>193</v>
      </c>
      <c r="AM624" t="s">
        <v>193</v>
      </c>
      <c r="AN624">
        <v>14</v>
      </c>
      <c r="AO624" t="s">
        <v>194</v>
      </c>
      <c r="AP624" t="s">
        <v>826</v>
      </c>
      <c r="AQ624" s="283">
        <v>1.512</v>
      </c>
      <c r="AR624">
        <v>1.0840000000000001</v>
      </c>
      <c r="AS624" s="283">
        <v>1.639008</v>
      </c>
      <c r="AT624">
        <v>161</v>
      </c>
      <c r="AU624" t="s">
        <v>188</v>
      </c>
      <c r="AV624" t="s">
        <v>32</v>
      </c>
      <c r="AW624" t="s">
        <v>32</v>
      </c>
      <c r="AX624">
        <v>8</v>
      </c>
      <c r="AY624" t="s">
        <v>195</v>
      </c>
      <c r="AZ624">
        <v>9069</v>
      </c>
      <c r="BA624" t="s">
        <v>1771</v>
      </c>
      <c r="BB624">
        <v>934620</v>
      </c>
      <c r="BC624" t="s">
        <v>1772</v>
      </c>
      <c r="BD624">
        <v>16916412</v>
      </c>
      <c r="BE624" t="s">
        <v>829</v>
      </c>
      <c r="BF624" t="s">
        <v>203</v>
      </c>
      <c r="BG624" t="s">
        <v>32</v>
      </c>
      <c r="BH624" t="s">
        <v>198</v>
      </c>
      <c r="BI624" t="s">
        <v>32</v>
      </c>
      <c r="BJ624">
        <v>473774</v>
      </c>
      <c r="BK624" t="s">
        <v>831</v>
      </c>
      <c r="BL624" t="s">
        <v>336</v>
      </c>
      <c r="BM624" t="s">
        <v>833</v>
      </c>
      <c r="BN624" t="s">
        <v>834</v>
      </c>
      <c r="BO624" t="s">
        <v>32</v>
      </c>
      <c r="BP624" t="s">
        <v>32</v>
      </c>
    </row>
    <row r="625" spans="1:68">
      <c r="A625" s="109">
        <v>2026</v>
      </c>
      <c r="B625" t="s">
        <v>598</v>
      </c>
      <c r="C625" s="109">
        <v>17</v>
      </c>
      <c r="D625" t="s">
        <v>1906</v>
      </c>
      <c r="E625">
        <v>1</v>
      </c>
      <c r="F625" t="s">
        <v>32</v>
      </c>
      <c r="G625" t="s">
        <v>32</v>
      </c>
      <c r="H625">
        <v>961539</v>
      </c>
      <c r="I625" t="s">
        <v>558</v>
      </c>
      <c r="J625" t="s">
        <v>822</v>
      </c>
      <c r="K625" t="s">
        <v>914</v>
      </c>
      <c r="L625" t="s">
        <v>1114</v>
      </c>
      <c r="M625">
        <v>14.96</v>
      </c>
      <c r="N625">
        <v>22.2</v>
      </c>
      <c r="O625">
        <v>33.5</v>
      </c>
      <c r="P625" s="110">
        <v>46055</v>
      </c>
      <c r="Q625" s="110">
        <v>46070</v>
      </c>
      <c r="R625" s="110">
        <v>46070.730037534733</v>
      </c>
      <c r="S625" t="s">
        <v>187</v>
      </c>
      <c r="T625" t="s">
        <v>32</v>
      </c>
      <c r="U625" t="s">
        <v>32</v>
      </c>
      <c r="V625" t="s">
        <v>1196</v>
      </c>
      <c r="W625" t="s">
        <v>1197</v>
      </c>
      <c r="X625" t="s">
        <v>1001</v>
      </c>
      <c r="Y625" t="s">
        <v>32</v>
      </c>
      <c r="Z625" t="s">
        <v>32</v>
      </c>
      <c r="AA625" t="s">
        <v>32</v>
      </c>
      <c r="AB625" t="s">
        <v>32</v>
      </c>
      <c r="AC625" t="s">
        <v>32</v>
      </c>
      <c r="AD625" t="s">
        <v>32</v>
      </c>
      <c r="AE625" t="s">
        <v>190</v>
      </c>
      <c r="AF625">
        <v>217</v>
      </c>
      <c r="AG625" t="s">
        <v>191</v>
      </c>
      <c r="AH625" t="s">
        <v>192</v>
      </c>
      <c r="AI625">
        <v>4</v>
      </c>
      <c r="AJ625">
        <v>4</v>
      </c>
      <c r="AK625" t="s">
        <v>193</v>
      </c>
      <c r="AL625" t="s">
        <v>193</v>
      </c>
      <c r="AM625" t="s">
        <v>193</v>
      </c>
      <c r="AN625">
        <v>5</v>
      </c>
      <c r="AO625" t="s">
        <v>194</v>
      </c>
      <c r="AP625" t="s">
        <v>826</v>
      </c>
      <c r="AQ625" s="283">
        <v>1.1140000000000001</v>
      </c>
      <c r="AR625">
        <v>1.0840000000000001</v>
      </c>
      <c r="AS625" s="283">
        <v>1.207576</v>
      </c>
      <c r="AT625">
        <v>111</v>
      </c>
      <c r="AU625" t="s">
        <v>1198</v>
      </c>
      <c r="AV625" t="s">
        <v>32</v>
      </c>
      <c r="AW625" t="s">
        <v>32</v>
      </c>
      <c r="AX625">
        <v>5</v>
      </c>
      <c r="AY625" t="s">
        <v>195</v>
      </c>
      <c r="AZ625">
        <v>10746</v>
      </c>
      <c r="BA625" t="s">
        <v>1104</v>
      </c>
      <c r="BB625">
        <v>948623</v>
      </c>
      <c r="BC625" t="s">
        <v>559</v>
      </c>
      <c r="BD625">
        <v>9373917</v>
      </c>
      <c r="BE625" t="s">
        <v>829</v>
      </c>
      <c r="BF625" t="s">
        <v>340</v>
      </c>
      <c r="BG625" t="s">
        <v>32</v>
      </c>
      <c r="BH625" t="s">
        <v>198</v>
      </c>
      <c r="BI625" t="s">
        <v>1907</v>
      </c>
      <c r="BJ625">
        <v>473771</v>
      </c>
      <c r="BK625" t="s">
        <v>831</v>
      </c>
      <c r="BL625" t="s">
        <v>1199</v>
      </c>
      <c r="BM625" t="s">
        <v>833</v>
      </c>
      <c r="BN625" t="s">
        <v>834</v>
      </c>
      <c r="BO625" t="s">
        <v>32</v>
      </c>
      <c r="BP625" t="s">
        <v>32</v>
      </c>
    </row>
    <row r="626" spans="1:68">
      <c r="A626" s="109">
        <v>2026</v>
      </c>
      <c r="B626" t="s">
        <v>598</v>
      </c>
      <c r="C626" s="109">
        <v>17</v>
      </c>
      <c r="D626" t="s">
        <v>1908</v>
      </c>
      <c r="E626">
        <v>1</v>
      </c>
      <c r="F626" t="s">
        <v>32</v>
      </c>
      <c r="H626">
        <v>705484</v>
      </c>
      <c r="I626" t="s">
        <v>1570</v>
      </c>
      <c r="J626" t="s">
        <v>822</v>
      </c>
      <c r="K626" t="s">
        <v>854</v>
      </c>
      <c r="L626" t="s">
        <v>1333</v>
      </c>
      <c r="M626">
        <v>11.45</v>
      </c>
      <c r="N626">
        <v>35.6</v>
      </c>
      <c r="O626">
        <v>23.6</v>
      </c>
      <c r="P626" s="110">
        <v>46049</v>
      </c>
      <c r="Q626" s="110">
        <v>46070</v>
      </c>
      <c r="R626" s="110">
        <v>46070.738194444442</v>
      </c>
      <c r="S626" t="s">
        <v>187</v>
      </c>
      <c r="T626" t="s">
        <v>32</v>
      </c>
      <c r="U626" t="s">
        <v>32</v>
      </c>
      <c r="V626" t="s">
        <v>259</v>
      </c>
      <c r="W626" t="s">
        <v>259</v>
      </c>
      <c r="X626" t="s">
        <v>856</v>
      </c>
      <c r="Y626" t="s">
        <v>32</v>
      </c>
      <c r="Z626" t="s">
        <v>32</v>
      </c>
      <c r="AA626" t="s">
        <v>32</v>
      </c>
      <c r="AB626" t="s">
        <v>32</v>
      </c>
      <c r="AC626" t="s">
        <v>32</v>
      </c>
      <c r="AD626" t="s">
        <v>32</v>
      </c>
      <c r="AE626" t="s">
        <v>190</v>
      </c>
      <c r="AF626">
        <v>217</v>
      </c>
      <c r="AG626" t="s">
        <v>191</v>
      </c>
      <c r="AH626" t="s">
        <v>192</v>
      </c>
      <c r="AI626">
        <v>4</v>
      </c>
      <c r="AJ626">
        <v>4</v>
      </c>
      <c r="AK626" t="s">
        <v>193</v>
      </c>
      <c r="AL626" t="s">
        <v>193</v>
      </c>
      <c r="AM626" t="s">
        <v>193</v>
      </c>
      <c r="AN626">
        <v>10</v>
      </c>
      <c r="AO626" t="s">
        <v>194</v>
      </c>
      <c r="AP626" t="s">
        <v>826</v>
      </c>
      <c r="AQ626" s="283">
        <v>2</v>
      </c>
      <c r="AR626">
        <v>1.0840000000000001</v>
      </c>
      <c r="AS626" s="283">
        <v>2.1680000000000001</v>
      </c>
      <c r="AT626">
        <v>117</v>
      </c>
      <c r="AU626" t="s">
        <v>261</v>
      </c>
      <c r="AV626" t="s">
        <v>32</v>
      </c>
      <c r="AW626" t="s">
        <v>32</v>
      </c>
      <c r="AX626">
        <v>8</v>
      </c>
      <c r="AY626" t="s">
        <v>195</v>
      </c>
      <c r="AZ626">
        <v>4532</v>
      </c>
      <c r="BA626" t="s">
        <v>1071</v>
      </c>
      <c r="BB626">
        <v>69702</v>
      </c>
      <c r="BC626" t="s">
        <v>1571</v>
      </c>
      <c r="BD626">
        <v>14297754</v>
      </c>
      <c r="BE626" t="s">
        <v>829</v>
      </c>
      <c r="BF626" t="s">
        <v>203</v>
      </c>
      <c r="BG626" t="s">
        <v>32</v>
      </c>
      <c r="BH626" t="s">
        <v>198</v>
      </c>
      <c r="BI626" t="s">
        <v>1909</v>
      </c>
      <c r="BJ626">
        <v>473769</v>
      </c>
      <c r="BK626" t="s">
        <v>831</v>
      </c>
      <c r="BL626" t="s">
        <v>264</v>
      </c>
      <c r="BM626" t="s">
        <v>841</v>
      </c>
      <c r="BN626" t="s">
        <v>1226</v>
      </c>
      <c r="BO626" t="s">
        <v>32</v>
      </c>
      <c r="BP626" t="s">
        <v>32</v>
      </c>
    </row>
    <row r="627" spans="1:68">
      <c r="A627" s="109">
        <v>2026</v>
      </c>
      <c r="B627" t="s">
        <v>598</v>
      </c>
      <c r="C627" s="109">
        <v>17</v>
      </c>
      <c r="D627" t="s">
        <v>1908</v>
      </c>
      <c r="E627">
        <v>2</v>
      </c>
      <c r="F627" t="s">
        <v>32</v>
      </c>
      <c r="H627">
        <v>705484</v>
      </c>
      <c r="I627" t="s">
        <v>1570</v>
      </c>
      <c r="J627" t="s">
        <v>822</v>
      </c>
      <c r="K627" t="s">
        <v>854</v>
      </c>
      <c r="L627" t="s">
        <v>1333</v>
      </c>
      <c r="M627">
        <v>11.45</v>
      </c>
      <c r="N627">
        <v>35.6</v>
      </c>
      <c r="O627">
        <v>23.6</v>
      </c>
      <c r="P627" s="110">
        <v>46049</v>
      </c>
      <c r="Q627" s="110">
        <v>46070</v>
      </c>
      <c r="R627" s="110">
        <v>46070.738194444442</v>
      </c>
      <c r="S627" t="s">
        <v>187</v>
      </c>
      <c r="T627" t="s">
        <v>32</v>
      </c>
      <c r="U627" t="s">
        <v>32</v>
      </c>
      <c r="V627" t="s">
        <v>259</v>
      </c>
      <c r="W627" t="s">
        <v>259</v>
      </c>
      <c r="X627" t="s">
        <v>856</v>
      </c>
      <c r="Y627" t="s">
        <v>32</v>
      </c>
      <c r="Z627" t="s">
        <v>32</v>
      </c>
      <c r="AA627" t="s">
        <v>32</v>
      </c>
      <c r="AB627" t="s">
        <v>32</v>
      </c>
      <c r="AC627" t="s">
        <v>32</v>
      </c>
      <c r="AD627" t="s">
        <v>32</v>
      </c>
      <c r="AE627" t="s">
        <v>190</v>
      </c>
      <c r="AF627">
        <v>217</v>
      </c>
      <c r="AG627" t="s">
        <v>191</v>
      </c>
      <c r="AH627" t="s">
        <v>192</v>
      </c>
      <c r="AI627">
        <v>4</v>
      </c>
      <c r="AJ627">
        <v>4</v>
      </c>
      <c r="AK627" t="s">
        <v>193</v>
      </c>
      <c r="AL627" t="s">
        <v>193</v>
      </c>
      <c r="AM627" t="s">
        <v>193</v>
      </c>
      <c r="AN627">
        <v>10</v>
      </c>
      <c r="AO627" t="s">
        <v>194</v>
      </c>
      <c r="AP627" t="s">
        <v>826</v>
      </c>
      <c r="AQ627" s="283">
        <v>1.7430000000000001</v>
      </c>
      <c r="AR627">
        <v>1.0840000000000001</v>
      </c>
      <c r="AS627" s="283">
        <v>1.8894120000000001</v>
      </c>
      <c r="AT627">
        <v>162</v>
      </c>
      <c r="AU627" t="s">
        <v>261</v>
      </c>
      <c r="AV627" t="s">
        <v>32</v>
      </c>
      <c r="AW627" t="s">
        <v>32</v>
      </c>
      <c r="AX627">
        <v>8</v>
      </c>
      <c r="AY627" t="s">
        <v>195</v>
      </c>
      <c r="AZ627">
        <v>4532</v>
      </c>
      <c r="BA627" t="s">
        <v>1071</v>
      </c>
      <c r="BB627">
        <v>69702</v>
      </c>
      <c r="BC627" t="s">
        <v>1571</v>
      </c>
      <c r="BD627">
        <v>14297754</v>
      </c>
      <c r="BE627" t="s">
        <v>829</v>
      </c>
      <c r="BF627" t="s">
        <v>203</v>
      </c>
      <c r="BG627" t="s">
        <v>32</v>
      </c>
      <c r="BH627" t="s">
        <v>198</v>
      </c>
      <c r="BI627" t="s">
        <v>1909</v>
      </c>
      <c r="BJ627">
        <v>473769</v>
      </c>
      <c r="BK627" t="s">
        <v>831</v>
      </c>
      <c r="BL627" t="s">
        <v>264</v>
      </c>
      <c r="BM627" t="s">
        <v>841</v>
      </c>
      <c r="BN627" t="s">
        <v>1226</v>
      </c>
      <c r="BO627" t="s">
        <v>32</v>
      </c>
      <c r="BP627" t="s">
        <v>32</v>
      </c>
    </row>
    <row r="628" spans="1:68">
      <c r="A628" s="109">
        <v>2026</v>
      </c>
      <c r="B628" t="s">
        <v>598</v>
      </c>
      <c r="C628" s="109">
        <v>17</v>
      </c>
      <c r="D628" t="s">
        <v>1910</v>
      </c>
      <c r="E628">
        <v>1</v>
      </c>
      <c r="F628" t="s">
        <v>32</v>
      </c>
      <c r="H628">
        <v>703133</v>
      </c>
      <c r="I628" t="s">
        <v>1719</v>
      </c>
      <c r="J628" t="s">
        <v>822</v>
      </c>
      <c r="K628" t="s">
        <v>854</v>
      </c>
      <c r="L628" t="s">
        <v>1720</v>
      </c>
      <c r="M628">
        <v>14.99</v>
      </c>
      <c r="N628">
        <v>46.3</v>
      </c>
      <c r="O628">
        <v>43.3</v>
      </c>
      <c r="P628" s="110">
        <v>46048</v>
      </c>
      <c r="Q628" s="110">
        <v>46070</v>
      </c>
      <c r="R628" s="110">
        <v>46070.664583333331</v>
      </c>
      <c r="S628" t="s">
        <v>187</v>
      </c>
      <c r="T628" t="s">
        <v>32</v>
      </c>
      <c r="U628" t="s">
        <v>32</v>
      </c>
      <c r="V628" t="s">
        <v>259</v>
      </c>
      <c r="W628" t="s">
        <v>259</v>
      </c>
      <c r="X628" t="s">
        <v>856</v>
      </c>
      <c r="Y628" t="s">
        <v>32</v>
      </c>
      <c r="Z628" t="s">
        <v>32</v>
      </c>
      <c r="AA628" t="s">
        <v>32</v>
      </c>
      <c r="AB628" t="s">
        <v>32</v>
      </c>
      <c r="AC628" t="s">
        <v>32</v>
      </c>
      <c r="AD628" t="s">
        <v>32</v>
      </c>
      <c r="AE628" t="s">
        <v>190</v>
      </c>
      <c r="AF628">
        <v>217</v>
      </c>
      <c r="AG628" t="s">
        <v>191</v>
      </c>
      <c r="AH628" t="s">
        <v>192</v>
      </c>
      <c r="AI628">
        <v>4</v>
      </c>
      <c r="AJ628">
        <v>4</v>
      </c>
      <c r="AK628" t="s">
        <v>193</v>
      </c>
      <c r="AL628" t="s">
        <v>193</v>
      </c>
      <c r="AM628" t="s">
        <v>193</v>
      </c>
      <c r="AN628">
        <v>11</v>
      </c>
      <c r="AO628" t="s">
        <v>194</v>
      </c>
      <c r="AP628" t="s">
        <v>826</v>
      </c>
      <c r="AQ628" s="283">
        <v>3.2</v>
      </c>
      <c r="AR628">
        <v>1.0840000000000001</v>
      </c>
      <c r="AS628" s="283">
        <v>3.4688000000000012</v>
      </c>
      <c r="AT628">
        <v>118</v>
      </c>
      <c r="AU628" t="s">
        <v>261</v>
      </c>
      <c r="AV628" t="s">
        <v>32</v>
      </c>
      <c r="AW628" t="s">
        <v>32</v>
      </c>
      <c r="AX628">
        <v>8</v>
      </c>
      <c r="AY628" t="s">
        <v>195</v>
      </c>
      <c r="AZ628">
        <v>6642</v>
      </c>
      <c r="BA628" t="s">
        <v>1721</v>
      </c>
      <c r="BB628">
        <v>68460</v>
      </c>
      <c r="BC628" t="s">
        <v>271</v>
      </c>
      <c r="BD628">
        <v>13801014</v>
      </c>
      <c r="BE628" t="s">
        <v>829</v>
      </c>
      <c r="BF628" t="s">
        <v>203</v>
      </c>
      <c r="BG628" t="s">
        <v>32</v>
      </c>
      <c r="BH628" t="s">
        <v>198</v>
      </c>
      <c r="BI628" t="s">
        <v>32</v>
      </c>
      <c r="BJ628">
        <v>473766</v>
      </c>
      <c r="BK628" t="s">
        <v>831</v>
      </c>
      <c r="BL628" t="s">
        <v>264</v>
      </c>
      <c r="BM628" t="s">
        <v>841</v>
      </c>
      <c r="BN628" t="s">
        <v>834</v>
      </c>
      <c r="BO628" t="s">
        <v>32</v>
      </c>
      <c r="BP628" t="s">
        <v>32</v>
      </c>
    </row>
    <row r="629" spans="1:68">
      <c r="A629" s="109">
        <v>2026</v>
      </c>
      <c r="B629" t="s">
        <v>598</v>
      </c>
      <c r="C629" s="109">
        <v>17</v>
      </c>
      <c r="D629" t="s">
        <v>1910</v>
      </c>
      <c r="E629">
        <v>2</v>
      </c>
      <c r="F629" t="s">
        <v>32</v>
      </c>
      <c r="H629">
        <v>703133</v>
      </c>
      <c r="I629" t="s">
        <v>1719</v>
      </c>
      <c r="J629" t="s">
        <v>822</v>
      </c>
      <c r="K629" t="s">
        <v>854</v>
      </c>
      <c r="L629" t="s">
        <v>1720</v>
      </c>
      <c r="M629">
        <v>14.99</v>
      </c>
      <c r="N629">
        <v>46.3</v>
      </c>
      <c r="O629">
        <v>43.3</v>
      </c>
      <c r="P629" s="110">
        <v>46048</v>
      </c>
      <c r="Q629" s="110">
        <v>46070</v>
      </c>
      <c r="R629" s="110">
        <v>46070.664583333331</v>
      </c>
      <c r="S629" t="s">
        <v>187</v>
      </c>
      <c r="T629" t="s">
        <v>32</v>
      </c>
      <c r="U629" t="s">
        <v>32</v>
      </c>
      <c r="V629" t="s">
        <v>259</v>
      </c>
      <c r="W629" t="s">
        <v>259</v>
      </c>
      <c r="X629" t="s">
        <v>856</v>
      </c>
      <c r="Y629" t="s">
        <v>32</v>
      </c>
      <c r="Z629" t="s">
        <v>32</v>
      </c>
      <c r="AA629" t="s">
        <v>32</v>
      </c>
      <c r="AB629" t="s">
        <v>32</v>
      </c>
      <c r="AC629" t="s">
        <v>32</v>
      </c>
      <c r="AD629" t="s">
        <v>32</v>
      </c>
      <c r="AE629" t="s">
        <v>190</v>
      </c>
      <c r="AF629">
        <v>217</v>
      </c>
      <c r="AG629" t="s">
        <v>191</v>
      </c>
      <c r="AH629" t="s">
        <v>192</v>
      </c>
      <c r="AI629">
        <v>4</v>
      </c>
      <c r="AJ629">
        <v>4</v>
      </c>
      <c r="AK629" t="s">
        <v>193</v>
      </c>
      <c r="AL629" t="s">
        <v>193</v>
      </c>
      <c r="AM629" t="s">
        <v>193</v>
      </c>
      <c r="AN629">
        <v>10</v>
      </c>
      <c r="AO629" t="s">
        <v>194</v>
      </c>
      <c r="AP629" t="s">
        <v>826</v>
      </c>
      <c r="AQ629" s="283">
        <v>1.2390000000000001</v>
      </c>
      <c r="AR629">
        <v>1.0840000000000001</v>
      </c>
      <c r="AS629" s="283">
        <v>1.3430759999999999</v>
      </c>
      <c r="AT629">
        <v>117</v>
      </c>
      <c r="AU629" t="s">
        <v>261</v>
      </c>
      <c r="AV629" t="s">
        <v>32</v>
      </c>
      <c r="AW629" t="s">
        <v>32</v>
      </c>
      <c r="AX629">
        <v>8</v>
      </c>
      <c r="AY629" t="s">
        <v>195</v>
      </c>
      <c r="AZ629">
        <v>6642</v>
      </c>
      <c r="BA629" t="s">
        <v>1721</v>
      </c>
      <c r="BB629">
        <v>68460</v>
      </c>
      <c r="BC629" t="s">
        <v>271</v>
      </c>
      <c r="BD629">
        <v>13801014</v>
      </c>
      <c r="BE629" t="s">
        <v>829</v>
      </c>
      <c r="BF629" t="s">
        <v>203</v>
      </c>
      <c r="BG629" t="s">
        <v>32</v>
      </c>
      <c r="BH629" t="s">
        <v>198</v>
      </c>
      <c r="BI629" t="s">
        <v>32</v>
      </c>
      <c r="BJ629">
        <v>473766</v>
      </c>
      <c r="BK629" t="s">
        <v>831</v>
      </c>
      <c r="BL629" t="s">
        <v>264</v>
      </c>
      <c r="BM629" t="s">
        <v>841</v>
      </c>
      <c r="BN629" t="s">
        <v>834</v>
      </c>
      <c r="BO629" t="s">
        <v>32</v>
      </c>
      <c r="BP629" t="s">
        <v>32</v>
      </c>
    </row>
    <row r="630" spans="1:68">
      <c r="A630" s="109">
        <v>2026</v>
      </c>
      <c r="B630" t="s">
        <v>598</v>
      </c>
      <c r="C630" s="109">
        <v>17</v>
      </c>
      <c r="D630" t="s">
        <v>1911</v>
      </c>
      <c r="E630">
        <v>1</v>
      </c>
      <c r="F630" t="s">
        <v>32</v>
      </c>
      <c r="G630" t="s">
        <v>32</v>
      </c>
      <c r="H630">
        <v>960099</v>
      </c>
      <c r="I630" t="s">
        <v>1552</v>
      </c>
      <c r="J630" t="s">
        <v>822</v>
      </c>
      <c r="K630" t="s">
        <v>854</v>
      </c>
      <c r="L630" t="s">
        <v>1553</v>
      </c>
      <c r="M630">
        <v>18</v>
      </c>
      <c r="N630">
        <v>44</v>
      </c>
      <c r="O630">
        <v>23.5</v>
      </c>
      <c r="P630" s="110">
        <v>46050</v>
      </c>
      <c r="Q630" s="110">
        <v>46070</v>
      </c>
      <c r="R630" s="110">
        <v>46070.710297488433</v>
      </c>
      <c r="S630" t="s">
        <v>187</v>
      </c>
      <c r="T630" t="s">
        <v>32</v>
      </c>
      <c r="U630" t="s">
        <v>32</v>
      </c>
      <c r="V630" t="s">
        <v>259</v>
      </c>
      <c r="W630" t="s">
        <v>259</v>
      </c>
      <c r="X630" t="s">
        <v>856</v>
      </c>
      <c r="Y630" t="s">
        <v>32</v>
      </c>
      <c r="Z630" t="s">
        <v>32</v>
      </c>
      <c r="AA630" t="s">
        <v>32</v>
      </c>
      <c r="AB630" t="s">
        <v>32</v>
      </c>
      <c r="AC630" t="s">
        <v>32</v>
      </c>
      <c r="AD630" t="s">
        <v>32</v>
      </c>
      <c r="AE630" t="s">
        <v>190</v>
      </c>
      <c r="AF630">
        <v>217</v>
      </c>
      <c r="AG630" t="s">
        <v>191</v>
      </c>
      <c r="AH630" t="s">
        <v>192</v>
      </c>
      <c r="AI630">
        <v>4</v>
      </c>
      <c r="AJ630">
        <v>4</v>
      </c>
      <c r="AK630" t="s">
        <v>193</v>
      </c>
      <c r="AL630" t="s">
        <v>193</v>
      </c>
      <c r="AM630" t="s">
        <v>193</v>
      </c>
      <c r="AN630">
        <v>10</v>
      </c>
      <c r="AO630" t="s">
        <v>194</v>
      </c>
      <c r="AP630" t="s">
        <v>826</v>
      </c>
      <c r="AQ630" s="283">
        <v>4.2320000000000002</v>
      </c>
      <c r="AR630">
        <v>1.0840000000000001</v>
      </c>
      <c r="AS630" s="283">
        <v>4.5874879999999996</v>
      </c>
      <c r="AT630">
        <v>117</v>
      </c>
      <c r="AU630" t="s">
        <v>261</v>
      </c>
      <c r="AV630" t="s">
        <v>32</v>
      </c>
      <c r="AW630" t="s">
        <v>32</v>
      </c>
      <c r="AX630">
        <v>8</v>
      </c>
      <c r="AY630" t="s">
        <v>195</v>
      </c>
      <c r="AZ630">
        <v>6940</v>
      </c>
      <c r="BA630" t="s">
        <v>1554</v>
      </c>
      <c r="BB630">
        <v>64550</v>
      </c>
      <c r="BC630" t="s">
        <v>1555</v>
      </c>
      <c r="BD630">
        <v>6816085</v>
      </c>
      <c r="BE630" t="s">
        <v>829</v>
      </c>
      <c r="BF630" t="s">
        <v>203</v>
      </c>
      <c r="BG630" t="s">
        <v>32</v>
      </c>
      <c r="BH630" t="s">
        <v>198</v>
      </c>
      <c r="BI630" t="s">
        <v>32</v>
      </c>
      <c r="BJ630">
        <v>473762</v>
      </c>
      <c r="BK630" t="s">
        <v>831</v>
      </c>
      <c r="BL630" t="s">
        <v>264</v>
      </c>
      <c r="BM630" t="s">
        <v>841</v>
      </c>
      <c r="BN630" t="s">
        <v>834</v>
      </c>
      <c r="BO630" t="s">
        <v>32</v>
      </c>
      <c r="BP630" t="s">
        <v>32</v>
      </c>
    </row>
    <row r="631" spans="1:68">
      <c r="A631" s="109">
        <v>2026</v>
      </c>
      <c r="B631" t="s">
        <v>598</v>
      </c>
      <c r="C631" s="109">
        <v>17</v>
      </c>
      <c r="D631" t="s">
        <v>1911</v>
      </c>
      <c r="E631">
        <v>2</v>
      </c>
      <c r="F631" t="s">
        <v>32</v>
      </c>
      <c r="G631" t="s">
        <v>32</v>
      </c>
      <c r="H631">
        <v>960099</v>
      </c>
      <c r="I631" t="s">
        <v>1552</v>
      </c>
      <c r="J631" t="s">
        <v>822</v>
      </c>
      <c r="K631" t="s">
        <v>854</v>
      </c>
      <c r="L631" t="s">
        <v>1553</v>
      </c>
      <c r="M631">
        <v>18</v>
      </c>
      <c r="N631">
        <v>44</v>
      </c>
      <c r="O631">
        <v>23.5</v>
      </c>
      <c r="P631" s="110">
        <v>46050</v>
      </c>
      <c r="Q631" s="110">
        <v>46070</v>
      </c>
      <c r="R631" s="110">
        <v>46070.710297488433</v>
      </c>
      <c r="S631" t="s">
        <v>187</v>
      </c>
      <c r="T631" t="s">
        <v>32</v>
      </c>
      <c r="U631" t="s">
        <v>32</v>
      </c>
      <c r="V631" t="s">
        <v>259</v>
      </c>
      <c r="W631" t="s">
        <v>259</v>
      </c>
      <c r="X631" t="s">
        <v>856</v>
      </c>
      <c r="Y631" t="s">
        <v>32</v>
      </c>
      <c r="Z631" t="s">
        <v>32</v>
      </c>
      <c r="AA631" t="s">
        <v>32</v>
      </c>
      <c r="AB631" t="s">
        <v>32</v>
      </c>
      <c r="AC631" t="s">
        <v>32</v>
      </c>
      <c r="AD631" t="s">
        <v>32</v>
      </c>
      <c r="AE631" t="s">
        <v>190</v>
      </c>
      <c r="AF631">
        <v>217</v>
      </c>
      <c r="AG631" t="s">
        <v>191</v>
      </c>
      <c r="AH631" t="s">
        <v>192</v>
      </c>
      <c r="AI631">
        <v>4</v>
      </c>
      <c r="AJ631">
        <v>4</v>
      </c>
      <c r="AK631" t="s">
        <v>193</v>
      </c>
      <c r="AL631" t="s">
        <v>193</v>
      </c>
      <c r="AM631" t="s">
        <v>193</v>
      </c>
      <c r="AN631">
        <v>10</v>
      </c>
      <c r="AO631" t="s">
        <v>194</v>
      </c>
      <c r="AP631" t="s">
        <v>826</v>
      </c>
      <c r="AQ631" s="283">
        <v>0.30499999999999999</v>
      </c>
      <c r="AR631">
        <v>1.0840000000000001</v>
      </c>
      <c r="AS631" s="283">
        <v>0.33062000000000002</v>
      </c>
      <c r="AT631">
        <v>117</v>
      </c>
      <c r="AU631" t="s">
        <v>261</v>
      </c>
      <c r="AV631" t="s">
        <v>32</v>
      </c>
      <c r="AW631" t="s">
        <v>32</v>
      </c>
      <c r="AX631">
        <v>8</v>
      </c>
      <c r="AY631" t="s">
        <v>239</v>
      </c>
      <c r="AZ631">
        <v>1734622</v>
      </c>
      <c r="BA631" t="s">
        <v>274</v>
      </c>
      <c r="BB631">
        <v>64550</v>
      </c>
      <c r="BC631" t="s">
        <v>1555</v>
      </c>
      <c r="BD631">
        <v>6816085</v>
      </c>
      <c r="BE631" t="s">
        <v>829</v>
      </c>
      <c r="BF631" t="s">
        <v>203</v>
      </c>
      <c r="BG631" t="s">
        <v>32</v>
      </c>
      <c r="BH631" t="s">
        <v>198</v>
      </c>
      <c r="BI631" t="s">
        <v>32</v>
      </c>
      <c r="BJ631">
        <v>473762</v>
      </c>
      <c r="BK631" t="s">
        <v>831</v>
      </c>
      <c r="BL631" t="s">
        <v>264</v>
      </c>
      <c r="BM631" t="s">
        <v>841</v>
      </c>
      <c r="BN631" t="s">
        <v>834</v>
      </c>
      <c r="BO631" t="s">
        <v>32</v>
      </c>
      <c r="BP631" t="s">
        <v>32</v>
      </c>
    </row>
    <row r="632" spans="1:68">
      <c r="A632" s="109">
        <v>2026</v>
      </c>
      <c r="B632" t="s">
        <v>598</v>
      </c>
      <c r="C632" s="109">
        <v>17</v>
      </c>
      <c r="D632" t="s">
        <v>1912</v>
      </c>
      <c r="E632">
        <v>1</v>
      </c>
      <c r="F632" t="s">
        <v>32</v>
      </c>
      <c r="G632" t="s">
        <v>32</v>
      </c>
      <c r="H632">
        <v>968295</v>
      </c>
      <c r="I632" t="s">
        <v>555</v>
      </c>
      <c r="J632" t="s">
        <v>822</v>
      </c>
      <c r="K632" t="s">
        <v>1101</v>
      </c>
      <c r="L632" t="s">
        <v>1159</v>
      </c>
      <c r="M632">
        <v>14.98</v>
      </c>
      <c r="N632">
        <v>50</v>
      </c>
      <c r="O632">
        <v>49.8</v>
      </c>
      <c r="P632" s="110">
        <v>46054</v>
      </c>
      <c r="Q632" s="110">
        <v>46070</v>
      </c>
      <c r="R632" s="110">
        <v>46070.657117673611</v>
      </c>
      <c r="S632" t="s">
        <v>187</v>
      </c>
      <c r="T632" t="s">
        <v>32</v>
      </c>
      <c r="U632" t="s">
        <v>32</v>
      </c>
      <c r="V632" t="s">
        <v>232</v>
      </c>
      <c r="W632" t="s">
        <v>233</v>
      </c>
      <c r="X632" t="s">
        <v>1103</v>
      </c>
      <c r="Y632" t="s">
        <v>32</v>
      </c>
      <c r="Z632" t="s">
        <v>32</v>
      </c>
      <c r="AA632" t="s">
        <v>32</v>
      </c>
      <c r="AB632" t="s">
        <v>32</v>
      </c>
      <c r="AC632" t="s">
        <v>32</v>
      </c>
      <c r="AD632" t="s">
        <v>32</v>
      </c>
      <c r="AE632" t="s">
        <v>190</v>
      </c>
      <c r="AF632">
        <v>217</v>
      </c>
      <c r="AG632" t="s">
        <v>191</v>
      </c>
      <c r="AH632" t="s">
        <v>192</v>
      </c>
      <c r="AI632">
        <v>4</v>
      </c>
      <c r="AJ632">
        <v>4</v>
      </c>
      <c r="AK632" t="s">
        <v>193</v>
      </c>
      <c r="AL632" t="s">
        <v>193</v>
      </c>
      <c r="AM632" t="s">
        <v>193</v>
      </c>
      <c r="AN632">
        <v>16</v>
      </c>
      <c r="AO632" t="s">
        <v>194</v>
      </c>
      <c r="AP632" t="s">
        <v>826</v>
      </c>
      <c r="AQ632" s="283">
        <v>3</v>
      </c>
      <c r="AR632">
        <v>1.0840000000000001</v>
      </c>
      <c r="AS632" s="283">
        <v>3.2519999999999998</v>
      </c>
      <c r="AT632">
        <v>165</v>
      </c>
      <c r="AU632" t="s">
        <v>235</v>
      </c>
      <c r="AV632" t="s">
        <v>32</v>
      </c>
      <c r="AW632" t="s">
        <v>32</v>
      </c>
      <c r="AX632">
        <v>7</v>
      </c>
      <c r="AY632" t="s">
        <v>195</v>
      </c>
      <c r="AZ632">
        <v>10653</v>
      </c>
      <c r="BA632" t="s">
        <v>1108</v>
      </c>
      <c r="BB632">
        <v>980381</v>
      </c>
      <c r="BC632" t="s">
        <v>556</v>
      </c>
      <c r="BD632">
        <v>10886771</v>
      </c>
      <c r="BE632" t="s">
        <v>829</v>
      </c>
      <c r="BF632" t="s">
        <v>563</v>
      </c>
      <c r="BG632" t="s">
        <v>32</v>
      </c>
      <c r="BH632" t="s">
        <v>198</v>
      </c>
      <c r="BI632" t="s">
        <v>32</v>
      </c>
      <c r="BJ632">
        <v>473759</v>
      </c>
      <c r="BK632" t="s">
        <v>831</v>
      </c>
      <c r="BL632" t="s">
        <v>238</v>
      </c>
      <c r="BM632" t="s">
        <v>841</v>
      </c>
      <c r="BN632" t="s">
        <v>834</v>
      </c>
      <c r="BO632" t="s">
        <v>32</v>
      </c>
      <c r="BP632" t="s">
        <v>32</v>
      </c>
    </row>
    <row r="633" spans="1:68">
      <c r="A633" s="109">
        <v>2026</v>
      </c>
      <c r="B633" t="s">
        <v>598</v>
      </c>
      <c r="C633" s="109">
        <v>17</v>
      </c>
      <c r="D633" t="s">
        <v>1912</v>
      </c>
      <c r="E633">
        <v>2</v>
      </c>
      <c r="F633" t="s">
        <v>32</v>
      </c>
      <c r="G633" t="s">
        <v>32</v>
      </c>
      <c r="H633">
        <v>968295</v>
      </c>
      <c r="I633" t="s">
        <v>555</v>
      </c>
      <c r="J633" t="s">
        <v>822</v>
      </c>
      <c r="K633" t="s">
        <v>1101</v>
      </c>
      <c r="L633" t="s">
        <v>1159</v>
      </c>
      <c r="M633">
        <v>14.98</v>
      </c>
      <c r="N633">
        <v>50</v>
      </c>
      <c r="O633">
        <v>49.8</v>
      </c>
      <c r="P633" s="110">
        <v>46054</v>
      </c>
      <c r="Q633" s="110">
        <v>46070</v>
      </c>
      <c r="R633" s="110">
        <v>46070.657117673611</v>
      </c>
      <c r="S633" t="s">
        <v>187</v>
      </c>
      <c r="T633" t="s">
        <v>32</v>
      </c>
      <c r="U633" t="s">
        <v>32</v>
      </c>
      <c r="V633" t="s">
        <v>232</v>
      </c>
      <c r="W633" t="s">
        <v>233</v>
      </c>
      <c r="X633" t="s">
        <v>1103</v>
      </c>
      <c r="Y633" t="s">
        <v>32</v>
      </c>
      <c r="Z633" t="s">
        <v>32</v>
      </c>
      <c r="AA633" t="s">
        <v>32</v>
      </c>
      <c r="AB633" t="s">
        <v>32</v>
      </c>
      <c r="AC633" t="s">
        <v>32</v>
      </c>
      <c r="AD633" t="s">
        <v>32</v>
      </c>
      <c r="AE633" t="s">
        <v>190</v>
      </c>
      <c r="AF633">
        <v>217</v>
      </c>
      <c r="AG633" t="s">
        <v>191</v>
      </c>
      <c r="AH633" t="s">
        <v>192</v>
      </c>
      <c r="AI633">
        <v>4</v>
      </c>
      <c r="AJ633">
        <v>4</v>
      </c>
      <c r="AK633" t="s">
        <v>193</v>
      </c>
      <c r="AL633" t="s">
        <v>193</v>
      </c>
      <c r="AM633" t="s">
        <v>193</v>
      </c>
      <c r="AN633">
        <v>7</v>
      </c>
      <c r="AO633" t="s">
        <v>194</v>
      </c>
      <c r="AP633" t="s">
        <v>826</v>
      </c>
      <c r="AQ633" s="283">
        <v>1.6</v>
      </c>
      <c r="AR633">
        <v>1.0840000000000001</v>
      </c>
      <c r="AS633" s="283">
        <v>1.7343999999999999</v>
      </c>
      <c r="AT633">
        <v>113</v>
      </c>
      <c r="AU633" t="s">
        <v>235</v>
      </c>
      <c r="AV633" t="s">
        <v>32</v>
      </c>
      <c r="AW633" t="s">
        <v>32</v>
      </c>
      <c r="AX633">
        <v>7</v>
      </c>
      <c r="AY633" t="s">
        <v>195</v>
      </c>
      <c r="AZ633">
        <v>10653</v>
      </c>
      <c r="BA633" t="s">
        <v>1108</v>
      </c>
      <c r="BB633">
        <v>980381</v>
      </c>
      <c r="BC633" t="s">
        <v>556</v>
      </c>
      <c r="BD633">
        <v>10886771</v>
      </c>
      <c r="BE633" t="s">
        <v>829</v>
      </c>
      <c r="BF633" t="s">
        <v>563</v>
      </c>
      <c r="BG633" t="s">
        <v>32</v>
      </c>
      <c r="BH633" t="s">
        <v>198</v>
      </c>
      <c r="BI633" t="s">
        <v>32</v>
      </c>
      <c r="BJ633">
        <v>473759</v>
      </c>
      <c r="BK633" t="s">
        <v>831</v>
      </c>
      <c r="BL633" t="s">
        <v>238</v>
      </c>
      <c r="BM633" t="s">
        <v>841</v>
      </c>
      <c r="BN633" t="s">
        <v>834</v>
      </c>
      <c r="BO633" t="s">
        <v>32</v>
      </c>
      <c r="BP633" t="s">
        <v>32</v>
      </c>
    </row>
    <row r="634" spans="1:68">
      <c r="A634" s="109">
        <v>2026</v>
      </c>
      <c r="B634" t="s">
        <v>598</v>
      </c>
      <c r="C634" s="109">
        <v>17</v>
      </c>
      <c r="D634" t="s">
        <v>1913</v>
      </c>
      <c r="E634">
        <v>1</v>
      </c>
      <c r="F634" t="s">
        <v>32</v>
      </c>
      <c r="G634" t="s">
        <v>32</v>
      </c>
      <c r="H634">
        <v>705487</v>
      </c>
      <c r="I634" t="s">
        <v>1640</v>
      </c>
      <c r="J634" t="s">
        <v>822</v>
      </c>
      <c r="K634" t="s">
        <v>854</v>
      </c>
      <c r="L634" t="s">
        <v>1641</v>
      </c>
      <c r="M634">
        <v>11.98</v>
      </c>
      <c r="N634">
        <v>21.2</v>
      </c>
      <c r="O634">
        <v>15</v>
      </c>
      <c r="P634" s="110">
        <v>46057</v>
      </c>
      <c r="Q634" s="110">
        <v>46070</v>
      </c>
      <c r="R634" s="110">
        <v>46070.792166319443</v>
      </c>
      <c r="S634" t="s">
        <v>187</v>
      </c>
      <c r="T634" t="s">
        <v>32</v>
      </c>
      <c r="U634" t="s">
        <v>32</v>
      </c>
      <c r="V634" t="s">
        <v>259</v>
      </c>
      <c r="W634" t="s">
        <v>259</v>
      </c>
      <c r="X634" t="s">
        <v>856</v>
      </c>
      <c r="Y634" t="s">
        <v>32</v>
      </c>
      <c r="Z634" t="s">
        <v>32</v>
      </c>
      <c r="AA634" t="s">
        <v>32</v>
      </c>
      <c r="AB634" t="s">
        <v>32</v>
      </c>
      <c r="AC634" t="s">
        <v>32</v>
      </c>
      <c r="AD634" t="s">
        <v>32</v>
      </c>
      <c r="AE634" t="s">
        <v>190</v>
      </c>
      <c r="AF634">
        <v>217</v>
      </c>
      <c r="AG634" t="s">
        <v>191</v>
      </c>
      <c r="AH634" t="s">
        <v>192</v>
      </c>
      <c r="AI634">
        <v>4</v>
      </c>
      <c r="AJ634">
        <v>4</v>
      </c>
      <c r="AK634" t="s">
        <v>193</v>
      </c>
      <c r="AL634" t="s">
        <v>193</v>
      </c>
      <c r="AM634" t="s">
        <v>193</v>
      </c>
      <c r="AN634">
        <v>10</v>
      </c>
      <c r="AO634" t="s">
        <v>194</v>
      </c>
      <c r="AP634" t="s">
        <v>826</v>
      </c>
      <c r="AQ634" s="283">
        <v>0.876</v>
      </c>
      <c r="AR634">
        <v>1.0840000000000001</v>
      </c>
      <c r="AS634" s="283">
        <v>0.94958400000000009</v>
      </c>
      <c r="AT634">
        <v>117</v>
      </c>
      <c r="AU634" t="s">
        <v>261</v>
      </c>
      <c r="AV634" t="s">
        <v>32</v>
      </c>
      <c r="AW634" t="s">
        <v>32</v>
      </c>
      <c r="AX634">
        <v>8</v>
      </c>
      <c r="AY634" t="s">
        <v>195</v>
      </c>
      <c r="AZ634">
        <v>8587</v>
      </c>
      <c r="BA634" t="s">
        <v>1642</v>
      </c>
      <c r="BB634">
        <v>85965</v>
      </c>
      <c r="BC634" t="s">
        <v>1643</v>
      </c>
      <c r="BD634">
        <v>15198584</v>
      </c>
      <c r="BE634" t="s">
        <v>829</v>
      </c>
      <c r="BF634" t="s">
        <v>203</v>
      </c>
      <c r="BG634" t="s">
        <v>32</v>
      </c>
      <c r="BH634" t="s">
        <v>198</v>
      </c>
      <c r="BI634" t="s">
        <v>32</v>
      </c>
      <c r="BJ634">
        <v>473754</v>
      </c>
      <c r="BK634" t="s">
        <v>831</v>
      </c>
      <c r="BL634" t="s">
        <v>264</v>
      </c>
      <c r="BM634" t="s">
        <v>841</v>
      </c>
      <c r="BN634" t="s">
        <v>1226</v>
      </c>
      <c r="BO634" t="s">
        <v>32</v>
      </c>
      <c r="BP634" t="s">
        <v>32</v>
      </c>
    </row>
    <row r="635" spans="1:68">
      <c r="A635" s="109">
        <v>2026</v>
      </c>
      <c r="B635" t="s">
        <v>598</v>
      </c>
      <c r="C635" s="109">
        <v>17</v>
      </c>
      <c r="D635" t="s">
        <v>1914</v>
      </c>
      <c r="E635">
        <v>1</v>
      </c>
      <c r="F635" t="s">
        <v>32</v>
      </c>
      <c r="G635" t="s">
        <v>32</v>
      </c>
      <c r="H635">
        <v>702379</v>
      </c>
      <c r="I635" t="s">
        <v>951</v>
      </c>
      <c r="J635" t="s">
        <v>822</v>
      </c>
      <c r="K635" t="s">
        <v>952</v>
      </c>
      <c r="L635" t="s">
        <v>953</v>
      </c>
      <c r="M635">
        <v>14.18</v>
      </c>
      <c r="N635">
        <v>23.3</v>
      </c>
      <c r="O635">
        <v>20.399999999999999</v>
      </c>
      <c r="P635" s="110">
        <v>46054</v>
      </c>
      <c r="Q635" s="110">
        <v>46070</v>
      </c>
      <c r="R635" s="110">
        <v>46070.574936655088</v>
      </c>
      <c r="S635" t="s">
        <v>187</v>
      </c>
      <c r="T635" t="s">
        <v>32</v>
      </c>
      <c r="U635" t="s">
        <v>32</v>
      </c>
      <c r="V635" t="s">
        <v>318</v>
      </c>
      <c r="W635" t="s">
        <v>318</v>
      </c>
      <c r="X635" t="s">
        <v>954</v>
      </c>
      <c r="Y635" t="s">
        <v>32</v>
      </c>
      <c r="Z635" t="s">
        <v>32</v>
      </c>
      <c r="AA635" t="s">
        <v>32</v>
      </c>
      <c r="AB635" t="s">
        <v>32</v>
      </c>
      <c r="AC635" t="s">
        <v>32</v>
      </c>
      <c r="AD635" t="s">
        <v>32</v>
      </c>
      <c r="AE635" t="s">
        <v>190</v>
      </c>
      <c r="AF635">
        <v>217</v>
      </c>
      <c r="AG635" t="s">
        <v>191</v>
      </c>
      <c r="AH635" t="s">
        <v>192</v>
      </c>
      <c r="AI635">
        <v>4</v>
      </c>
      <c r="AJ635">
        <v>4</v>
      </c>
      <c r="AK635" t="s">
        <v>193</v>
      </c>
      <c r="AL635" t="s">
        <v>193</v>
      </c>
      <c r="AM635" t="s">
        <v>193</v>
      </c>
      <c r="AN635">
        <v>3</v>
      </c>
      <c r="AO635" t="s">
        <v>194</v>
      </c>
      <c r="AP635" t="s">
        <v>826</v>
      </c>
      <c r="AQ635" s="283">
        <v>2.0529999999999999</v>
      </c>
      <c r="AR635">
        <v>1.0840000000000001</v>
      </c>
      <c r="AS635" s="283">
        <v>2.2254520000000002</v>
      </c>
      <c r="AT635">
        <v>108</v>
      </c>
      <c r="AU635" t="s">
        <v>320</v>
      </c>
      <c r="AV635" t="s">
        <v>32</v>
      </c>
      <c r="AW635" t="s">
        <v>32</v>
      </c>
      <c r="AX635">
        <v>3</v>
      </c>
      <c r="AY635" t="s">
        <v>195</v>
      </c>
      <c r="AZ635">
        <v>5811</v>
      </c>
      <c r="BA635" t="s">
        <v>397</v>
      </c>
      <c r="BB635">
        <v>96624</v>
      </c>
      <c r="BC635" t="s">
        <v>358</v>
      </c>
      <c r="BD635">
        <v>9442664</v>
      </c>
      <c r="BE635" t="s">
        <v>829</v>
      </c>
      <c r="BF635" t="s">
        <v>318</v>
      </c>
      <c r="BG635" t="s">
        <v>32</v>
      </c>
      <c r="BH635" t="s">
        <v>198</v>
      </c>
      <c r="BI635" t="s">
        <v>32</v>
      </c>
      <c r="BJ635">
        <v>473753</v>
      </c>
      <c r="BK635" t="s">
        <v>831</v>
      </c>
      <c r="BL635" t="s">
        <v>323</v>
      </c>
      <c r="BM635" t="s">
        <v>841</v>
      </c>
      <c r="BN635" t="s">
        <v>834</v>
      </c>
      <c r="BO635" t="s">
        <v>32</v>
      </c>
      <c r="BP635" t="s">
        <v>32</v>
      </c>
    </row>
    <row r="636" spans="1:68">
      <c r="A636" s="109">
        <v>2026</v>
      </c>
      <c r="B636" t="s">
        <v>598</v>
      </c>
      <c r="C636" s="109">
        <v>17</v>
      </c>
      <c r="D636" t="s">
        <v>1915</v>
      </c>
      <c r="E636">
        <v>1</v>
      </c>
      <c r="F636" t="s">
        <v>32</v>
      </c>
      <c r="G636" t="s">
        <v>32</v>
      </c>
      <c r="H636">
        <v>704673</v>
      </c>
      <c r="I636" t="s">
        <v>1444</v>
      </c>
      <c r="J636" t="s">
        <v>822</v>
      </c>
      <c r="K636" t="s">
        <v>854</v>
      </c>
      <c r="L636" t="s">
        <v>1445</v>
      </c>
      <c r="M636">
        <v>14.8</v>
      </c>
      <c r="N636">
        <v>26.9</v>
      </c>
      <c r="O636">
        <v>41.4</v>
      </c>
      <c r="P636" s="110">
        <v>46049</v>
      </c>
      <c r="Q636" s="110">
        <v>46070</v>
      </c>
      <c r="R636" s="110">
        <v>46070.661141747682</v>
      </c>
      <c r="S636" t="s">
        <v>187</v>
      </c>
      <c r="T636" t="s">
        <v>32</v>
      </c>
      <c r="U636" t="s">
        <v>32</v>
      </c>
      <c r="V636" t="s">
        <v>334</v>
      </c>
      <c r="W636" t="s">
        <v>188</v>
      </c>
      <c r="X636" t="s">
        <v>825</v>
      </c>
      <c r="Y636" t="s">
        <v>32</v>
      </c>
      <c r="Z636" t="s">
        <v>32</v>
      </c>
      <c r="AA636" t="s">
        <v>32</v>
      </c>
      <c r="AB636" t="s">
        <v>32</v>
      </c>
      <c r="AC636" t="s">
        <v>32</v>
      </c>
      <c r="AD636" t="s">
        <v>32</v>
      </c>
      <c r="AE636" t="s">
        <v>190</v>
      </c>
      <c r="AF636">
        <v>217</v>
      </c>
      <c r="AG636" t="s">
        <v>191</v>
      </c>
      <c r="AH636" t="s">
        <v>192</v>
      </c>
      <c r="AI636">
        <v>4</v>
      </c>
      <c r="AJ636">
        <v>4</v>
      </c>
      <c r="AK636" t="s">
        <v>193</v>
      </c>
      <c r="AL636" t="s">
        <v>193</v>
      </c>
      <c r="AM636" t="s">
        <v>193</v>
      </c>
      <c r="AN636">
        <v>14</v>
      </c>
      <c r="AO636" t="s">
        <v>194</v>
      </c>
      <c r="AP636" t="s">
        <v>826</v>
      </c>
      <c r="AQ636" s="283">
        <v>5.1619999999999999</v>
      </c>
      <c r="AR636">
        <v>1.0840000000000001</v>
      </c>
      <c r="AS636" s="283">
        <v>5.5956080000000004</v>
      </c>
      <c r="AT636">
        <v>161</v>
      </c>
      <c r="AU636" t="s">
        <v>188</v>
      </c>
      <c r="AV636" t="s">
        <v>32</v>
      </c>
      <c r="AW636" t="s">
        <v>32</v>
      </c>
      <c r="AX636">
        <v>8</v>
      </c>
      <c r="AY636" t="s">
        <v>195</v>
      </c>
      <c r="AZ636">
        <v>10478</v>
      </c>
      <c r="BA636" t="s">
        <v>1446</v>
      </c>
      <c r="BB636">
        <v>965420</v>
      </c>
      <c r="BC636" t="s">
        <v>1447</v>
      </c>
      <c r="BD636">
        <v>18410017</v>
      </c>
      <c r="BE636" t="s">
        <v>829</v>
      </c>
      <c r="BF636" t="s">
        <v>203</v>
      </c>
      <c r="BG636" t="s">
        <v>32</v>
      </c>
      <c r="BH636" t="s">
        <v>198</v>
      </c>
      <c r="BI636" t="s">
        <v>32</v>
      </c>
      <c r="BJ636">
        <v>473749</v>
      </c>
      <c r="BK636" t="s">
        <v>831</v>
      </c>
      <c r="BL636" t="s">
        <v>445</v>
      </c>
      <c r="BM636" t="s">
        <v>833</v>
      </c>
      <c r="BN636" t="s">
        <v>834</v>
      </c>
      <c r="BO636" t="s">
        <v>32</v>
      </c>
      <c r="BP636" t="s">
        <v>32</v>
      </c>
    </row>
    <row r="637" spans="1:68">
      <c r="A637" s="109">
        <v>2026</v>
      </c>
      <c r="B637" t="s">
        <v>598</v>
      </c>
      <c r="C637" s="109">
        <v>17</v>
      </c>
      <c r="D637" t="s">
        <v>1916</v>
      </c>
      <c r="E637">
        <v>1</v>
      </c>
      <c r="F637" t="s">
        <v>32</v>
      </c>
      <c r="G637" t="s">
        <v>32</v>
      </c>
      <c r="H637">
        <v>969817</v>
      </c>
      <c r="I637" t="s">
        <v>1046</v>
      </c>
      <c r="J637" t="s">
        <v>822</v>
      </c>
      <c r="K637" t="s">
        <v>341</v>
      </c>
      <c r="L637" t="s">
        <v>1047</v>
      </c>
      <c r="M637">
        <v>15</v>
      </c>
      <c r="N637">
        <v>24</v>
      </c>
      <c r="O637">
        <v>38.799999999999997</v>
      </c>
      <c r="P637" s="110">
        <v>46055</v>
      </c>
      <c r="Q637" s="110">
        <v>46070</v>
      </c>
      <c r="R637" s="110">
        <v>46070.499697997693</v>
      </c>
      <c r="S637" t="s">
        <v>187</v>
      </c>
      <c r="T637" t="s">
        <v>32</v>
      </c>
      <c r="U637" t="s">
        <v>32</v>
      </c>
      <c r="V637" t="s">
        <v>318</v>
      </c>
      <c r="W637" t="s">
        <v>318</v>
      </c>
      <c r="X637" t="s">
        <v>954</v>
      </c>
      <c r="Y637" t="s">
        <v>32</v>
      </c>
      <c r="Z637" t="s">
        <v>32</v>
      </c>
      <c r="AA637" t="s">
        <v>32</v>
      </c>
      <c r="AB637" t="s">
        <v>32</v>
      </c>
      <c r="AC637" t="s">
        <v>32</v>
      </c>
      <c r="AD637" t="s">
        <v>32</v>
      </c>
      <c r="AE637" t="s">
        <v>190</v>
      </c>
      <c r="AF637">
        <v>217</v>
      </c>
      <c r="AG637" t="s">
        <v>191</v>
      </c>
      <c r="AH637" t="s">
        <v>192</v>
      </c>
      <c r="AI637">
        <v>4</v>
      </c>
      <c r="AJ637">
        <v>4</v>
      </c>
      <c r="AK637" t="s">
        <v>193</v>
      </c>
      <c r="AL637" t="s">
        <v>193</v>
      </c>
      <c r="AM637" t="s">
        <v>193</v>
      </c>
      <c r="AN637">
        <v>3</v>
      </c>
      <c r="AO637" t="s">
        <v>194</v>
      </c>
      <c r="AP637" t="s">
        <v>826</v>
      </c>
      <c r="AQ637" s="283">
        <v>1.7509999999999999</v>
      </c>
      <c r="AR637">
        <v>1.0840000000000001</v>
      </c>
      <c r="AS637" s="283">
        <v>1.8980840000000001</v>
      </c>
      <c r="AT637">
        <v>107</v>
      </c>
      <c r="AU637" t="s">
        <v>320</v>
      </c>
      <c r="AV637" t="s">
        <v>32</v>
      </c>
      <c r="AW637" t="s">
        <v>32</v>
      </c>
      <c r="AX637">
        <v>3</v>
      </c>
      <c r="AY637" t="s">
        <v>195</v>
      </c>
      <c r="AZ637">
        <v>5811</v>
      </c>
      <c r="BA637" t="s">
        <v>397</v>
      </c>
      <c r="BB637">
        <v>235802</v>
      </c>
      <c r="BC637" t="s">
        <v>1048</v>
      </c>
      <c r="BD637">
        <v>16230814</v>
      </c>
      <c r="BE637" t="s">
        <v>859</v>
      </c>
      <c r="BF637" t="s">
        <v>318</v>
      </c>
      <c r="BG637" t="s">
        <v>32</v>
      </c>
      <c r="BH637" t="s">
        <v>198</v>
      </c>
      <c r="BI637" t="s">
        <v>32</v>
      </c>
      <c r="BJ637">
        <v>473748</v>
      </c>
      <c r="BK637" t="s">
        <v>831</v>
      </c>
      <c r="BL637" t="s">
        <v>323</v>
      </c>
      <c r="BM637" t="s">
        <v>841</v>
      </c>
      <c r="BN637" t="s">
        <v>834</v>
      </c>
      <c r="BO637" t="s">
        <v>32</v>
      </c>
      <c r="BP637" t="s">
        <v>32</v>
      </c>
    </row>
    <row r="638" spans="1:68">
      <c r="A638" s="109">
        <v>2026</v>
      </c>
      <c r="B638" t="s">
        <v>598</v>
      </c>
      <c r="C638" s="109">
        <v>17</v>
      </c>
      <c r="D638" t="s">
        <v>1917</v>
      </c>
      <c r="E638">
        <v>1</v>
      </c>
      <c r="F638" t="s">
        <v>32</v>
      </c>
      <c r="G638" t="s">
        <v>32</v>
      </c>
      <c r="H638">
        <v>700627</v>
      </c>
      <c r="I638" t="s">
        <v>1419</v>
      </c>
      <c r="J638" t="s">
        <v>822</v>
      </c>
      <c r="K638" t="s">
        <v>854</v>
      </c>
      <c r="L638" t="s">
        <v>1420</v>
      </c>
      <c r="M638">
        <v>17.8</v>
      </c>
      <c r="N638">
        <v>49.2</v>
      </c>
      <c r="O638">
        <v>74.7</v>
      </c>
      <c r="P638" s="110">
        <v>46055</v>
      </c>
      <c r="Q638" s="110">
        <v>46070</v>
      </c>
      <c r="R638" s="110">
        <v>46070.83542959491</v>
      </c>
      <c r="S638" t="s">
        <v>187</v>
      </c>
      <c r="T638" t="s">
        <v>32</v>
      </c>
      <c r="U638" t="s">
        <v>32</v>
      </c>
      <c r="V638" t="s">
        <v>259</v>
      </c>
      <c r="W638" t="s">
        <v>259</v>
      </c>
      <c r="X638" t="s">
        <v>856</v>
      </c>
      <c r="Y638" t="s">
        <v>32</v>
      </c>
      <c r="Z638" t="s">
        <v>32</v>
      </c>
      <c r="AA638" t="s">
        <v>32</v>
      </c>
      <c r="AB638" t="s">
        <v>32</v>
      </c>
      <c r="AC638" t="s">
        <v>32</v>
      </c>
      <c r="AD638" t="s">
        <v>32</v>
      </c>
      <c r="AE638" t="s">
        <v>190</v>
      </c>
      <c r="AF638">
        <v>217</v>
      </c>
      <c r="AG638" t="s">
        <v>191</v>
      </c>
      <c r="AH638" t="s">
        <v>192</v>
      </c>
      <c r="AI638">
        <v>4</v>
      </c>
      <c r="AJ638">
        <v>4</v>
      </c>
      <c r="AK638" t="s">
        <v>193</v>
      </c>
      <c r="AL638" t="s">
        <v>193</v>
      </c>
      <c r="AM638" t="s">
        <v>193</v>
      </c>
      <c r="AN638">
        <v>10</v>
      </c>
      <c r="AO638" t="s">
        <v>194</v>
      </c>
      <c r="AP638" t="s">
        <v>826</v>
      </c>
      <c r="AQ638" s="283">
        <v>1.2130000000000001</v>
      </c>
      <c r="AR638">
        <v>1.0840000000000001</v>
      </c>
      <c r="AS638" s="283">
        <v>1.3148919999999999</v>
      </c>
      <c r="AT638">
        <v>117</v>
      </c>
      <c r="AU638" t="s">
        <v>261</v>
      </c>
      <c r="AV638" t="s">
        <v>32</v>
      </c>
      <c r="AW638" t="s">
        <v>32</v>
      </c>
      <c r="AX638">
        <v>8</v>
      </c>
      <c r="AY638" t="s">
        <v>195</v>
      </c>
      <c r="AZ638">
        <v>4262</v>
      </c>
      <c r="BA638" t="s">
        <v>1421</v>
      </c>
      <c r="BB638">
        <v>19215</v>
      </c>
      <c r="BC638" t="s">
        <v>1422</v>
      </c>
      <c r="BD638">
        <v>11440385</v>
      </c>
      <c r="BE638" t="s">
        <v>829</v>
      </c>
      <c r="BF638" t="s">
        <v>203</v>
      </c>
      <c r="BG638" t="s">
        <v>32</v>
      </c>
      <c r="BH638" t="s">
        <v>198</v>
      </c>
      <c r="BI638" t="s">
        <v>32</v>
      </c>
      <c r="BJ638">
        <v>473747</v>
      </c>
      <c r="BK638" t="s">
        <v>831</v>
      </c>
      <c r="BL638" t="s">
        <v>264</v>
      </c>
      <c r="BM638" t="s">
        <v>841</v>
      </c>
      <c r="BN638" t="s">
        <v>834</v>
      </c>
      <c r="BO638" t="s">
        <v>32</v>
      </c>
      <c r="BP638" t="s">
        <v>32</v>
      </c>
    </row>
    <row r="639" spans="1:68">
      <c r="A639" s="109">
        <v>2026</v>
      </c>
      <c r="B639" t="s">
        <v>598</v>
      </c>
      <c r="C639" s="109">
        <v>17</v>
      </c>
      <c r="D639" t="s">
        <v>1918</v>
      </c>
      <c r="E639">
        <v>1</v>
      </c>
      <c r="F639" t="s">
        <v>32</v>
      </c>
      <c r="H639">
        <v>705570</v>
      </c>
      <c r="I639" t="s">
        <v>1401</v>
      </c>
      <c r="J639" t="s">
        <v>822</v>
      </c>
      <c r="K639" t="s">
        <v>910</v>
      </c>
      <c r="L639" t="s">
        <v>1402</v>
      </c>
      <c r="M639">
        <v>17.5</v>
      </c>
      <c r="N639">
        <v>37</v>
      </c>
      <c r="O639">
        <v>29.9</v>
      </c>
      <c r="P639" s="110">
        <v>46049</v>
      </c>
      <c r="Q639" s="110">
        <v>46070</v>
      </c>
      <c r="R639" s="110">
        <v>46070.663194444453</v>
      </c>
      <c r="S639" t="s">
        <v>187</v>
      </c>
      <c r="T639" t="s">
        <v>32</v>
      </c>
      <c r="U639" t="s">
        <v>32</v>
      </c>
      <c r="V639" t="s">
        <v>259</v>
      </c>
      <c r="W639" t="s">
        <v>259</v>
      </c>
      <c r="X639" t="s">
        <v>856</v>
      </c>
      <c r="Y639" t="s">
        <v>32</v>
      </c>
      <c r="Z639" t="s">
        <v>32</v>
      </c>
      <c r="AA639" t="s">
        <v>32</v>
      </c>
      <c r="AB639" t="s">
        <v>32</v>
      </c>
      <c r="AC639" t="s">
        <v>32</v>
      </c>
      <c r="AD639" t="s">
        <v>32</v>
      </c>
      <c r="AE639" t="s">
        <v>190</v>
      </c>
      <c r="AF639">
        <v>217</v>
      </c>
      <c r="AG639" t="s">
        <v>191</v>
      </c>
      <c r="AH639" t="s">
        <v>192</v>
      </c>
      <c r="AI639">
        <v>4</v>
      </c>
      <c r="AJ639">
        <v>4</v>
      </c>
      <c r="AK639" t="s">
        <v>193</v>
      </c>
      <c r="AL639" t="s">
        <v>193</v>
      </c>
      <c r="AM639" t="s">
        <v>193</v>
      </c>
      <c r="AN639">
        <v>10</v>
      </c>
      <c r="AO639" t="s">
        <v>194</v>
      </c>
      <c r="AP639" t="s">
        <v>826</v>
      </c>
      <c r="AQ639" s="283">
        <v>3.0310000000000001</v>
      </c>
      <c r="AR639">
        <v>1.0840000000000001</v>
      </c>
      <c r="AS639" s="283">
        <v>3.2856040000000002</v>
      </c>
      <c r="AT639">
        <v>117</v>
      </c>
      <c r="AU639" t="s">
        <v>261</v>
      </c>
      <c r="AV639" t="s">
        <v>32</v>
      </c>
      <c r="AW639" t="s">
        <v>32</v>
      </c>
      <c r="AX639">
        <v>8</v>
      </c>
      <c r="AY639" t="s">
        <v>195</v>
      </c>
      <c r="AZ639">
        <v>4532</v>
      </c>
      <c r="BA639" t="s">
        <v>1071</v>
      </c>
      <c r="BB639">
        <v>68453</v>
      </c>
      <c r="BC639" t="s">
        <v>1403</v>
      </c>
      <c r="BD639">
        <v>13800977</v>
      </c>
      <c r="BE639" t="s">
        <v>829</v>
      </c>
      <c r="BF639" t="s">
        <v>203</v>
      </c>
      <c r="BG639" t="s">
        <v>32</v>
      </c>
      <c r="BH639" t="s">
        <v>198</v>
      </c>
      <c r="BI639" t="s">
        <v>1919</v>
      </c>
      <c r="BJ639">
        <v>473746</v>
      </c>
      <c r="BK639" t="s">
        <v>831</v>
      </c>
      <c r="BL639" t="s">
        <v>264</v>
      </c>
      <c r="BM639" t="s">
        <v>841</v>
      </c>
      <c r="BN639" t="s">
        <v>834</v>
      </c>
      <c r="BO639" t="s">
        <v>32</v>
      </c>
      <c r="BP639" t="s">
        <v>32</v>
      </c>
    </row>
    <row r="640" spans="1:68">
      <c r="A640" s="109">
        <v>2026</v>
      </c>
      <c r="B640" t="s">
        <v>598</v>
      </c>
      <c r="C640" s="109">
        <v>17</v>
      </c>
      <c r="D640" t="s">
        <v>1920</v>
      </c>
      <c r="E640">
        <v>1</v>
      </c>
      <c r="F640" t="s">
        <v>32</v>
      </c>
      <c r="G640" t="s">
        <v>32</v>
      </c>
      <c r="H640">
        <v>6397</v>
      </c>
      <c r="I640" t="s">
        <v>1625</v>
      </c>
      <c r="J640" t="s">
        <v>822</v>
      </c>
      <c r="K640" t="s">
        <v>854</v>
      </c>
      <c r="L640" t="s">
        <v>1626</v>
      </c>
      <c r="M640">
        <v>17.98</v>
      </c>
      <c r="N640">
        <v>47</v>
      </c>
      <c r="O640">
        <v>46.3</v>
      </c>
      <c r="P640" s="110">
        <v>46052</v>
      </c>
      <c r="Q640" s="110">
        <v>46070</v>
      </c>
      <c r="R640" s="110">
        <v>46070.741767361113</v>
      </c>
      <c r="S640" t="s">
        <v>187</v>
      </c>
      <c r="T640" t="s">
        <v>32</v>
      </c>
      <c r="U640" t="s">
        <v>32</v>
      </c>
      <c r="V640" t="s">
        <v>203</v>
      </c>
      <c r="W640" t="s">
        <v>203</v>
      </c>
      <c r="X640" t="s">
        <v>1039</v>
      </c>
      <c r="Y640" t="s">
        <v>32</v>
      </c>
      <c r="Z640" t="s">
        <v>32</v>
      </c>
      <c r="AA640" t="s">
        <v>32</v>
      </c>
      <c r="AB640" t="s">
        <v>32</v>
      </c>
      <c r="AC640" t="s">
        <v>32</v>
      </c>
      <c r="AD640" t="s">
        <v>32</v>
      </c>
      <c r="AE640" t="s">
        <v>190</v>
      </c>
      <c r="AF640">
        <v>217</v>
      </c>
      <c r="AG640" t="s">
        <v>191</v>
      </c>
      <c r="AH640" t="s">
        <v>192</v>
      </c>
      <c r="AI640">
        <v>4</v>
      </c>
      <c r="AJ640">
        <v>4</v>
      </c>
      <c r="AK640" t="s">
        <v>193</v>
      </c>
      <c r="AL640" t="s">
        <v>193</v>
      </c>
      <c r="AM640" t="s">
        <v>193</v>
      </c>
      <c r="AN640">
        <v>8</v>
      </c>
      <c r="AO640" t="s">
        <v>194</v>
      </c>
      <c r="AP640" t="s">
        <v>826</v>
      </c>
      <c r="AQ640" s="283">
        <v>2.218</v>
      </c>
      <c r="AR640">
        <v>1.0840000000000001</v>
      </c>
      <c r="AS640" s="283">
        <v>2.404312</v>
      </c>
      <c r="AT640">
        <v>114</v>
      </c>
      <c r="AU640" t="s">
        <v>205</v>
      </c>
      <c r="AV640" t="s">
        <v>32</v>
      </c>
      <c r="AW640" t="s">
        <v>32</v>
      </c>
      <c r="AX640">
        <v>8</v>
      </c>
      <c r="AY640" t="s">
        <v>195</v>
      </c>
      <c r="AZ640">
        <v>6670</v>
      </c>
      <c r="BA640" t="s">
        <v>1627</v>
      </c>
      <c r="BB640">
        <v>20843</v>
      </c>
      <c r="BC640" t="s">
        <v>1628</v>
      </c>
      <c r="BD640">
        <v>9824078</v>
      </c>
      <c r="BE640" t="s">
        <v>829</v>
      </c>
      <c r="BF640" t="s">
        <v>203</v>
      </c>
      <c r="BG640" t="s">
        <v>32</v>
      </c>
      <c r="BH640" t="s">
        <v>198</v>
      </c>
      <c r="BI640" t="s">
        <v>32</v>
      </c>
      <c r="BJ640">
        <v>473742</v>
      </c>
      <c r="BK640" t="s">
        <v>831</v>
      </c>
      <c r="BL640" t="s">
        <v>1041</v>
      </c>
      <c r="BM640" t="s">
        <v>841</v>
      </c>
      <c r="BN640" t="s">
        <v>834</v>
      </c>
      <c r="BO640" t="s">
        <v>32</v>
      </c>
      <c r="BP640" t="s">
        <v>32</v>
      </c>
    </row>
    <row r="641" spans="1:68">
      <c r="A641" s="109">
        <v>2026</v>
      </c>
      <c r="B641" t="s">
        <v>598</v>
      </c>
      <c r="C641" s="109">
        <v>17</v>
      </c>
      <c r="D641" t="s">
        <v>1921</v>
      </c>
      <c r="E641">
        <v>1</v>
      </c>
      <c r="F641" t="s">
        <v>32</v>
      </c>
      <c r="G641" t="s">
        <v>32</v>
      </c>
      <c r="H641">
        <v>699794</v>
      </c>
      <c r="I641" t="s">
        <v>1618</v>
      </c>
      <c r="J641" t="s">
        <v>822</v>
      </c>
      <c r="K641" t="s">
        <v>854</v>
      </c>
      <c r="L641" t="s">
        <v>1619</v>
      </c>
      <c r="M641">
        <v>15.6</v>
      </c>
      <c r="N641">
        <v>18.7</v>
      </c>
      <c r="O641">
        <v>22.3</v>
      </c>
      <c r="P641" s="110">
        <v>46051</v>
      </c>
      <c r="Q641" s="110">
        <v>46070</v>
      </c>
      <c r="R641" s="110">
        <v>46070.65639822917</v>
      </c>
      <c r="S641" t="s">
        <v>187</v>
      </c>
      <c r="T641" t="s">
        <v>32</v>
      </c>
      <c r="U641" t="s">
        <v>32</v>
      </c>
      <c r="V641" t="s">
        <v>203</v>
      </c>
      <c r="W641" t="s">
        <v>203</v>
      </c>
      <c r="X641" t="s">
        <v>1039</v>
      </c>
      <c r="Y641" t="s">
        <v>32</v>
      </c>
      <c r="Z641" t="s">
        <v>32</v>
      </c>
      <c r="AA641" t="s">
        <v>32</v>
      </c>
      <c r="AB641" t="s">
        <v>32</v>
      </c>
      <c r="AC641" t="s">
        <v>32</v>
      </c>
      <c r="AD641" t="s">
        <v>32</v>
      </c>
      <c r="AE641" t="s">
        <v>190</v>
      </c>
      <c r="AF641">
        <v>217</v>
      </c>
      <c r="AG641" t="s">
        <v>191</v>
      </c>
      <c r="AH641" t="s">
        <v>192</v>
      </c>
      <c r="AI641">
        <v>4</v>
      </c>
      <c r="AJ641">
        <v>4</v>
      </c>
      <c r="AK641" t="s">
        <v>193</v>
      </c>
      <c r="AL641" t="s">
        <v>193</v>
      </c>
      <c r="AM641" t="s">
        <v>193</v>
      </c>
      <c r="AN641">
        <v>9</v>
      </c>
      <c r="AO641" t="s">
        <v>194</v>
      </c>
      <c r="AP641" t="s">
        <v>826</v>
      </c>
      <c r="AQ641" s="283">
        <v>2.98</v>
      </c>
      <c r="AR641">
        <v>1.0840000000000001</v>
      </c>
      <c r="AS641" s="283">
        <v>3.2303199999999999</v>
      </c>
      <c r="AT641">
        <v>115</v>
      </c>
      <c r="AU641" t="s">
        <v>205</v>
      </c>
      <c r="AV641" t="s">
        <v>32</v>
      </c>
      <c r="AW641" t="s">
        <v>32</v>
      </c>
      <c r="AX641">
        <v>8</v>
      </c>
      <c r="AY641" t="s">
        <v>195</v>
      </c>
      <c r="AZ641">
        <v>9236</v>
      </c>
      <c r="BA641" t="s">
        <v>1620</v>
      </c>
      <c r="BB641">
        <v>19225</v>
      </c>
      <c r="BC641" t="s">
        <v>1621</v>
      </c>
      <c r="BD641">
        <v>8871265</v>
      </c>
      <c r="BE641" t="s">
        <v>829</v>
      </c>
      <c r="BF641" t="s">
        <v>203</v>
      </c>
      <c r="BG641" t="s">
        <v>32</v>
      </c>
      <c r="BH641" t="s">
        <v>198</v>
      </c>
      <c r="BI641" t="s">
        <v>32</v>
      </c>
      <c r="BJ641">
        <v>473739</v>
      </c>
      <c r="BK641" t="s">
        <v>831</v>
      </c>
      <c r="BL641" t="s">
        <v>1041</v>
      </c>
      <c r="BM641" t="s">
        <v>841</v>
      </c>
      <c r="BN641" t="s">
        <v>834</v>
      </c>
      <c r="BO641" t="s">
        <v>32</v>
      </c>
      <c r="BP641" t="s">
        <v>32</v>
      </c>
    </row>
    <row r="642" spans="1:68">
      <c r="A642" s="109">
        <v>2026</v>
      </c>
      <c r="B642" t="s">
        <v>598</v>
      </c>
      <c r="C642" s="109">
        <v>17</v>
      </c>
      <c r="D642" t="s">
        <v>1922</v>
      </c>
      <c r="E642">
        <v>1</v>
      </c>
      <c r="F642" t="s">
        <v>32</v>
      </c>
      <c r="G642" t="s">
        <v>32</v>
      </c>
      <c r="H642">
        <v>963946</v>
      </c>
      <c r="I642" t="s">
        <v>1578</v>
      </c>
      <c r="J642" t="s">
        <v>822</v>
      </c>
      <c r="K642" t="s">
        <v>854</v>
      </c>
      <c r="L642" t="s">
        <v>1579</v>
      </c>
      <c r="M642">
        <v>14.98</v>
      </c>
      <c r="N642">
        <v>29.1</v>
      </c>
      <c r="O642">
        <v>25.6</v>
      </c>
      <c r="P642" s="110">
        <v>46051</v>
      </c>
      <c r="Q642" s="110">
        <v>46070</v>
      </c>
      <c r="R642" s="110">
        <v>46070.713510995367</v>
      </c>
      <c r="S642" t="s">
        <v>187</v>
      </c>
      <c r="T642" t="s">
        <v>32</v>
      </c>
      <c r="U642" t="s">
        <v>32</v>
      </c>
      <c r="V642" t="s">
        <v>301</v>
      </c>
      <c r="W642" t="s">
        <v>302</v>
      </c>
      <c r="X642" t="s">
        <v>856</v>
      </c>
      <c r="Y642" t="s">
        <v>32</v>
      </c>
      <c r="Z642" t="s">
        <v>32</v>
      </c>
      <c r="AA642" t="s">
        <v>32</v>
      </c>
      <c r="AB642" t="s">
        <v>32</v>
      </c>
      <c r="AC642" t="s">
        <v>32</v>
      </c>
      <c r="AD642" t="s">
        <v>32</v>
      </c>
      <c r="AE642" t="s">
        <v>190</v>
      </c>
      <c r="AF642">
        <v>217</v>
      </c>
      <c r="AG642" t="s">
        <v>191</v>
      </c>
      <c r="AH642" t="s">
        <v>192</v>
      </c>
      <c r="AI642">
        <v>4</v>
      </c>
      <c r="AJ642">
        <v>4</v>
      </c>
      <c r="AK642" t="s">
        <v>193</v>
      </c>
      <c r="AL642" t="s">
        <v>193</v>
      </c>
      <c r="AM642" t="s">
        <v>193</v>
      </c>
      <c r="AN642">
        <v>10</v>
      </c>
      <c r="AO642" t="s">
        <v>194</v>
      </c>
      <c r="AP642" t="s">
        <v>826</v>
      </c>
      <c r="AQ642" s="283">
        <v>3.51</v>
      </c>
      <c r="AR642">
        <v>1.0840000000000001</v>
      </c>
      <c r="AS642" s="283">
        <v>3.80484</v>
      </c>
      <c r="AT642">
        <v>117</v>
      </c>
      <c r="AU642" t="s">
        <v>261</v>
      </c>
      <c r="AV642" t="s">
        <v>32</v>
      </c>
      <c r="AW642" t="s">
        <v>32</v>
      </c>
      <c r="AX642">
        <v>8</v>
      </c>
      <c r="AY642" t="s">
        <v>195</v>
      </c>
      <c r="AZ642">
        <v>7119</v>
      </c>
      <c r="BA642" t="s">
        <v>1580</v>
      </c>
      <c r="BB642">
        <v>19480</v>
      </c>
      <c r="BC642" t="s">
        <v>1581</v>
      </c>
      <c r="BD642">
        <v>11904305</v>
      </c>
      <c r="BE642" t="s">
        <v>829</v>
      </c>
      <c r="BF642" t="s">
        <v>203</v>
      </c>
      <c r="BG642" t="s">
        <v>32</v>
      </c>
      <c r="BH642" t="s">
        <v>198</v>
      </c>
      <c r="BI642" t="s">
        <v>32</v>
      </c>
      <c r="BJ642">
        <v>473725</v>
      </c>
      <c r="BK642" t="s">
        <v>831</v>
      </c>
      <c r="BL642" t="s">
        <v>305</v>
      </c>
      <c r="BM642" t="s">
        <v>841</v>
      </c>
      <c r="BN642" t="s">
        <v>834</v>
      </c>
      <c r="BO642" t="s">
        <v>32</v>
      </c>
      <c r="BP642" t="s">
        <v>32</v>
      </c>
    </row>
    <row r="643" spans="1:68">
      <c r="A643" s="109">
        <v>2026</v>
      </c>
      <c r="B643" t="s">
        <v>598</v>
      </c>
      <c r="C643" s="109">
        <v>17</v>
      </c>
      <c r="D643" t="s">
        <v>1923</v>
      </c>
      <c r="E643">
        <v>1</v>
      </c>
      <c r="F643" t="s">
        <v>32</v>
      </c>
      <c r="G643" t="s">
        <v>32</v>
      </c>
      <c r="H643">
        <v>705445</v>
      </c>
      <c r="I643" t="s">
        <v>1455</v>
      </c>
      <c r="J643" t="s">
        <v>822</v>
      </c>
      <c r="K643" t="s">
        <v>854</v>
      </c>
      <c r="L643" t="s">
        <v>1456</v>
      </c>
      <c r="M643">
        <v>17.100000000000001</v>
      </c>
      <c r="N643">
        <v>26.1</v>
      </c>
      <c r="O643">
        <v>37.1</v>
      </c>
      <c r="P643" s="110">
        <v>46049</v>
      </c>
      <c r="Q643" s="110">
        <v>46070</v>
      </c>
      <c r="R643" s="110">
        <v>46070.564969675928</v>
      </c>
      <c r="S643" t="s">
        <v>187</v>
      </c>
      <c r="T643" t="s">
        <v>32</v>
      </c>
      <c r="U643" t="s">
        <v>32</v>
      </c>
      <c r="V643" t="s">
        <v>334</v>
      </c>
      <c r="W643" t="s">
        <v>188</v>
      </c>
      <c r="X643" t="s">
        <v>825</v>
      </c>
      <c r="Y643" t="s">
        <v>32</v>
      </c>
      <c r="Z643" t="s">
        <v>32</v>
      </c>
      <c r="AA643" t="s">
        <v>32</v>
      </c>
      <c r="AB643" t="s">
        <v>32</v>
      </c>
      <c r="AC643" t="s">
        <v>32</v>
      </c>
      <c r="AD643" t="s">
        <v>32</v>
      </c>
      <c r="AE643" t="s">
        <v>190</v>
      </c>
      <c r="AF643">
        <v>217</v>
      </c>
      <c r="AG643" t="s">
        <v>191</v>
      </c>
      <c r="AH643" t="s">
        <v>192</v>
      </c>
      <c r="AI643">
        <v>4</v>
      </c>
      <c r="AJ643">
        <v>4</v>
      </c>
      <c r="AK643" t="s">
        <v>193</v>
      </c>
      <c r="AL643" t="s">
        <v>193</v>
      </c>
      <c r="AM643" t="s">
        <v>193</v>
      </c>
      <c r="AN643">
        <v>14</v>
      </c>
      <c r="AO643" t="s">
        <v>194</v>
      </c>
      <c r="AP643" t="s">
        <v>826</v>
      </c>
      <c r="AQ643" s="283">
        <v>2.5419999999999998</v>
      </c>
      <c r="AR643">
        <v>1.0840000000000001</v>
      </c>
      <c r="AS643" s="283">
        <v>2.755528</v>
      </c>
      <c r="AT643">
        <v>161</v>
      </c>
      <c r="AU643" t="s">
        <v>188</v>
      </c>
      <c r="AV643" t="s">
        <v>32</v>
      </c>
      <c r="AW643" t="s">
        <v>32</v>
      </c>
      <c r="AX643">
        <v>8</v>
      </c>
      <c r="AY643" t="s">
        <v>195</v>
      </c>
      <c r="AZ643">
        <v>7403</v>
      </c>
      <c r="BA643" t="s">
        <v>1457</v>
      </c>
      <c r="BB643">
        <v>94096</v>
      </c>
      <c r="BC643" t="s">
        <v>1458</v>
      </c>
      <c r="BD643">
        <v>9454909</v>
      </c>
      <c r="BE643" t="s">
        <v>829</v>
      </c>
      <c r="BF643" t="s">
        <v>1459</v>
      </c>
      <c r="BG643" t="s">
        <v>32</v>
      </c>
      <c r="BH643" t="s">
        <v>198</v>
      </c>
      <c r="BI643" t="s">
        <v>1924</v>
      </c>
      <c r="BJ643">
        <v>473724</v>
      </c>
      <c r="BK643" t="s">
        <v>831</v>
      </c>
      <c r="BL643" t="s">
        <v>445</v>
      </c>
      <c r="BM643" t="s">
        <v>833</v>
      </c>
      <c r="BN643" t="s">
        <v>834</v>
      </c>
      <c r="BO643" t="s">
        <v>32</v>
      </c>
      <c r="BP643" t="s">
        <v>32</v>
      </c>
    </row>
    <row r="644" spans="1:68">
      <c r="A644" s="109">
        <v>2026</v>
      </c>
      <c r="B644" t="s">
        <v>598</v>
      </c>
      <c r="C644" s="109">
        <v>17</v>
      </c>
      <c r="D644" t="s">
        <v>1925</v>
      </c>
      <c r="E644">
        <v>1</v>
      </c>
      <c r="F644" t="s">
        <v>32</v>
      </c>
      <c r="G644" t="s">
        <v>32</v>
      </c>
      <c r="H644">
        <v>4443</v>
      </c>
      <c r="I644" t="s">
        <v>1165</v>
      </c>
      <c r="J644" t="s">
        <v>822</v>
      </c>
      <c r="K644" t="s">
        <v>1101</v>
      </c>
      <c r="L644" t="s">
        <v>1166</v>
      </c>
      <c r="M644">
        <v>18</v>
      </c>
      <c r="N644">
        <v>45</v>
      </c>
      <c r="O644">
        <v>31.1</v>
      </c>
      <c r="P644" s="110">
        <v>46054</v>
      </c>
      <c r="Q644" s="110">
        <v>46070</v>
      </c>
      <c r="R644" s="110">
        <v>46070.639922337963</v>
      </c>
      <c r="S644" t="s">
        <v>187</v>
      </c>
      <c r="T644" t="s">
        <v>32</v>
      </c>
      <c r="U644" t="s">
        <v>32</v>
      </c>
      <c r="V644" t="s">
        <v>232</v>
      </c>
      <c r="W644" t="s">
        <v>233</v>
      </c>
      <c r="X644" t="s">
        <v>1103</v>
      </c>
      <c r="Y644" t="s">
        <v>32</v>
      </c>
      <c r="Z644" t="s">
        <v>32</v>
      </c>
      <c r="AA644" t="s">
        <v>32</v>
      </c>
      <c r="AB644" t="s">
        <v>32</v>
      </c>
      <c r="AC644" t="s">
        <v>32</v>
      </c>
      <c r="AD644" t="s">
        <v>32</v>
      </c>
      <c r="AE644" t="s">
        <v>190</v>
      </c>
      <c r="AF644">
        <v>217</v>
      </c>
      <c r="AG644" t="s">
        <v>191</v>
      </c>
      <c r="AH644" t="s">
        <v>192</v>
      </c>
      <c r="AI644">
        <v>4</v>
      </c>
      <c r="AJ644">
        <v>4</v>
      </c>
      <c r="AK644" t="s">
        <v>193</v>
      </c>
      <c r="AL644" t="s">
        <v>193</v>
      </c>
      <c r="AM644" t="s">
        <v>193</v>
      </c>
      <c r="AN644">
        <v>16</v>
      </c>
      <c r="AO644" t="s">
        <v>194</v>
      </c>
      <c r="AP644" t="s">
        <v>826</v>
      </c>
      <c r="AQ644" s="283">
        <v>2.6579999999999999</v>
      </c>
      <c r="AR644">
        <v>1.0840000000000001</v>
      </c>
      <c r="AS644" s="283">
        <v>2.8812720000000001</v>
      </c>
      <c r="AT644">
        <v>165</v>
      </c>
      <c r="AU644" t="s">
        <v>235</v>
      </c>
      <c r="AV644" t="s">
        <v>32</v>
      </c>
      <c r="AW644" t="s">
        <v>32</v>
      </c>
      <c r="AX644">
        <v>7</v>
      </c>
      <c r="AY644" t="s">
        <v>195</v>
      </c>
      <c r="AZ644">
        <v>10653</v>
      </c>
      <c r="BA644" t="s">
        <v>1108</v>
      </c>
      <c r="BB644">
        <v>232</v>
      </c>
      <c r="BC644" t="s">
        <v>1167</v>
      </c>
      <c r="BD644">
        <v>4393310</v>
      </c>
      <c r="BE644" t="s">
        <v>829</v>
      </c>
      <c r="BF644" t="s">
        <v>563</v>
      </c>
      <c r="BG644" t="s">
        <v>32</v>
      </c>
      <c r="BH644" t="s">
        <v>198</v>
      </c>
      <c r="BI644" t="s">
        <v>32</v>
      </c>
      <c r="BJ644">
        <v>473720</v>
      </c>
      <c r="BK644" t="s">
        <v>831</v>
      </c>
      <c r="BL644" t="s">
        <v>238</v>
      </c>
      <c r="BM644" t="s">
        <v>841</v>
      </c>
      <c r="BN644" t="s">
        <v>834</v>
      </c>
      <c r="BO644" t="s">
        <v>32</v>
      </c>
      <c r="BP644" t="s">
        <v>32</v>
      </c>
    </row>
    <row r="645" spans="1:68">
      <c r="A645" s="109">
        <v>2026</v>
      </c>
      <c r="B645" t="s">
        <v>598</v>
      </c>
      <c r="C645" s="109">
        <v>17</v>
      </c>
      <c r="D645" t="s">
        <v>1925</v>
      </c>
      <c r="E645">
        <v>2</v>
      </c>
      <c r="F645" t="s">
        <v>32</v>
      </c>
      <c r="G645" t="s">
        <v>32</v>
      </c>
      <c r="H645">
        <v>4443</v>
      </c>
      <c r="I645" t="s">
        <v>1165</v>
      </c>
      <c r="J645" t="s">
        <v>822</v>
      </c>
      <c r="K645" t="s">
        <v>1101</v>
      </c>
      <c r="L645" t="s">
        <v>1166</v>
      </c>
      <c r="M645">
        <v>18</v>
      </c>
      <c r="N645">
        <v>45</v>
      </c>
      <c r="O645">
        <v>31.1</v>
      </c>
      <c r="P645" s="110">
        <v>46054</v>
      </c>
      <c r="Q645" s="110">
        <v>46070</v>
      </c>
      <c r="R645" s="110">
        <v>46070.639922337963</v>
      </c>
      <c r="S645" t="s">
        <v>187</v>
      </c>
      <c r="T645" t="s">
        <v>32</v>
      </c>
      <c r="U645" t="s">
        <v>32</v>
      </c>
      <c r="V645" t="s">
        <v>232</v>
      </c>
      <c r="W645" t="s">
        <v>233</v>
      </c>
      <c r="X645" t="s">
        <v>1103</v>
      </c>
      <c r="Y645" t="s">
        <v>32</v>
      </c>
      <c r="Z645" t="s">
        <v>32</v>
      </c>
      <c r="AA645" t="s">
        <v>32</v>
      </c>
      <c r="AB645" t="s">
        <v>32</v>
      </c>
      <c r="AC645" t="s">
        <v>32</v>
      </c>
      <c r="AD645" t="s">
        <v>32</v>
      </c>
      <c r="AE645" t="s">
        <v>190</v>
      </c>
      <c r="AF645">
        <v>217</v>
      </c>
      <c r="AG645" t="s">
        <v>191</v>
      </c>
      <c r="AH645" t="s">
        <v>192</v>
      </c>
      <c r="AI645">
        <v>4</v>
      </c>
      <c r="AJ645">
        <v>4</v>
      </c>
      <c r="AK645" t="s">
        <v>193</v>
      </c>
      <c r="AL645" t="s">
        <v>193</v>
      </c>
      <c r="AM645" t="s">
        <v>193</v>
      </c>
      <c r="AN645">
        <v>16</v>
      </c>
      <c r="AO645" t="s">
        <v>194</v>
      </c>
      <c r="AP645" t="s">
        <v>826</v>
      </c>
      <c r="AQ645" s="283">
        <v>0.02</v>
      </c>
      <c r="AR645">
        <v>1.0840000000000001</v>
      </c>
      <c r="AS645" s="283">
        <v>2.1680000000000001E-2</v>
      </c>
      <c r="AT645">
        <v>165</v>
      </c>
      <c r="AU645" t="s">
        <v>235</v>
      </c>
      <c r="AV645" t="s">
        <v>32</v>
      </c>
      <c r="AW645" t="s">
        <v>32</v>
      </c>
      <c r="AX645">
        <v>7</v>
      </c>
      <c r="AY645" t="s">
        <v>239</v>
      </c>
      <c r="AZ645">
        <v>8888888</v>
      </c>
      <c r="BA645" t="s">
        <v>280</v>
      </c>
      <c r="BB645">
        <v>232</v>
      </c>
      <c r="BC645" t="s">
        <v>1167</v>
      </c>
      <c r="BD645">
        <v>4393310</v>
      </c>
      <c r="BE645" t="s">
        <v>829</v>
      </c>
      <c r="BF645" t="s">
        <v>563</v>
      </c>
      <c r="BG645" t="s">
        <v>32</v>
      </c>
      <c r="BH645" t="s">
        <v>198</v>
      </c>
      <c r="BI645" t="s">
        <v>32</v>
      </c>
      <c r="BJ645">
        <v>473720</v>
      </c>
      <c r="BK645" t="s">
        <v>831</v>
      </c>
      <c r="BL645" t="s">
        <v>238</v>
      </c>
      <c r="BM645" t="s">
        <v>841</v>
      </c>
      <c r="BN645" t="s">
        <v>834</v>
      </c>
      <c r="BO645" t="s">
        <v>32</v>
      </c>
      <c r="BP645" t="s">
        <v>32</v>
      </c>
    </row>
    <row r="646" spans="1:68">
      <c r="A646" s="109">
        <v>2026</v>
      </c>
      <c r="B646" t="s">
        <v>598</v>
      </c>
      <c r="C646" s="109">
        <v>17</v>
      </c>
      <c r="D646" t="s">
        <v>1926</v>
      </c>
      <c r="E646">
        <v>1</v>
      </c>
      <c r="F646" t="s">
        <v>32</v>
      </c>
      <c r="H646">
        <v>699034</v>
      </c>
      <c r="I646" t="s">
        <v>418</v>
      </c>
      <c r="J646" t="s">
        <v>822</v>
      </c>
      <c r="K646" t="s">
        <v>914</v>
      </c>
      <c r="L646" t="s">
        <v>1206</v>
      </c>
      <c r="M646">
        <v>14.98</v>
      </c>
      <c r="N646">
        <v>18.8</v>
      </c>
      <c r="O646">
        <v>23.8</v>
      </c>
      <c r="P646" s="110">
        <v>46053</v>
      </c>
      <c r="Q646" s="110">
        <v>46070</v>
      </c>
      <c r="R646" s="110">
        <v>46070.560416666667</v>
      </c>
      <c r="S646" t="s">
        <v>187</v>
      </c>
      <c r="T646" t="s">
        <v>32</v>
      </c>
      <c r="U646" t="s">
        <v>32</v>
      </c>
      <c r="V646" t="s">
        <v>65</v>
      </c>
      <c r="W646" t="s">
        <v>65</v>
      </c>
      <c r="X646" t="s">
        <v>1001</v>
      </c>
      <c r="Y646" t="s">
        <v>32</v>
      </c>
      <c r="Z646" t="s">
        <v>32</v>
      </c>
      <c r="AA646" t="s">
        <v>32</v>
      </c>
      <c r="AB646" t="s">
        <v>32</v>
      </c>
      <c r="AC646" t="s">
        <v>32</v>
      </c>
      <c r="AD646" t="s">
        <v>32</v>
      </c>
      <c r="AE646" t="s">
        <v>190</v>
      </c>
      <c r="AF646">
        <v>217</v>
      </c>
      <c r="AG646" t="s">
        <v>191</v>
      </c>
      <c r="AH646" t="s">
        <v>192</v>
      </c>
      <c r="AI646">
        <v>4</v>
      </c>
      <c r="AJ646">
        <v>4</v>
      </c>
      <c r="AK646" t="s">
        <v>193</v>
      </c>
      <c r="AL646" t="s">
        <v>193</v>
      </c>
      <c r="AM646" t="s">
        <v>193</v>
      </c>
      <c r="AN646">
        <v>4</v>
      </c>
      <c r="AO646" t="s">
        <v>194</v>
      </c>
      <c r="AP646" t="s">
        <v>826</v>
      </c>
      <c r="AQ646" s="283">
        <v>1</v>
      </c>
      <c r="AR646">
        <v>1.0840000000000001</v>
      </c>
      <c r="AS646" s="283">
        <v>1.0840000000000001</v>
      </c>
      <c r="AT646">
        <v>109</v>
      </c>
      <c r="AU646" t="s">
        <v>387</v>
      </c>
      <c r="AV646" t="s">
        <v>32</v>
      </c>
      <c r="AW646" t="s">
        <v>32</v>
      </c>
      <c r="AX646">
        <v>5</v>
      </c>
      <c r="AY646" t="s">
        <v>195</v>
      </c>
      <c r="AZ646">
        <v>5811</v>
      </c>
      <c r="BA646" t="s">
        <v>397</v>
      </c>
      <c r="BB646">
        <v>9663</v>
      </c>
      <c r="BC646" t="s">
        <v>1207</v>
      </c>
      <c r="BD646">
        <v>10409259</v>
      </c>
      <c r="BE646" t="s">
        <v>829</v>
      </c>
      <c r="BF646" t="s">
        <v>340</v>
      </c>
      <c r="BG646" t="s">
        <v>32</v>
      </c>
      <c r="BH646" t="s">
        <v>198</v>
      </c>
      <c r="BI646" t="s">
        <v>1927</v>
      </c>
      <c r="BJ646">
        <v>473715</v>
      </c>
      <c r="BK646" t="s">
        <v>831</v>
      </c>
      <c r="BL646" t="s">
        <v>503</v>
      </c>
      <c r="BM646" t="s">
        <v>841</v>
      </c>
      <c r="BN646" t="s">
        <v>834</v>
      </c>
      <c r="BO646" t="s">
        <v>32</v>
      </c>
      <c r="BP646" t="s">
        <v>32</v>
      </c>
    </row>
    <row r="647" spans="1:68">
      <c r="A647" s="109">
        <v>2026</v>
      </c>
      <c r="B647" t="s">
        <v>598</v>
      </c>
      <c r="C647" s="109">
        <v>17</v>
      </c>
      <c r="D647" t="s">
        <v>1926</v>
      </c>
      <c r="E647">
        <v>2</v>
      </c>
      <c r="F647" t="s">
        <v>32</v>
      </c>
      <c r="H647">
        <v>699034</v>
      </c>
      <c r="I647" t="s">
        <v>418</v>
      </c>
      <c r="J647" t="s">
        <v>822</v>
      </c>
      <c r="K647" t="s">
        <v>914</v>
      </c>
      <c r="L647" t="s">
        <v>1206</v>
      </c>
      <c r="M647">
        <v>14.98</v>
      </c>
      <c r="N647">
        <v>18.8</v>
      </c>
      <c r="O647">
        <v>23.8</v>
      </c>
      <c r="P647" s="110">
        <v>46053</v>
      </c>
      <c r="Q647" s="110">
        <v>46070</v>
      </c>
      <c r="R647" s="110">
        <v>46070.560416666667</v>
      </c>
      <c r="S647" t="s">
        <v>187</v>
      </c>
      <c r="T647" t="s">
        <v>32</v>
      </c>
      <c r="U647" t="s">
        <v>32</v>
      </c>
      <c r="V647" t="s">
        <v>65</v>
      </c>
      <c r="W647" t="s">
        <v>65</v>
      </c>
      <c r="X647" t="s">
        <v>1001</v>
      </c>
      <c r="Y647" t="s">
        <v>32</v>
      </c>
      <c r="Z647" t="s">
        <v>32</v>
      </c>
      <c r="AA647" t="s">
        <v>32</v>
      </c>
      <c r="AB647" t="s">
        <v>32</v>
      </c>
      <c r="AC647" t="s">
        <v>32</v>
      </c>
      <c r="AD647" t="s">
        <v>32</v>
      </c>
      <c r="AE647" t="s">
        <v>190</v>
      </c>
      <c r="AF647">
        <v>217</v>
      </c>
      <c r="AG647" t="s">
        <v>191</v>
      </c>
      <c r="AH647" t="s">
        <v>192</v>
      </c>
      <c r="AI647">
        <v>4</v>
      </c>
      <c r="AJ647">
        <v>4</v>
      </c>
      <c r="AK647" t="s">
        <v>193</v>
      </c>
      <c r="AL647" t="s">
        <v>193</v>
      </c>
      <c r="AM647" t="s">
        <v>193</v>
      </c>
      <c r="AN647">
        <v>4</v>
      </c>
      <c r="AO647" t="s">
        <v>194</v>
      </c>
      <c r="AP647" t="s">
        <v>826</v>
      </c>
      <c r="AQ647" s="283">
        <v>0.92</v>
      </c>
      <c r="AR647">
        <v>1.0840000000000001</v>
      </c>
      <c r="AS647" s="283">
        <v>0.99728000000000017</v>
      </c>
      <c r="AT647">
        <v>110</v>
      </c>
      <c r="AU647" t="s">
        <v>387</v>
      </c>
      <c r="AV647" t="s">
        <v>32</v>
      </c>
      <c r="AW647" t="s">
        <v>32</v>
      </c>
      <c r="AX647">
        <v>5</v>
      </c>
      <c r="AY647" t="s">
        <v>195</v>
      </c>
      <c r="AZ647">
        <v>5811</v>
      </c>
      <c r="BA647" t="s">
        <v>397</v>
      </c>
      <c r="BB647">
        <v>9663</v>
      </c>
      <c r="BC647" t="s">
        <v>1207</v>
      </c>
      <c r="BD647">
        <v>10409259</v>
      </c>
      <c r="BE647" t="s">
        <v>829</v>
      </c>
      <c r="BF647" t="s">
        <v>340</v>
      </c>
      <c r="BG647" t="s">
        <v>32</v>
      </c>
      <c r="BH647" t="s">
        <v>198</v>
      </c>
      <c r="BI647" t="s">
        <v>1927</v>
      </c>
      <c r="BJ647">
        <v>473715</v>
      </c>
      <c r="BK647" t="s">
        <v>831</v>
      </c>
      <c r="BL647" t="s">
        <v>503</v>
      </c>
      <c r="BM647" t="s">
        <v>841</v>
      </c>
      <c r="BN647" t="s">
        <v>834</v>
      </c>
      <c r="BO647" t="s">
        <v>32</v>
      </c>
      <c r="BP647" t="s">
        <v>32</v>
      </c>
    </row>
    <row r="648" spans="1:68">
      <c r="A648" s="109">
        <v>2026</v>
      </c>
      <c r="B648" t="s">
        <v>598</v>
      </c>
      <c r="C648" s="109">
        <v>17</v>
      </c>
      <c r="D648" t="s">
        <v>1928</v>
      </c>
      <c r="E648">
        <v>1</v>
      </c>
      <c r="F648" t="s">
        <v>32</v>
      </c>
      <c r="G648" t="s">
        <v>32</v>
      </c>
      <c r="H648">
        <v>704715</v>
      </c>
      <c r="I648" t="s">
        <v>965</v>
      </c>
      <c r="J648" t="s">
        <v>822</v>
      </c>
      <c r="K648" t="s">
        <v>952</v>
      </c>
      <c r="L648" t="s">
        <v>966</v>
      </c>
      <c r="M648">
        <v>14.89</v>
      </c>
      <c r="N648">
        <v>43.1</v>
      </c>
      <c r="O648">
        <v>30</v>
      </c>
      <c r="P648" s="110">
        <v>46053</v>
      </c>
      <c r="Q648" s="110">
        <v>46070</v>
      </c>
      <c r="R648" s="110">
        <v>46070.494900891208</v>
      </c>
      <c r="S648" t="s">
        <v>187</v>
      </c>
      <c r="T648" t="s">
        <v>32</v>
      </c>
      <c r="U648" t="s">
        <v>32</v>
      </c>
      <c r="V648" t="s">
        <v>65</v>
      </c>
      <c r="W648" t="s">
        <v>65</v>
      </c>
      <c r="X648" t="s">
        <v>1001</v>
      </c>
      <c r="Y648" t="s">
        <v>32</v>
      </c>
      <c r="Z648" t="s">
        <v>32</v>
      </c>
      <c r="AA648" t="s">
        <v>32</v>
      </c>
      <c r="AB648" t="s">
        <v>32</v>
      </c>
      <c r="AC648" t="s">
        <v>32</v>
      </c>
      <c r="AD648" t="s">
        <v>32</v>
      </c>
      <c r="AE648" t="s">
        <v>190</v>
      </c>
      <c r="AF648">
        <v>217</v>
      </c>
      <c r="AG648" t="s">
        <v>191</v>
      </c>
      <c r="AH648" t="s">
        <v>192</v>
      </c>
      <c r="AI648">
        <v>4</v>
      </c>
      <c r="AJ648">
        <v>4</v>
      </c>
      <c r="AK648" t="s">
        <v>193</v>
      </c>
      <c r="AL648" t="s">
        <v>193</v>
      </c>
      <c r="AM648" t="s">
        <v>193</v>
      </c>
      <c r="AN648">
        <v>3</v>
      </c>
      <c r="AO648" t="s">
        <v>194</v>
      </c>
      <c r="AP648" t="s">
        <v>826</v>
      </c>
      <c r="AQ648" s="283">
        <v>1</v>
      </c>
      <c r="AR648">
        <v>1.0840000000000001</v>
      </c>
      <c r="AS648" s="283">
        <v>1.0840000000000001</v>
      </c>
      <c r="AT648">
        <v>108</v>
      </c>
      <c r="AU648" t="s">
        <v>387</v>
      </c>
      <c r="AV648" t="s">
        <v>32</v>
      </c>
      <c r="AW648" t="s">
        <v>32</v>
      </c>
      <c r="AX648">
        <v>3</v>
      </c>
      <c r="AY648" t="s">
        <v>195</v>
      </c>
      <c r="AZ648">
        <v>5811</v>
      </c>
      <c r="BA648" t="s">
        <v>397</v>
      </c>
      <c r="BB648">
        <v>233816</v>
      </c>
      <c r="BC648" t="s">
        <v>967</v>
      </c>
      <c r="BD648">
        <v>16821805</v>
      </c>
      <c r="BE648" t="s">
        <v>829</v>
      </c>
      <c r="BF648" t="s">
        <v>318</v>
      </c>
      <c r="BG648" t="s">
        <v>32</v>
      </c>
      <c r="BH648" t="s">
        <v>198</v>
      </c>
      <c r="BI648" t="s">
        <v>32</v>
      </c>
      <c r="BJ648">
        <v>473708</v>
      </c>
      <c r="BK648" t="s">
        <v>831</v>
      </c>
      <c r="BL648" t="s">
        <v>390</v>
      </c>
      <c r="BM648" t="s">
        <v>841</v>
      </c>
      <c r="BN648" t="s">
        <v>834</v>
      </c>
      <c r="BO648" t="s">
        <v>32</v>
      </c>
      <c r="BP648" t="s">
        <v>32</v>
      </c>
    </row>
    <row r="649" spans="1:68">
      <c r="A649" s="109">
        <v>2026</v>
      </c>
      <c r="B649" t="s">
        <v>598</v>
      </c>
      <c r="C649" s="109">
        <v>17</v>
      </c>
      <c r="D649" t="s">
        <v>1928</v>
      </c>
      <c r="E649">
        <v>2</v>
      </c>
      <c r="F649" t="s">
        <v>32</v>
      </c>
      <c r="G649" t="s">
        <v>32</v>
      </c>
      <c r="H649">
        <v>704715</v>
      </c>
      <c r="I649" t="s">
        <v>965</v>
      </c>
      <c r="J649" t="s">
        <v>822</v>
      </c>
      <c r="K649" t="s">
        <v>952</v>
      </c>
      <c r="L649" t="s">
        <v>966</v>
      </c>
      <c r="M649">
        <v>14.89</v>
      </c>
      <c r="N649">
        <v>43.1</v>
      </c>
      <c r="O649">
        <v>30</v>
      </c>
      <c r="P649" s="110">
        <v>46053</v>
      </c>
      <c r="Q649" s="110">
        <v>46070</v>
      </c>
      <c r="R649" s="110">
        <v>46070.494900891208</v>
      </c>
      <c r="S649" t="s">
        <v>187</v>
      </c>
      <c r="T649" t="s">
        <v>32</v>
      </c>
      <c r="U649" t="s">
        <v>32</v>
      </c>
      <c r="V649" t="s">
        <v>65</v>
      </c>
      <c r="W649" t="s">
        <v>65</v>
      </c>
      <c r="X649" t="s">
        <v>1001</v>
      </c>
      <c r="Y649" t="s">
        <v>32</v>
      </c>
      <c r="Z649" t="s">
        <v>32</v>
      </c>
      <c r="AA649" t="s">
        <v>32</v>
      </c>
      <c r="AB649" t="s">
        <v>32</v>
      </c>
      <c r="AC649" t="s">
        <v>32</v>
      </c>
      <c r="AD649" t="s">
        <v>32</v>
      </c>
      <c r="AE649" t="s">
        <v>190</v>
      </c>
      <c r="AF649">
        <v>217</v>
      </c>
      <c r="AG649" t="s">
        <v>191</v>
      </c>
      <c r="AH649" t="s">
        <v>192</v>
      </c>
      <c r="AI649">
        <v>4</v>
      </c>
      <c r="AJ649">
        <v>4</v>
      </c>
      <c r="AK649" t="s">
        <v>193</v>
      </c>
      <c r="AL649" t="s">
        <v>193</v>
      </c>
      <c r="AM649" t="s">
        <v>193</v>
      </c>
      <c r="AN649">
        <v>4</v>
      </c>
      <c r="AO649" t="s">
        <v>194</v>
      </c>
      <c r="AP649" t="s">
        <v>826</v>
      </c>
      <c r="AQ649" s="283">
        <v>0.59599999999999997</v>
      </c>
      <c r="AR649">
        <v>1.0840000000000001</v>
      </c>
      <c r="AS649" s="283">
        <v>0.64606399999999997</v>
      </c>
      <c r="AT649">
        <v>109</v>
      </c>
      <c r="AU649" t="s">
        <v>387</v>
      </c>
      <c r="AV649" t="s">
        <v>32</v>
      </c>
      <c r="AW649" t="s">
        <v>32</v>
      </c>
      <c r="AX649">
        <v>3</v>
      </c>
      <c r="AY649" t="s">
        <v>195</v>
      </c>
      <c r="AZ649">
        <v>5811</v>
      </c>
      <c r="BA649" t="s">
        <v>397</v>
      </c>
      <c r="BB649">
        <v>233816</v>
      </c>
      <c r="BC649" t="s">
        <v>967</v>
      </c>
      <c r="BD649">
        <v>16821805</v>
      </c>
      <c r="BE649" t="s">
        <v>829</v>
      </c>
      <c r="BF649" t="s">
        <v>318</v>
      </c>
      <c r="BG649" t="s">
        <v>32</v>
      </c>
      <c r="BH649" t="s">
        <v>198</v>
      </c>
      <c r="BI649" t="s">
        <v>32</v>
      </c>
      <c r="BJ649">
        <v>473708</v>
      </c>
      <c r="BK649" t="s">
        <v>831</v>
      </c>
      <c r="BL649" t="s">
        <v>390</v>
      </c>
      <c r="BM649" t="s">
        <v>841</v>
      </c>
      <c r="BN649" t="s">
        <v>834</v>
      </c>
      <c r="BO649" t="s">
        <v>32</v>
      </c>
      <c r="BP649" t="s">
        <v>32</v>
      </c>
    </row>
    <row r="650" spans="1:68">
      <c r="A650" s="109">
        <v>2026</v>
      </c>
      <c r="B650" t="s">
        <v>598</v>
      </c>
      <c r="C650" s="109">
        <v>17</v>
      </c>
      <c r="D650" t="s">
        <v>1929</v>
      </c>
      <c r="E650">
        <v>1</v>
      </c>
      <c r="F650" t="s">
        <v>32</v>
      </c>
      <c r="G650" t="s">
        <v>32</v>
      </c>
      <c r="H650">
        <v>702459</v>
      </c>
      <c r="I650" t="s">
        <v>1557</v>
      </c>
      <c r="J650" t="s">
        <v>822</v>
      </c>
      <c r="K650" t="s">
        <v>854</v>
      </c>
      <c r="L650" t="s">
        <v>1558</v>
      </c>
      <c r="M650">
        <v>14.24</v>
      </c>
      <c r="N650">
        <v>22.9</v>
      </c>
      <c r="O650">
        <v>43.7</v>
      </c>
      <c r="P650" s="110">
        <v>46052</v>
      </c>
      <c r="Q650" s="110">
        <v>46070</v>
      </c>
      <c r="R650" s="110">
        <v>46070.368976006946</v>
      </c>
      <c r="S650" t="s">
        <v>187</v>
      </c>
      <c r="T650" t="s">
        <v>32</v>
      </c>
      <c r="U650" t="s">
        <v>32</v>
      </c>
      <c r="V650" t="s">
        <v>188</v>
      </c>
      <c r="W650" t="s">
        <v>188</v>
      </c>
      <c r="X650" t="s">
        <v>825</v>
      </c>
      <c r="Y650" t="s">
        <v>32</v>
      </c>
      <c r="Z650" t="s">
        <v>32</v>
      </c>
      <c r="AA650" t="s">
        <v>32</v>
      </c>
      <c r="AB650" t="s">
        <v>32</v>
      </c>
      <c r="AC650" t="s">
        <v>32</v>
      </c>
      <c r="AD650" t="s">
        <v>32</v>
      </c>
      <c r="AE650" t="s">
        <v>190</v>
      </c>
      <c r="AF650">
        <v>217</v>
      </c>
      <c r="AG650" t="s">
        <v>191</v>
      </c>
      <c r="AH650" t="s">
        <v>192</v>
      </c>
      <c r="AI650">
        <v>4</v>
      </c>
      <c r="AJ650">
        <v>4</v>
      </c>
      <c r="AK650" t="s">
        <v>193</v>
      </c>
      <c r="AL650" t="s">
        <v>193</v>
      </c>
      <c r="AM650" t="s">
        <v>193</v>
      </c>
      <c r="AN650">
        <v>10</v>
      </c>
      <c r="AO650" t="s">
        <v>194</v>
      </c>
      <c r="AP650" t="s">
        <v>826</v>
      </c>
      <c r="AQ650" s="283">
        <v>3.73</v>
      </c>
      <c r="AR650">
        <v>1.0840000000000001</v>
      </c>
      <c r="AS650" s="283">
        <v>4.0433199999999996</v>
      </c>
      <c r="AT650">
        <v>162</v>
      </c>
      <c r="AU650" t="s">
        <v>188</v>
      </c>
      <c r="AV650" t="s">
        <v>32</v>
      </c>
      <c r="AW650" t="s">
        <v>32</v>
      </c>
      <c r="AX650">
        <v>8</v>
      </c>
      <c r="AY650" t="s">
        <v>195</v>
      </c>
      <c r="AZ650">
        <v>8085</v>
      </c>
      <c r="BA650" t="s">
        <v>1559</v>
      </c>
      <c r="BB650">
        <v>20995</v>
      </c>
      <c r="BC650" t="s">
        <v>1560</v>
      </c>
      <c r="BD650">
        <v>14311271</v>
      </c>
      <c r="BE650" t="s">
        <v>829</v>
      </c>
      <c r="BF650" t="s">
        <v>203</v>
      </c>
      <c r="BG650" t="s">
        <v>32</v>
      </c>
      <c r="BH650" t="s">
        <v>198</v>
      </c>
      <c r="BI650" t="s">
        <v>1930</v>
      </c>
      <c r="BJ650">
        <v>473678</v>
      </c>
      <c r="BK650" t="s">
        <v>831</v>
      </c>
      <c r="BL650" t="s">
        <v>200</v>
      </c>
      <c r="BM650" t="s">
        <v>833</v>
      </c>
      <c r="BN650" t="s">
        <v>834</v>
      </c>
      <c r="BO650" t="s">
        <v>32</v>
      </c>
      <c r="BP650" t="s">
        <v>32</v>
      </c>
    </row>
    <row r="651" spans="1:68">
      <c r="A651" s="109">
        <v>2026</v>
      </c>
      <c r="B651" t="s">
        <v>598</v>
      </c>
      <c r="C651" s="109">
        <v>17</v>
      </c>
      <c r="D651" t="s">
        <v>1931</v>
      </c>
      <c r="E651">
        <v>1</v>
      </c>
      <c r="F651" t="s">
        <v>32</v>
      </c>
      <c r="G651" t="s">
        <v>32</v>
      </c>
      <c r="H651">
        <v>35799</v>
      </c>
      <c r="I651" t="s">
        <v>381</v>
      </c>
      <c r="J651" t="s">
        <v>822</v>
      </c>
      <c r="K651" t="s">
        <v>956</v>
      </c>
      <c r="L651" t="s">
        <v>957</v>
      </c>
      <c r="M651">
        <v>14.9</v>
      </c>
      <c r="N651">
        <v>30</v>
      </c>
      <c r="O651">
        <v>20</v>
      </c>
      <c r="P651" s="110">
        <v>46054</v>
      </c>
      <c r="Q651" s="110">
        <v>46070</v>
      </c>
      <c r="R651" s="110">
        <v>46070.569262268516</v>
      </c>
      <c r="S651" t="s">
        <v>187</v>
      </c>
      <c r="T651" t="s">
        <v>32</v>
      </c>
      <c r="U651" t="s">
        <v>32</v>
      </c>
      <c r="V651" t="s">
        <v>318</v>
      </c>
      <c r="W651" t="s">
        <v>318</v>
      </c>
      <c r="X651" t="s">
        <v>954</v>
      </c>
      <c r="Y651" t="s">
        <v>32</v>
      </c>
      <c r="Z651" t="s">
        <v>32</v>
      </c>
      <c r="AA651" t="s">
        <v>32</v>
      </c>
      <c r="AB651" t="s">
        <v>32</v>
      </c>
      <c r="AC651" t="s">
        <v>32</v>
      </c>
      <c r="AD651" t="s">
        <v>32</v>
      </c>
      <c r="AE651" t="s">
        <v>190</v>
      </c>
      <c r="AF651">
        <v>217</v>
      </c>
      <c r="AG651" t="s">
        <v>191</v>
      </c>
      <c r="AH651" t="s">
        <v>192</v>
      </c>
      <c r="AI651">
        <v>4</v>
      </c>
      <c r="AJ651">
        <v>4</v>
      </c>
      <c r="AK651" t="s">
        <v>193</v>
      </c>
      <c r="AL651" t="s">
        <v>193</v>
      </c>
      <c r="AM651" t="s">
        <v>193</v>
      </c>
      <c r="AN651">
        <v>3</v>
      </c>
      <c r="AO651" t="s">
        <v>194</v>
      </c>
      <c r="AP651" t="s">
        <v>826</v>
      </c>
      <c r="AQ651" s="283">
        <v>2.173</v>
      </c>
      <c r="AR651">
        <v>1.0840000000000001</v>
      </c>
      <c r="AS651" s="283">
        <v>2.3555320000000002</v>
      </c>
      <c r="AT651">
        <v>108</v>
      </c>
      <c r="AU651" t="s">
        <v>320</v>
      </c>
      <c r="AV651" t="s">
        <v>32</v>
      </c>
      <c r="AW651" t="s">
        <v>32</v>
      </c>
      <c r="AX651">
        <v>3</v>
      </c>
      <c r="AY651" t="s">
        <v>195</v>
      </c>
      <c r="AZ651">
        <v>5811</v>
      </c>
      <c r="BA651" t="s">
        <v>397</v>
      </c>
      <c r="BB651">
        <v>78434</v>
      </c>
      <c r="BC651" t="s">
        <v>382</v>
      </c>
      <c r="BD651">
        <v>12818264</v>
      </c>
      <c r="BE651" t="s">
        <v>829</v>
      </c>
      <c r="BF651" t="s">
        <v>318</v>
      </c>
      <c r="BG651" t="s">
        <v>32</v>
      </c>
      <c r="BH651" t="s">
        <v>198</v>
      </c>
      <c r="BI651" t="s">
        <v>32</v>
      </c>
      <c r="BJ651">
        <v>473664</v>
      </c>
      <c r="BK651" t="s">
        <v>831</v>
      </c>
      <c r="BL651" t="s">
        <v>323</v>
      </c>
      <c r="BM651" t="s">
        <v>841</v>
      </c>
      <c r="BN651" t="s">
        <v>834</v>
      </c>
      <c r="BO651" t="s">
        <v>32</v>
      </c>
      <c r="BP651" t="s">
        <v>32</v>
      </c>
    </row>
    <row r="652" spans="1:68">
      <c r="A652" s="109">
        <v>2026</v>
      </c>
      <c r="B652" t="s">
        <v>598</v>
      </c>
      <c r="C652" s="109">
        <v>16</v>
      </c>
      <c r="D652" t="s">
        <v>1932</v>
      </c>
      <c r="E652">
        <v>1</v>
      </c>
      <c r="F652" t="s">
        <v>32</v>
      </c>
      <c r="G652" t="s">
        <v>32</v>
      </c>
      <c r="H652">
        <v>702687</v>
      </c>
      <c r="I652" t="s">
        <v>1063</v>
      </c>
      <c r="J652" t="s">
        <v>822</v>
      </c>
      <c r="K652" t="s">
        <v>914</v>
      </c>
      <c r="L652" t="s">
        <v>1064</v>
      </c>
      <c r="M652">
        <v>14.95</v>
      </c>
      <c r="N652">
        <v>24.5</v>
      </c>
      <c r="O652">
        <v>43.5</v>
      </c>
      <c r="P652" s="110">
        <v>46052</v>
      </c>
      <c r="Q652" s="110">
        <v>46069</v>
      </c>
      <c r="R652" s="110">
        <v>46069.987670219911</v>
      </c>
      <c r="S652" t="s">
        <v>187</v>
      </c>
      <c r="T652" t="s">
        <v>32</v>
      </c>
      <c r="U652" t="s">
        <v>32</v>
      </c>
      <c r="V652" t="s">
        <v>188</v>
      </c>
      <c r="W652" t="s">
        <v>188</v>
      </c>
      <c r="X652" t="s">
        <v>825</v>
      </c>
      <c r="Y652" t="s">
        <v>32</v>
      </c>
      <c r="Z652" t="s">
        <v>32</v>
      </c>
      <c r="AA652" t="s">
        <v>32</v>
      </c>
      <c r="AB652" t="s">
        <v>32</v>
      </c>
      <c r="AC652" t="s">
        <v>32</v>
      </c>
      <c r="AD652" t="s">
        <v>32</v>
      </c>
      <c r="AE652" t="s">
        <v>190</v>
      </c>
      <c r="AF652">
        <v>217</v>
      </c>
      <c r="AG652" t="s">
        <v>191</v>
      </c>
      <c r="AH652" t="s">
        <v>192</v>
      </c>
      <c r="AI652">
        <v>4</v>
      </c>
      <c r="AJ652">
        <v>4</v>
      </c>
      <c r="AK652" t="s">
        <v>193</v>
      </c>
      <c r="AL652" t="s">
        <v>193</v>
      </c>
      <c r="AM652" t="s">
        <v>193</v>
      </c>
      <c r="AN652">
        <v>10</v>
      </c>
      <c r="AO652" t="s">
        <v>194</v>
      </c>
      <c r="AP652" t="s">
        <v>826</v>
      </c>
      <c r="AQ652" s="283">
        <v>1</v>
      </c>
      <c r="AR652">
        <v>1.0840000000000001</v>
      </c>
      <c r="AS652" s="283">
        <v>1.0840000000000001</v>
      </c>
      <c r="AT652">
        <v>162</v>
      </c>
      <c r="AU652" t="s">
        <v>188</v>
      </c>
      <c r="AV652" t="s">
        <v>32</v>
      </c>
      <c r="AW652" t="s">
        <v>32</v>
      </c>
      <c r="AX652">
        <v>5</v>
      </c>
      <c r="AY652" t="s">
        <v>195</v>
      </c>
      <c r="AZ652">
        <v>10825</v>
      </c>
      <c r="BA652" t="s">
        <v>1023</v>
      </c>
      <c r="BB652">
        <v>9997</v>
      </c>
      <c r="BC652" t="s">
        <v>1065</v>
      </c>
      <c r="BD652">
        <v>11360162</v>
      </c>
      <c r="BE652" t="s">
        <v>829</v>
      </c>
      <c r="BF652" t="s">
        <v>340</v>
      </c>
      <c r="BG652" t="s">
        <v>32</v>
      </c>
      <c r="BH652" t="s">
        <v>198</v>
      </c>
      <c r="BI652" t="s">
        <v>32</v>
      </c>
      <c r="BJ652">
        <v>473655</v>
      </c>
      <c r="BK652" t="s">
        <v>831</v>
      </c>
      <c r="BL652" t="s">
        <v>200</v>
      </c>
      <c r="BM652" t="s">
        <v>833</v>
      </c>
      <c r="BN652" t="s">
        <v>834</v>
      </c>
      <c r="BO652" t="s">
        <v>32</v>
      </c>
      <c r="BP652" t="s">
        <v>32</v>
      </c>
    </row>
    <row r="653" spans="1:68">
      <c r="A653" s="109">
        <v>2026</v>
      </c>
      <c r="B653" t="s">
        <v>598</v>
      </c>
      <c r="C653" s="109">
        <v>16</v>
      </c>
      <c r="D653" t="s">
        <v>1932</v>
      </c>
      <c r="E653">
        <v>2</v>
      </c>
      <c r="F653" t="s">
        <v>32</v>
      </c>
      <c r="G653" t="s">
        <v>32</v>
      </c>
      <c r="H653">
        <v>702687</v>
      </c>
      <c r="I653" t="s">
        <v>1063</v>
      </c>
      <c r="J653" t="s">
        <v>822</v>
      </c>
      <c r="K653" t="s">
        <v>914</v>
      </c>
      <c r="L653" t="s">
        <v>1064</v>
      </c>
      <c r="M653">
        <v>14.95</v>
      </c>
      <c r="N653">
        <v>24.5</v>
      </c>
      <c r="O653">
        <v>43.5</v>
      </c>
      <c r="P653" s="110">
        <v>46052</v>
      </c>
      <c r="Q653" s="110">
        <v>46069</v>
      </c>
      <c r="R653" s="110">
        <v>46069.987670219911</v>
      </c>
      <c r="S653" t="s">
        <v>187</v>
      </c>
      <c r="T653" t="s">
        <v>32</v>
      </c>
      <c r="U653" t="s">
        <v>32</v>
      </c>
      <c r="V653" t="s">
        <v>188</v>
      </c>
      <c r="W653" t="s">
        <v>188</v>
      </c>
      <c r="X653" t="s">
        <v>825</v>
      </c>
      <c r="Y653" t="s">
        <v>32</v>
      </c>
      <c r="Z653" t="s">
        <v>32</v>
      </c>
      <c r="AA653" t="s">
        <v>32</v>
      </c>
      <c r="AB653" t="s">
        <v>32</v>
      </c>
      <c r="AC653" t="s">
        <v>32</v>
      </c>
      <c r="AD653" t="s">
        <v>32</v>
      </c>
      <c r="AE653" t="s">
        <v>190</v>
      </c>
      <c r="AF653">
        <v>217</v>
      </c>
      <c r="AG653" t="s">
        <v>191</v>
      </c>
      <c r="AH653" t="s">
        <v>192</v>
      </c>
      <c r="AI653">
        <v>4</v>
      </c>
      <c r="AJ653">
        <v>4</v>
      </c>
      <c r="AK653" t="s">
        <v>193</v>
      </c>
      <c r="AL653" t="s">
        <v>193</v>
      </c>
      <c r="AM653" t="s">
        <v>193</v>
      </c>
      <c r="AN653">
        <v>10</v>
      </c>
      <c r="AO653" t="s">
        <v>194</v>
      </c>
      <c r="AP653" t="s">
        <v>826</v>
      </c>
      <c r="AQ653" s="283">
        <v>0.67400000000000004</v>
      </c>
      <c r="AR653">
        <v>1.0840000000000001</v>
      </c>
      <c r="AS653" s="283">
        <v>0.73061600000000004</v>
      </c>
      <c r="AT653">
        <v>117</v>
      </c>
      <c r="AU653" t="s">
        <v>188</v>
      </c>
      <c r="AV653" t="s">
        <v>32</v>
      </c>
      <c r="AW653" t="s">
        <v>32</v>
      </c>
      <c r="AX653">
        <v>5</v>
      </c>
      <c r="AY653" t="s">
        <v>195</v>
      </c>
      <c r="AZ653">
        <v>10825</v>
      </c>
      <c r="BA653" t="s">
        <v>1023</v>
      </c>
      <c r="BB653">
        <v>9997</v>
      </c>
      <c r="BC653" t="s">
        <v>1065</v>
      </c>
      <c r="BD653">
        <v>11360162</v>
      </c>
      <c r="BE653" t="s">
        <v>829</v>
      </c>
      <c r="BF653" t="s">
        <v>340</v>
      </c>
      <c r="BG653" t="s">
        <v>32</v>
      </c>
      <c r="BH653" t="s">
        <v>198</v>
      </c>
      <c r="BI653" t="s">
        <v>32</v>
      </c>
      <c r="BJ653">
        <v>473655</v>
      </c>
      <c r="BK653" t="s">
        <v>831</v>
      </c>
      <c r="BL653" t="s">
        <v>200</v>
      </c>
      <c r="BM653" t="s">
        <v>833</v>
      </c>
      <c r="BN653" t="s">
        <v>834</v>
      </c>
      <c r="BO653" t="s">
        <v>32</v>
      </c>
      <c r="BP653" t="s">
        <v>32</v>
      </c>
    </row>
    <row r="654" spans="1:68">
      <c r="A654" s="109">
        <v>2026</v>
      </c>
      <c r="B654" t="s">
        <v>598</v>
      </c>
      <c r="C654" s="109">
        <v>16</v>
      </c>
      <c r="D654" t="s">
        <v>1933</v>
      </c>
      <c r="E654">
        <v>1</v>
      </c>
      <c r="F654" t="s">
        <v>32</v>
      </c>
      <c r="G654" t="s">
        <v>32</v>
      </c>
      <c r="H654">
        <v>700073</v>
      </c>
      <c r="I654" t="s">
        <v>1429</v>
      </c>
      <c r="J654" t="s">
        <v>822</v>
      </c>
      <c r="K654" t="s">
        <v>854</v>
      </c>
      <c r="L654" t="s">
        <v>1430</v>
      </c>
      <c r="M654">
        <v>16</v>
      </c>
      <c r="N654">
        <v>21.9</v>
      </c>
      <c r="O654">
        <v>20.399999999999999</v>
      </c>
      <c r="P654" s="110">
        <v>46052</v>
      </c>
      <c r="Q654" s="110">
        <v>46069</v>
      </c>
      <c r="R654" s="110">
        <v>46069.844408101853</v>
      </c>
      <c r="S654" t="s">
        <v>187</v>
      </c>
      <c r="T654" t="s">
        <v>32</v>
      </c>
      <c r="U654" t="s">
        <v>32</v>
      </c>
      <c r="V654" t="s">
        <v>188</v>
      </c>
      <c r="W654" t="s">
        <v>188</v>
      </c>
      <c r="X654" t="s">
        <v>825</v>
      </c>
      <c r="Y654" t="s">
        <v>32</v>
      </c>
      <c r="Z654" t="s">
        <v>32</v>
      </c>
      <c r="AA654" t="s">
        <v>32</v>
      </c>
      <c r="AB654" t="s">
        <v>32</v>
      </c>
      <c r="AC654" t="s">
        <v>32</v>
      </c>
      <c r="AD654" t="s">
        <v>32</v>
      </c>
      <c r="AE654" t="s">
        <v>190</v>
      </c>
      <c r="AF654">
        <v>217</v>
      </c>
      <c r="AG654" t="s">
        <v>191</v>
      </c>
      <c r="AH654" t="s">
        <v>192</v>
      </c>
      <c r="AI654">
        <v>4</v>
      </c>
      <c r="AJ654">
        <v>4</v>
      </c>
      <c r="AK654" t="s">
        <v>193</v>
      </c>
      <c r="AL654" t="s">
        <v>193</v>
      </c>
      <c r="AM654" t="s">
        <v>193</v>
      </c>
      <c r="AN654">
        <v>14</v>
      </c>
      <c r="AO654" t="s">
        <v>194</v>
      </c>
      <c r="AP654" t="s">
        <v>826</v>
      </c>
      <c r="AQ654" s="283">
        <v>4.0789999999999997</v>
      </c>
      <c r="AR654">
        <v>1.0840000000000001</v>
      </c>
      <c r="AS654" s="283">
        <v>4.4216360000000003</v>
      </c>
      <c r="AT654">
        <v>161</v>
      </c>
      <c r="AU654" t="s">
        <v>188</v>
      </c>
      <c r="AV654" t="s">
        <v>32</v>
      </c>
      <c r="AW654" t="s">
        <v>32</v>
      </c>
      <c r="AX654">
        <v>8</v>
      </c>
      <c r="AY654" t="s">
        <v>195</v>
      </c>
      <c r="AZ654">
        <v>6576</v>
      </c>
      <c r="BA654" t="s">
        <v>1431</v>
      </c>
      <c r="BB654">
        <v>68462</v>
      </c>
      <c r="BC654" t="s">
        <v>1432</v>
      </c>
      <c r="BD654">
        <v>13147641</v>
      </c>
      <c r="BE654" t="s">
        <v>829</v>
      </c>
      <c r="BF654" t="s">
        <v>203</v>
      </c>
      <c r="BG654" t="s">
        <v>32</v>
      </c>
      <c r="BH654" t="s">
        <v>198</v>
      </c>
      <c r="BI654" t="s">
        <v>32</v>
      </c>
      <c r="BJ654">
        <v>473637</v>
      </c>
      <c r="BK654" t="s">
        <v>831</v>
      </c>
      <c r="BL654" t="s">
        <v>1030</v>
      </c>
      <c r="BM654" t="s">
        <v>833</v>
      </c>
      <c r="BN654" t="s">
        <v>834</v>
      </c>
      <c r="BO654" t="s">
        <v>32</v>
      </c>
      <c r="BP654" t="s">
        <v>32</v>
      </c>
    </row>
    <row r="655" spans="1:68">
      <c r="A655" s="109">
        <v>2026</v>
      </c>
      <c r="B655" t="s">
        <v>598</v>
      </c>
      <c r="C655" s="109">
        <v>16</v>
      </c>
      <c r="D655" t="s">
        <v>1934</v>
      </c>
      <c r="E655">
        <v>1</v>
      </c>
      <c r="F655" t="s">
        <v>32</v>
      </c>
      <c r="G655" t="s">
        <v>32</v>
      </c>
      <c r="H655">
        <v>25103</v>
      </c>
      <c r="I655" t="s">
        <v>300</v>
      </c>
      <c r="J655" t="s">
        <v>822</v>
      </c>
      <c r="K655" t="s">
        <v>870</v>
      </c>
      <c r="L655" t="s">
        <v>887</v>
      </c>
      <c r="M655">
        <v>17.2</v>
      </c>
      <c r="N655">
        <v>47</v>
      </c>
      <c r="O655">
        <v>67</v>
      </c>
      <c r="P655" s="110">
        <v>46053</v>
      </c>
      <c r="Q655" s="110">
        <v>46069</v>
      </c>
      <c r="R655" s="110">
        <v>46069.719684988428</v>
      </c>
      <c r="S655" t="s">
        <v>187</v>
      </c>
      <c r="T655" t="s">
        <v>32</v>
      </c>
      <c r="U655" t="s">
        <v>32</v>
      </c>
      <c r="V655" t="s">
        <v>301</v>
      </c>
      <c r="W655" t="s">
        <v>302</v>
      </c>
      <c r="X655" t="s">
        <v>856</v>
      </c>
      <c r="Y655" t="s">
        <v>32</v>
      </c>
      <c r="Z655" t="s">
        <v>32</v>
      </c>
      <c r="AA655" t="s">
        <v>32</v>
      </c>
      <c r="AB655" t="s">
        <v>32</v>
      </c>
      <c r="AC655" t="s">
        <v>32</v>
      </c>
      <c r="AD655" t="s">
        <v>32</v>
      </c>
      <c r="AE655" t="s">
        <v>190</v>
      </c>
      <c r="AF655">
        <v>217</v>
      </c>
      <c r="AG655" t="s">
        <v>191</v>
      </c>
      <c r="AH655" t="s">
        <v>192</v>
      </c>
      <c r="AI655">
        <v>4</v>
      </c>
      <c r="AJ655">
        <v>4</v>
      </c>
      <c r="AK655" t="s">
        <v>193</v>
      </c>
      <c r="AL655" t="s">
        <v>193</v>
      </c>
      <c r="AM655" t="s">
        <v>193</v>
      </c>
      <c r="AN655">
        <v>11</v>
      </c>
      <c r="AO655" t="s">
        <v>194</v>
      </c>
      <c r="AP655" t="s">
        <v>826</v>
      </c>
      <c r="AQ655" s="283">
        <v>3.4140000000000001</v>
      </c>
      <c r="AR655">
        <v>1.0840000000000001</v>
      </c>
      <c r="AS655" s="283">
        <v>3.7007759999999998</v>
      </c>
      <c r="AT655">
        <v>118</v>
      </c>
      <c r="AU655" t="s">
        <v>261</v>
      </c>
      <c r="AV655" t="s">
        <v>32</v>
      </c>
      <c r="AW655" t="s">
        <v>32</v>
      </c>
      <c r="AX655">
        <v>10</v>
      </c>
      <c r="AY655" t="s">
        <v>195</v>
      </c>
      <c r="AZ655">
        <v>7650</v>
      </c>
      <c r="BA655" t="s">
        <v>303</v>
      </c>
      <c r="BB655">
        <v>87619</v>
      </c>
      <c r="BC655" t="s">
        <v>304</v>
      </c>
      <c r="BD655">
        <v>10404754</v>
      </c>
      <c r="BE655" t="s">
        <v>829</v>
      </c>
      <c r="BF655" t="s">
        <v>301</v>
      </c>
      <c r="BG655" t="s">
        <v>32</v>
      </c>
      <c r="BH655" t="s">
        <v>198</v>
      </c>
      <c r="BI655" t="s">
        <v>32</v>
      </c>
      <c r="BJ655">
        <v>473622</v>
      </c>
      <c r="BK655" t="s">
        <v>831</v>
      </c>
      <c r="BL655" t="s">
        <v>305</v>
      </c>
      <c r="BM655" t="s">
        <v>841</v>
      </c>
      <c r="BN655" t="s">
        <v>834</v>
      </c>
      <c r="BO655" t="s">
        <v>32</v>
      </c>
      <c r="BP655" t="s">
        <v>32</v>
      </c>
    </row>
    <row r="656" spans="1:68">
      <c r="A656" s="109">
        <v>2026</v>
      </c>
      <c r="B656" t="s">
        <v>598</v>
      </c>
      <c r="C656" s="109">
        <v>16</v>
      </c>
      <c r="D656" t="s">
        <v>1935</v>
      </c>
      <c r="E656">
        <v>1</v>
      </c>
      <c r="F656" t="s">
        <v>32</v>
      </c>
      <c r="G656" t="s">
        <v>32</v>
      </c>
      <c r="H656">
        <v>953480</v>
      </c>
      <c r="I656" t="s">
        <v>1514</v>
      </c>
      <c r="J656" t="s">
        <v>822</v>
      </c>
      <c r="K656" t="s">
        <v>854</v>
      </c>
      <c r="L656" t="s">
        <v>1515</v>
      </c>
      <c r="M656">
        <v>14.75</v>
      </c>
      <c r="N656">
        <v>31</v>
      </c>
      <c r="O656">
        <v>34</v>
      </c>
      <c r="P656" s="110">
        <v>46049</v>
      </c>
      <c r="Q656" s="110">
        <v>46069</v>
      </c>
      <c r="R656" s="110">
        <v>46069.987991122689</v>
      </c>
      <c r="S656" t="s">
        <v>187</v>
      </c>
      <c r="T656" t="s">
        <v>32</v>
      </c>
      <c r="U656" t="s">
        <v>32</v>
      </c>
      <c r="V656" t="s">
        <v>188</v>
      </c>
      <c r="W656" t="s">
        <v>188</v>
      </c>
      <c r="X656" t="s">
        <v>825</v>
      </c>
      <c r="Y656" t="s">
        <v>32</v>
      </c>
      <c r="Z656" t="s">
        <v>32</v>
      </c>
      <c r="AA656" t="s">
        <v>32</v>
      </c>
      <c r="AB656" t="s">
        <v>32</v>
      </c>
      <c r="AC656" t="s">
        <v>32</v>
      </c>
      <c r="AD656" t="s">
        <v>32</v>
      </c>
      <c r="AE656" t="s">
        <v>190</v>
      </c>
      <c r="AF656">
        <v>217</v>
      </c>
      <c r="AG656" t="s">
        <v>191</v>
      </c>
      <c r="AH656" t="s">
        <v>192</v>
      </c>
      <c r="AI656">
        <v>4</v>
      </c>
      <c r="AJ656">
        <v>4</v>
      </c>
      <c r="AK656" t="s">
        <v>193</v>
      </c>
      <c r="AL656" t="s">
        <v>193</v>
      </c>
      <c r="AM656" t="s">
        <v>193</v>
      </c>
      <c r="AN656">
        <v>10</v>
      </c>
      <c r="AO656" t="s">
        <v>194</v>
      </c>
      <c r="AP656" t="s">
        <v>826</v>
      </c>
      <c r="AQ656" s="283">
        <v>5.3330000000000002</v>
      </c>
      <c r="AR656">
        <v>1.0840000000000001</v>
      </c>
      <c r="AS656" s="283">
        <v>5.7809720000000002</v>
      </c>
      <c r="AT656">
        <v>162</v>
      </c>
      <c r="AU656" t="s">
        <v>188</v>
      </c>
      <c r="AV656" t="s">
        <v>32</v>
      </c>
      <c r="AW656" t="s">
        <v>32</v>
      </c>
      <c r="AX656">
        <v>8</v>
      </c>
      <c r="AY656" t="s">
        <v>195</v>
      </c>
      <c r="AZ656">
        <v>6673</v>
      </c>
      <c r="BA656" t="s">
        <v>1516</v>
      </c>
      <c r="BB656">
        <v>19298</v>
      </c>
      <c r="BC656" t="s">
        <v>1517</v>
      </c>
      <c r="BD656">
        <v>7951973</v>
      </c>
      <c r="BE656" t="s">
        <v>829</v>
      </c>
      <c r="BF656" t="s">
        <v>203</v>
      </c>
      <c r="BG656" t="s">
        <v>32</v>
      </c>
      <c r="BH656" t="s">
        <v>198</v>
      </c>
      <c r="BI656" t="s">
        <v>32</v>
      </c>
      <c r="BJ656">
        <v>473621</v>
      </c>
      <c r="BK656" t="s">
        <v>831</v>
      </c>
      <c r="BL656" t="s">
        <v>200</v>
      </c>
      <c r="BM656" t="s">
        <v>833</v>
      </c>
      <c r="BN656" t="s">
        <v>834</v>
      </c>
      <c r="BO656" t="s">
        <v>32</v>
      </c>
      <c r="BP656" t="s">
        <v>32</v>
      </c>
    </row>
    <row r="657" spans="1:68">
      <c r="A657" s="109">
        <v>2026</v>
      </c>
      <c r="B657" t="s">
        <v>598</v>
      </c>
      <c r="C657" s="109">
        <v>16</v>
      </c>
      <c r="D657" t="s">
        <v>1936</v>
      </c>
      <c r="E657">
        <v>1</v>
      </c>
      <c r="F657" t="s">
        <v>32</v>
      </c>
      <c r="G657" t="s">
        <v>32</v>
      </c>
      <c r="H657">
        <v>968696</v>
      </c>
      <c r="I657" t="s">
        <v>1565</v>
      </c>
      <c r="J657" t="s">
        <v>822</v>
      </c>
      <c r="K657" t="s">
        <v>854</v>
      </c>
      <c r="L657" t="s">
        <v>1566</v>
      </c>
      <c r="M657">
        <v>14.79</v>
      </c>
      <c r="N657">
        <v>38.799999999999997</v>
      </c>
      <c r="O657">
        <v>43.6</v>
      </c>
      <c r="P657" s="110">
        <v>46049</v>
      </c>
      <c r="Q657" s="110">
        <v>46069</v>
      </c>
      <c r="R657" s="110">
        <v>46069.792963078697</v>
      </c>
      <c r="S657" t="s">
        <v>187</v>
      </c>
      <c r="T657" t="s">
        <v>32</v>
      </c>
      <c r="U657" t="s">
        <v>32</v>
      </c>
      <c r="V657" t="s">
        <v>188</v>
      </c>
      <c r="W657" t="s">
        <v>188</v>
      </c>
      <c r="X657" t="s">
        <v>825</v>
      </c>
      <c r="Y657" t="s">
        <v>32</v>
      </c>
      <c r="Z657" t="s">
        <v>32</v>
      </c>
      <c r="AA657" t="s">
        <v>32</v>
      </c>
      <c r="AB657" t="s">
        <v>32</v>
      </c>
      <c r="AC657" t="s">
        <v>32</v>
      </c>
      <c r="AD657" t="s">
        <v>32</v>
      </c>
      <c r="AE657" t="s">
        <v>190</v>
      </c>
      <c r="AF657">
        <v>217</v>
      </c>
      <c r="AG657" t="s">
        <v>191</v>
      </c>
      <c r="AH657" t="s">
        <v>192</v>
      </c>
      <c r="AI657">
        <v>4</v>
      </c>
      <c r="AJ657">
        <v>4</v>
      </c>
      <c r="AK657" t="s">
        <v>193</v>
      </c>
      <c r="AL657" t="s">
        <v>193</v>
      </c>
      <c r="AM657" t="s">
        <v>193</v>
      </c>
      <c r="AN657">
        <v>10</v>
      </c>
      <c r="AO657" t="s">
        <v>194</v>
      </c>
      <c r="AP657" t="s">
        <v>826</v>
      </c>
      <c r="AQ657" s="283">
        <v>7.6719999999999997</v>
      </c>
      <c r="AR657">
        <v>1.0840000000000001</v>
      </c>
      <c r="AS657" s="283">
        <v>8.3164479999999994</v>
      </c>
      <c r="AT657">
        <v>162</v>
      </c>
      <c r="AU657" t="s">
        <v>188</v>
      </c>
      <c r="AV657" t="s">
        <v>32</v>
      </c>
      <c r="AW657" t="s">
        <v>32</v>
      </c>
      <c r="AX657">
        <v>8</v>
      </c>
      <c r="AY657" t="s">
        <v>195</v>
      </c>
      <c r="AZ657">
        <v>6940</v>
      </c>
      <c r="BA657" t="s">
        <v>1554</v>
      </c>
      <c r="BB657">
        <v>64550</v>
      </c>
      <c r="BC657" t="s">
        <v>1555</v>
      </c>
      <c r="BD657">
        <v>6816085</v>
      </c>
      <c r="BE657" t="s">
        <v>829</v>
      </c>
      <c r="BF657" t="s">
        <v>203</v>
      </c>
      <c r="BG657" t="s">
        <v>32</v>
      </c>
      <c r="BH657" t="s">
        <v>198</v>
      </c>
      <c r="BI657" t="s">
        <v>1937</v>
      </c>
      <c r="BJ657">
        <v>473614</v>
      </c>
      <c r="BK657" t="s">
        <v>831</v>
      </c>
      <c r="BL657" t="s">
        <v>200</v>
      </c>
      <c r="BM657" t="s">
        <v>833</v>
      </c>
      <c r="BN657" t="s">
        <v>834</v>
      </c>
      <c r="BO657" t="s">
        <v>32</v>
      </c>
      <c r="BP657" t="s">
        <v>32</v>
      </c>
    </row>
    <row r="658" spans="1:68">
      <c r="A658" s="109">
        <v>2026</v>
      </c>
      <c r="B658" t="s">
        <v>598</v>
      </c>
      <c r="C658" s="109">
        <v>16</v>
      </c>
      <c r="D658" t="s">
        <v>1938</v>
      </c>
      <c r="E658">
        <v>1</v>
      </c>
      <c r="F658" t="s">
        <v>32</v>
      </c>
      <c r="G658" t="s">
        <v>32</v>
      </c>
      <c r="H658">
        <v>703570</v>
      </c>
      <c r="I658" t="s">
        <v>892</v>
      </c>
      <c r="J658" t="s">
        <v>822</v>
      </c>
      <c r="K658" t="s">
        <v>854</v>
      </c>
      <c r="L658" t="s">
        <v>893</v>
      </c>
      <c r="M658">
        <v>17.899999999999999</v>
      </c>
      <c r="N658">
        <v>47.8</v>
      </c>
      <c r="O658">
        <v>42.4</v>
      </c>
      <c r="P658" s="110">
        <v>46055</v>
      </c>
      <c r="Q658" s="110">
        <v>46069</v>
      </c>
      <c r="R658" s="110">
        <v>46069.788943715277</v>
      </c>
      <c r="S658" t="s">
        <v>187</v>
      </c>
      <c r="T658" t="s">
        <v>32</v>
      </c>
      <c r="U658" t="s">
        <v>32</v>
      </c>
      <c r="V658" t="s">
        <v>301</v>
      </c>
      <c r="W658" t="s">
        <v>302</v>
      </c>
      <c r="X658" t="s">
        <v>856</v>
      </c>
      <c r="Y658" t="s">
        <v>32</v>
      </c>
      <c r="Z658" t="s">
        <v>32</v>
      </c>
      <c r="AA658" t="s">
        <v>32</v>
      </c>
      <c r="AB658" t="s">
        <v>32</v>
      </c>
      <c r="AC658" t="s">
        <v>32</v>
      </c>
      <c r="AD658" t="s">
        <v>32</v>
      </c>
      <c r="AE658" t="s">
        <v>190</v>
      </c>
      <c r="AF658">
        <v>217</v>
      </c>
      <c r="AG658" t="s">
        <v>191</v>
      </c>
      <c r="AH658" t="s">
        <v>192</v>
      </c>
      <c r="AI658">
        <v>4</v>
      </c>
      <c r="AJ658">
        <v>4</v>
      </c>
      <c r="AK658" t="s">
        <v>193</v>
      </c>
      <c r="AL658" t="s">
        <v>193</v>
      </c>
      <c r="AM658" t="s">
        <v>193</v>
      </c>
      <c r="AN658">
        <v>11</v>
      </c>
      <c r="AO658" t="s">
        <v>194</v>
      </c>
      <c r="AP658" t="s">
        <v>826</v>
      </c>
      <c r="AQ658" s="283">
        <v>2</v>
      </c>
      <c r="AR658">
        <v>1.0840000000000001</v>
      </c>
      <c r="AS658" s="283">
        <v>2.1680000000000001</v>
      </c>
      <c r="AT658">
        <v>118</v>
      </c>
      <c r="AU658" t="s">
        <v>261</v>
      </c>
      <c r="AV658" t="s">
        <v>32</v>
      </c>
      <c r="AW658" t="s">
        <v>32</v>
      </c>
      <c r="AX658">
        <v>5</v>
      </c>
      <c r="AY658" t="s">
        <v>195</v>
      </c>
      <c r="AZ658">
        <v>10333</v>
      </c>
      <c r="BA658" t="s">
        <v>894</v>
      </c>
      <c r="BB658">
        <v>8525</v>
      </c>
      <c r="BC658" t="s">
        <v>895</v>
      </c>
      <c r="BD658">
        <v>7143249</v>
      </c>
      <c r="BE658" t="s">
        <v>829</v>
      </c>
      <c r="BF658" t="s">
        <v>340</v>
      </c>
      <c r="BG658" t="s">
        <v>32</v>
      </c>
      <c r="BH658" t="s">
        <v>198</v>
      </c>
      <c r="BI658" t="s">
        <v>32</v>
      </c>
      <c r="BJ658">
        <v>473613</v>
      </c>
      <c r="BK658" t="s">
        <v>831</v>
      </c>
      <c r="BL658" t="s">
        <v>305</v>
      </c>
      <c r="BM658" t="s">
        <v>841</v>
      </c>
      <c r="BN658" t="s">
        <v>834</v>
      </c>
      <c r="BO658" t="s">
        <v>32</v>
      </c>
      <c r="BP658" t="s">
        <v>32</v>
      </c>
    </row>
    <row r="659" spans="1:68">
      <c r="A659" s="109">
        <v>2026</v>
      </c>
      <c r="B659" t="s">
        <v>598</v>
      </c>
      <c r="C659" s="109">
        <v>16</v>
      </c>
      <c r="D659" t="s">
        <v>1938</v>
      </c>
      <c r="E659">
        <v>2</v>
      </c>
      <c r="F659" t="s">
        <v>32</v>
      </c>
      <c r="G659" t="s">
        <v>32</v>
      </c>
      <c r="H659">
        <v>703570</v>
      </c>
      <c r="I659" t="s">
        <v>892</v>
      </c>
      <c r="J659" t="s">
        <v>822</v>
      </c>
      <c r="K659" t="s">
        <v>854</v>
      </c>
      <c r="L659" t="s">
        <v>893</v>
      </c>
      <c r="M659">
        <v>17.899999999999999</v>
      </c>
      <c r="N659">
        <v>47.8</v>
      </c>
      <c r="O659">
        <v>42.4</v>
      </c>
      <c r="P659" s="110">
        <v>46055</v>
      </c>
      <c r="Q659" s="110">
        <v>46069</v>
      </c>
      <c r="R659" s="110">
        <v>46069.788943715277</v>
      </c>
      <c r="S659" t="s">
        <v>187</v>
      </c>
      <c r="T659" t="s">
        <v>32</v>
      </c>
      <c r="U659" t="s">
        <v>32</v>
      </c>
      <c r="V659" t="s">
        <v>301</v>
      </c>
      <c r="W659" t="s">
        <v>302</v>
      </c>
      <c r="X659" t="s">
        <v>856</v>
      </c>
      <c r="Y659" t="s">
        <v>32</v>
      </c>
      <c r="Z659" t="s">
        <v>32</v>
      </c>
      <c r="AA659" t="s">
        <v>32</v>
      </c>
      <c r="AB659" t="s">
        <v>32</v>
      </c>
      <c r="AC659" t="s">
        <v>32</v>
      </c>
      <c r="AD659" t="s">
        <v>32</v>
      </c>
      <c r="AE659" t="s">
        <v>190</v>
      </c>
      <c r="AF659">
        <v>217</v>
      </c>
      <c r="AG659" t="s">
        <v>191</v>
      </c>
      <c r="AH659" t="s">
        <v>192</v>
      </c>
      <c r="AI659">
        <v>4</v>
      </c>
      <c r="AJ659">
        <v>4</v>
      </c>
      <c r="AK659" t="s">
        <v>193</v>
      </c>
      <c r="AL659" t="s">
        <v>193</v>
      </c>
      <c r="AM659" t="s">
        <v>193</v>
      </c>
      <c r="AN659">
        <v>10</v>
      </c>
      <c r="AO659" t="s">
        <v>194</v>
      </c>
      <c r="AP659" t="s">
        <v>826</v>
      </c>
      <c r="AQ659" s="283">
        <v>3.0129999999999999</v>
      </c>
      <c r="AR659">
        <v>1.0840000000000001</v>
      </c>
      <c r="AS659" s="283">
        <v>3.266092</v>
      </c>
      <c r="AT659">
        <v>117</v>
      </c>
      <c r="AU659" t="s">
        <v>261</v>
      </c>
      <c r="AV659" t="s">
        <v>32</v>
      </c>
      <c r="AW659" t="s">
        <v>32</v>
      </c>
      <c r="AX659">
        <v>5</v>
      </c>
      <c r="AY659" t="s">
        <v>195</v>
      </c>
      <c r="AZ659">
        <v>10333</v>
      </c>
      <c r="BA659" t="s">
        <v>894</v>
      </c>
      <c r="BB659">
        <v>8525</v>
      </c>
      <c r="BC659" t="s">
        <v>895</v>
      </c>
      <c r="BD659">
        <v>7143249</v>
      </c>
      <c r="BE659" t="s">
        <v>829</v>
      </c>
      <c r="BF659" t="s">
        <v>340</v>
      </c>
      <c r="BG659" t="s">
        <v>32</v>
      </c>
      <c r="BH659" t="s">
        <v>198</v>
      </c>
      <c r="BI659" t="s">
        <v>32</v>
      </c>
      <c r="BJ659">
        <v>473613</v>
      </c>
      <c r="BK659" t="s">
        <v>831</v>
      </c>
      <c r="BL659" t="s">
        <v>305</v>
      </c>
      <c r="BM659" t="s">
        <v>841</v>
      </c>
      <c r="BN659" t="s">
        <v>834</v>
      </c>
      <c r="BO659" t="s">
        <v>32</v>
      </c>
      <c r="BP659" t="s">
        <v>32</v>
      </c>
    </row>
    <row r="660" spans="1:68">
      <c r="A660" s="109">
        <v>2026</v>
      </c>
      <c r="B660" t="s">
        <v>598</v>
      </c>
      <c r="C660" s="109">
        <v>16</v>
      </c>
      <c r="D660" t="s">
        <v>1939</v>
      </c>
      <c r="E660">
        <v>1</v>
      </c>
      <c r="F660" t="s">
        <v>32</v>
      </c>
      <c r="G660" t="s">
        <v>32</v>
      </c>
      <c r="H660">
        <v>964788</v>
      </c>
      <c r="I660" t="s">
        <v>1607</v>
      </c>
      <c r="J660" t="s">
        <v>822</v>
      </c>
      <c r="K660" t="s">
        <v>854</v>
      </c>
      <c r="L660" t="s">
        <v>1608</v>
      </c>
      <c r="M660">
        <v>17.95</v>
      </c>
      <c r="N660">
        <v>30.7</v>
      </c>
      <c r="O660">
        <v>20.100000000000001</v>
      </c>
      <c r="P660" s="110">
        <v>46055</v>
      </c>
      <c r="Q660" s="110">
        <v>46069</v>
      </c>
      <c r="R660" s="110">
        <v>46069.83273811343</v>
      </c>
      <c r="S660" t="s">
        <v>187</v>
      </c>
      <c r="T660" t="s">
        <v>32</v>
      </c>
      <c r="U660" t="s">
        <v>32</v>
      </c>
      <c r="V660" t="s">
        <v>203</v>
      </c>
      <c r="W660" t="s">
        <v>203</v>
      </c>
      <c r="X660" t="s">
        <v>1039</v>
      </c>
      <c r="Y660" t="s">
        <v>32</v>
      </c>
      <c r="Z660" t="s">
        <v>32</v>
      </c>
      <c r="AA660" t="s">
        <v>32</v>
      </c>
      <c r="AB660" t="s">
        <v>32</v>
      </c>
      <c r="AC660" t="s">
        <v>32</v>
      </c>
      <c r="AD660" t="s">
        <v>32</v>
      </c>
      <c r="AE660" t="s">
        <v>190</v>
      </c>
      <c r="AF660">
        <v>217</v>
      </c>
      <c r="AG660" t="s">
        <v>191</v>
      </c>
      <c r="AH660" t="s">
        <v>192</v>
      </c>
      <c r="AI660">
        <v>4</v>
      </c>
      <c r="AJ660">
        <v>4</v>
      </c>
      <c r="AK660" t="s">
        <v>193</v>
      </c>
      <c r="AL660" t="s">
        <v>193</v>
      </c>
      <c r="AM660" t="s">
        <v>193</v>
      </c>
      <c r="AN660">
        <v>8</v>
      </c>
      <c r="AO660" t="s">
        <v>194</v>
      </c>
      <c r="AP660" t="s">
        <v>826</v>
      </c>
      <c r="AQ660" s="283">
        <v>1.179</v>
      </c>
      <c r="AR660">
        <v>1.0840000000000001</v>
      </c>
      <c r="AS660" s="283">
        <v>1.2780359999999999</v>
      </c>
      <c r="AT660">
        <v>114</v>
      </c>
      <c r="AU660" t="s">
        <v>205</v>
      </c>
      <c r="AV660" t="s">
        <v>32</v>
      </c>
      <c r="AW660" t="s">
        <v>32</v>
      </c>
      <c r="AX660">
        <v>8</v>
      </c>
      <c r="AY660" t="s">
        <v>195</v>
      </c>
      <c r="AZ660">
        <v>7886</v>
      </c>
      <c r="BA660" t="s">
        <v>1609</v>
      </c>
      <c r="BB660">
        <v>18225</v>
      </c>
      <c r="BC660" t="s">
        <v>1610</v>
      </c>
      <c r="BD660">
        <v>12384879</v>
      </c>
      <c r="BE660" t="s">
        <v>829</v>
      </c>
      <c r="BF660" t="s">
        <v>203</v>
      </c>
      <c r="BG660" t="s">
        <v>32</v>
      </c>
      <c r="BH660" t="s">
        <v>198</v>
      </c>
      <c r="BI660" t="s">
        <v>32</v>
      </c>
      <c r="BJ660">
        <v>473611</v>
      </c>
      <c r="BK660" t="s">
        <v>831</v>
      </c>
      <c r="BL660" t="s">
        <v>1041</v>
      </c>
      <c r="BM660" t="s">
        <v>841</v>
      </c>
      <c r="BN660" t="s">
        <v>834</v>
      </c>
      <c r="BO660" t="s">
        <v>32</v>
      </c>
      <c r="BP660" t="s">
        <v>32</v>
      </c>
    </row>
    <row r="661" spans="1:68">
      <c r="A661" s="109">
        <v>2026</v>
      </c>
      <c r="B661" t="s">
        <v>598</v>
      </c>
      <c r="C661" s="109">
        <v>16</v>
      </c>
      <c r="D661" t="s">
        <v>1940</v>
      </c>
      <c r="E661">
        <v>1</v>
      </c>
      <c r="F661" t="s">
        <v>32</v>
      </c>
      <c r="G661" t="s">
        <v>32</v>
      </c>
      <c r="H661">
        <v>697342</v>
      </c>
      <c r="I661" t="s">
        <v>581</v>
      </c>
      <c r="J661" t="s">
        <v>822</v>
      </c>
      <c r="K661" t="s">
        <v>854</v>
      </c>
      <c r="L661" t="s">
        <v>1266</v>
      </c>
      <c r="M661">
        <v>17.899999999999999</v>
      </c>
      <c r="N661">
        <v>47.1</v>
      </c>
      <c r="O661">
        <v>53.6</v>
      </c>
      <c r="P661" s="110">
        <v>46048</v>
      </c>
      <c r="Q661" s="110">
        <v>46069</v>
      </c>
      <c r="R661" s="110">
        <v>46069.817493483803</v>
      </c>
      <c r="S661" t="s">
        <v>187</v>
      </c>
      <c r="T661" t="s">
        <v>32</v>
      </c>
      <c r="U661" t="s">
        <v>32</v>
      </c>
      <c r="V661" t="s">
        <v>188</v>
      </c>
      <c r="W661" t="s">
        <v>188</v>
      </c>
      <c r="X661" t="s">
        <v>825</v>
      </c>
      <c r="Y661" t="s">
        <v>32</v>
      </c>
      <c r="Z661" t="s">
        <v>32</v>
      </c>
      <c r="AA661" t="s">
        <v>32</v>
      </c>
      <c r="AB661" t="s">
        <v>32</v>
      </c>
      <c r="AC661" t="s">
        <v>32</v>
      </c>
      <c r="AD661" t="s">
        <v>32</v>
      </c>
      <c r="AE661" t="s">
        <v>190</v>
      </c>
      <c r="AF661">
        <v>217</v>
      </c>
      <c r="AG661" t="s">
        <v>191</v>
      </c>
      <c r="AH661" t="s">
        <v>192</v>
      </c>
      <c r="AI661">
        <v>4</v>
      </c>
      <c r="AJ661">
        <v>4</v>
      </c>
      <c r="AK661" t="s">
        <v>193</v>
      </c>
      <c r="AL661" t="s">
        <v>193</v>
      </c>
      <c r="AM661" t="s">
        <v>193</v>
      </c>
      <c r="AN661">
        <v>14</v>
      </c>
      <c r="AO661" t="s">
        <v>194</v>
      </c>
      <c r="AP661" t="s">
        <v>826</v>
      </c>
      <c r="AQ661" s="283">
        <v>4.4720000000000004</v>
      </c>
      <c r="AR661">
        <v>1.0840000000000001</v>
      </c>
      <c r="AS661" s="283">
        <v>4.8476480000000004</v>
      </c>
      <c r="AT661">
        <v>161</v>
      </c>
      <c r="AU661" t="s">
        <v>188</v>
      </c>
      <c r="AV661" t="s">
        <v>32</v>
      </c>
      <c r="AW661" t="s">
        <v>32</v>
      </c>
      <c r="AX661">
        <v>14</v>
      </c>
      <c r="AY661" t="s">
        <v>195</v>
      </c>
      <c r="AZ661">
        <v>6988</v>
      </c>
      <c r="BA661" t="s">
        <v>582</v>
      </c>
      <c r="BB661">
        <v>911074</v>
      </c>
      <c r="BC661" t="s">
        <v>583</v>
      </c>
      <c r="BD661">
        <v>3656588</v>
      </c>
      <c r="BE661" t="s">
        <v>829</v>
      </c>
      <c r="BF661" t="s">
        <v>188</v>
      </c>
      <c r="BG661" t="s">
        <v>32</v>
      </c>
      <c r="BH661" t="s">
        <v>198</v>
      </c>
      <c r="BI661" t="s">
        <v>32</v>
      </c>
      <c r="BJ661">
        <v>473605</v>
      </c>
      <c r="BK661" t="s">
        <v>831</v>
      </c>
      <c r="BL661" t="s">
        <v>1030</v>
      </c>
      <c r="BM661" t="s">
        <v>833</v>
      </c>
      <c r="BN661" t="s">
        <v>834</v>
      </c>
      <c r="BO661" t="s">
        <v>32</v>
      </c>
      <c r="BP661" t="s">
        <v>32</v>
      </c>
    </row>
    <row r="662" spans="1:68">
      <c r="A662" s="109">
        <v>2026</v>
      </c>
      <c r="B662" t="s">
        <v>598</v>
      </c>
      <c r="C662" s="109">
        <v>16</v>
      </c>
      <c r="D662" t="s">
        <v>1941</v>
      </c>
      <c r="E662">
        <v>1</v>
      </c>
      <c r="F662" t="s">
        <v>32</v>
      </c>
      <c r="G662" t="s">
        <v>32</v>
      </c>
      <c r="H662">
        <v>959824</v>
      </c>
      <c r="I662" t="s">
        <v>535</v>
      </c>
      <c r="J662" t="s">
        <v>822</v>
      </c>
      <c r="K662" t="s">
        <v>854</v>
      </c>
      <c r="L662" t="s">
        <v>1499</v>
      </c>
      <c r="M662">
        <v>17.899999999999999</v>
      </c>
      <c r="N662">
        <v>47</v>
      </c>
      <c r="O662">
        <v>47.3</v>
      </c>
      <c r="P662" s="110">
        <v>46050</v>
      </c>
      <c r="Q662" s="110">
        <v>46069</v>
      </c>
      <c r="R662" s="110">
        <v>46069.85190292824</v>
      </c>
      <c r="S662" t="s">
        <v>187</v>
      </c>
      <c r="T662" t="s">
        <v>32</v>
      </c>
      <c r="U662" t="s">
        <v>32</v>
      </c>
      <c r="V662" t="s">
        <v>188</v>
      </c>
      <c r="W662" t="s">
        <v>188</v>
      </c>
      <c r="X662" t="s">
        <v>825</v>
      </c>
      <c r="Y662" t="s">
        <v>32</v>
      </c>
      <c r="Z662" t="s">
        <v>32</v>
      </c>
      <c r="AA662" t="s">
        <v>32</v>
      </c>
      <c r="AB662" t="s">
        <v>32</v>
      </c>
      <c r="AC662" t="s">
        <v>32</v>
      </c>
      <c r="AD662" t="s">
        <v>32</v>
      </c>
      <c r="AE662" t="s">
        <v>190</v>
      </c>
      <c r="AF662">
        <v>217</v>
      </c>
      <c r="AG662" t="s">
        <v>191</v>
      </c>
      <c r="AH662" t="s">
        <v>192</v>
      </c>
      <c r="AI662">
        <v>4</v>
      </c>
      <c r="AJ662">
        <v>4</v>
      </c>
      <c r="AK662" t="s">
        <v>193</v>
      </c>
      <c r="AL662" t="s">
        <v>193</v>
      </c>
      <c r="AM662" t="s">
        <v>193</v>
      </c>
      <c r="AN662">
        <v>14</v>
      </c>
      <c r="AO662" t="s">
        <v>194</v>
      </c>
      <c r="AP662" t="s">
        <v>826</v>
      </c>
      <c r="AQ662" s="283">
        <v>1.129</v>
      </c>
      <c r="AR662">
        <v>1.0840000000000001</v>
      </c>
      <c r="AS662" s="283">
        <v>1.2238359999999999</v>
      </c>
      <c r="AT662">
        <v>161</v>
      </c>
      <c r="AU662" t="s">
        <v>188</v>
      </c>
      <c r="AV662" t="s">
        <v>32</v>
      </c>
      <c r="AW662" t="s">
        <v>32</v>
      </c>
      <c r="AX662">
        <v>8</v>
      </c>
      <c r="AY662" t="s">
        <v>195</v>
      </c>
      <c r="AZ662">
        <v>6553</v>
      </c>
      <c r="BA662" t="s">
        <v>536</v>
      </c>
      <c r="BB662">
        <v>76216</v>
      </c>
      <c r="BC662" t="s">
        <v>537</v>
      </c>
      <c r="BD662">
        <v>14287878</v>
      </c>
      <c r="BE662" t="s">
        <v>829</v>
      </c>
      <c r="BF662" t="s">
        <v>203</v>
      </c>
      <c r="BG662" t="s">
        <v>32</v>
      </c>
      <c r="BH662" t="s">
        <v>198</v>
      </c>
      <c r="BI662" t="s">
        <v>1942</v>
      </c>
      <c r="BJ662">
        <v>473602</v>
      </c>
      <c r="BK662" t="s">
        <v>831</v>
      </c>
      <c r="BL662" t="s">
        <v>200</v>
      </c>
      <c r="BM662" t="s">
        <v>833</v>
      </c>
      <c r="BN662" t="s">
        <v>834</v>
      </c>
      <c r="BO662" t="s">
        <v>32</v>
      </c>
      <c r="BP662" t="s">
        <v>32</v>
      </c>
    </row>
    <row r="663" spans="1:68">
      <c r="A663" s="109">
        <v>2026</v>
      </c>
      <c r="B663" t="s">
        <v>598</v>
      </c>
      <c r="C663" s="109">
        <v>16</v>
      </c>
      <c r="D663" t="s">
        <v>1943</v>
      </c>
      <c r="E663">
        <v>1</v>
      </c>
      <c r="F663" t="s">
        <v>32</v>
      </c>
      <c r="G663" t="s">
        <v>32</v>
      </c>
      <c r="H663">
        <v>702010</v>
      </c>
      <c r="I663" t="s">
        <v>266</v>
      </c>
      <c r="J663" t="s">
        <v>822</v>
      </c>
      <c r="K663" t="s">
        <v>854</v>
      </c>
      <c r="L663" t="s">
        <v>1696</v>
      </c>
      <c r="M663">
        <v>17.48</v>
      </c>
      <c r="N663">
        <v>40.299999999999997</v>
      </c>
      <c r="O663">
        <v>48.2</v>
      </c>
      <c r="P663" s="110">
        <v>46048</v>
      </c>
      <c r="Q663" s="110">
        <v>46069</v>
      </c>
      <c r="R663" s="110">
        <v>46069.684183182871</v>
      </c>
      <c r="S663" t="s">
        <v>187</v>
      </c>
      <c r="T663" t="s">
        <v>32</v>
      </c>
      <c r="U663" t="s">
        <v>32</v>
      </c>
      <c r="V663" t="s">
        <v>301</v>
      </c>
      <c r="W663" t="s">
        <v>302</v>
      </c>
      <c r="X663" t="s">
        <v>856</v>
      </c>
      <c r="Y663" t="s">
        <v>32</v>
      </c>
      <c r="Z663" t="s">
        <v>32</v>
      </c>
      <c r="AA663" t="s">
        <v>32</v>
      </c>
      <c r="AB663" t="s">
        <v>32</v>
      </c>
      <c r="AC663" t="s">
        <v>32</v>
      </c>
      <c r="AD663" t="s">
        <v>32</v>
      </c>
      <c r="AE663" t="s">
        <v>190</v>
      </c>
      <c r="AF663">
        <v>217</v>
      </c>
      <c r="AG663" t="s">
        <v>191</v>
      </c>
      <c r="AH663" t="s">
        <v>192</v>
      </c>
      <c r="AI663">
        <v>4</v>
      </c>
      <c r="AJ663">
        <v>4</v>
      </c>
      <c r="AK663" t="s">
        <v>193</v>
      </c>
      <c r="AL663" t="s">
        <v>193</v>
      </c>
      <c r="AM663" t="s">
        <v>193</v>
      </c>
      <c r="AN663">
        <v>11</v>
      </c>
      <c r="AO663" t="s">
        <v>194</v>
      </c>
      <c r="AP663" t="s">
        <v>826</v>
      </c>
      <c r="AQ663" s="283">
        <v>4.8289999999999997</v>
      </c>
      <c r="AR663">
        <v>1.0840000000000001</v>
      </c>
      <c r="AS663" s="283">
        <v>5.2346360000000001</v>
      </c>
      <c r="AT663">
        <v>118</v>
      </c>
      <c r="AU663" t="s">
        <v>261</v>
      </c>
      <c r="AV663" t="s">
        <v>32</v>
      </c>
      <c r="AW663" t="s">
        <v>32</v>
      </c>
      <c r="AX663">
        <v>8</v>
      </c>
      <c r="AY663" t="s">
        <v>195</v>
      </c>
      <c r="AZ663">
        <v>9064</v>
      </c>
      <c r="BA663" t="s">
        <v>1697</v>
      </c>
      <c r="BB663">
        <v>201537</v>
      </c>
      <c r="BC663" t="s">
        <v>288</v>
      </c>
      <c r="BD663">
        <v>18229925</v>
      </c>
      <c r="BE663" t="s">
        <v>829</v>
      </c>
      <c r="BF663" t="s">
        <v>203</v>
      </c>
      <c r="BG663" t="s">
        <v>32</v>
      </c>
      <c r="BH663" t="s">
        <v>198</v>
      </c>
      <c r="BI663" t="s">
        <v>32</v>
      </c>
      <c r="BJ663">
        <v>473597</v>
      </c>
      <c r="BK663" t="s">
        <v>831</v>
      </c>
      <c r="BL663" t="s">
        <v>305</v>
      </c>
      <c r="BM663" t="s">
        <v>841</v>
      </c>
      <c r="BN663" t="s">
        <v>834</v>
      </c>
      <c r="BO663" t="s">
        <v>32</v>
      </c>
      <c r="BP663" t="s">
        <v>32</v>
      </c>
    </row>
    <row r="664" spans="1:68">
      <c r="A664" s="109">
        <v>2026</v>
      </c>
      <c r="B664" t="s">
        <v>598</v>
      </c>
      <c r="C664" s="109">
        <v>16</v>
      </c>
      <c r="D664" t="s">
        <v>1944</v>
      </c>
      <c r="E664">
        <v>1</v>
      </c>
      <c r="F664" t="s">
        <v>32</v>
      </c>
      <c r="G664" t="s">
        <v>32</v>
      </c>
      <c r="H664">
        <v>30428</v>
      </c>
      <c r="I664" t="s">
        <v>1117</v>
      </c>
      <c r="J664" t="s">
        <v>822</v>
      </c>
      <c r="K664" t="s">
        <v>1101</v>
      </c>
      <c r="L664" t="s">
        <v>1118</v>
      </c>
      <c r="M664">
        <v>15</v>
      </c>
      <c r="N664">
        <v>23</v>
      </c>
      <c r="O664">
        <v>27.1</v>
      </c>
      <c r="P664" s="110">
        <v>46062</v>
      </c>
      <c r="Q664" s="110">
        <v>46069</v>
      </c>
      <c r="R664" s="110">
        <v>46069.714255173611</v>
      </c>
      <c r="S664" t="s">
        <v>187</v>
      </c>
      <c r="T664" t="s">
        <v>32</v>
      </c>
      <c r="U664" t="s">
        <v>32</v>
      </c>
      <c r="V664" t="s">
        <v>232</v>
      </c>
      <c r="W664" t="s">
        <v>233</v>
      </c>
      <c r="X664" t="s">
        <v>1103</v>
      </c>
      <c r="Y664" t="s">
        <v>32</v>
      </c>
      <c r="Z664" t="s">
        <v>32</v>
      </c>
      <c r="AA664" t="s">
        <v>32</v>
      </c>
      <c r="AB664" t="s">
        <v>32</v>
      </c>
      <c r="AC664" t="s">
        <v>32</v>
      </c>
      <c r="AD664" t="s">
        <v>32</v>
      </c>
      <c r="AE664" t="s">
        <v>190</v>
      </c>
      <c r="AF664">
        <v>217</v>
      </c>
      <c r="AG664" t="s">
        <v>191</v>
      </c>
      <c r="AH664" t="s">
        <v>192</v>
      </c>
      <c r="AI664">
        <v>4</v>
      </c>
      <c r="AJ664">
        <v>4</v>
      </c>
      <c r="AK664" t="s">
        <v>193</v>
      </c>
      <c r="AL664" t="s">
        <v>193</v>
      </c>
      <c r="AM664" t="s">
        <v>193</v>
      </c>
      <c r="AN664">
        <v>7</v>
      </c>
      <c r="AO664" t="s">
        <v>194</v>
      </c>
      <c r="AP664" t="s">
        <v>826</v>
      </c>
      <c r="AQ664" s="283">
        <v>0.318</v>
      </c>
      <c r="AR664">
        <v>1.0840000000000001</v>
      </c>
      <c r="AS664" s="283">
        <v>0.34471200000000002</v>
      </c>
      <c r="AT664">
        <v>113</v>
      </c>
      <c r="AU664" t="s">
        <v>235</v>
      </c>
      <c r="AV664" t="s">
        <v>32</v>
      </c>
      <c r="AW664" t="s">
        <v>32</v>
      </c>
      <c r="AX664">
        <v>7</v>
      </c>
      <c r="AY664" t="s">
        <v>195</v>
      </c>
      <c r="AZ664">
        <v>10746</v>
      </c>
      <c r="BA664" t="s">
        <v>1104</v>
      </c>
      <c r="BB664">
        <v>85319</v>
      </c>
      <c r="BC664" t="s">
        <v>1119</v>
      </c>
      <c r="BD664">
        <v>14054744</v>
      </c>
      <c r="BE664" t="s">
        <v>829</v>
      </c>
      <c r="BF664" t="s">
        <v>563</v>
      </c>
      <c r="BG664" t="s">
        <v>32</v>
      </c>
      <c r="BH664" t="s">
        <v>198</v>
      </c>
      <c r="BI664" t="s">
        <v>32</v>
      </c>
      <c r="BJ664">
        <v>473592</v>
      </c>
      <c r="BK664" t="s">
        <v>831</v>
      </c>
      <c r="BL664" t="s">
        <v>238</v>
      </c>
      <c r="BM664" t="s">
        <v>841</v>
      </c>
      <c r="BN664" t="s">
        <v>834</v>
      </c>
      <c r="BO664" t="s">
        <v>32</v>
      </c>
      <c r="BP664" t="s">
        <v>32</v>
      </c>
    </row>
    <row r="665" spans="1:68">
      <c r="A665" s="109">
        <v>2026</v>
      </c>
      <c r="B665" t="s">
        <v>598</v>
      </c>
      <c r="C665" s="109">
        <v>16</v>
      </c>
      <c r="D665" t="s">
        <v>1944</v>
      </c>
      <c r="E665">
        <v>2</v>
      </c>
      <c r="F665" t="s">
        <v>32</v>
      </c>
      <c r="G665" t="s">
        <v>32</v>
      </c>
      <c r="H665">
        <v>30428</v>
      </c>
      <c r="I665" t="s">
        <v>1117</v>
      </c>
      <c r="J665" t="s">
        <v>822</v>
      </c>
      <c r="K665" t="s">
        <v>1101</v>
      </c>
      <c r="L665" t="s">
        <v>1118</v>
      </c>
      <c r="M665">
        <v>15</v>
      </c>
      <c r="N665">
        <v>23</v>
      </c>
      <c r="O665">
        <v>27.1</v>
      </c>
      <c r="P665" s="110">
        <v>46062</v>
      </c>
      <c r="Q665" s="110">
        <v>46069</v>
      </c>
      <c r="R665" s="110">
        <v>46069.714255173611</v>
      </c>
      <c r="S665" t="s">
        <v>187</v>
      </c>
      <c r="T665" t="s">
        <v>32</v>
      </c>
      <c r="U665" t="s">
        <v>32</v>
      </c>
      <c r="V665" t="s">
        <v>232</v>
      </c>
      <c r="W665" t="s">
        <v>233</v>
      </c>
      <c r="X665" t="s">
        <v>1103</v>
      </c>
      <c r="Y665" t="s">
        <v>32</v>
      </c>
      <c r="Z665" t="s">
        <v>32</v>
      </c>
      <c r="AA665" t="s">
        <v>32</v>
      </c>
      <c r="AB665" t="s">
        <v>32</v>
      </c>
      <c r="AC665" t="s">
        <v>32</v>
      </c>
      <c r="AD665" t="s">
        <v>32</v>
      </c>
      <c r="AE665" t="s">
        <v>190</v>
      </c>
      <c r="AF665">
        <v>217</v>
      </c>
      <c r="AG665" t="s">
        <v>191</v>
      </c>
      <c r="AH665" t="s">
        <v>192</v>
      </c>
      <c r="AI665">
        <v>4</v>
      </c>
      <c r="AJ665">
        <v>4</v>
      </c>
      <c r="AK665" t="s">
        <v>193</v>
      </c>
      <c r="AL665" t="s">
        <v>193</v>
      </c>
      <c r="AM665" t="s">
        <v>193</v>
      </c>
      <c r="AN665">
        <v>7</v>
      </c>
      <c r="AO665" t="s">
        <v>194</v>
      </c>
      <c r="AP665" t="s">
        <v>826</v>
      </c>
      <c r="AQ665" s="283">
        <v>1.2E-2</v>
      </c>
      <c r="AR665">
        <v>1.0840000000000001</v>
      </c>
      <c r="AS665" s="283">
        <v>1.3008E-2</v>
      </c>
      <c r="AT665">
        <v>113</v>
      </c>
      <c r="AU665" t="s">
        <v>235</v>
      </c>
      <c r="AV665" t="s">
        <v>32</v>
      </c>
      <c r="AW665" t="s">
        <v>32</v>
      </c>
      <c r="AX665">
        <v>7</v>
      </c>
      <c r="AY665" t="s">
        <v>239</v>
      </c>
      <c r="AZ665">
        <v>8888888</v>
      </c>
      <c r="BA665" t="s">
        <v>280</v>
      </c>
      <c r="BB665">
        <v>85319</v>
      </c>
      <c r="BC665" t="s">
        <v>1119</v>
      </c>
      <c r="BD665">
        <v>14054744</v>
      </c>
      <c r="BE665" t="s">
        <v>829</v>
      </c>
      <c r="BF665" t="s">
        <v>563</v>
      </c>
      <c r="BG665" t="s">
        <v>32</v>
      </c>
      <c r="BH665" t="s">
        <v>198</v>
      </c>
      <c r="BI665" t="s">
        <v>32</v>
      </c>
      <c r="BJ665">
        <v>473592</v>
      </c>
      <c r="BK665" t="s">
        <v>831</v>
      </c>
      <c r="BL665" t="s">
        <v>238</v>
      </c>
      <c r="BM665" t="s">
        <v>841</v>
      </c>
      <c r="BN665" t="s">
        <v>834</v>
      </c>
      <c r="BO665" t="s">
        <v>32</v>
      </c>
      <c r="BP665" t="s">
        <v>32</v>
      </c>
    </row>
    <row r="666" spans="1:68">
      <c r="A666" s="109">
        <v>2026</v>
      </c>
      <c r="B666" t="s">
        <v>598</v>
      </c>
      <c r="C666" s="109">
        <v>16</v>
      </c>
      <c r="D666" t="s">
        <v>1945</v>
      </c>
      <c r="E666">
        <v>1</v>
      </c>
      <c r="F666" t="s">
        <v>32</v>
      </c>
      <c r="G666" t="s">
        <v>32</v>
      </c>
      <c r="H666">
        <v>910887</v>
      </c>
      <c r="I666" t="s">
        <v>1539</v>
      </c>
      <c r="J666" t="s">
        <v>822</v>
      </c>
      <c r="K666" t="s">
        <v>1101</v>
      </c>
      <c r="L666" t="s">
        <v>1540</v>
      </c>
      <c r="M666">
        <v>17.2</v>
      </c>
      <c r="N666">
        <v>42</v>
      </c>
      <c r="O666">
        <v>38</v>
      </c>
      <c r="P666" s="110">
        <v>46055</v>
      </c>
      <c r="Q666" s="110">
        <v>46069</v>
      </c>
      <c r="R666" s="110">
        <v>46069.715600613417</v>
      </c>
      <c r="S666" t="s">
        <v>187</v>
      </c>
      <c r="T666" t="s">
        <v>32</v>
      </c>
      <c r="U666" t="s">
        <v>32</v>
      </c>
      <c r="V666" t="s">
        <v>1508</v>
      </c>
      <c r="W666" t="s">
        <v>1191</v>
      </c>
      <c r="X666" t="s">
        <v>1058</v>
      </c>
      <c r="Y666" t="s">
        <v>32</v>
      </c>
      <c r="Z666" t="s">
        <v>32</v>
      </c>
      <c r="AA666" t="s">
        <v>32</v>
      </c>
      <c r="AB666" t="s">
        <v>32</v>
      </c>
      <c r="AC666" t="s">
        <v>32</v>
      </c>
      <c r="AD666" t="s">
        <v>32</v>
      </c>
      <c r="AE666" t="s">
        <v>190</v>
      </c>
      <c r="AF666">
        <v>217</v>
      </c>
      <c r="AG666" t="s">
        <v>191</v>
      </c>
      <c r="AH666" t="s">
        <v>192</v>
      </c>
      <c r="AI666">
        <v>4</v>
      </c>
      <c r="AJ666">
        <v>4</v>
      </c>
      <c r="AK666" t="s">
        <v>193</v>
      </c>
      <c r="AL666" t="s">
        <v>193</v>
      </c>
      <c r="AM666" t="s">
        <v>193</v>
      </c>
      <c r="AN666">
        <v>5</v>
      </c>
      <c r="AO666" t="s">
        <v>194</v>
      </c>
      <c r="AP666" t="s">
        <v>826</v>
      </c>
      <c r="AQ666" s="283">
        <v>1.0680000000000001</v>
      </c>
      <c r="AR666">
        <v>1.0840000000000001</v>
      </c>
      <c r="AS666" s="283">
        <v>1.1577120000000001</v>
      </c>
      <c r="AT666">
        <v>111</v>
      </c>
      <c r="AU666" t="s">
        <v>1191</v>
      </c>
      <c r="AV666" t="s">
        <v>32</v>
      </c>
      <c r="AW666" t="s">
        <v>32</v>
      </c>
      <c r="AX666">
        <v>8</v>
      </c>
      <c r="AY666" t="s">
        <v>195</v>
      </c>
      <c r="AZ666">
        <v>4532</v>
      </c>
      <c r="BA666" t="s">
        <v>1071</v>
      </c>
      <c r="BB666">
        <v>924236</v>
      </c>
      <c r="BC666" t="s">
        <v>1541</v>
      </c>
      <c r="BD666">
        <v>9133718</v>
      </c>
      <c r="BE666" t="s">
        <v>829</v>
      </c>
      <c r="BF666" t="s">
        <v>203</v>
      </c>
      <c r="BG666" t="s">
        <v>32</v>
      </c>
      <c r="BH666" t="s">
        <v>198</v>
      </c>
      <c r="BI666" t="s">
        <v>32</v>
      </c>
      <c r="BJ666">
        <v>473589</v>
      </c>
      <c r="BK666" t="s">
        <v>831</v>
      </c>
      <c r="BL666" t="s">
        <v>1510</v>
      </c>
      <c r="BM666" t="s">
        <v>833</v>
      </c>
      <c r="BN666" t="s">
        <v>834</v>
      </c>
      <c r="BO666" t="s">
        <v>32</v>
      </c>
      <c r="BP666" t="s">
        <v>32</v>
      </c>
    </row>
    <row r="667" spans="1:68">
      <c r="A667" s="109">
        <v>2026</v>
      </c>
      <c r="B667" t="s">
        <v>598</v>
      </c>
      <c r="C667" s="109">
        <v>16</v>
      </c>
      <c r="D667" t="s">
        <v>1946</v>
      </c>
      <c r="E667">
        <v>1</v>
      </c>
      <c r="F667" t="s">
        <v>32</v>
      </c>
      <c r="G667" t="s">
        <v>32</v>
      </c>
      <c r="H667">
        <v>969587</v>
      </c>
      <c r="I667" t="s">
        <v>1169</v>
      </c>
      <c r="J667" t="s">
        <v>822</v>
      </c>
      <c r="K667" t="s">
        <v>1101</v>
      </c>
      <c r="L667" t="s">
        <v>1170</v>
      </c>
      <c r="M667">
        <v>17.8</v>
      </c>
      <c r="N667">
        <v>33</v>
      </c>
      <c r="O667">
        <v>22.5</v>
      </c>
      <c r="P667" s="110">
        <v>46054</v>
      </c>
      <c r="Q667" s="110">
        <v>46069</v>
      </c>
      <c r="R667" s="110">
        <v>46069.728327928242</v>
      </c>
      <c r="S667" t="s">
        <v>187</v>
      </c>
      <c r="T667" t="s">
        <v>32</v>
      </c>
      <c r="U667" t="s">
        <v>32</v>
      </c>
      <c r="V667" t="s">
        <v>232</v>
      </c>
      <c r="W667" t="s">
        <v>233</v>
      </c>
      <c r="X667" t="s">
        <v>1103</v>
      </c>
      <c r="Y667" t="s">
        <v>32</v>
      </c>
      <c r="Z667" t="s">
        <v>32</v>
      </c>
      <c r="AA667" t="s">
        <v>32</v>
      </c>
      <c r="AB667" t="s">
        <v>32</v>
      </c>
      <c r="AC667" t="s">
        <v>32</v>
      </c>
      <c r="AD667" t="s">
        <v>32</v>
      </c>
      <c r="AE667" t="s">
        <v>190</v>
      </c>
      <c r="AF667">
        <v>217</v>
      </c>
      <c r="AG667" t="s">
        <v>191</v>
      </c>
      <c r="AH667" t="s">
        <v>192</v>
      </c>
      <c r="AI667">
        <v>4</v>
      </c>
      <c r="AJ667">
        <v>4</v>
      </c>
      <c r="AK667" t="s">
        <v>193</v>
      </c>
      <c r="AL667" t="s">
        <v>193</v>
      </c>
      <c r="AM667" t="s">
        <v>193</v>
      </c>
      <c r="AN667">
        <v>7</v>
      </c>
      <c r="AO667" t="s">
        <v>194</v>
      </c>
      <c r="AP667" t="s">
        <v>826</v>
      </c>
      <c r="AQ667" s="283">
        <v>1.786</v>
      </c>
      <c r="AR667">
        <v>1.0840000000000001</v>
      </c>
      <c r="AS667" s="283">
        <v>1.936024</v>
      </c>
      <c r="AT667">
        <v>113</v>
      </c>
      <c r="AU667" t="s">
        <v>235</v>
      </c>
      <c r="AV667" t="s">
        <v>32</v>
      </c>
      <c r="AW667" t="s">
        <v>32</v>
      </c>
      <c r="AX667">
        <v>7</v>
      </c>
      <c r="AY667" t="s">
        <v>195</v>
      </c>
      <c r="AZ667">
        <v>10653</v>
      </c>
      <c r="BA667" t="s">
        <v>1108</v>
      </c>
      <c r="BB667">
        <v>232</v>
      </c>
      <c r="BC667" t="s">
        <v>1167</v>
      </c>
      <c r="BD667">
        <v>4393310</v>
      </c>
      <c r="BE667" t="s">
        <v>829</v>
      </c>
      <c r="BF667" t="s">
        <v>563</v>
      </c>
      <c r="BG667" t="s">
        <v>32</v>
      </c>
      <c r="BH667" t="s">
        <v>198</v>
      </c>
      <c r="BI667" t="s">
        <v>32</v>
      </c>
      <c r="BJ667">
        <v>473580</v>
      </c>
      <c r="BK667" t="s">
        <v>831</v>
      </c>
      <c r="BL667" t="s">
        <v>238</v>
      </c>
      <c r="BM667" t="s">
        <v>841</v>
      </c>
      <c r="BN667" t="s">
        <v>834</v>
      </c>
      <c r="BO667" t="s">
        <v>32</v>
      </c>
      <c r="BP667" t="s">
        <v>32</v>
      </c>
    </row>
    <row r="668" spans="1:68">
      <c r="A668" s="109">
        <v>2026</v>
      </c>
      <c r="B668" t="s">
        <v>598</v>
      </c>
      <c r="C668" s="109">
        <v>16</v>
      </c>
      <c r="D668" t="s">
        <v>1947</v>
      </c>
      <c r="E668">
        <v>1</v>
      </c>
      <c r="F668" t="s">
        <v>32</v>
      </c>
      <c r="G668" t="s">
        <v>32</v>
      </c>
      <c r="H668">
        <v>702113</v>
      </c>
      <c r="I668" t="s">
        <v>1172</v>
      </c>
      <c r="J668" t="s">
        <v>822</v>
      </c>
      <c r="K668" t="s">
        <v>1101</v>
      </c>
      <c r="L668" t="s">
        <v>1173</v>
      </c>
      <c r="M668">
        <v>14.9</v>
      </c>
      <c r="N668">
        <v>23.2</v>
      </c>
      <c r="O668">
        <v>19.3</v>
      </c>
      <c r="P668" s="110">
        <v>46055</v>
      </c>
      <c r="Q668" s="110">
        <v>46069</v>
      </c>
      <c r="R668" s="110">
        <v>46069.725470752317</v>
      </c>
      <c r="S668" t="s">
        <v>187</v>
      </c>
      <c r="T668" t="s">
        <v>32</v>
      </c>
      <c r="U668" t="s">
        <v>32</v>
      </c>
      <c r="V668" t="s">
        <v>232</v>
      </c>
      <c r="W668" t="s">
        <v>233</v>
      </c>
      <c r="X668" t="s">
        <v>1103</v>
      </c>
      <c r="Y668" t="s">
        <v>32</v>
      </c>
      <c r="Z668" t="s">
        <v>32</v>
      </c>
      <c r="AA668" t="s">
        <v>32</v>
      </c>
      <c r="AB668" t="s">
        <v>32</v>
      </c>
      <c r="AC668" t="s">
        <v>32</v>
      </c>
      <c r="AD668" t="s">
        <v>32</v>
      </c>
      <c r="AE668" t="s">
        <v>190</v>
      </c>
      <c r="AF668">
        <v>217</v>
      </c>
      <c r="AG668" t="s">
        <v>191</v>
      </c>
      <c r="AH668" t="s">
        <v>192</v>
      </c>
      <c r="AI668">
        <v>4</v>
      </c>
      <c r="AJ668">
        <v>4</v>
      </c>
      <c r="AK668" t="s">
        <v>193</v>
      </c>
      <c r="AL668" t="s">
        <v>193</v>
      </c>
      <c r="AM668" t="s">
        <v>193</v>
      </c>
      <c r="AN668">
        <v>6</v>
      </c>
      <c r="AO668" t="s">
        <v>194</v>
      </c>
      <c r="AP668" t="s">
        <v>826</v>
      </c>
      <c r="AQ668" s="283">
        <v>1</v>
      </c>
      <c r="AR668">
        <v>1.0840000000000001</v>
      </c>
      <c r="AS668" s="283">
        <v>1.0840000000000001</v>
      </c>
      <c r="AT668">
        <v>112</v>
      </c>
      <c r="AU668" t="s">
        <v>235</v>
      </c>
      <c r="AV668" t="s">
        <v>32</v>
      </c>
      <c r="AW668" t="s">
        <v>32</v>
      </c>
      <c r="AX668">
        <v>5</v>
      </c>
      <c r="AY668" t="s">
        <v>195</v>
      </c>
      <c r="AZ668">
        <v>10746</v>
      </c>
      <c r="BA668" t="s">
        <v>1104</v>
      </c>
      <c r="BB668">
        <v>13559</v>
      </c>
      <c r="BC668" t="s">
        <v>1174</v>
      </c>
      <c r="BD668">
        <v>6563679</v>
      </c>
      <c r="BE668" t="s">
        <v>829</v>
      </c>
      <c r="BF668" t="s">
        <v>66</v>
      </c>
      <c r="BG668" t="s">
        <v>32</v>
      </c>
      <c r="BH668" t="s">
        <v>198</v>
      </c>
      <c r="BI668" t="s">
        <v>32</v>
      </c>
      <c r="BJ668">
        <v>473577</v>
      </c>
      <c r="BK668" t="s">
        <v>831</v>
      </c>
      <c r="BL668" t="s">
        <v>238</v>
      </c>
      <c r="BM668" t="s">
        <v>841</v>
      </c>
      <c r="BN668" t="s">
        <v>834</v>
      </c>
      <c r="BO668" t="s">
        <v>32</v>
      </c>
      <c r="BP668" t="s">
        <v>32</v>
      </c>
    </row>
    <row r="669" spans="1:68">
      <c r="A669" s="109">
        <v>2026</v>
      </c>
      <c r="B669" t="s">
        <v>598</v>
      </c>
      <c r="C669" s="109">
        <v>16</v>
      </c>
      <c r="D669" t="s">
        <v>1947</v>
      </c>
      <c r="E669">
        <v>2</v>
      </c>
      <c r="F669" t="s">
        <v>32</v>
      </c>
      <c r="G669" t="s">
        <v>32</v>
      </c>
      <c r="H669">
        <v>702113</v>
      </c>
      <c r="I669" t="s">
        <v>1172</v>
      </c>
      <c r="J669" t="s">
        <v>822</v>
      </c>
      <c r="K669" t="s">
        <v>1101</v>
      </c>
      <c r="L669" t="s">
        <v>1173</v>
      </c>
      <c r="M669">
        <v>14.9</v>
      </c>
      <c r="N669">
        <v>23.2</v>
      </c>
      <c r="O669">
        <v>19.3</v>
      </c>
      <c r="P669" s="110">
        <v>46055</v>
      </c>
      <c r="Q669" s="110">
        <v>46069</v>
      </c>
      <c r="R669" s="110">
        <v>46069.725470752317</v>
      </c>
      <c r="S669" t="s">
        <v>187</v>
      </c>
      <c r="T669" t="s">
        <v>32</v>
      </c>
      <c r="U669" t="s">
        <v>32</v>
      </c>
      <c r="V669" t="s">
        <v>232</v>
      </c>
      <c r="W669" t="s">
        <v>233</v>
      </c>
      <c r="X669" t="s">
        <v>1103</v>
      </c>
      <c r="Y669" t="s">
        <v>32</v>
      </c>
      <c r="Z669" t="s">
        <v>32</v>
      </c>
      <c r="AA669" t="s">
        <v>32</v>
      </c>
      <c r="AB669" t="s">
        <v>32</v>
      </c>
      <c r="AC669" t="s">
        <v>32</v>
      </c>
      <c r="AD669" t="s">
        <v>32</v>
      </c>
      <c r="AE669" t="s">
        <v>190</v>
      </c>
      <c r="AF669">
        <v>217</v>
      </c>
      <c r="AG669" t="s">
        <v>191</v>
      </c>
      <c r="AH669" t="s">
        <v>192</v>
      </c>
      <c r="AI669">
        <v>4</v>
      </c>
      <c r="AJ669">
        <v>4</v>
      </c>
      <c r="AK669" t="s">
        <v>193</v>
      </c>
      <c r="AL669" t="s">
        <v>193</v>
      </c>
      <c r="AM669" t="s">
        <v>193</v>
      </c>
      <c r="AN669">
        <v>7</v>
      </c>
      <c r="AO669" t="s">
        <v>194</v>
      </c>
      <c r="AP669" t="s">
        <v>826</v>
      </c>
      <c r="AQ669" s="283">
        <v>0.56499999999999995</v>
      </c>
      <c r="AR669">
        <v>1.0840000000000001</v>
      </c>
      <c r="AS669" s="283">
        <v>0.61246</v>
      </c>
      <c r="AT669">
        <v>113</v>
      </c>
      <c r="AU669" t="s">
        <v>235</v>
      </c>
      <c r="AV669" t="s">
        <v>32</v>
      </c>
      <c r="AW669" t="s">
        <v>32</v>
      </c>
      <c r="AX669">
        <v>5</v>
      </c>
      <c r="AY669" t="s">
        <v>195</v>
      </c>
      <c r="AZ669">
        <v>10746</v>
      </c>
      <c r="BA669" t="s">
        <v>1104</v>
      </c>
      <c r="BB669">
        <v>13559</v>
      </c>
      <c r="BC669" t="s">
        <v>1174</v>
      </c>
      <c r="BD669">
        <v>6563679</v>
      </c>
      <c r="BE669" t="s">
        <v>829</v>
      </c>
      <c r="BF669" t="s">
        <v>66</v>
      </c>
      <c r="BG669" t="s">
        <v>32</v>
      </c>
      <c r="BH669" t="s">
        <v>198</v>
      </c>
      <c r="BI669" t="s">
        <v>32</v>
      </c>
      <c r="BJ669">
        <v>473577</v>
      </c>
      <c r="BK669" t="s">
        <v>831</v>
      </c>
      <c r="BL669" t="s">
        <v>238</v>
      </c>
      <c r="BM669" t="s">
        <v>841</v>
      </c>
      <c r="BN669" t="s">
        <v>834</v>
      </c>
      <c r="BO669" t="s">
        <v>32</v>
      </c>
      <c r="BP669" t="s">
        <v>32</v>
      </c>
    </row>
    <row r="670" spans="1:68">
      <c r="A670" s="109">
        <v>2026</v>
      </c>
      <c r="B670" t="s">
        <v>598</v>
      </c>
      <c r="C670" s="109">
        <v>16</v>
      </c>
      <c r="D670" t="s">
        <v>1947</v>
      </c>
      <c r="E670">
        <v>3</v>
      </c>
      <c r="F670" t="s">
        <v>32</v>
      </c>
      <c r="G670" t="s">
        <v>32</v>
      </c>
      <c r="H670">
        <v>702113</v>
      </c>
      <c r="I670" t="s">
        <v>1172</v>
      </c>
      <c r="J670" t="s">
        <v>822</v>
      </c>
      <c r="K670" t="s">
        <v>1101</v>
      </c>
      <c r="L670" t="s">
        <v>1173</v>
      </c>
      <c r="M670">
        <v>14.9</v>
      </c>
      <c r="N670">
        <v>23.2</v>
      </c>
      <c r="O670">
        <v>19.3</v>
      </c>
      <c r="P670" s="110">
        <v>46055</v>
      </c>
      <c r="Q670" s="110">
        <v>46069</v>
      </c>
      <c r="R670" s="110">
        <v>46069.725470752317</v>
      </c>
      <c r="S670" t="s">
        <v>187</v>
      </c>
      <c r="T670" t="s">
        <v>32</v>
      </c>
      <c r="U670" t="s">
        <v>32</v>
      </c>
      <c r="V670" t="s">
        <v>232</v>
      </c>
      <c r="W670" t="s">
        <v>233</v>
      </c>
      <c r="X670" t="s">
        <v>1103</v>
      </c>
      <c r="Y670" t="s">
        <v>32</v>
      </c>
      <c r="Z670" t="s">
        <v>32</v>
      </c>
      <c r="AA670" t="s">
        <v>32</v>
      </c>
      <c r="AB670" t="s">
        <v>32</v>
      </c>
      <c r="AC670" t="s">
        <v>32</v>
      </c>
      <c r="AD670" t="s">
        <v>32</v>
      </c>
      <c r="AE670" t="s">
        <v>190</v>
      </c>
      <c r="AF670">
        <v>217</v>
      </c>
      <c r="AG670" t="s">
        <v>191</v>
      </c>
      <c r="AH670" t="s">
        <v>192</v>
      </c>
      <c r="AI670">
        <v>4</v>
      </c>
      <c r="AJ670">
        <v>4</v>
      </c>
      <c r="AK670" t="s">
        <v>193</v>
      </c>
      <c r="AL670" t="s">
        <v>193</v>
      </c>
      <c r="AM670" t="s">
        <v>193</v>
      </c>
      <c r="AN670">
        <v>7</v>
      </c>
      <c r="AO670" t="s">
        <v>194</v>
      </c>
      <c r="AP670" t="s">
        <v>826</v>
      </c>
      <c r="AQ670" s="283">
        <v>4.2000000000000003E-2</v>
      </c>
      <c r="AR670">
        <v>1.0840000000000001</v>
      </c>
      <c r="AS670" s="283">
        <v>4.5528000000000013E-2</v>
      </c>
      <c r="AT670">
        <v>113</v>
      </c>
      <c r="AU670" t="s">
        <v>235</v>
      </c>
      <c r="AV670" t="s">
        <v>32</v>
      </c>
      <c r="AW670" t="s">
        <v>32</v>
      </c>
      <c r="AX670">
        <v>5</v>
      </c>
      <c r="AY670" t="s">
        <v>239</v>
      </c>
      <c r="AZ670">
        <v>8888888</v>
      </c>
      <c r="BA670" t="s">
        <v>280</v>
      </c>
      <c r="BB670">
        <v>13559</v>
      </c>
      <c r="BC670" t="s">
        <v>1174</v>
      </c>
      <c r="BD670">
        <v>6563679</v>
      </c>
      <c r="BE670" t="s">
        <v>829</v>
      </c>
      <c r="BF670" t="s">
        <v>66</v>
      </c>
      <c r="BG670" t="s">
        <v>32</v>
      </c>
      <c r="BH670" t="s">
        <v>198</v>
      </c>
      <c r="BI670" t="s">
        <v>32</v>
      </c>
      <c r="BJ670">
        <v>473577</v>
      </c>
      <c r="BK670" t="s">
        <v>831</v>
      </c>
      <c r="BL670" t="s">
        <v>238</v>
      </c>
      <c r="BM670" t="s">
        <v>841</v>
      </c>
      <c r="BN670" t="s">
        <v>834</v>
      </c>
      <c r="BO670" t="s">
        <v>32</v>
      </c>
      <c r="BP670" t="s">
        <v>32</v>
      </c>
    </row>
    <row r="671" spans="1:68">
      <c r="A671" s="109">
        <v>2026</v>
      </c>
      <c r="B671" t="s">
        <v>598</v>
      </c>
      <c r="C671" s="109">
        <v>16</v>
      </c>
      <c r="D671" t="s">
        <v>1948</v>
      </c>
      <c r="E671">
        <v>1</v>
      </c>
      <c r="F671" t="s">
        <v>32</v>
      </c>
      <c r="G671" t="s">
        <v>32</v>
      </c>
      <c r="H671">
        <v>966508</v>
      </c>
      <c r="I671" t="s">
        <v>186</v>
      </c>
      <c r="J671" t="s">
        <v>822</v>
      </c>
      <c r="K671" t="s">
        <v>914</v>
      </c>
      <c r="L671" t="s">
        <v>1022</v>
      </c>
      <c r="M671">
        <v>17.22</v>
      </c>
      <c r="N671">
        <v>31.9</v>
      </c>
      <c r="O671">
        <v>30</v>
      </c>
      <c r="P671" s="110">
        <v>46051</v>
      </c>
      <c r="Q671" s="110">
        <v>46069</v>
      </c>
      <c r="R671" s="110">
        <v>46069.808618055547</v>
      </c>
      <c r="S671" t="s">
        <v>187</v>
      </c>
      <c r="T671" t="s">
        <v>32</v>
      </c>
      <c r="U671" t="s">
        <v>32</v>
      </c>
      <c r="V671" t="s">
        <v>188</v>
      </c>
      <c r="W671" t="s">
        <v>188</v>
      </c>
      <c r="X671" t="s">
        <v>825</v>
      </c>
      <c r="Y671" t="s">
        <v>32</v>
      </c>
      <c r="Z671" t="s">
        <v>32</v>
      </c>
      <c r="AA671" t="s">
        <v>32</v>
      </c>
      <c r="AB671" t="s">
        <v>32</v>
      </c>
      <c r="AC671" t="s">
        <v>32</v>
      </c>
      <c r="AD671" t="s">
        <v>32</v>
      </c>
      <c r="AE671" t="s">
        <v>190</v>
      </c>
      <c r="AF671">
        <v>217</v>
      </c>
      <c r="AG671" t="s">
        <v>191</v>
      </c>
      <c r="AH671" t="s">
        <v>192</v>
      </c>
      <c r="AI671">
        <v>4</v>
      </c>
      <c r="AJ671">
        <v>4</v>
      </c>
      <c r="AK671" t="s">
        <v>193</v>
      </c>
      <c r="AL671" t="s">
        <v>193</v>
      </c>
      <c r="AM671" t="s">
        <v>193</v>
      </c>
      <c r="AN671">
        <v>10</v>
      </c>
      <c r="AO671" t="s">
        <v>194</v>
      </c>
      <c r="AP671" t="s">
        <v>826</v>
      </c>
      <c r="AQ671" s="283">
        <v>1</v>
      </c>
      <c r="AR671">
        <v>1.0840000000000001</v>
      </c>
      <c r="AS671" s="283">
        <v>1.0840000000000001</v>
      </c>
      <c r="AT671">
        <v>162</v>
      </c>
      <c r="AU671" t="s">
        <v>188</v>
      </c>
      <c r="AV671" t="s">
        <v>32</v>
      </c>
      <c r="AW671" t="s">
        <v>32</v>
      </c>
      <c r="AX671">
        <v>14</v>
      </c>
      <c r="AY671" t="s">
        <v>195</v>
      </c>
      <c r="AZ671">
        <v>10825</v>
      </c>
      <c r="BA671" t="s">
        <v>1023</v>
      </c>
      <c r="BB671">
        <v>81642</v>
      </c>
      <c r="BC671" t="s">
        <v>197</v>
      </c>
      <c r="BD671">
        <v>7533433</v>
      </c>
      <c r="BE671" t="s">
        <v>859</v>
      </c>
      <c r="BF671" t="s">
        <v>188</v>
      </c>
      <c r="BG671" t="s">
        <v>32</v>
      </c>
      <c r="BH671" t="s">
        <v>198</v>
      </c>
      <c r="BI671" t="s">
        <v>32</v>
      </c>
      <c r="BJ671">
        <v>473561</v>
      </c>
      <c r="BK671" t="s">
        <v>831</v>
      </c>
      <c r="BL671" t="s">
        <v>200</v>
      </c>
      <c r="BM671" t="s">
        <v>833</v>
      </c>
      <c r="BN671" t="s">
        <v>834</v>
      </c>
      <c r="BO671" t="s">
        <v>32</v>
      </c>
      <c r="BP671" t="s">
        <v>32</v>
      </c>
    </row>
    <row r="672" spans="1:68">
      <c r="A672" s="109">
        <v>2026</v>
      </c>
      <c r="B672" t="s">
        <v>598</v>
      </c>
      <c r="C672" s="109">
        <v>16</v>
      </c>
      <c r="D672" t="s">
        <v>1948</v>
      </c>
      <c r="E672">
        <v>2</v>
      </c>
      <c r="F672" t="s">
        <v>32</v>
      </c>
      <c r="G672" t="s">
        <v>32</v>
      </c>
      <c r="H672">
        <v>966508</v>
      </c>
      <c r="I672" t="s">
        <v>186</v>
      </c>
      <c r="J672" t="s">
        <v>822</v>
      </c>
      <c r="K672" t="s">
        <v>914</v>
      </c>
      <c r="L672" t="s">
        <v>1022</v>
      </c>
      <c r="M672">
        <v>17.22</v>
      </c>
      <c r="N672">
        <v>31.9</v>
      </c>
      <c r="O672">
        <v>30</v>
      </c>
      <c r="P672" s="110">
        <v>46051</v>
      </c>
      <c r="Q672" s="110">
        <v>46069</v>
      </c>
      <c r="R672" s="110">
        <v>46069.808618055547</v>
      </c>
      <c r="S672" t="s">
        <v>187</v>
      </c>
      <c r="T672" t="s">
        <v>32</v>
      </c>
      <c r="U672" t="s">
        <v>32</v>
      </c>
      <c r="V672" t="s">
        <v>188</v>
      </c>
      <c r="W672" t="s">
        <v>188</v>
      </c>
      <c r="X672" t="s">
        <v>825</v>
      </c>
      <c r="Y672" t="s">
        <v>32</v>
      </c>
      <c r="Z672" t="s">
        <v>32</v>
      </c>
      <c r="AA672" t="s">
        <v>32</v>
      </c>
      <c r="AB672" t="s">
        <v>32</v>
      </c>
      <c r="AC672" t="s">
        <v>32</v>
      </c>
      <c r="AD672" t="s">
        <v>32</v>
      </c>
      <c r="AE672" t="s">
        <v>190</v>
      </c>
      <c r="AF672">
        <v>217</v>
      </c>
      <c r="AG672" t="s">
        <v>191</v>
      </c>
      <c r="AH672" t="s">
        <v>192</v>
      </c>
      <c r="AI672">
        <v>4</v>
      </c>
      <c r="AJ672">
        <v>4</v>
      </c>
      <c r="AK672" t="s">
        <v>193</v>
      </c>
      <c r="AL672" t="s">
        <v>193</v>
      </c>
      <c r="AM672" t="s">
        <v>193</v>
      </c>
      <c r="AN672">
        <v>10</v>
      </c>
      <c r="AO672" t="s">
        <v>194</v>
      </c>
      <c r="AP672" t="s">
        <v>826</v>
      </c>
      <c r="AQ672" s="283">
        <v>0.88700000000000001</v>
      </c>
      <c r="AR672">
        <v>1.0840000000000001</v>
      </c>
      <c r="AS672" s="283">
        <v>0.96150800000000003</v>
      </c>
      <c r="AT672">
        <v>117</v>
      </c>
      <c r="AU672" t="s">
        <v>188</v>
      </c>
      <c r="AV672" t="s">
        <v>32</v>
      </c>
      <c r="AW672" t="s">
        <v>32</v>
      </c>
      <c r="AX672">
        <v>14</v>
      </c>
      <c r="AY672" t="s">
        <v>195</v>
      </c>
      <c r="AZ672">
        <v>10825</v>
      </c>
      <c r="BA672" t="s">
        <v>1023</v>
      </c>
      <c r="BB672">
        <v>81642</v>
      </c>
      <c r="BC672" t="s">
        <v>197</v>
      </c>
      <c r="BD672">
        <v>7533433</v>
      </c>
      <c r="BE672" t="s">
        <v>859</v>
      </c>
      <c r="BF672" t="s">
        <v>188</v>
      </c>
      <c r="BG672" t="s">
        <v>32</v>
      </c>
      <c r="BH672" t="s">
        <v>198</v>
      </c>
      <c r="BI672" t="s">
        <v>32</v>
      </c>
      <c r="BJ672">
        <v>473561</v>
      </c>
      <c r="BK672" t="s">
        <v>831</v>
      </c>
      <c r="BL672" t="s">
        <v>200</v>
      </c>
      <c r="BM672" t="s">
        <v>833</v>
      </c>
      <c r="BN672" t="s">
        <v>834</v>
      </c>
      <c r="BO672" t="s">
        <v>32</v>
      </c>
      <c r="BP672" t="s">
        <v>32</v>
      </c>
    </row>
    <row r="673" spans="1:68">
      <c r="A673" s="109">
        <v>2026</v>
      </c>
      <c r="B673" t="s">
        <v>598</v>
      </c>
      <c r="C673" s="109">
        <v>16</v>
      </c>
      <c r="D673" t="s">
        <v>1949</v>
      </c>
      <c r="E673">
        <v>1</v>
      </c>
      <c r="F673" t="s">
        <v>32</v>
      </c>
      <c r="G673" t="s">
        <v>32</v>
      </c>
      <c r="H673">
        <v>702448</v>
      </c>
      <c r="I673" t="s">
        <v>1613</v>
      </c>
      <c r="J673" t="s">
        <v>822</v>
      </c>
      <c r="K673" t="s">
        <v>854</v>
      </c>
      <c r="L673" t="s">
        <v>1614</v>
      </c>
      <c r="M673">
        <v>17.600000000000001</v>
      </c>
      <c r="N673">
        <v>49</v>
      </c>
      <c r="O673">
        <v>43.4</v>
      </c>
      <c r="P673" s="110">
        <v>46049</v>
      </c>
      <c r="Q673" s="110">
        <v>46069</v>
      </c>
      <c r="R673" s="110">
        <v>46069.838228206019</v>
      </c>
      <c r="S673" t="s">
        <v>187</v>
      </c>
      <c r="T673" t="s">
        <v>32</v>
      </c>
      <c r="U673" t="s">
        <v>32</v>
      </c>
      <c r="V673" t="s">
        <v>203</v>
      </c>
      <c r="W673" t="s">
        <v>203</v>
      </c>
      <c r="X673" t="s">
        <v>1039</v>
      </c>
      <c r="Y673" t="s">
        <v>32</v>
      </c>
      <c r="Z673" t="s">
        <v>32</v>
      </c>
      <c r="AA673" t="s">
        <v>32</v>
      </c>
      <c r="AB673" t="s">
        <v>32</v>
      </c>
      <c r="AC673" t="s">
        <v>32</v>
      </c>
      <c r="AD673" t="s">
        <v>32</v>
      </c>
      <c r="AE673" t="s">
        <v>190</v>
      </c>
      <c r="AF673">
        <v>217</v>
      </c>
      <c r="AG673" t="s">
        <v>191</v>
      </c>
      <c r="AH673" t="s">
        <v>192</v>
      </c>
      <c r="AI673">
        <v>4</v>
      </c>
      <c r="AJ673">
        <v>4</v>
      </c>
      <c r="AK673" t="s">
        <v>193</v>
      </c>
      <c r="AL673" t="s">
        <v>193</v>
      </c>
      <c r="AM673" t="s">
        <v>193</v>
      </c>
      <c r="AN673">
        <v>10</v>
      </c>
      <c r="AO673" t="s">
        <v>194</v>
      </c>
      <c r="AP673" t="s">
        <v>826</v>
      </c>
      <c r="AQ673" s="283">
        <v>4.3449999999999998</v>
      </c>
      <c r="AR673">
        <v>1.0840000000000001</v>
      </c>
      <c r="AS673" s="283">
        <v>4.7099799999999998</v>
      </c>
      <c r="AT673">
        <v>117</v>
      </c>
      <c r="AU673" t="s">
        <v>205</v>
      </c>
      <c r="AV673" t="s">
        <v>32</v>
      </c>
      <c r="AW673" t="s">
        <v>32</v>
      </c>
      <c r="AX673">
        <v>8</v>
      </c>
      <c r="AY673" t="s">
        <v>195</v>
      </c>
      <c r="AZ673">
        <v>7925</v>
      </c>
      <c r="BA673" t="s">
        <v>1615</v>
      </c>
      <c r="BB673">
        <v>20846</v>
      </c>
      <c r="BC673" t="s">
        <v>1616</v>
      </c>
      <c r="BD673">
        <v>10596036</v>
      </c>
      <c r="BE673" t="s">
        <v>829</v>
      </c>
      <c r="BF673" t="s">
        <v>203</v>
      </c>
      <c r="BG673" t="s">
        <v>32</v>
      </c>
      <c r="BH673" t="s">
        <v>198</v>
      </c>
      <c r="BI673" t="s">
        <v>32</v>
      </c>
      <c r="BJ673">
        <v>473559</v>
      </c>
      <c r="BK673" t="s">
        <v>831</v>
      </c>
      <c r="BL673" t="s">
        <v>1041</v>
      </c>
      <c r="BM673" t="s">
        <v>841</v>
      </c>
      <c r="BN673" t="s">
        <v>834</v>
      </c>
      <c r="BO673" t="s">
        <v>32</v>
      </c>
      <c r="BP673" t="s">
        <v>32</v>
      </c>
    </row>
    <row r="674" spans="1:68">
      <c r="A674" s="109">
        <v>2026</v>
      </c>
      <c r="B674" t="s">
        <v>598</v>
      </c>
      <c r="C674" s="109">
        <v>16</v>
      </c>
      <c r="D674" t="s">
        <v>1950</v>
      </c>
      <c r="E674">
        <v>1</v>
      </c>
      <c r="F674" t="s">
        <v>32</v>
      </c>
      <c r="G674" t="s">
        <v>32</v>
      </c>
      <c r="H674">
        <v>966689</v>
      </c>
      <c r="I674" t="s">
        <v>1530</v>
      </c>
      <c r="J674" t="s">
        <v>822</v>
      </c>
      <c r="K674" t="s">
        <v>914</v>
      </c>
      <c r="L674" t="s">
        <v>1531</v>
      </c>
      <c r="M674">
        <v>14.97</v>
      </c>
      <c r="N674">
        <v>15.5</v>
      </c>
      <c r="O674">
        <v>25.4</v>
      </c>
      <c r="P674" s="110">
        <v>46063</v>
      </c>
      <c r="Q674" s="110">
        <v>46069</v>
      </c>
      <c r="R674" s="110">
        <v>46069.884465081021</v>
      </c>
      <c r="S674" t="s">
        <v>187</v>
      </c>
      <c r="T674" t="s">
        <v>32</v>
      </c>
      <c r="U674" t="s">
        <v>32</v>
      </c>
      <c r="V674" t="s">
        <v>203</v>
      </c>
      <c r="W674" t="s">
        <v>203</v>
      </c>
      <c r="X674" t="s">
        <v>1039</v>
      </c>
      <c r="Y674" t="s">
        <v>32</v>
      </c>
      <c r="Z674" t="s">
        <v>32</v>
      </c>
      <c r="AA674" t="s">
        <v>32</v>
      </c>
      <c r="AB674" t="s">
        <v>32</v>
      </c>
      <c r="AC674" t="s">
        <v>32</v>
      </c>
      <c r="AD674" t="s">
        <v>32</v>
      </c>
      <c r="AE674" t="s">
        <v>190</v>
      </c>
      <c r="AF674">
        <v>217</v>
      </c>
      <c r="AG674" t="s">
        <v>191</v>
      </c>
      <c r="AH674" t="s">
        <v>192</v>
      </c>
      <c r="AI674">
        <v>4</v>
      </c>
      <c r="AJ674">
        <v>4</v>
      </c>
      <c r="AK674" t="s">
        <v>193</v>
      </c>
      <c r="AL674" t="s">
        <v>193</v>
      </c>
      <c r="AM674" t="s">
        <v>193</v>
      </c>
      <c r="AN674">
        <v>8</v>
      </c>
      <c r="AO674" t="s">
        <v>194</v>
      </c>
      <c r="AP674" t="s">
        <v>826</v>
      </c>
      <c r="AQ674" s="283">
        <v>0.48499999999999999</v>
      </c>
      <c r="AR674">
        <v>1.0840000000000001</v>
      </c>
      <c r="AS674" s="283">
        <v>0.52573999999999999</v>
      </c>
      <c r="AT674">
        <v>114</v>
      </c>
      <c r="AU674" t="s">
        <v>205</v>
      </c>
      <c r="AV674" t="s">
        <v>32</v>
      </c>
      <c r="AW674" t="s">
        <v>32</v>
      </c>
      <c r="AX674">
        <v>8</v>
      </c>
      <c r="AY674" t="s">
        <v>195</v>
      </c>
      <c r="AZ674">
        <v>7112</v>
      </c>
      <c r="BA674" t="s">
        <v>1347</v>
      </c>
      <c r="BB674">
        <v>928885</v>
      </c>
      <c r="BC674" t="s">
        <v>1532</v>
      </c>
      <c r="BD674">
        <v>16216051</v>
      </c>
      <c r="BE674" t="s">
        <v>829</v>
      </c>
      <c r="BF674" t="s">
        <v>203</v>
      </c>
      <c r="BG674" t="s">
        <v>32</v>
      </c>
      <c r="BH674" t="s">
        <v>198</v>
      </c>
      <c r="BI674" t="s">
        <v>32</v>
      </c>
      <c r="BJ674">
        <v>473549</v>
      </c>
      <c r="BK674" t="s">
        <v>831</v>
      </c>
      <c r="BL674" t="s">
        <v>1041</v>
      </c>
      <c r="BM674" t="s">
        <v>841</v>
      </c>
      <c r="BN674" t="s">
        <v>834</v>
      </c>
      <c r="BO674" t="s">
        <v>32</v>
      </c>
      <c r="BP674" t="s">
        <v>32</v>
      </c>
    </row>
    <row r="675" spans="1:68">
      <c r="A675" s="109">
        <v>2026</v>
      </c>
      <c r="B675" t="s">
        <v>598</v>
      </c>
      <c r="C675" s="109">
        <v>16</v>
      </c>
      <c r="D675" t="s">
        <v>1951</v>
      </c>
      <c r="E675">
        <v>1</v>
      </c>
      <c r="F675" t="s">
        <v>32</v>
      </c>
      <c r="G675" t="s">
        <v>32</v>
      </c>
      <c r="H675">
        <v>697729</v>
      </c>
      <c r="I675" t="s">
        <v>1405</v>
      </c>
      <c r="J675" t="s">
        <v>822</v>
      </c>
      <c r="K675" t="s">
        <v>854</v>
      </c>
      <c r="L675" t="s">
        <v>1406</v>
      </c>
      <c r="M675">
        <v>15.9</v>
      </c>
      <c r="N675">
        <v>38.299999999999997</v>
      </c>
      <c r="O675">
        <v>54.7</v>
      </c>
      <c r="P675" s="110">
        <v>46052</v>
      </c>
      <c r="Q675" s="110">
        <v>46069</v>
      </c>
      <c r="R675" s="110">
        <v>46069.54214730324</v>
      </c>
      <c r="S675" t="s">
        <v>187</v>
      </c>
      <c r="T675" t="s">
        <v>32</v>
      </c>
      <c r="U675" t="s">
        <v>32</v>
      </c>
      <c r="V675" t="s">
        <v>301</v>
      </c>
      <c r="W675" t="s">
        <v>302</v>
      </c>
      <c r="X675" t="s">
        <v>856</v>
      </c>
      <c r="Y675" t="s">
        <v>32</v>
      </c>
      <c r="Z675" t="s">
        <v>32</v>
      </c>
      <c r="AA675" t="s">
        <v>32</v>
      </c>
      <c r="AB675" t="s">
        <v>32</v>
      </c>
      <c r="AC675" t="s">
        <v>32</v>
      </c>
      <c r="AD675" t="s">
        <v>32</v>
      </c>
      <c r="AE675" t="s">
        <v>190</v>
      </c>
      <c r="AF675">
        <v>217</v>
      </c>
      <c r="AG675" t="s">
        <v>191</v>
      </c>
      <c r="AH675" t="s">
        <v>192</v>
      </c>
      <c r="AI675">
        <v>4</v>
      </c>
      <c r="AJ675">
        <v>4</v>
      </c>
      <c r="AK675" t="s">
        <v>193</v>
      </c>
      <c r="AL675" t="s">
        <v>193</v>
      </c>
      <c r="AM675" t="s">
        <v>193</v>
      </c>
      <c r="AN675">
        <v>11</v>
      </c>
      <c r="AO675" t="s">
        <v>194</v>
      </c>
      <c r="AP675" t="s">
        <v>826</v>
      </c>
      <c r="AQ675" s="283">
        <v>3.3149999999999999</v>
      </c>
      <c r="AR675">
        <v>1.0840000000000001</v>
      </c>
      <c r="AS675" s="283">
        <v>3.5934600000000012</v>
      </c>
      <c r="AT675">
        <v>118</v>
      </c>
      <c r="AU675" t="s">
        <v>261</v>
      </c>
      <c r="AV675" t="s">
        <v>32</v>
      </c>
      <c r="AW675" t="s">
        <v>32</v>
      </c>
      <c r="AX675">
        <v>8</v>
      </c>
      <c r="AY675" t="s">
        <v>195</v>
      </c>
      <c r="AZ675">
        <v>4257</v>
      </c>
      <c r="BA675" t="s">
        <v>1407</v>
      </c>
      <c r="BB675">
        <v>64564</v>
      </c>
      <c r="BC675" t="s">
        <v>1408</v>
      </c>
      <c r="BD675">
        <v>7428208</v>
      </c>
      <c r="BE675" t="s">
        <v>829</v>
      </c>
      <c r="BF675" t="s">
        <v>203</v>
      </c>
      <c r="BG675" t="s">
        <v>32</v>
      </c>
      <c r="BH675" t="s">
        <v>198</v>
      </c>
      <c r="BI675" t="s">
        <v>32</v>
      </c>
      <c r="BJ675">
        <v>473540</v>
      </c>
      <c r="BK675" t="s">
        <v>831</v>
      </c>
      <c r="BL675" t="s">
        <v>305</v>
      </c>
      <c r="BM675" t="s">
        <v>841</v>
      </c>
      <c r="BN675" t="s">
        <v>834</v>
      </c>
      <c r="BO675" t="s">
        <v>32</v>
      </c>
      <c r="BP675" t="s">
        <v>32</v>
      </c>
    </row>
    <row r="676" spans="1:68">
      <c r="A676" s="109">
        <v>2026</v>
      </c>
      <c r="B676" t="s">
        <v>598</v>
      </c>
      <c r="C676" s="109">
        <v>16</v>
      </c>
      <c r="D676" t="s">
        <v>1952</v>
      </c>
      <c r="E676">
        <v>1</v>
      </c>
      <c r="F676" t="s">
        <v>32</v>
      </c>
      <c r="G676" t="s">
        <v>32</v>
      </c>
      <c r="H676">
        <v>968883</v>
      </c>
      <c r="I676" t="s">
        <v>1779</v>
      </c>
      <c r="J676" t="s">
        <v>822</v>
      </c>
      <c r="K676" t="s">
        <v>854</v>
      </c>
      <c r="L676" t="s">
        <v>1780</v>
      </c>
      <c r="M676">
        <v>14.8</v>
      </c>
      <c r="N676">
        <v>36.4</v>
      </c>
      <c r="O676">
        <v>49.8</v>
      </c>
      <c r="P676" s="110">
        <v>46053</v>
      </c>
      <c r="Q676" s="110">
        <v>46069</v>
      </c>
      <c r="R676" s="110">
        <v>46069.567188657413</v>
      </c>
      <c r="S676" t="s">
        <v>187</v>
      </c>
      <c r="T676" t="s">
        <v>32</v>
      </c>
      <c r="U676" t="s">
        <v>32</v>
      </c>
      <c r="V676" t="s">
        <v>259</v>
      </c>
      <c r="W676" t="s">
        <v>259</v>
      </c>
      <c r="X676" t="s">
        <v>856</v>
      </c>
      <c r="Y676" t="s">
        <v>32</v>
      </c>
      <c r="Z676" t="s">
        <v>32</v>
      </c>
      <c r="AA676" t="s">
        <v>32</v>
      </c>
      <c r="AB676" t="s">
        <v>32</v>
      </c>
      <c r="AC676" t="s">
        <v>32</v>
      </c>
      <c r="AD676" t="s">
        <v>32</v>
      </c>
      <c r="AE676" t="s">
        <v>190</v>
      </c>
      <c r="AF676">
        <v>217</v>
      </c>
      <c r="AG676" t="s">
        <v>191</v>
      </c>
      <c r="AH676" t="s">
        <v>192</v>
      </c>
      <c r="AI676">
        <v>4</v>
      </c>
      <c r="AJ676">
        <v>4</v>
      </c>
      <c r="AK676" t="s">
        <v>193</v>
      </c>
      <c r="AL676" t="s">
        <v>193</v>
      </c>
      <c r="AM676" t="s">
        <v>193</v>
      </c>
      <c r="AN676">
        <v>10</v>
      </c>
      <c r="AO676" t="s">
        <v>194</v>
      </c>
      <c r="AP676" t="s">
        <v>826</v>
      </c>
      <c r="AQ676" s="283">
        <v>3.93</v>
      </c>
      <c r="AR676">
        <v>1.0840000000000001</v>
      </c>
      <c r="AS676" s="283">
        <v>4.2601200000000006</v>
      </c>
      <c r="AT676">
        <v>117</v>
      </c>
      <c r="AU676" t="s">
        <v>261</v>
      </c>
      <c r="AV676" t="s">
        <v>32</v>
      </c>
      <c r="AW676" t="s">
        <v>32</v>
      </c>
      <c r="AX676">
        <v>8</v>
      </c>
      <c r="AY676" t="s">
        <v>195</v>
      </c>
      <c r="AZ676">
        <v>3945</v>
      </c>
      <c r="BA676" t="s">
        <v>1781</v>
      </c>
      <c r="BB676">
        <v>19467</v>
      </c>
      <c r="BC676" t="s">
        <v>1782</v>
      </c>
      <c r="BD676">
        <v>10809710</v>
      </c>
      <c r="BE676" t="s">
        <v>829</v>
      </c>
      <c r="BF676" t="s">
        <v>203</v>
      </c>
      <c r="BG676" t="s">
        <v>32</v>
      </c>
      <c r="BH676" t="s">
        <v>198</v>
      </c>
      <c r="BI676" t="s">
        <v>1953</v>
      </c>
      <c r="BJ676">
        <v>473537</v>
      </c>
      <c r="BK676" t="s">
        <v>831</v>
      </c>
      <c r="BL676" t="s">
        <v>264</v>
      </c>
      <c r="BM676" t="s">
        <v>841</v>
      </c>
      <c r="BN676" t="s">
        <v>834</v>
      </c>
      <c r="BO676" t="s">
        <v>32</v>
      </c>
      <c r="BP676" t="s">
        <v>32</v>
      </c>
    </row>
    <row r="677" spans="1:68">
      <c r="A677" s="109">
        <v>2026</v>
      </c>
      <c r="B677" t="s">
        <v>598</v>
      </c>
      <c r="C677" s="109">
        <v>16</v>
      </c>
      <c r="D677" t="s">
        <v>1954</v>
      </c>
      <c r="E677">
        <v>1</v>
      </c>
      <c r="F677" t="s">
        <v>32</v>
      </c>
      <c r="G677" t="s">
        <v>32</v>
      </c>
      <c r="H677">
        <v>698865</v>
      </c>
      <c r="I677" t="s">
        <v>1602</v>
      </c>
      <c r="J677" t="s">
        <v>822</v>
      </c>
      <c r="K677" t="s">
        <v>854</v>
      </c>
      <c r="L677" t="s">
        <v>1603</v>
      </c>
      <c r="M677">
        <v>14.1</v>
      </c>
      <c r="N677">
        <v>21.3</v>
      </c>
      <c r="O677">
        <v>21.5</v>
      </c>
      <c r="P677" s="110">
        <v>46051</v>
      </c>
      <c r="Q677" s="110">
        <v>46069</v>
      </c>
      <c r="R677" s="110">
        <v>46069.721240474537</v>
      </c>
      <c r="S677" t="s">
        <v>187</v>
      </c>
      <c r="T677" t="s">
        <v>32</v>
      </c>
      <c r="U677" t="s">
        <v>32</v>
      </c>
      <c r="V677" t="s">
        <v>203</v>
      </c>
      <c r="W677" t="s">
        <v>203</v>
      </c>
      <c r="X677" t="s">
        <v>1039</v>
      </c>
      <c r="Y677" t="s">
        <v>32</v>
      </c>
      <c r="Z677" t="s">
        <v>32</v>
      </c>
      <c r="AA677" t="s">
        <v>32</v>
      </c>
      <c r="AB677" t="s">
        <v>32</v>
      </c>
      <c r="AC677" t="s">
        <v>32</v>
      </c>
      <c r="AD677" t="s">
        <v>32</v>
      </c>
      <c r="AE677" t="s">
        <v>190</v>
      </c>
      <c r="AF677">
        <v>217</v>
      </c>
      <c r="AG677" t="s">
        <v>191</v>
      </c>
      <c r="AH677" t="s">
        <v>192</v>
      </c>
      <c r="AI677">
        <v>4</v>
      </c>
      <c r="AJ677">
        <v>4</v>
      </c>
      <c r="AK677" t="s">
        <v>193</v>
      </c>
      <c r="AL677" t="s">
        <v>193</v>
      </c>
      <c r="AM677" t="s">
        <v>193</v>
      </c>
      <c r="AN677">
        <v>8</v>
      </c>
      <c r="AO677" t="s">
        <v>194</v>
      </c>
      <c r="AP677" t="s">
        <v>826</v>
      </c>
      <c r="AQ677" s="283">
        <v>5.0720000000000001</v>
      </c>
      <c r="AR677">
        <v>1.0840000000000001</v>
      </c>
      <c r="AS677" s="283">
        <v>5.4980480000000007</v>
      </c>
      <c r="AT677">
        <v>114</v>
      </c>
      <c r="AU677" t="s">
        <v>205</v>
      </c>
      <c r="AV677" t="s">
        <v>32</v>
      </c>
      <c r="AW677" t="s">
        <v>32</v>
      </c>
      <c r="AX677">
        <v>8</v>
      </c>
      <c r="AY677" t="s">
        <v>195</v>
      </c>
      <c r="AZ677">
        <v>8875</v>
      </c>
      <c r="BA677" t="s">
        <v>1604</v>
      </c>
      <c r="BB677">
        <v>19451</v>
      </c>
      <c r="BC677" t="s">
        <v>1605</v>
      </c>
      <c r="BD677">
        <v>9431048</v>
      </c>
      <c r="BE677" t="s">
        <v>829</v>
      </c>
      <c r="BF677" t="s">
        <v>203</v>
      </c>
      <c r="BG677" t="s">
        <v>32</v>
      </c>
      <c r="BH677" t="s">
        <v>198</v>
      </c>
      <c r="BI677" t="s">
        <v>32</v>
      </c>
      <c r="BJ677">
        <v>473535</v>
      </c>
      <c r="BK677" t="s">
        <v>831</v>
      </c>
      <c r="BL677" t="s">
        <v>1041</v>
      </c>
      <c r="BM677" t="s">
        <v>841</v>
      </c>
      <c r="BN677" t="s">
        <v>834</v>
      </c>
      <c r="BO677" t="s">
        <v>32</v>
      </c>
      <c r="BP677" t="s">
        <v>32</v>
      </c>
    </row>
    <row r="678" spans="1:68">
      <c r="A678" s="109">
        <v>2026</v>
      </c>
      <c r="B678" t="s">
        <v>598</v>
      </c>
      <c r="C678" s="109">
        <v>16</v>
      </c>
      <c r="D678" t="s">
        <v>1955</v>
      </c>
      <c r="E678">
        <v>1</v>
      </c>
      <c r="F678" t="s">
        <v>32</v>
      </c>
      <c r="G678" t="s">
        <v>32</v>
      </c>
      <c r="H678">
        <v>968239</v>
      </c>
      <c r="I678" t="s">
        <v>1215</v>
      </c>
      <c r="J678" t="s">
        <v>822</v>
      </c>
      <c r="K678" t="s">
        <v>854</v>
      </c>
      <c r="L678" t="s">
        <v>1216</v>
      </c>
      <c r="M678">
        <v>14.98</v>
      </c>
      <c r="N678">
        <v>30.7</v>
      </c>
      <c r="O678">
        <v>41.1</v>
      </c>
      <c r="P678" s="110">
        <v>46050</v>
      </c>
      <c r="Q678" s="110">
        <v>46069</v>
      </c>
      <c r="R678" s="110">
        <v>46069.710378969903</v>
      </c>
      <c r="S678" t="s">
        <v>187</v>
      </c>
      <c r="T678" t="s">
        <v>32</v>
      </c>
      <c r="U678" t="s">
        <v>32</v>
      </c>
      <c r="V678" t="s">
        <v>259</v>
      </c>
      <c r="W678" t="s">
        <v>259</v>
      </c>
      <c r="X678" t="s">
        <v>856</v>
      </c>
      <c r="Y678" t="s">
        <v>32</v>
      </c>
      <c r="Z678" t="s">
        <v>32</v>
      </c>
      <c r="AA678" t="s">
        <v>32</v>
      </c>
      <c r="AB678" t="s">
        <v>32</v>
      </c>
      <c r="AC678" t="s">
        <v>32</v>
      </c>
      <c r="AD678" t="s">
        <v>32</v>
      </c>
      <c r="AE678" t="s">
        <v>190</v>
      </c>
      <c r="AF678">
        <v>217</v>
      </c>
      <c r="AG678" t="s">
        <v>191</v>
      </c>
      <c r="AH678" t="s">
        <v>192</v>
      </c>
      <c r="AI678">
        <v>4</v>
      </c>
      <c r="AJ678">
        <v>4</v>
      </c>
      <c r="AK678" t="s">
        <v>193</v>
      </c>
      <c r="AL678" t="s">
        <v>193</v>
      </c>
      <c r="AM678" t="s">
        <v>193</v>
      </c>
      <c r="AN678">
        <v>10</v>
      </c>
      <c r="AO678" t="s">
        <v>194</v>
      </c>
      <c r="AP678" t="s">
        <v>826</v>
      </c>
      <c r="AQ678" s="283">
        <v>5.4379999999999997</v>
      </c>
      <c r="AR678">
        <v>1.0840000000000001</v>
      </c>
      <c r="AS678" s="283">
        <v>5.8947919999999998</v>
      </c>
      <c r="AT678">
        <v>117</v>
      </c>
      <c r="AU678" t="s">
        <v>261</v>
      </c>
      <c r="AV678" t="s">
        <v>32</v>
      </c>
      <c r="AW678" t="s">
        <v>32</v>
      </c>
      <c r="AX678">
        <v>8</v>
      </c>
      <c r="AY678" t="s">
        <v>195</v>
      </c>
      <c r="AZ678">
        <v>9761</v>
      </c>
      <c r="BA678" t="s">
        <v>1211</v>
      </c>
      <c r="BB678">
        <v>19130</v>
      </c>
      <c r="BC678" t="s">
        <v>1217</v>
      </c>
      <c r="BD678">
        <v>7498683</v>
      </c>
      <c r="BE678" t="s">
        <v>829</v>
      </c>
      <c r="BF678" t="s">
        <v>203</v>
      </c>
      <c r="BG678" t="s">
        <v>32</v>
      </c>
      <c r="BH678" t="s">
        <v>198</v>
      </c>
      <c r="BI678" t="s">
        <v>32</v>
      </c>
      <c r="BJ678">
        <v>473507</v>
      </c>
      <c r="BK678" t="s">
        <v>831</v>
      </c>
      <c r="BL678" t="s">
        <v>264</v>
      </c>
      <c r="BM678" t="s">
        <v>841</v>
      </c>
      <c r="BN678" t="s">
        <v>834</v>
      </c>
      <c r="BO678" t="s">
        <v>32</v>
      </c>
      <c r="BP678" t="s">
        <v>32</v>
      </c>
    </row>
    <row r="679" spans="1:68">
      <c r="A679" s="109">
        <v>2026</v>
      </c>
      <c r="B679" t="s">
        <v>598</v>
      </c>
      <c r="C679" s="109">
        <v>16</v>
      </c>
      <c r="D679" t="s">
        <v>1956</v>
      </c>
      <c r="E679">
        <v>1</v>
      </c>
      <c r="F679" t="s">
        <v>32</v>
      </c>
      <c r="H679">
        <v>910778</v>
      </c>
      <c r="I679" t="s">
        <v>1494</v>
      </c>
      <c r="J679" t="s">
        <v>822</v>
      </c>
      <c r="K679" t="s">
        <v>854</v>
      </c>
      <c r="L679" t="s">
        <v>1495</v>
      </c>
      <c r="M679">
        <v>18</v>
      </c>
      <c r="N679">
        <v>44</v>
      </c>
      <c r="O679">
        <v>56.3</v>
      </c>
      <c r="P679" s="110">
        <v>46049</v>
      </c>
      <c r="Q679" s="110">
        <v>46069</v>
      </c>
      <c r="R679" s="110">
        <v>46069.477083333331</v>
      </c>
      <c r="S679" t="s">
        <v>187</v>
      </c>
      <c r="T679" t="s">
        <v>32</v>
      </c>
      <c r="U679" t="s">
        <v>32</v>
      </c>
      <c r="V679" t="s">
        <v>259</v>
      </c>
      <c r="W679" t="s">
        <v>259</v>
      </c>
      <c r="X679" t="s">
        <v>856</v>
      </c>
      <c r="Y679" t="s">
        <v>32</v>
      </c>
      <c r="Z679" t="s">
        <v>32</v>
      </c>
      <c r="AA679" t="s">
        <v>32</v>
      </c>
      <c r="AB679" t="s">
        <v>32</v>
      </c>
      <c r="AC679" t="s">
        <v>32</v>
      </c>
      <c r="AD679" t="s">
        <v>32</v>
      </c>
      <c r="AE679" t="s">
        <v>190</v>
      </c>
      <c r="AF679">
        <v>217</v>
      </c>
      <c r="AG679" t="s">
        <v>191</v>
      </c>
      <c r="AH679" t="s">
        <v>192</v>
      </c>
      <c r="AI679">
        <v>4</v>
      </c>
      <c r="AJ679">
        <v>4</v>
      </c>
      <c r="AK679" t="s">
        <v>193</v>
      </c>
      <c r="AL679" t="s">
        <v>193</v>
      </c>
      <c r="AM679" t="s">
        <v>193</v>
      </c>
      <c r="AN679">
        <v>10</v>
      </c>
      <c r="AO679" t="s">
        <v>194</v>
      </c>
      <c r="AP679" t="s">
        <v>826</v>
      </c>
      <c r="AQ679" s="283">
        <v>3.4929999999999999</v>
      </c>
      <c r="AR679">
        <v>1.0840000000000001</v>
      </c>
      <c r="AS679" s="283">
        <v>3.7864120000000012</v>
      </c>
      <c r="AT679">
        <v>117</v>
      </c>
      <c r="AU679" t="s">
        <v>261</v>
      </c>
      <c r="AV679" t="s">
        <v>32</v>
      </c>
      <c r="AW679" t="s">
        <v>32</v>
      </c>
      <c r="AX679">
        <v>8</v>
      </c>
      <c r="AY679" t="s">
        <v>195</v>
      </c>
      <c r="AZ679">
        <v>6672</v>
      </c>
      <c r="BA679" t="s">
        <v>1496</v>
      </c>
      <c r="BB679">
        <v>910573</v>
      </c>
      <c r="BC679" t="s">
        <v>1497</v>
      </c>
      <c r="BD679">
        <v>5619160</v>
      </c>
      <c r="BE679" t="s">
        <v>859</v>
      </c>
      <c r="BF679" t="s">
        <v>203</v>
      </c>
      <c r="BG679" t="s">
        <v>32</v>
      </c>
      <c r="BH679" t="s">
        <v>198</v>
      </c>
      <c r="BI679" t="s">
        <v>1957</v>
      </c>
      <c r="BJ679">
        <v>473488</v>
      </c>
      <c r="BK679" t="s">
        <v>831</v>
      </c>
      <c r="BL679" t="s">
        <v>264</v>
      </c>
      <c r="BM679" t="s">
        <v>841</v>
      </c>
      <c r="BN679" t="s">
        <v>834</v>
      </c>
      <c r="BO679" t="s">
        <v>32</v>
      </c>
      <c r="BP679" t="s">
        <v>32</v>
      </c>
    </row>
    <row r="680" spans="1:68">
      <c r="A680" s="109">
        <v>2026</v>
      </c>
      <c r="B680" t="s">
        <v>598</v>
      </c>
      <c r="C680" s="109">
        <v>16</v>
      </c>
      <c r="D680" t="s">
        <v>1958</v>
      </c>
      <c r="E680">
        <v>1</v>
      </c>
      <c r="F680" t="s">
        <v>32</v>
      </c>
      <c r="G680" t="s">
        <v>32</v>
      </c>
      <c r="H680">
        <v>40073</v>
      </c>
      <c r="I680" t="s">
        <v>588</v>
      </c>
      <c r="J680" t="s">
        <v>822</v>
      </c>
      <c r="K680" t="s">
        <v>870</v>
      </c>
      <c r="L680" t="s">
        <v>871</v>
      </c>
      <c r="M680">
        <v>14.6</v>
      </c>
      <c r="N680">
        <v>38</v>
      </c>
      <c r="O680">
        <v>50.7</v>
      </c>
      <c r="P680" s="110">
        <v>46053</v>
      </c>
      <c r="Q680" s="110">
        <v>46069</v>
      </c>
      <c r="R680" s="110">
        <v>46069.582544328703</v>
      </c>
      <c r="S680" t="s">
        <v>187</v>
      </c>
      <c r="T680" t="s">
        <v>32</v>
      </c>
      <c r="U680" t="s">
        <v>32</v>
      </c>
      <c r="V680" t="s">
        <v>267</v>
      </c>
      <c r="W680" t="s">
        <v>268</v>
      </c>
      <c r="X680" t="s">
        <v>856</v>
      </c>
      <c r="Y680" t="s">
        <v>32</v>
      </c>
      <c r="Z680" t="s">
        <v>32</v>
      </c>
      <c r="AA680" t="s">
        <v>32</v>
      </c>
      <c r="AB680" t="s">
        <v>32</v>
      </c>
      <c r="AC680" t="s">
        <v>32</v>
      </c>
      <c r="AD680" t="s">
        <v>32</v>
      </c>
      <c r="AE680" t="s">
        <v>190</v>
      </c>
      <c r="AF680">
        <v>217</v>
      </c>
      <c r="AG680" t="s">
        <v>191</v>
      </c>
      <c r="AH680" t="s">
        <v>192</v>
      </c>
      <c r="AI680">
        <v>4</v>
      </c>
      <c r="AJ680">
        <v>4</v>
      </c>
      <c r="AK680" t="s">
        <v>193</v>
      </c>
      <c r="AL680" t="s">
        <v>193</v>
      </c>
      <c r="AM680" t="s">
        <v>193</v>
      </c>
      <c r="AN680">
        <v>10</v>
      </c>
      <c r="AO680" t="s">
        <v>194</v>
      </c>
      <c r="AP680" t="s">
        <v>826</v>
      </c>
      <c r="AQ680" s="283">
        <v>3.605</v>
      </c>
      <c r="AR680">
        <v>1.0840000000000001</v>
      </c>
      <c r="AS680" s="283">
        <v>3.9078200000000001</v>
      </c>
      <c r="AT680">
        <v>117</v>
      </c>
      <c r="AU680" t="s">
        <v>269</v>
      </c>
      <c r="AV680" t="s">
        <v>32</v>
      </c>
      <c r="AW680" t="s">
        <v>32</v>
      </c>
      <c r="AX680">
        <v>14</v>
      </c>
      <c r="AY680" t="s">
        <v>195</v>
      </c>
      <c r="AZ680">
        <v>10033</v>
      </c>
      <c r="BA680" t="s">
        <v>872</v>
      </c>
      <c r="BB680">
        <v>81755</v>
      </c>
      <c r="BC680" t="s">
        <v>590</v>
      </c>
      <c r="BD680">
        <v>14061078</v>
      </c>
      <c r="BE680" t="s">
        <v>859</v>
      </c>
      <c r="BF680" t="s">
        <v>188</v>
      </c>
      <c r="BG680" t="s">
        <v>32</v>
      </c>
      <c r="BH680" t="s">
        <v>198</v>
      </c>
      <c r="BI680" t="s">
        <v>32</v>
      </c>
      <c r="BJ680">
        <v>473477</v>
      </c>
      <c r="BK680" t="s">
        <v>831</v>
      </c>
      <c r="BL680" t="s">
        <v>272</v>
      </c>
      <c r="BM680" t="s">
        <v>841</v>
      </c>
      <c r="BN680" t="s">
        <v>834</v>
      </c>
      <c r="BO680" t="s">
        <v>32</v>
      </c>
      <c r="BP680" t="s">
        <v>32</v>
      </c>
    </row>
    <row r="681" spans="1:68">
      <c r="A681" s="109">
        <v>2026</v>
      </c>
      <c r="B681" t="s">
        <v>598</v>
      </c>
      <c r="C681" s="109">
        <v>16</v>
      </c>
      <c r="D681" t="s">
        <v>1958</v>
      </c>
      <c r="E681">
        <v>2</v>
      </c>
      <c r="F681" t="s">
        <v>32</v>
      </c>
      <c r="G681" t="s">
        <v>32</v>
      </c>
      <c r="H681">
        <v>40073</v>
      </c>
      <c r="I681" t="s">
        <v>588</v>
      </c>
      <c r="J681" t="s">
        <v>822</v>
      </c>
      <c r="K681" t="s">
        <v>870</v>
      </c>
      <c r="L681" t="s">
        <v>871</v>
      </c>
      <c r="M681">
        <v>14.6</v>
      </c>
      <c r="N681">
        <v>38</v>
      </c>
      <c r="O681">
        <v>50.7</v>
      </c>
      <c r="P681" s="110">
        <v>46053</v>
      </c>
      <c r="Q681" s="110">
        <v>46069</v>
      </c>
      <c r="R681" s="110">
        <v>46069.582544328703</v>
      </c>
      <c r="S681" t="s">
        <v>187</v>
      </c>
      <c r="T681" t="s">
        <v>32</v>
      </c>
      <c r="U681" t="s">
        <v>32</v>
      </c>
      <c r="V681" t="s">
        <v>267</v>
      </c>
      <c r="W681" t="s">
        <v>268</v>
      </c>
      <c r="X681" t="s">
        <v>856</v>
      </c>
      <c r="Y681" t="s">
        <v>32</v>
      </c>
      <c r="Z681" t="s">
        <v>32</v>
      </c>
      <c r="AA681" t="s">
        <v>32</v>
      </c>
      <c r="AB681" t="s">
        <v>32</v>
      </c>
      <c r="AC681" t="s">
        <v>32</v>
      </c>
      <c r="AD681" t="s">
        <v>32</v>
      </c>
      <c r="AE681" t="s">
        <v>190</v>
      </c>
      <c r="AF681">
        <v>217</v>
      </c>
      <c r="AG681" t="s">
        <v>191</v>
      </c>
      <c r="AH681" t="s">
        <v>192</v>
      </c>
      <c r="AI681">
        <v>4</v>
      </c>
      <c r="AJ681">
        <v>4</v>
      </c>
      <c r="AK681" t="s">
        <v>193</v>
      </c>
      <c r="AL681" t="s">
        <v>193</v>
      </c>
      <c r="AM681" t="s">
        <v>193</v>
      </c>
      <c r="AN681">
        <v>10</v>
      </c>
      <c r="AO681" t="s">
        <v>194</v>
      </c>
      <c r="AP681" t="s">
        <v>826</v>
      </c>
      <c r="AQ681" s="283">
        <v>8.9999999999999993E-3</v>
      </c>
      <c r="AR681">
        <v>1.0840000000000001</v>
      </c>
      <c r="AS681" s="283">
        <v>9.7560000000000008E-3</v>
      </c>
      <c r="AT681">
        <v>117</v>
      </c>
      <c r="AU681" t="s">
        <v>269</v>
      </c>
      <c r="AV681" t="s">
        <v>32</v>
      </c>
      <c r="AW681" t="s">
        <v>32</v>
      </c>
      <c r="AX681">
        <v>14</v>
      </c>
      <c r="AY681" t="s">
        <v>195</v>
      </c>
      <c r="AZ681">
        <v>1981</v>
      </c>
      <c r="BA681" t="s">
        <v>218</v>
      </c>
      <c r="BB681">
        <v>81755</v>
      </c>
      <c r="BC681" t="s">
        <v>590</v>
      </c>
      <c r="BD681">
        <v>14061078</v>
      </c>
      <c r="BE681" t="s">
        <v>859</v>
      </c>
      <c r="BF681" t="s">
        <v>188</v>
      </c>
      <c r="BG681" t="s">
        <v>32</v>
      </c>
      <c r="BH681" t="s">
        <v>198</v>
      </c>
      <c r="BI681" t="s">
        <v>32</v>
      </c>
      <c r="BJ681">
        <v>473477</v>
      </c>
      <c r="BK681" t="s">
        <v>831</v>
      </c>
      <c r="BL681" t="s">
        <v>272</v>
      </c>
      <c r="BM681" t="s">
        <v>841</v>
      </c>
      <c r="BN681" t="s">
        <v>834</v>
      </c>
      <c r="BO681" t="s">
        <v>32</v>
      </c>
      <c r="BP681" t="s">
        <v>32</v>
      </c>
    </row>
    <row r="682" spans="1:68">
      <c r="A682" s="109">
        <v>2026</v>
      </c>
      <c r="B682" t="s">
        <v>598</v>
      </c>
      <c r="C682" s="109">
        <v>16</v>
      </c>
      <c r="D682" t="s">
        <v>1959</v>
      </c>
      <c r="E682">
        <v>1</v>
      </c>
      <c r="F682" t="s">
        <v>32</v>
      </c>
      <c r="G682" t="s">
        <v>32</v>
      </c>
      <c r="H682">
        <v>952851</v>
      </c>
      <c r="I682" t="s">
        <v>258</v>
      </c>
      <c r="J682" t="s">
        <v>822</v>
      </c>
      <c r="K682" t="s">
        <v>854</v>
      </c>
      <c r="L682" t="s">
        <v>1201</v>
      </c>
      <c r="M682">
        <v>15.6</v>
      </c>
      <c r="N682">
        <v>18</v>
      </c>
      <c r="O682">
        <v>20.2</v>
      </c>
      <c r="P682" s="110">
        <v>46054</v>
      </c>
      <c r="Q682" s="110">
        <v>46069</v>
      </c>
      <c r="R682" s="110">
        <v>46069.477104201389</v>
      </c>
      <c r="S682" t="s">
        <v>187</v>
      </c>
      <c r="T682" t="s">
        <v>32</v>
      </c>
      <c r="U682" t="s">
        <v>32</v>
      </c>
      <c r="V682" t="s">
        <v>259</v>
      </c>
      <c r="W682" t="s">
        <v>259</v>
      </c>
      <c r="X682" t="s">
        <v>856</v>
      </c>
      <c r="Y682" t="s">
        <v>32</v>
      </c>
      <c r="Z682" t="s">
        <v>32</v>
      </c>
      <c r="AA682" t="s">
        <v>32</v>
      </c>
      <c r="AB682" t="s">
        <v>32</v>
      </c>
      <c r="AC682" t="s">
        <v>32</v>
      </c>
      <c r="AD682" t="s">
        <v>32</v>
      </c>
      <c r="AE682" t="s">
        <v>190</v>
      </c>
      <c r="AF682">
        <v>217</v>
      </c>
      <c r="AG682" t="s">
        <v>191</v>
      </c>
      <c r="AH682" t="s">
        <v>192</v>
      </c>
      <c r="AI682">
        <v>4</v>
      </c>
      <c r="AJ682">
        <v>4</v>
      </c>
      <c r="AK682" t="s">
        <v>193</v>
      </c>
      <c r="AL682" t="s">
        <v>193</v>
      </c>
      <c r="AM682" t="s">
        <v>193</v>
      </c>
      <c r="AN682">
        <v>10</v>
      </c>
      <c r="AO682" t="s">
        <v>194</v>
      </c>
      <c r="AP682" t="s">
        <v>826</v>
      </c>
      <c r="AQ682" s="283">
        <v>4.2210000000000001</v>
      </c>
      <c r="AR682">
        <v>1.0840000000000001</v>
      </c>
      <c r="AS682" s="283">
        <v>4.575564</v>
      </c>
      <c r="AT682">
        <v>117</v>
      </c>
      <c r="AU682" t="s">
        <v>261</v>
      </c>
      <c r="AV682" t="s">
        <v>32</v>
      </c>
      <c r="AW682" t="s">
        <v>32</v>
      </c>
      <c r="AX682">
        <v>5</v>
      </c>
      <c r="AY682" t="s">
        <v>195</v>
      </c>
      <c r="AZ682">
        <v>6629</v>
      </c>
      <c r="BA682" t="s">
        <v>262</v>
      </c>
      <c r="BB682">
        <v>900264</v>
      </c>
      <c r="BC682" t="s">
        <v>263</v>
      </c>
      <c r="BD682">
        <v>9035274</v>
      </c>
      <c r="BE682" t="s">
        <v>829</v>
      </c>
      <c r="BF682" t="s">
        <v>66</v>
      </c>
      <c r="BG682" t="s">
        <v>32</v>
      </c>
      <c r="BH682" t="s">
        <v>198</v>
      </c>
      <c r="BI682" t="s">
        <v>32</v>
      </c>
      <c r="BJ682">
        <v>473415</v>
      </c>
      <c r="BK682" t="s">
        <v>831</v>
      </c>
      <c r="BL682" t="s">
        <v>264</v>
      </c>
      <c r="BM682" t="s">
        <v>841</v>
      </c>
      <c r="BN682" t="s">
        <v>834</v>
      </c>
      <c r="BO682" t="s">
        <v>32</v>
      </c>
      <c r="BP682" t="s">
        <v>32</v>
      </c>
    </row>
    <row r="683" spans="1:68">
      <c r="A683" s="109">
        <v>2026</v>
      </c>
      <c r="B683" t="s">
        <v>598</v>
      </c>
      <c r="C683" s="109">
        <v>16</v>
      </c>
      <c r="D683" t="s">
        <v>1959</v>
      </c>
      <c r="E683">
        <v>2</v>
      </c>
      <c r="F683" t="s">
        <v>32</v>
      </c>
      <c r="G683" t="s">
        <v>32</v>
      </c>
      <c r="H683">
        <v>952851</v>
      </c>
      <c r="I683" t="s">
        <v>258</v>
      </c>
      <c r="J683" t="s">
        <v>822</v>
      </c>
      <c r="K683" t="s">
        <v>854</v>
      </c>
      <c r="L683" t="s">
        <v>1201</v>
      </c>
      <c r="M683">
        <v>15.6</v>
      </c>
      <c r="N683">
        <v>18</v>
      </c>
      <c r="O683">
        <v>20.2</v>
      </c>
      <c r="P683" s="110">
        <v>46054</v>
      </c>
      <c r="Q683" s="110">
        <v>46069</v>
      </c>
      <c r="R683" s="110">
        <v>46069.477104201389</v>
      </c>
      <c r="S683" t="s">
        <v>187</v>
      </c>
      <c r="T683" t="s">
        <v>32</v>
      </c>
      <c r="U683" t="s">
        <v>32</v>
      </c>
      <c r="V683" t="s">
        <v>259</v>
      </c>
      <c r="W683" t="s">
        <v>259</v>
      </c>
      <c r="X683" t="s">
        <v>856</v>
      </c>
      <c r="Y683" t="s">
        <v>32</v>
      </c>
      <c r="Z683" t="s">
        <v>32</v>
      </c>
      <c r="AA683" t="s">
        <v>32</v>
      </c>
      <c r="AB683" t="s">
        <v>32</v>
      </c>
      <c r="AC683" t="s">
        <v>32</v>
      </c>
      <c r="AD683" t="s">
        <v>32</v>
      </c>
      <c r="AE683" t="s">
        <v>190</v>
      </c>
      <c r="AF683">
        <v>217</v>
      </c>
      <c r="AG683" t="s">
        <v>191</v>
      </c>
      <c r="AH683" t="s">
        <v>192</v>
      </c>
      <c r="AI683">
        <v>4</v>
      </c>
      <c r="AJ683">
        <v>4</v>
      </c>
      <c r="AK683" t="s">
        <v>193</v>
      </c>
      <c r="AL683" t="s">
        <v>193</v>
      </c>
      <c r="AM683" t="s">
        <v>193</v>
      </c>
      <c r="AN683">
        <v>10</v>
      </c>
      <c r="AO683" t="s">
        <v>194</v>
      </c>
      <c r="AP683" t="s">
        <v>826</v>
      </c>
      <c r="AQ683" s="283">
        <v>0.17</v>
      </c>
      <c r="AR683">
        <v>1.0840000000000001</v>
      </c>
      <c r="AS683" s="283">
        <v>0.18428</v>
      </c>
      <c r="AT683">
        <v>117</v>
      </c>
      <c r="AU683" t="s">
        <v>261</v>
      </c>
      <c r="AV683" t="s">
        <v>32</v>
      </c>
      <c r="AW683" t="s">
        <v>32</v>
      </c>
      <c r="AX683">
        <v>5</v>
      </c>
      <c r="AY683" t="s">
        <v>239</v>
      </c>
      <c r="AZ683">
        <v>1111111</v>
      </c>
      <c r="BA683" t="s">
        <v>456</v>
      </c>
      <c r="BB683">
        <v>900264</v>
      </c>
      <c r="BC683" t="s">
        <v>263</v>
      </c>
      <c r="BD683">
        <v>9035274</v>
      </c>
      <c r="BE683" t="s">
        <v>829</v>
      </c>
      <c r="BF683" t="s">
        <v>66</v>
      </c>
      <c r="BG683" t="s">
        <v>32</v>
      </c>
      <c r="BH683" t="s">
        <v>198</v>
      </c>
      <c r="BI683" t="s">
        <v>32</v>
      </c>
      <c r="BJ683">
        <v>473415</v>
      </c>
      <c r="BK683" t="s">
        <v>831</v>
      </c>
      <c r="BL683" t="s">
        <v>264</v>
      </c>
      <c r="BM683" t="s">
        <v>841</v>
      </c>
      <c r="BN683" t="s">
        <v>834</v>
      </c>
      <c r="BO683" t="s">
        <v>32</v>
      </c>
      <c r="BP683" t="s">
        <v>32</v>
      </c>
    </row>
    <row r="684" spans="1:68">
      <c r="A684" s="109">
        <v>2026</v>
      </c>
      <c r="B684" t="s">
        <v>598</v>
      </c>
      <c r="C684" s="109">
        <v>15</v>
      </c>
      <c r="D684" t="s">
        <v>1960</v>
      </c>
      <c r="E684">
        <v>1</v>
      </c>
      <c r="F684" t="s">
        <v>32</v>
      </c>
      <c r="H684">
        <v>968350</v>
      </c>
      <c r="I684" t="s">
        <v>1645</v>
      </c>
      <c r="J684" t="s">
        <v>822</v>
      </c>
      <c r="K684" t="s">
        <v>854</v>
      </c>
      <c r="L684" t="s">
        <v>1646</v>
      </c>
      <c r="M684">
        <v>17.899999999999999</v>
      </c>
      <c r="N684">
        <v>49.2</v>
      </c>
      <c r="O684">
        <v>40.9</v>
      </c>
      <c r="P684" s="110">
        <v>46049</v>
      </c>
      <c r="Q684" s="110">
        <v>46068</v>
      </c>
      <c r="R684" s="110">
        <v>46068.655555555553</v>
      </c>
      <c r="S684" t="s">
        <v>187</v>
      </c>
      <c r="T684" t="s">
        <v>32</v>
      </c>
      <c r="U684" t="s">
        <v>32</v>
      </c>
      <c r="V684" t="s">
        <v>259</v>
      </c>
      <c r="W684" t="s">
        <v>259</v>
      </c>
      <c r="X684" t="s">
        <v>856</v>
      </c>
      <c r="Y684" t="s">
        <v>32</v>
      </c>
      <c r="Z684" t="s">
        <v>32</v>
      </c>
      <c r="AA684" t="s">
        <v>32</v>
      </c>
      <c r="AB684" t="s">
        <v>32</v>
      </c>
      <c r="AC684" t="s">
        <v>32</v>
      </c>
      <c r="AD684" t="s">
        <v>32</v>
      </c>
      <c r="AE684" t="s">
        <v>190</v>
      </c>
      <c r="AF684">
        <v>217</v>
      </c>
      <c r="AG684" t="s">
        <v>191</v>
      </c>
      <c r="AH684" t="s">
        <v>192</v>
      </c>
      <c r="AI684">
        <v>4</v>
      </c>
      <c r="AJ684">
        <v>4</v>
      </c>
      <c r="AK684" t="s">
        <v>193</v>
      </c>
      <c r="AL684" t="s">
        <v>193</v>
      </c>
      <c r="AM684" t="s">
        <v>193</v>
      </c>
      <c r="AN684">
        <v>10</v>
      </c>
      <c r="AO684" t="s">
        <v>194</v>
      </c>
      <c r="AP684" t="s">
        <v>826</v>
      </c>
      <c r="AQ684" s="283">
        <v>1.6719999999999999</v>
      </c>
      <c r="AR684">
        <v>1.0840000000000001</v>
      </c>
      <c r="AS684" s="283">
        <v>1.8124480000000001</v>
      </c>
      <c r="AT684">
        <v>117</v>
      </c>
      <c r="AU684" t="s">
        <v>261</v>
      </c>
      <c r="AV684" t="s">
        <v>32</v>
      </c>
      <c r="AW684" t="s">
        <v>32</v>
      </c>
      <c r="AX684">
        <v>8</v>
      </c>
      <c r="AY684" t="s">
        <v>195</v>
      </c>
      <c r="AZ684">
        <v>6674</v>
      </c>
      <c r="BA684" t="s">
        <v>1647</v>
      </c>
      <c r="BB684">
        <v>68468</v>
      </c>
      <c r="BC684" t="s">
        <v>1648</v>
      </c>
      <c r="BD684">
        <v>8947573</v>
      </c>
      <c r="BE684" t="s">
        <v>859</v>
      </c>
      <c r="BF684" t="s">
        <v>203</v>
      </c>
      <c r="BG684" t="s">
        <v>32</v>
      </c>
      <c r="BH684" t="s">
        <v>198</v>
      </c>
      <c r="BI684" t="s">
        <v>32</v>
      </c>
      <c r="BJ684">
        <v>473387</v>
      </c>
      <c r="BK684" t="s">
        <v>831</v>
      </c>
      <c r="BL684" t="s">
        <v>264</v>
      </c>
      <c r="BM684" t="s">
        <v>833</v>
      </c>
      <c r="BN684" t="s">
        <v>834</v>
      </c>
      <c r="BO684" t="s">
        <v>32</v>
      </c>
      <c r="BP684" t="s">
        <v>32</v>
      </c>
    </row>
    <row r="685" spans="1:68">
      <c r="A685" s="109">
        <v>2026</v>
      </c>
      <c r="B685" t="s">
        <v>598</v>
      </c>
      <c r="C685" s="109">
        <v>15</v>
      </c>
      <c r="D685" t="s">
        <v>1961</v>
      </c>
      <c r="E685">
        <v>1</v>
      </c>
      <c r="F685" t="s">
        <v>32</v>
      </c>
      <c r="G685" t="s">
        <v>32</v>
      </c>
      <c r="H685">
        <v>951473</v>
      </c>
      <c r="I685" t="s">
        <v>930</v>
      </c>
      <c r="J685" t="s">
        <v>822</v>
      </c>
      <c r="K685" t="s">
        <v>823</v>
      </c>
      <c r="L685" t="s">
        <v>931</v>
      </c>
      <c r="M685">
        <v>17</v>
      </c>
      <c r="N685">
        <v>50</v>
      </c>
      <c r="O685">
        <v>78</v>
      </c>
      <c r="P685" s="110">
        <v>46056</v>
      </c>
      <c r="Q685" s="110">
        <v>46068</v>
      </c>
      <c r="R685" s="110">
        <v>46068.561342245368</v>
      </c>
      <c r="S685" t="s">
        <v>187</v>
      </c>
      <c r="T685" t="s">
        <v>32</v>
      </c>
      <c r="U685" t="s">
        <v>32</v>
      </c>
      <c r="V685" t="s">
        <v>301</v>
      </c>
      <c r="W685" t="s">
        <v>302</v>
      </c>
      <c r="X685" t="s">
        <v>856</v>
      </c>
      <c r="Y685" t="s">
        <v>32</v>
      </c>
      <c r="Z685" t="s">
        <v>32</v>
      </c>
      <c r="AA685" t="s">
        <v>32</v>
      </c>
      <c r="AB685" t="s">
        <v>32</v>
      </c>
      <c r="AC685" t="s">
        <v>32</v>
      </c>
      <c r="AD685" t="s">
        <v>32</v>
      </c>
      <c r="AE685" t="s">
        <v>190</v>
      </c>
      <c r="AF685">
        <v>217</v>
      </c>
      <c r="AG685" t="s">
        <v>191</v>
      </c>
      <c r="AH685" t="s">
        <v>192</v>
      </c>
      <c r="AI685">
        <v>4</v>
      </c>
      <c r="AJ685">
        <v>4</v>
      </c>
      <c r="AK685" t="s">
        <v>193</v>
      </c>
      <c r="AL685" t="s">
        <v>193</v>
      </c>
      <c r="AM685" t="s">
        <v>193</v>
      </c>
      <c r="AN685">
        <v>11</v>
      </c>
      <c r="AO685" t="s">
        <v>194</v>
      </c>
      <c r="AP685" t="s">
        <v>826</v>
      </c>
      <c r="AQ685" s="283">
        <v>1.9590000000000001</v>
      </c>
      <c r="AR685">
        <v>1.0840000000000001</v>
      </c>
      <c r="AS685" s="283">
        <v>2.1235560000000002</v>
      </c>
      <c r="AT685">
        <v>118</v>
      </c>
      <c r="AU685" t="s">
        <v>261</v>
      </c>
      <c r="AV685" t="s">
        <v>32</v>
      </c>
      <c r="AW685" t="s">
        <v>32</v>
      </c>
      <c r="AX685">
        <v>10</v>
      </c>
      <c r="AY685" t="s">
        <v>195</v>
      </c>
      <c r="AZ685">
        <v>10033</v>
      </c>
      <c r="BA685" t="s">
        <v>872</v>
      </c>
      <c r="BB685">
        <v>87655</v>
      </c>
      <c r="BC685" t="s">
        <v>932</v>
      </c>
      <c r="BD685">
        <v>15177600</v>
      </c>
      <c r="BE685" t="s">
        <v>829</v>
      </c>
      <c r="BF685" t="s">
        <v>301</v>
      </c>
      <c r="BG685" t="s">
        <v>32</v>
      </c>
      <c r="BH685" t="s">
        <v>198</v>
      </c>
      <c r="BI685" t="s">
        <v>32</v>
      </c>
      <c r="BJ685">
        <v>473359</v>
      </c>
      <c r="BK685" t="s">
        <v>831</v>
      </c>
      <c r="BL685" t="s">
        <v>305</v>
      </c>
      <c r="BM685" t="s">
        <v>833</v>
      </c>
      <c r="BN685" t="s">
        <v>834</v>
      </c>
      <c r="BO685" t="s">
        <v>32</v>
      </c>
      <c r="BP685" t="s">
        <v>32</v>
      </c>
    </row>
    <row r="686" spans="1:68">
      <c r="A686" s="109">
        <v>2026</v>
      </c>
      <c r="B686" t="s">
        <v>598</v>
      </c>
      <c r="C686" s="109">
        <v>15</v>
      </c>
      <c r="D686" t="s">
        <v>1962</v>
      </c>
      <c r="E686">
        <v>1</v>
      </c>
      <c r="F686" t="s">
        <v>32</v>
      </c>
      <c r="G686" t="s">
        <v>32</v>
      </c>
      <c r="H686">
        <v>910775</v>
      </c>
      <c r="I686" t="s">
        <v>1534</v>
      </c>
      <c r="J686" t="s">
        <v>822</v>
      </c>
      <c r="K686" t="s">
        <v>914</v>
      </c>
      <c r="L686" t="s">
        <v>1535</v>
      </c>
      <c r="M686">
        <v>15.6</v>
      </c>
      <c r="N686">
        <v>31</v>
      </c>
      <c r="O686">
        <v>41.7</v>
      </c>
      <c r="P686" s="110">
        <v>46053</v>
      </c>
      <c r="Q686" s="110">
        <v>46068</v>
      </c>
      <c r="R686" s="110">
        <v>46068.84255991898</v>
      </c>
      <c r="S686" t="s">
        <v>187</v>
      </c>
      <c r="T686" t="s">
        <v>32</v>
      </c>
      <c r="U686" t="s">
        <v>32</v>
      </c>
      <c r="V686" t="s">
        <v>334</v>
      </c>
      <c r="W686" t="s">
        <v>188</v>
      </c>
      <c r="X686" t="s">
        <v>825</v>
      </c>
      <c r="Y686" t="s">
        <v>32</v>
      </c>
      <c r="Z686" t="s">
        <v>32</v>
      </c>
      <c r="AA686" t="s">
        <v>32</v>
      </c>
      <c r="AB686" t="s">
        <v>32</v>
      </c>
      <c r="AC686" t="s">
        <v>32</v>
      </c>
      <c r="AD686" t="s">
        <v>32</v>
      </c>
      <c r="AE686" t="s">
        <v>190</v>
      </c>
      <c r="AF686">
        <v>217</v>
      </c>
      <c r="AG686" t="s">
        <v>191</v>
      </c>
      <c r="AH686" t="s">
        <v>192</v>
      </c>
      <c r="AI686">
        <v>4</v>
      </c>
      <c r="AJ686">
        <v>4</v>
      </c>
      <c r="AK686" t="s">
        <v>193</v>
      </c>
      <c r="AL686" t="s">
        <v>193</v>
      </c>
      <c r="AM686" t="s">
        <v>193</v>
      </c>
      <c r="AN686">
        <v>10</v>
      </c>
      <c r="AO686" t="s">
        <v>194</v>
      </c>
      <c r="AP686" t="s">
        <v>826</v>
      </c>
      <c r="AQ686" s="283">
        <v>4.21</v>
      </c>
      <c r="AR686">
        <v>1.0840000000000001</v>
      </c>
      <c r="AS686" s="283">
        <v>4.5636400000000004</v>
      </c>
      <c r="AT686">
        <v>162</v>
      </c>
      <c r="AU686" t="s">
        <v>188</v>
      </c>
      <c r="AV686" t="s">
        <v>32</v>
      </c>
      <c r="AW686" t="s">
        <v>32</v>
      </c>
      <c r="AX686">
        <v>8</v>
      </c>
      <c r="AY686" t="s">
        <v>195</v>
      </c>
      <c r="AZ686">
        <v>9090</v>
      </c>
      <c r="BA686" t="s">
        <v>1536</v>
      </c>
      <c r="BB686">
        <v>18202</v>
      </c>
      <c r="BC686" t="s">
        <v>1537</v>
      </c>
      <c r="BD686">
        <v>7679692</v>
      </c>
      <c r="BE686" t="s">
        <v>829</v>
      </c>
      <c r="BF686" t="s">
        <v>203</v>
      </c>
      <c r="BG686" t="s">
        <v>32</v>
      </c>
      <c r="BH686" t="s">
        <v>198</v>
      </c>
      <c r="BI686" t="s">
        <v>32</v>
      </c>
      <c r="BJ686">
        <v>473356</v>
      </c>
      <c r="BK686" t="s">
        <v>831</v>
      </c>
      <c r="BL686" t="s">
        <v>445</v>
      </c>
      <c r="BM686" t="s">
        <v>841</v>
      </c>
      <c r="BN686" t="s">
        <v>834</v>
      </c>
      <c r="BO686" t="s">
        <v>32</v>
      </c>
      <c r="BP686" t="s">
        <v>32</v>
      </c>
    </row>
    <row r="687" spans="1:68">
      <c r="A687" s="109">
        <v>2026</v>
      </c>
      <c r="B687" t="s">
        <v>598</v>
      </c>
      <c r="C687" s="109">
        <v>15</v>
      </c>
      <c r="D687" t="s">
        <v>1963</v>
      </c>
      <c r="E687">
        <v>1</v>
      </c>
      <c r="F687" t="s">
        <v>32</v>
      </c>
      <c r="G687" t="s">
        <v>32</v>
      </c>
      <c r="H687">
        <v>704154</v>
      </c>
      <c r="I687" t="s">
        <v>874</v>
      </c>
      <c r="J687" t="s">
        <v>822</v>
      </c>
      <c r="K687" t="s">
        <v>875</v>
      </c>
      <c r="L687" t="s">
        <v>876</v>
      </c>
      <c r="M687">
        <v>14.99</v>
      </c>
      <c r="N687">
        <v>52.4</v>
      </c>
      <c r="O687">
        <v>49.2</v>
      </c>
      <c r="P687" s="110">
        <v>46057</v>
      </c>
      <c r="Q687" s="110">
        <v>46068</v>
      </c>
      <c r="R687" s="110">
        <v>46068.776147835648</v>
      </c>
      <c r="S687" t="s">
        <v>187</v>
      </c>
      <c r="T687" t="s">
        <v>32</v>
      </c>
      <c r="U687" t="s">
        <v>32</v>
      </c>
      <c r="V687" t="s">
        <v>1964</v>
      </c>
      <c r="W687" t="s">
        <v>292</v>
      </c>
      <c r="X687" t="s">
        <v>856</v>
      </c>
      <c r="Y687" t="s">
        <v>32</v>
      </c>
      <c r="Z687" t="s">
        <v>32</v>
      </c>
      <c r="AA687" t="s">
        <v>32</v>
      </c>
      <c r="AB687" t="s">
        <v>32</v>
      </c>
      <c r="AC687" t="s">
        <v>32</v>
      </c>
      <c r="AD687" t="s">
        <v>32</v>
      </c>
      <c r="AE687" t="s">
        <v>190</v>
      </c>
      <c r="AF687">
        <v>217</v>
      </c>
      <c r="AG687" t="s">
        <v>191</v>
      </c>
      <c r="AH687" t="s">
        <v>192</v>
      </c>
      <c r="AI687">
        <v>4</v>
      </c>
      <c r="AJ687">
        <v>4</v>
      </c>
      <c r="AK687" t="s">
        <v>193</v>
      </c>
      <c r="AL687" t="s">
        <v>193</v>
      </c>
      <c r="AM687" t="s">
        <v>193</v>
      </c>
      <c r="AN687">
        <v>10</v>
      </c>
      <c r="AO687" t="s">
        <v>194</v>
      </c>
      <c r="AP687" t="s">
        <v>826</v>
      </c>
      <c r="AQ687" s="283">
        <v>2.5019999999999998</v>
      </c>
      <c r="AR687">
        <v>1.0840000000000001</v>
      </c>
      <c r="AS687" s="283">
        <v>2.7121680000000001</v>
      </c>
      <c r="AT687">
        <v>117</v>
      </c>
      <c r="AU687" t="s">
        <v>269</v>
      </c>
      <c r="AV687" t="s">
        <v>32</v>
      </c>
      <c r="AW687" t="s">
        <v>32</v>
      </c>
      <c r="AX687">
        <v>14</v>
      </c>
      <c r="AY687" t="s">
        <v>195</v>
      </c>
      <c r="AZ687">
        <v>8486</v>
      </c>
      <c r="BA687" t="s">
        <v>330</v>
      </c>
      <c r="BB687">
        <v>942458</v>
      </c>
      <c r="BC687" t="s">
        <v>867</v>
      </c>
      <c r="BD687">
        <v>15928261</v>
      </c>
      <c r="BE687" t="s">
        <v>829</v>
      </c>
      <c r="BF687" t="s">
        <v>188</v>
      </c>
      <c r="BG687" t="s">
        <v>32</v>
      </c>
      <c r="BH687" t="s">
        <v>198</v>
      </c>
      <c r="BI687" t="s">
        <v>32</v>
      </c>
      <c r="BJ687">
        <v>473318</v>
      </c>
      <c r="BK687" t="s">
        <v>831</v>
      </c>
      <c r="BL687" t="s">
        <v>1965</v>
      </c>
      <c r="BM687" t="s">
        <v>841</v>
      </c>
      <c r="BN687" t="s">
        <v>834</v>
      </c>
      <c r="BO687" t="s">
        <v>32</v>
      </c>
      <c r="BP687" t="s">
        <v>32</v>
      </c>
    </row>
    <row r="688" spans="1:68">
      <c r="A688" s="109">
        <v>2026</v>
      </c>
      <c r="B688" t="s">
        <v>598</v>
      </c>
      <c r="C688" s="109">
        <v>15</v>
      </c>
      <c r="D688" t="s">
        <v>1966</v>
      </c>
      <c r="E688">
        <v>1</v>
      </c>
      <c r="F688" t="s">
        <v>32</v>
      </c>
      <c r="G688" t="s">
        <v>32</v>
      </c>
      <c r="H688">
        <v>910888</v>
      </c>
      <c r="I688" t="s">
        <v>1506</v>
      </c>
      <c r="J688" t="s">
        <v>822</v>
      </c>
      <c r="K688" t="s">
        <v>1101</v>
      </c>
      <c r="L688" t="s">
        <v>1507</v>
      </c>
      <c r="M688">
        <v>15</v>
      </c>
      <c r="N688">
        <v>23</v>
      </c>
      <c r="O688">
        <v>38.799999999999997</v>
      </c>
      <c r="P688" s="110">
        <v>46054</v>
      </c>
      <c r="Q688" s="110">
        <v>46068</v>
      </c>
      <c r="R688" s="110">
        <v>46068.571980520843</v>
      </c>
      <c r="S688" t="s">
        <v>187</v>
      </c>
      <c r="T688" t="s">
        <v>32</v>
      </c>
      <c r="U688" t="s">
        <v>32</v>
      </c>
      <c r="V688" t="s">
        <v>1508</v>
      </c>
      <c r="W688" t="s">
        <v>1191</v>
      </c>
      <c r="X688" t="s">
        <v>1058</v>
      </c>
      <c r="Y688" t="s">
        <v>32</v>
      </c>
      <c r="Z688" t="s">
        <v>32</v>
      </c>
      <c r="AA688" t="s">
        <v>32</v>
      </c>
      <c r="AB688" t="s">
        <v>32</v>
      </c>
      <c r="AC688" t="s">
        <v>32</v>
      </c>
      <c r="AD688" t="s">
        <v>32</v>
      </c>
      <c r="AE688" t="s">
        <v>190</v>
      </c>
      <c r="AF688">
        <v>217</v>
      </c>
      <c r="AG688" t="s">
        <v>191</v>
      </c>
      <c r="AH688" t="s">
        <v>192</v>
      </c>
      <c r="AI688">
        <v>4</v>
      </c>
      <c r="AJ688">
        <v>4</v>
      </c>
      <c r="AK688" t="s">
        <v>193</v>
      </c>
      <c r="AL688" t="s">
        <v>193</v>
      </c>
      <c r="AM688" t="s">
        <v>193</v>
      </c>
      <c r="AN688">
        <v>4</v>
      </c>
      <c r="AO688" t="s">
        <v>194</v>
      </c>
      <c r="AP688" t="s">
        <v>826</v>
      </c>
      <c r="AQ688" s="283">
        <v>2.8420000000000001</v>
      </c>
      <c r="AR688">
        <v>1.0840000000000001</v>
      </c>
      <c r="AS688" s="283">
        <v>3.0807280000000001</v>
      </c>
      <c r="AT688">
        <v>110</v>
      </c>
      <c r="AU688" t="s">
        <v>1191</v>
      </c>
      <c r="AV688" t="s">
        <v>32</v>
      </c>
      <c r="AW688" t="s">
        <v>32</v>
      </c>
      <c r="AX688">
        <v>8</v>
      </c>
      <c r="AY688" t="s">
        <v>195</v>
      </c>
      <c r="AZ688">
        <v>4532</v>
      </c>
      <c r="BA688" t="s">
        <v>1071</v>
      </c>
      <c r="BB688">
        <v>924237</v>
      </c>
      <c r="BC688" t="s">
        <v>1509</v>
      </c>
      <c r="BD688">
        <v>6941591</v>
      </c>
      <c r="BE688" t="s">
        <v>829</v>
      </c>
      <c r="BF688" t="s">
        <v>203</v>
      </c>
      <c r="BG688" t="s">
        <v>32</v>
      </c>
      <c r="BH688" t="s">
        <v>198</v>
      </c>
      <c r="BI688" t="s">
        <v>32</v>
      </c>
      <c r="BJ688">
        <v>473266</v>
      </c>
      <c r="BK688" t="s">
        <v>831</v>
      </c>
      <c r="BL688" t="s">
        <v>1510</v>
      </c>
      <c r="BM688" t="s">
        <v>833</v>
      </c>
      <c r="BN688" t="s">
        <v>834</v>
      </c>
      <c r="BO688" t="s">
        <v>32</v>
      </c>
      <c r="BP688" t="s">
        <v>32</v>
      </c>
    </row>
    <row r="689" spans="1:68">
      <c r="A689" s="109">
        <v>2026</v>
      </c>
      <c r="B689" t="s">
        <v>598</v>
      </c>
      <c r="C689" s="109">
        <v>14</v>
      </c>
      <c r="D689" t="s">
        <v>1967</v>
      </c>
      <c r="E689">
        <v>1</v>
      </c>
      <c r="F689" t="s">
        <v>32</v>
      </c>
      <c r="G689" t="s">
        <v>32</v>
      </c>
      <c r="H689">
        <v>702450</v>
      </c>
      <c r="I689" t="s">
        <v>1672</v>
      </c>
      <c r="J689" t="s">
        <v>822</v>
      </c>
      <c r="K689" t="s">
        <v>854</v>
      </c>
      <c r="L689" t="s">
        <v>1673</v>
      </c>
      <c r="M689">
        <v>14.3</v>
      </c>
      <c r="N689">
        <v>25.8</v>
      </c>
      <c r="O689">
        <v>26.4</v>
      </c>
      <c r="P689" s="110">
        <v>46054</v>
      </c>
      <c r="Q689" s="110">
        <v>46067</v>
      </c>
      <c r="R689" s="110">
        <v>46067.466430636567</v>
      </c>
      <c r="S689" t="s">
        <v>187</v>
      </c>
      <c r="T689" t="s">
        <v>32</v>
      </c>
      <c r="U689" t="s">
        <v>32</v>
      </c>
      <c r="V689" t="s">
        <v>203</v>
      </c>
      <c r="W689" t="s">
        <v>203</v>
      </c>
      <c r="X689" t="s">
        <v>1039</v>
      </c>
      <c r="Y689" t="s">
        <v>32</v>
      </c>
      <c r="Z689" t="s">
        <v>32</v>
      </c>
      <c r="AA689" t="s">
        <v>32</v>
      </c>
      <c r="AB689" t="s">
        <v>32</v>
      </c>
      <c r="AC689" t="s">
        <v>32</v>
      </c>
      <c r="AD689" t="s">
        <v>32</v>
      </c>
      <c r="AE689" t="s">
        <v>190</v>
      </c>
      <c r="AF689">
        <v>217</v>
      </c>
      <c r="AG689" t="s">
        <v>191</v>
      </c>
      <c r="AH689" t="s">
        <v>192</v>
      </c>
      <c r="AI689">
        <v>4</v>
      </c>
      <c r="AJ689">
        <v>4</v>
      </c>
      <c r="AK689" t="s">
        <v>193</v>
      </c>
      <c r="AL689" t="s">
        <v>193</v>
      </c>
      <c r="AM689" t="s">
        <v>193</v>
      </c>
      <c r="AN689">
        <v>8</v>
      </c>
      <c r="AO689" t="s">
        <v>194</v>
      </c>
      <c r="AP689" t="s">
        <v>826</v>
      </c>
      <c r="AQ689" s="283">
        <v>2.3410000000000002</v>
      </c>
      <c r="AR689">
        <v>1.0840000000000001</v>
      </c>
      <c r="AS689" s="283">
        <v>2.5376439999999998</v>
      </c>
      <c r="AT689">
        <v>114</v>
      </c>
      <c r="AU689" t="s">
        <v>205</v>
      </c>
      <c r="AV689" t="s">
        <v>32</v>
      </c>
      <c r="AW689" t="s">
        <v>32</v>
      </c>
      <c r="AX689">
        <v>8</v>
      </c>
      <c r="AY689" t="s">
        <v>195</v>
      </c>
      <c r="AZ689">
        <v>9761</v>
      </c>
      <c r="BA689" t="s">
        <v>1211</v>
      </c>
      <c r="BB689">
        <v>220690</v>
      </c>
      <c r="BC689" t="s">
        <v>1674</v>
      </c>
      <c r="BD689">
        <v>14066248</v>
      </c>
      <c r="BE689" t="s">
        <v>829</v>
      </c>
      <c r="BF689" t="s">
        <v>203</v>
      </c>
      <c r="BG689" t="s">
        <v>32</v>
      </c>
      <c r="BH689" t="s">
        <v>198</v>
      </c>
      <c r="BI689" t="s">
        <v>32</v>
      </c>
      <c r="BJ689">
        <v>473206</v>
      </c>
      <c r="BK689" t="s">
        <v>831</v>
      </c>
      <c r="BL689" t="s">
        <v>1041</v>
      </c>
      <c r="BM689" t="s">
        <v>841</v>
      </c>
      <c r="BN689" t="s">
        <v>834</v>
      </c>
      <c r="BO689" t="s">
        <v>32</v>
      </c>
      <c r="BP689" t="s">
        <v>32</v>
      </c>
    </row>
    <row r="690" spans="1:68">
      <c r="A690" s="109">
        <v>2026</v>
      </c>
      <c r="B690" t="s">
        <v>598</v>
      </c>
      <c r="C690" s="109">
        <v>14</v>
      </c>
      <c r="D690" t="s">
        <v>1968</v>
      </c>
      <c r="E690">
        <v>1</v>
      </c>
      <c r="F690" t="s">
        <v>32</v>
      </c>
      <c r="G690" t="s">
        <v>32</v>
      </c>
      <c r="H690">
        <v>701238</v>
      </c>
      <c r="I690" t="s">
        <v>210</v>
      </c>
      <c r="J690" t="s">
        <v>822</v>
      </c>
      <c r="K690" t="s">
        <v>854</v>
      </c>
      <c r="L690" t="s">
        <v>1670</v>
      </c>
      <c r="M690">
        <v>14.95</v>
      </c>
      <c r="N690">
        <v>24.5</v>
      </c>
      <c r="O690">
        <v>19.899999999999999</v>
      </c>
      <c r="P690" s="110">
        <v>46054</v>
      </c>
      <c r="Q690" s="110">
        <v>46067</v>
      </c>
      <c r="R690" s="110">
        <v>46067.564439930553</v>
      </c>
      <c r="S690" t="s">
        <v>187</v>
      </c>
      <c r="T690" t="s">
        <v>32</v>
      </c>
      <c r="U690" t="s">
        <v>32</v>
      </c>
      <c r="V690" t="s">
        <v>203</v>
      </c>
      <c r="W690" t="s">
        <v>203</v>
      </c>
      <c r="X690" t="s">
        <v>1039</v>
      </c>
      <c r="Y690" t="s">
        <v>32</v>
      </c>
      <c r="Z690" t="s">
        <v>32</v>
      </c>
      <c r="AA690" t="s">
        <v>32</v>
      </c>
      <c r="AB690" t="s">
        <v>32</v>
      </c>
      <c r="AC690" t="s">
        <v>32</v>
      </c>
      <c r="AD690" t="s">
        <v>32</v>
      </c>
      <c r="AE690" t="s">
        <v>190</v>
      </c>
      <c r="AF690">
        <v>217</v>
      </c>
      <c r="AG690" t="s">
        <v>191</v>
      </c>
      <c r="AH690" t="s">
        <v>192</v>
      </c>
      <c r="AI690">
        <v>4</v>
      </c>
      <c r="AJ690">
        <v>4</v>
      </c>
      <c r="AK690" t="s">
        <v>193</v>
      </c>
      <c r="AL690" t="s">
        <v>193</v>
      </c>
      <c r="AM690" t="s">
        <v>193</v>
      </c>
      <c r="AN690">
        <v>8</v>
      </c>
      <c r="AO690" t="s">
        <v>194</v>
      </c>
      <c r="AP690" t="s">
        <v>826</v>
      </c>
      <c r="AQ690" s="283">
        <v>0.25900000000000001</v>
      </c>
      <c r="AR690">
        <v>1.0840000000000001</v>
      </c>
      <c r="AS690" s="283">
        <v>0.28075600000000001</v>
      </c>
      <c r="AT690">
        <v>114</v>
      </c>
      <c r="AU690" t="s">
        <v>205</v>
      </c>
      <c r="AV690" t="s">
        <v>32</v>
      </c>
      <c r="AW690" t="s">
        <v>32</v>
      </c>
      <c r="AX690">
        <v>8</v>
      </c>
      <c r="AY690" t="s">
        <v>195</v>
      </c>
      <c r="AZ690">
        <v>6996</v>
      </c>
      <c r="BA690" t="s">
        <v>211</v>
      </c>
      <c r="BB690">
        <v>20764</v>
      </c>
      <c r="BC690" t="s">
        <v>212</v>
      </c>
      <c r="BD690">
        <v>12384902</v>
      </c>
      <c r="BE690" t="s">
        <v>829</v>
      </c>
      <c r="BF690" t="s">
        <v>203</v>
      </c>
      <c r="BG690" t="s">
        <v>32</v>
      </c>
      <c r="BH690" t="s">
        <v>198</v>
      </c>
      <c r="BI690" t="s">
        <v>32</v>
      </c>
      <c r="BJ690">
        <v>473205</v>
      </c>
      <c r="BK690" t="s">
        <v>831</v>
      </c>
      <c r="BL690" t="s">
        <v>1041</v>
      </c>
      <c r="BM690" t="s">
        <v>841</v>
      </c>
      <c r="BN690" t="s">
        <v>834</v>
      </c>
      <c r="BO690" t="s">
        <v>32</v>
      </c>
      <c r="BP690" t="s">
        <v>32</v>
      </c>
    </row>
    <row r="691" spans="1:68">
      <c r="A691" s="109">
        <v>2026</v>
      </c>
      <c r="B691" t="s">
        <v>598</v>
      </c>
      <c r="C691" s="109">
        <v>14</v>
      </c>
      <c r="D691" t="s">
        <v>1968</v>
      </c>
      <c r="E691">
        <v>2</v>
      </c>
      <c r="F691" t="s">
        <v>32</v>
      </c>
      <c r="G691" t="s">
        <v>32</v>
      </c>
      <c r="H691">
        <v>701238</v>
      </c>
      <c r="I691" t="s">
        <v>210</v>
      </c>
      <c r="J691" t="s">
        <v>822</v>
      </c>
      <c r="K691" t="s">
        <v>854</v>
      </c>
      <c r="L691" t="s">
        <v>1670</v>
      </c>
      <c r="M691">
        <v>14.95</v>
      </c>
      <c r="N691">
        <v>24.5</v>
      </c>
      <c r="O691">
        <v>19.899999999999999</v>
      </c>
      <c r="P691" s="110">
        <v>46054</v>
      </c>
      <c r="Q691" s="110">
        <v>46067</v>
      </c>
      <c r="R691" s="110">
        <v>46067.564439930553</v>
      </c>
      <c r="S691" t="s">
        <v>187</v>
      </c>
      <c r="T691" t="s">
        <v>32</v>
      </c>
      <c r="U691" t="s">
        <v>32</v>
      </c>
      <c r="V691" t="s">
        <v>203</v>
      </c>
      <c r="W691" t="s">
        <v>203</v>
      </c>
      <c r="X691" t="s">
        <v>1039</v>
      </c>
      <c r="Y691" t="s">
        <v>32</v>
      </c>
      <c r="Z691" t="s">
        <v>32</v>
      </c>
      <c r="AA691" t="s">
        <v>32</v>
      </c>
      <c r="AB691" t="s">
        <v>32</v>
      </c>
      <c r="AC691" t="s">
        <v>32</v>
      </c>
      <c r="AD691" t="s">
        <v>32</v>
      </c>
      <c r="AE691" t="s">
        <v>190</v>
      </c>
      <c r="AF691">
        <v>217</v>
      </c>
      <c r="AG691" t="s">
        <v>191</v>
      </c>
      <c r="AH691" t="s">
        <v>192</v>
      </c>
      <c r="AI691">
        <v>4</v>
      </c>
      <c r="AJ691">
        <v>4</v>
      </c>
      <c r="AK691" t="s">
        <v>193</v>
      </c>
      <c r="AL691" t="s">
        <v>193</v>
      </c>
      <c r="AM691" t="s">
        <v>193</v>
      </c>
      <c r="AN691">
        <v>8</v>
      </c>
      <c r="AO691" t="s">
        <v>194</v>
      </c>
      <c r="AP691" t="s">
        <v>826</v>
      </c>
      <c r="AQ691" s="283">
        <v>0.54400000000000004</v>
      </c>
      <c r="AR691">
        <v>1.0840000000000001</v>
      </c>
      <c r="AS691" s="283">
        <v>0.58969600000000011</v>
      </c>
      <c r="AT691">
        <v>114</v>
      </c>
      <c r="AU691" t="s">
        <v>205</v>
      </c>
      <c r="AV691" t="s">
        <v>32</v>
      </c>
      <c r="AW691" t="s">
        <v>32</v>
      </c>
      <c r="AX691">
        <v>8</v>
      </c>
      <c r="AY691" t="s">
        <v>195</v>
      </c>
      <c r="AZ691">
        <v>6996</v>
      </c>
      <c r="BA691" t="s">
        <v>211</v>
      </c>
      <c r="BB691">
        <v>20764</v>
      </c>
      <c r="BC691" t="s">
        <v>212</v>
      </c>
      <c r="BD691">
        <v>12384902</v>
      </c>
      <c r="BE691" t="s">
        <v>829</v>
      </c>
      <c r="BF691" t="s">
        <v>203</v>
      </c>
      <c r="BG691" t="s">
        <v>32</v>
      </c>
      <c r="BH691" t="s">
        <v>198</v>
      </c>
      <c r="BI691" t="s">
        <v>32</v>
      </c>
      <c r="BJ691">
        <v>473205</v>
      </c>
      <c r="BK691" t="s">
        <v>831</v>
      </c>
      <c r="BL691" t="s">
        <v>1041</v>
      </c>
      <c r="BM691" t="s">
        <v>841</v>
      </c>
      <c r="BN691" t="s">
        <v>834</v>
      </c>
      <c r="BO691" t="s">
        <v>32</v>
      </c>
      <c r="BP691" t="s">
        <v>32</v>
      </c>
    </row>
    <row r="692" spans="1:68">
      <c r="A692" s="109">
        <v>2026</v>
      </c>
      <c r="B692" t="s">
        <v>598</v>
      </c>
      <c r="C692" s="109">
        <v>14</v>
      </c>
      <c r="D692" t="s">
        <v>1968</v>
      </c>
      <c r="E692">
        <v>3</v>
      </c>
      <c r="F692" t="s">
        <v>32</v>
      </c>
      <c r="G692" t="s">
        <v>32</v>
      </c>
      <c r="H692">
        <v>701238</v>
      </c>
      <c r="I692" t="s">
        <v>210</v>
      </c>
      <c r="J692" t="s">
        <v>822</v>
      </c>
      <c r="K692" t="s">
        <v>854</v>
      </c>
      <c r="L692" t="s">
        <v>1670</v>
      </c>
      <c r="M692">
        <v>14.95</v>
      </c>
      <c r="N692">
        <v>24.5</v>
      </c>
      <c r="O692">
        <v>19.899999999999999</v>
      </c>
      <c r="P692" s="110">
        <v>46054</v>
      </c>
      <c r="Q692" s="110">
        <v>46067</v>
      </c>
      <c r="R692" s="110">
        <v>46067.564439930553</v>
      </c>
      <c r="S692" t="s">
        <v>187</v>
      </c>
      <c r="T692" t="s">
        <v>32</v>
      </c>
      <c r="U692" t="s">
        <v>32</v>
      </c>
      <c r="V692" t="s">
        <v>203</v>
      </c>
      <c r="W692" t="s">
        <v>203</v>
      </c>
      <c r="X692" t="s">
        <v>1039</v>
      </c>
      <c r="Y692" t="s">
        <v>32</v>
      </c>
      <c r="Z692" t="s">
        <v>32</v>
      </c>
      <c r="AA692" t="s">
        <v>32</v>
      </c>
      <c r="AB692" t="s">
        <v>32</v>
      </c>
      <c r="AC692" t="s">
        <v>32</v>
      </c>
      <c r="AD692" t="s">
        <v>32</v>
      </c>
      <c r="AE692" t="s">
        <v>190</v>
      </c>
      <c r="AF692">
        <v>217</v>
      </c>
      <c r="AG692" t="s">
        <v>191</v>
      </c>
      <c r="AH692" t="s">
        <v>192</v>
      </c>
      <c r="AI692">
        <v>4</v>
      </c>
      <c r="AJ692">
        <v>4</v>
      </c>
      <c r="AK692" t="s">
        <v>193</v>
      </c>
      <c r="AL692" t="s">
        <v>193</v>
      </c>
      <c r="AM692" t="s">
        <v>193</v>
      </c>
      <c r="AN692">
        <v>8</v>
      </c>
      <c r="AO692" t="s">
        <v>194</v>
      </c>
      <c r="AP692" t="s">
        <v>826</v>
      </c>
      <c r="AQ692" s="283">
        <v>3.835</v>
      </c>
      <c r="AR692">
        <v>1.0840000000000001</v>
      </c>
      <c r="AS692" s="283">
        <v>4.1571400000000001</v>
      </c>
      <c r="AT692">
        <v>114</v>
      </c>
      <c r="AU692" t="s">
        <v>205</v>
      </c>
      <c r="AV692" t="s">
        <v>32</v>
      </c>
      <c r="AW692" t="s">
        <v>32</v>
      </c>
      <c r="AX692">
        <v>8</v>
      </c>
      <c r="AY692" t="s">
        <v>195</v>
      </c>
      <c r="AZ692">
        <v>6996</v>
      </c>
      <c r="BA692" t="s">
        <v>211</v>
      </c>
      <c r="BB692">
        <v>20764</v>
      </c>
      <c r="BC692" t="s">
        <v>212</v>
      </c>
      <c r="BD692">
        <v>12384902</v>
      </c>
      <c r="BE692" t="s">
        <v>829</v>
      </c>
      <c r="BF692" t="s">
        <v>203</v>
      </c>
      <c r="BG692" t="s">
        <v>32</v>
      </c>
      <c r="BH692" t="s">
        <v>198</v>
      </c>
      <c r="BI692" t="s">
        <v>32</v>
      </c>
      <c r="BJ692">
        <v>473205</v>
      </c>
      <c r="BK692" t="s">
        <v>831</v>
      </c>
      <c r="BL692" t="s">
        <v>1041</v>
      </c>
      <c r="BM692" t="s">
        <v>841</v>
      </c>
      <c r="BN692" t="s">
        <v>834</v>
      </c>
      <c r="BO692" t="s">
        <v>32</v>
      </c>
      <c r="BP692" t="s">
        <v>32</v>
      </c>
    </row>
    <row r="693" spans="1:68">
      <c r="A693" s="109">
        <v>2026</v>
      </c>
      <c r="B693" t="s">
        <v>598</v>
      </c>
      <c r="C693" s="109">
        <v>13</v>
      </c>
      <c r="D693" t="s">
        <v>1969</v>
      </c>
      <c r="E693">
        <v>1</v>
      </c>
      <c r="F693" t="s">
        <v>32</v>
      </c>
      <c r="G693" t="s">
        <v>32</v>
      </c>
      <c r="H693">
        <v>969570</v>
      </c>
      <c r="I693" t="s">
        <v>1081</v>
      </c>
      <c r="J693" t="s">
        <v>822</v>
      </c>
      <c r="K693" t="s">
        <v>854</v>
      </c>
      <c r="L693" t="s">
        <v>1082</v>
      </c>
      <c r="M693">
        <v>14.98</v>
      </c>
      <c r="N693">
        <v>38</v>
      </c>
      <c r="O693">
        <v>42.2</v>
      </c>
      <c r="P693" s="110">
        <v>46052</v>
      </c>
      <c r="Q693" s="110">
        <v>46066</v>
      </c>
      <c r="R693" s="110">
        <v>46066.788926006942</v>
      </c>
      <c r="S693" t="s">
        <v>187</v>
      </c>
      <c r="T693" t="s">
        <v>32</v>
      </c>
      <c r="U693" t="s">
        <v>32</v>
      </c>
      <c r="V693" t="s">
        <v>267</v>
      </c>
      <c r="W693" t="s">
        <v>268</v>
      </c>
      <c r="X693" t="s">
        <v>856</v>
      </c>
      <c r="Y693" t="s">
        <v>32</v>
      </c>
      <c r="Z693" t="s">
        <v>32</v>
      </c>
      <c r="AA693" t="s">
        <v>32</v>
      </c>
      <c r="AB693" t="s">
        <v>32</v>
      </c>
      <c r="AC693" t="s">
        <v>32</v>
      </c>
      <c r="AD693" t="s">
        <v>32</v>
      </c>
      <c r="AE693" t="s">
        <v>190</v>
      </c>
      <c r="AF693">
        <v>217</v>
      </c>
      <c r="AG693" t="s">
        <v>191</v>
      </c>
      <c r="AH693" t="s">
        <v>192</v>
      </c>
      <c r="AI693">
        <v>4</v>
      </c>
      <c r="AJ693">
        <v>4</v>
      </c>
      <c r="AK693" t="s">
        <v>193</v>
      </c>
      <c r="AL693" t="s">
        <v>193</v>
      </c>
      <c r="AM693" t="s">
        <v>193</v>
      </c>
      <c r="AN693">
        <v>10</v>
      </c>
      <c r="AO693" t="s">
        <v>194</v>
      </c>
      <c r="AP693" t="s">
        <v>826</v>
      </c>
      <c r="AQ693" s="283">
        <v>1.3240000000000001</v>
      </c>
      <c r="AR693">
        <v>1.1100000000000001</v>
      </c>
      <c r="AS693" s="283">
        <v>1.4696400000000001</v>
      </c>
      <c r="AT693">
        <v>117</v>
      </c>
      <c r="AU693" t="s">
        <v>269</v>
      </c>
      <c r="AV693" t="s">
        <v>32</v>
      </c>
      <c r="AW693" t="s">
        <v>32</v>
      </c>
      <c r="AX693">
        <v>5</v>
      </c>
      <c r="AY693" t="s">
        <v>195</v>
      </c>
      <c r="AZ693">
        <v>9687</v>
      </c>
      <c r="BA693" t="s">
        <v>1083</v>
      </c>
      <c r="BB693">
        <v>979307</v>
      </c>
      <c r="BC693" t="s">
        <v>1084</v>
      </c>
      <c r="BD693">
        <v>15055519</v>
      </c>
      <c r="BE693" t="s">
        <v>829</v>
      </c>
      <c r="BF693" t="s">
        <v>66</v>
      </c>
      <c r="BG693" t="s">
        <v>32</v>
      </c>
      <c r="BH693" t="s">
        <v>198</v>
      </c>
      <c r="BI693" t="s">
        <v>32</v>
      </c>
      <c r="BJ693">
        <v>473092</v>
      </c>
      <c r="BK693" t="s">
        <v>831</v>
      </c>
      <c r="BL693" t="s">
        <v>272</v>
      </c>
      <c r="BM693" t="s">
        <v>841</v>
      </c>
      <c r="BN693" t="s">
        <v>834</v>
      </c>
      <c r="BO693" t="s">
        <v>32</v>
      </c>
      <c r="BP693" t="s">
        <v>32</v>
      </c>
    </row>
    <row r="694" spans="1:68">
      <c r="A694" s="109">
        <v>2026</v>
      </c>
      <c r="B694" t="s">
        <v>598</v>
      </c>
      <c r="C694" s="109">
        <v>13</v>
      </c>
      <c r="D694" t="s">
        <v>1970</v>
      </c>
      <c r="E694">
        <v>1</v>
      </c>
      <c r="F694" t="s">
        <v>32</v>
      </c>
      <c r="G694" t="s">
        <v>32</v>
      </c>
      <c r="H694">
        <v>963934</v>
      </c>
      <c r="I694" t="s">
        <v>338</v>
      </c>
      <c r="J694" t="s">
        <v>822</v>
      </c>
      <c r="K694" t="s">
        <v>914</v>
      </c>
      <c r="L694" t="s">
        <v>1102</v>
      </c>
      <c r="M694">
        <v>14.93</v>
      </c>
      <c r="N694">
        <v>29.3</v>
      </c>
      <c r="O694">
        <v>27.3</v>
      </c>
      <c r="P694" s="110">
        <v>46055</v>
      </c>
      <c r="Q694" s="110">
        <v>46066</v>
      </c>
      <c r="R694" s="110">
        <v>46066.536299768522</v>
      </c>
      <c r="S694" t="s">
        <v>187</v>
      </c>
      <c r="T694" t="s">
        <v>32</v>
      </c>
      <c r="U694" t="s">
        <v>32</v>
      </c>
      <c r="V694" t="s">
        <v>339</v>
      </c>
      <c r="W694" t="s">
        <v>340</v>
      </c>
      <c r="X694" t="s">
        <v>1058</v>
      </c>
      <c r="Y694" t="s">
        <v>32</v>
      </c>
      <c r="Z694" t="s">
        <v>32</v>
      </c>
      <c r="AA694" t="s">
        <v>32</v>
      </c>
      <c r="AB694" t="s">
        <v>32</v>
      </c>
      <c r="AC694" t="s">
        <v>32</v>
      </c>
      <c r="AD694" t="s">
        <v>32</v>
      </c>
      <c r="AE694" t="s">
        <v>190</v>
      </c>
      <c r="AF694">
        <v>217</v>
      </c>
      <c r="AG694" t="s">
        <v>191</v>
      </c>
      <c r="AH694" t="s">
        <v>192</v>
      </c>
      <c r="AI694">
        <v>4</v>
      </c>
      <c r="AJ694">
        <v>4</v>
      </c>
      <c r="AK694" t="s">
        <v>193</v>
      </c>
      <c r="AL694" t="s">
        <v>193</v>
      </c>
      <c r="AM694" t="s">
        <v>193</v>
      </c>
      <c r="AN694">
        <v>5</v>
      </c>
      <c r="AO694" t="s">
        <v>194</v>
      </c>
      <c r="AP694" t="s">
        <v>826</v>
      </c>
      <c r="AQ694" s="283">
        <v>1.613</v>
      </c>
      <c r="AR694">
        <v>1.0840000000000001</v>
      </c>
      <c r="AS694" s="283">
        <v>1.7484919999999999</v>
      </c>
      <c r="AT694">
        <v>111</v>
      </c>
      <c r="AU694" t="s">
        <v>340</v>
      </c>
      <c r="AV694" t="s">
        <v>32</v>
      </c>
      <c r="AW694" t="s">
        <v>32</v>
      </c>
      <c r="AX694">
        <v>5</v>
      </c>
      <c r="AY694" t="s">
        <v>195</v>
      </c>
      <c r="AZ694">
        <v>723</v>
      </c>
      <c r="BA694" t="s">
        <v>228</v>
      </c>
      <c r="BB694">
        <v>902193</v>
      </c>
      <c r="BC694" t="s">
        <v>343</v>
      </c>
      <c r="BD694">
        <v>8584657</v>
      </c>
      <c r="BE694" t="s">
        <v>829</v>
      </c>
      <c r="BF694" t="s">
        <v>340</v>
      </c>
      <c r="BG694" t="s">
        <v>32</v>
      </c>
      <c r="BH694" t="s">
        <v>198</v>
      </c>
      <c r="BI694" t="s">
        <v>32</v>
      </c>
      <c r="BJ694">
        <v>473052</v>
      </c>
      <c r="BK694" t="s">
        <v>831</v>
      </c>
      <c r="BL694" t="s">
        <v>344</v>
      </c>
      <c r="BM694" t="s">
        <v>841</v>
      </c>
      <c r="BN694" t="s">
        <v>834</v>
      </c>
      <c r="BO694" t="s">
        <v>32</v>
      </c>
      <c r="BP694" t="s">
        <v>32</v>
      </c>
    </row>
    <row r="695" spans="1:68">
      <c r="A695" s="109">
        <v>2026</v>
      </c>
      <c r="B695" t="s">
        <v>598</v>
      </c>
      <c r="C695" s="109">
        <v>13</v>
      </c>
      <c r="D695" t="s">
        <v>1970</v>
      </c>
      <c r="E695">
        <v>2</v>
      </c>
      <c r="F695" t="s">
        <v>32</v>
      </c>
      <c r="G695" t="s">
        <v>32</v>
      </c>
      <c r="H695">
        <v>963934</v>
      </c>
      <c r="I695" t="s">
        <v>338</v>
      </c>
      <c r="J695" t="s">
        <v>822</v>
      </c>
      <c r="K695" t="s">
        <v>914</v>
      </c>
      <c r="L695" t="s">
        <v>1102</v>
      </c>
      <c r="M695">
        <v>14.93</v>
      </c>
      <c r="N695">
        <v>29.3</v>
      </c>
      <c r="O695">
        <v>27.3</v>
      </c>
      <c r="P695" s="110">
        <v>46055</v>
      </c>
      <c r="Q695" s="110">
        <v>46066</v>
      </c>
      <c r="R695" s="110">
        <v>46066.536299768522</v>
      </c>
      <c r="S695" t="s">
        <v>187</v>
      </c>
      <c r="T695" t="s">
        <v>32</v>
      </c>
      <c r="U695" t="s">
        <v>32</v>
      </c>
      <c r="V695" t="s">
        <v>339</v>
      </c>
      <c r="W695" t="s">
        <v>340</v>
      </c>
      <c r="X695" t="s">
        <v>1058</v>
      </c>
      <c r="Y695" t="s">
        <v>32</v>
      </c>
      <c r="Z695" t="s">
        <v>32</v>
      </c>
      <c r="AA695" t="s">
        <v>32</v>
      </c>
      <c r="AB695" t="s">
        <v>32</v>
      </c>
      <c r="AC695" t="s">
        <v>32</v>
      </c>
      <c r="AD695" t="s">
        <v>32</v>
      </c>
      <c r="AE695" t="s">
        <v>190</v>
      </c>
      <c r="AF695">
        <v>217</v>
      </c>
      <c r="AG695" t="s">
        <v>191</v>
      </c>
      <c r="AH695" t="s">
        <v>192</v>
      </c>
      <c r="AI695">
        <v>4</v>
      </c>
      <c r="AJ695">
        <v>4</v>
      </c>
      <c r="AK695" t="s">
        <v>193</v>
      </c>
      <c r="AL695" t="s">
        <v>193</v>
      </c>
      <c r="AM695" t="s">
        <v>193</v>
      </c>
      <c r="AN695">
        <v>5</v>
      </c>
      <c r="AO695" t="s">
        <v>194</v>
      </c>
      <c r="AP695" t="s">
        <v>826</v>
      </c>
      <c r="AQ695" s="283">
        <v>2.7E-2</v>
      </c>
      <c r="AR695">
        <v>1.0840000000000001</v>
      </c>
      <c r="AS695" s="283">
        <v>2.9267999999999999E-2</v>
      </c>
      <c r="AT695">
        <v>111</v>
      </c>
      <c r="AU695" t="s">
        <v>340</v>
      </c>
      <c r="AV695" t="s">
        <v>32</v>
      </c>
      <c r="AW695" t="s">
        <v>32</v>
      </c>
      <c r="AX695">
        <v>5</v>
      </c>
      <c r="AY695" t="s">
        <v>195</v>
      </c>
      <c r="AZ695">
        <v>1981</v>
      </c>
      <c r="BA695" t="s">
        <v>218</v>
      </c>
      <c r="BB695">
        <v>902193</v>
      </c>
      <c r="BC695" t="s">
        <v>343</v>
      </c>
      <c r="BD695">
        <v>8584657</v>
      </c>
      <c r="BE695" t="s">
        <v>829</v>
      </c>
      <c r="BF695" t="s">
        <v>340</v>
      </c>
      <c r="BG695" t="s">
        <v>32</v>
      </c>
      <c r="BH695" t="s">
        <v>198</v>
      </c>
      <c r="BI695" t="s">
        <v>32</v>
      </c>
      <c r="BJ695">
        <v>473052</v>
      </c>
      <c r="BK695" t="s">
        <v>831</v>
      </c>
      <c r="BL695" t="s">
        <v>344</v>
      </c>
      <c r="BM695" t="s">
        <v>841</v>
      </c>
      <c r="BN695" t="s">
        <v>834</v>
      </c>
      <c r="BO695" t="s">
        <v>32</v>
      </c>
      <c r="BP695" t="s">
        <v>32</v>
      </c>
    </row>
    <row r="696" spans="1:68">
      <c r="A696" s="109">
        <v>2026</v>
      </c>
      <c r="B696" t="s">
        <v>598</v>
      </c>
      <c r="C696" s="109">
        <v>13</v>
      </c>
      <c r="D696" t="s">
        <v>1971</v>
      </c>
      <c r="E696">
        <v>1</v>
      </c>
      <c r="F696" t="s">
        <v>32</v>
      </c>
      <c r="G696" t="s">
        <v>32</v>
      </c>
      <c r="H696">
        <v>965720</v>
      </c>
      <c r="I696" t="s">
        <v>1124</v>
      </c>
      <c r="J696" t="s">
        <v>822</v>
      </c>
      <c r="K696" t="s">
        <v>914</v>
      </c>
      <c r="L696" t="s">
        <v>1125</v>
      </c>
      <c r="M696">
        <v>17.899999999999999</v>
      </c>
      <c r="N696">
        <v>45.7</v>
      </c>
      <c r="O696">
        <v>36.5</v>
      </c>
      <c r="P696" s="110">
        <v>46056</v>
      </c>
      <c r="Q696" s="110">
        <v>46066</v>
      </c>
      <c r="R696" s="110">
        <v>46066.496593321761</v>
      </c>
      <c r="S696" t="s">
        <v>187</v>
      </c>
      <c r="T696" t="s">
        <v>32</v>
      </c>
      <c r="U696" t="s">
        <v>32</v>
      </c>
      <c r="V696" t="s">
        <v>339</v>
      </c>
      <c r="W696" t="s">
        <v>340</v>
      </c>
      <c r="X696" t="s">
        <v>1058</v>
      </c>
      <c r="Y696" t="s">
        <v>32</v>
      </c>
      <c r="Z696" t="s">
        <v>32</v>
      </c>
      <c r="AA696" t="s">
        <v>32</v>
      </c>
      <c r="AB696" t="s">
        <v>32</v>
      </c>
      <c r="AC696" t="s">
        <v>32</v>
      </c>
      <c r="AD696" t="s">
        <v>32</v>
      </c>
      <c r="AE696" t="s">
        <v>190</v>
      </c>
      <c r="AF696">
        <v>217</v>
      </c>
      <c r="AG696" t="s">
        <v>191</v>
      </c>
      <c r="AH696" t="s">
        <v>192</v>
      </c>
      <c r="AI696">
        <v>4</v>
      </c>
      <c r="AJ696">
        <v>4</v>
      </c>
      <c r="AK696" t="s">
        <v>193</v>
      </c>
      <c r="AL696" t="s">
        <v>193</v>
      </c>
      <c r="AM696" t="s">
        <v>193</v>
      </c>
      <c r="AN696">
        <v>5</v>
      </c>
      <c r="AO696" t="s">
        <v>194</v>
      </c>
      <c r="AP696" t="s">
        <v>826</v>
      </c>
      <c r="AQ696" s="283">
        <v>0.17699999999999999</v>
      </c>
      <c r="AR696">
        <v>1.0840000000000001</v>
      </c>
      <c r="AS696" s="283">
        <v>0.19186800000000001</v>
      </c>
      <c r="AT696">
        <v>111</v>
      </c>
      <c r="AU696" t="s">
        <v>340</v>
      </c>
      <c r="AV696" t="s">
        <v>32</v>
      </c>
      <c r="AW696" t="s">
        <v>32</v>
      </c>
      <c r="AX696">
        <v>5</v>
      </c>
      <c r="AY696" t="s">
        <v>195</v>
      </c>
      <c r="AZ696">
        <v>723</v>
      </c>
      <c r="BA696" t="s">
        <v>228</v>
      </c>
      <c r="BB696">
        <v>11669</v>
      </c>
      <c r="BC696" t="s">
        <v>1126</v>
      </c>
      <c r="BD696">
        <v>7467957</v>
      </c>
      <c r="BE696" t="s">
        <v>859</v>
      </c>
      <c r="BF696" t="s">
        <v>340</v>
      </c>
      <c r="BG696" t="s">
        <v>32</v>
      </c>
      <c r="BH696" t="s">
        <v>198</v>
      </c>
      <c r="BI696" t="s">
        <v>32</v>
      </c>
      <c r="BJ696">
        <v>473050</v>
      </c>
      <c r="BK696" t="s">
        <v>831</v>
      </c>
      <c r="BL696" t="s">
        <v>344</v>
      </c>
      <c r="BM696" t="s">
        <v>841</v>
      </c>
      <c r="BN696" t="s">
        <v>834</v>
      </c>
      <c r="BO696" t="s">
        <v>32</v>
      </c>
      <c r="BP696" t="s">
        <v>32</v>
      </c>
    </row>
    <row r="697" spans="1:68">
      <c r="A697" s="109">
        <v>2026</v>
      </c>
      <c r="B697" t="s">
        <v>598</v>
      </c>
      <c r="C697" s="109">
        <v>12</v>
      </c>
      <c r="D697" t="s">
        <v>1972</v>
      </c>
      <c r="E697">
        <v>1</v>
      </c>
      <c r="F697" t="s">
        <v>32</v>
      </c>
      <c r="G697" t="s">
        <v>32</v>
      </c>
      <c r="H697">
        <v>966933</v>
      </c>
      <c r="I697" t="s">
        <v>395</v>
      </c>
      <c r="J697" t="s">
        <v>822</v>
      </c>
      <c r="K697" t="s">
        <v>952</v>
      </c>
      <c r="L697" t="s">
        <v>959</v>
      </c>
      <c r="M697">
        <v>14.99</v>
      </c>
      <c r="N697">
        <v>21.4</v>
      </c>
      <c r="O697">
        <v>39.799999999999997</v>
      </c>
      <c r="P697" s="110">
        <v>46054</v>
      </c>
      <c r="Q697" s="110">
        <v>46065</v>
      </c>
      <c r="R697" s="110">
        <v>46065.738208136572</v>
      </c>
      <c r="S697" t="s">
        <v>187</v>
      </c>
      <c r="T697" t="s">
        <v>32</v>
      </c>
      <c r="U697" t="s">
        <v>32</v>
      </c>
      <c r="V697" t="s">
        <v>318</v>
      </c>
      <c r="W697" t="s">
        <v>318</v>
      </c>
      <c r="X697" t="s">
        <v>954</v>
      </c>
      <c r="Y697" t="s">
        <v>32</v>
      </c>
      <c r="Z697" t="s">
        <v>32</v>
      </c>
      <c r="AA697" t="s">
        <v>32</v>
      </c>
      <c r="AB697" t="s">
        <v>32</v>
      </c>
      <c r="AC697" t="s">
        <v>32</v>
      </c>
      <c r="AD697" t="s">
        <v>32</v>
      </c>
      <c r="AE697" t="s">
        <v>190</v>
      </c>
      <c r="AF697">
        <v>217</v>
      </c>
      <c r="AG697" t="s">
        <v>191</v>
      </c>
      <c r="AH697" t="s">
        <v>192</v>
      </c>
      <c r="AI697">
        <v>4</v>
      </c>
      <c r="AJ697">
        <v>4</v>
      </c>
      <c r="AK697" t="s">
        <v>193</v>
      </c>
      <c r="AL697" t="s">
        <v>193</v>
      </c>
      <c r="AM697" t="s">
        <v>193</v>
      </c>
      <c r="AN697">
        <v>3</v>
      </c>
      <c r="AO697" t="s">
        <v>194</v>
      </c>
      <c r="AP697" t="s">
        <v>826</v>
      </c>
      <c r="AQ697" s="283">
        <v>1.1299999999999999</v>
      </c>
      <c r="AR697">
        <v>1.0840000000000001</v>
      </c>
      <c r="AS697" s="283">
        <v>1.22492</v>
      </c>
      <c r="AT697">
        <v>108</v>
      </c>
      <c r="AU697" t="s">
        <v>320</v>
      </c>
      <c r="AV697" t="s">
        <v>32</v>
      </c>
      <c r="AW697" t="s">
        <v>32</v>
      </c>
      <c r="AX697">
        <v>3</v>
      </c>
      <c r="AY697" t="s">
        <v>195</v>
      </c>
      <c r="AZ697">
        <v>5811</v>
      </c>
      <c r="BA697" t="s">
        <v>397</v>
      </c>
      <c r="BB697">
        <v>78068</v>
      </c>
      <c r="BC697" t="s">
        <v>396</v>
      </c>
      <c r="BD697">
        <v>9347160</v>
      </c>
      <c r="BE697" t="s">
        <v>829</v>
      </c>
      <c r="BF697" t="s">
        <v>318</v>
      </c>
      <c r="BG697" t="s">
        <v>32</v>
      </c>
      <c r="BH697" t="s">
        <v>198</v>
      </c>
      <c r="BI697" t="s">
        <v>32</v>
      </c>
      <c r="BJ697">
        <v>472968</v>
      </c>
      <c r="BK697" t="s">
        <v>831</v>
      </c>
      <c r="BL697" t="s">
        <v>323</v>
      </c>
      <c r="BM697" t="s">
        <v>841</v>
      </c>
      <c r="BN697" t="s">
        <v>834</v>
      </c>
      <c r="BO697" t="s">
        <v>32</v>
      </c>
      <c r="BP697" t="s">
        <v>32</v>
      </c>
    </row>
    <row r="698" spans="1:68">
      <c r="A698" s="109">
        <v>2026</v>
      </c>
      <c r="B698" t="s">
        <v>598</v>
      </c>
      <c r="C698" s="109">
        <v>12</v>
      </c>
      <c r="D698" t="s">
        <v>1973</v>
      </c>
      <c r="E698">
        <v>1</v>
      </c>
      <c r="F698" t="s">
        <v>32</v>
      </c>
      <c r="G698" t="s">
        <v>32</v>
      </c>
      <c r="H698">
        <v>705507</v>
      </c>
      <c r="I698" t="s">
        <v>961</v>
      </c>
      <c r="J698" t="s">
        <v>822</v>
      </c>
      <c r="K698" t="s">
        <v>952</v>
      </c>
      <c r="L698" t="s">
        <v>962</v>
      </c>
      <c r="M698">
        <v>14.1</v>
      </c>
      <c r="N698">
        <v>19.5</v>
      </c>
      <c r="O698">
        <v>25.7</v>
      </c>
      <c r="P698" s="110">
        <v>46054</v>
      </c>
      <c r="Q698" s="110">
        <v>46065</v>
      </c>
      <c r="R698" s="110">
        <v>46065.530412268519</v>
      </c>
      <c r="S698" t="s">
        <v>187</v>
      </c>
      <c r="T698" t="s">
        <v>32</v>
      </c>
      <c r="U698" t="s">
        <v>32</v>
      </c>
      <c r="V698" t="s">
        <v>318</v>
      </c>
      <c r="W698" t="s">
        <v>318</v>
      </c>
      <c r="X698" t="s">
        <v>954</v>
      </c>
      <c r="Y698" t="s">
        <v>32</v>
      </c>
      <c r="Z698" t="s">
        <v>32</v>
      </c>
      <c r="AA698" t="s">
        <v>32</v>
      </c>
      <c r="AB698" t="s">
        <v>32</v>
      </c>
      <c r="AC698" t="s">
        <v>32</v>
      </c>
      <c r="AD698" t="s">
        <v>32</v>
      </c>
      <c r="AE698" t="s">
        <v>190</v>
      </c>
      <c r="AF698">
        <v>217</v>
      </c>
      <c r="AG698" t="s">
        <v>191</v>
      </c>
      <c r="AH698" t="s">
        <v>192</v>
      </c>
      <c r="AI698">
        <v>4</v>
      </c>
      <c r="AJ698">
        <v>4</v>
      </c>
      <c r="AK698" t="s">
        <v>193</v>
      </c>
      <c r="AL698" t="s">
        <v>193</v>
      </c>
      <c r="AM698" t="s">
        <v>193</v>
      </c>
      <c r="AN698">
        <v>3</v>
      </c>
      <c r="AO698" t="s">
        <v>194</v>
      </c>
      <c r="AP698" t="s">
        <v>826</v>
      </c>
      <c r="AQ698" s="283">
        <v>0.78300000000000003</v>
      </c>
      <c r="AR698">
        <v>1.0840000000000001</v>
      </c>
      <c r="AS698" s="283">
        <v>0.84877200000000008</v>
      </c>
      <c r="AT698">
        <v>107</v>
      </c>
      <c r="AU698" t="s">
        <v>320</v>
      </c>
      <c r="AV698" t="s">
        <v>32</v>
      </c>
      <c r="AW698" t="s">
        <v>32</v>
      </c>
      <c r="AX698">
        <v>3</v>
      </c>
      <c r="AY698" t="s">
        <v>195</v>
      </c>
      <c r="AZ698">
        <v>31</v>
      </c>
      <c r="BA698" t="s">
        <v>1143</v>
      </c>
      <c r="BB698">
        <v>90701</v>
      </c>
      <c r="BC698" t="s">
        <v>649</v>
      </c>
      <c r="BD698">
        <v>12029896</v>
      </c>
      <c r="BE698" t="s">
        <v>829</v>
      </c>
      <c r="BF698" t="s">
        <v>318</v>
      </c>
      <c r="BG698" t="s">
        <v>32</v>
      </c>
      <c r="BH698" t="s">
        <v>198</v>
      </c>
      <c r="BI698" t="s">
        <v>32</v>
      </c>
      <c r="BJ698">
        <v>472940</v>
      </c>
      <c r="BK698" t="s">
        <v>831</v>
      </c>
      <c r="BL698" t="s">
        <v>323</v>
      </c>
      <c r="BM698" t="s">
        <v>841</v>
      </c>
      <c r="BN698" t="s">
        <v>834</v>
      </c>
      <c r="BO698" t="s">
        <v>32</v>
      </c>
      <c r="BP698" t="s">
        <v>32</v>
      </c>
    </row>
    <row r="699" spans="1:68">
      <c r="A699" s="109">
        <v>2026</v>
      </c>
      <c r="B699" t="s">
        <v>598</v>
      </c>
      <c r="C699" s="109">
        <v>11</v>
      </c>
      <c r="D699" t="s">
        <v>1974</v>
      </c>
      <c r="E699">
        <v>1</v>
      </c>
      <c r="F699" t="s">
        <v>32</v>
      </c>
      <c r="G699" t="s">
        <v>32</v>
      </c>
      <c r="H699">
        <v>701050</v>
      </c>
      <c r="I699" t="s">
        <v>1252</v>
      </c>
      <c r="J699" t="s">
        <v>822</v>
      </c>
      <c r="K699" t="s">
        <v>854</v>
      </c>
      <c r="L699" t="s">
        <v>1253</v>
      </c>
      <c r="M699">
        <v>11.9</v>
      </c>
      <c r="N699">
        <v>23.3</v>
      </c>
      <c r="O699">
        <v>24.9</v>
      </c>
      <c r="P699" s="110">
        <v>46054</v>
      </c>
      <c r="Q699" s="110">
        <v>46064</v>
      </c>
      <c r="R699" s="110">
        <v>46064.528138738417</v>
      </c>
      <c r="S699" t="s">
        <v>187</v>
      </c>
      <c r="T699" t="s">
        <v>32</v>
      </c>
      <c r="U699" t="s">
        <v>32</v>
      </c>
      <c r="V699" t="s">
        <v>259</v>
      </c>
      <c r="W699" t="s">
        <v>259</v>
      </c>
      <c r="X699" t="s">
        <v>856</v>
      </c>
      <c r="Y699" t="s">
        <v>32</v>
      </c>
      <c r="Z699" t="s">
        <v>32</v>
      </c>
      <c r="AA699" t="s">
        <v>32</v>
      </c>
      <c r="AB699" t="s">
        <v>32</v>
      </c>
      <c r="AC699" t="s">
        <v>32</v>
      </c>
      <c r="AD699" t="s">
        <v>32</v>
      </c>
      <c r="AE699" t="s">
        <v>190</v>
      </c>
      <c r="AF699">
        <v>217</v>
      </c>
      <c r="AG699" t="s">
        <v>191</v>
      </c>
      <c r="AH699" t="s">
        <v>192</v>
      </c>
      <c r="AI699">
        <v>4</v>
      </c>
      <c r="AJ699">
        <v>4</v>
      </c>
      <c r="AK699" t="s">
        <v>193</v>
      </c>
      <c r="AL699" t="s">
        <v>193</v>
      </c>
      <c r="AM699" t="s">
        <v>193</v>
      </c>
      <c r="AN699">
        <v>10</v>
      </c>
      <c r="AO699" t="s">
        <v>194</v>
      </c>
      <c r="AP699" t="s">
        <v>826</v>
      </c>
      <c r="AQ699" s="283">
        <v>1.8240000000000001</v>
      </c>
      <c r="AR699">
        <v>1.0840000000000001</v>
      </c>
      <c r="AS699" s="283">
        <v>1.9772160000000001</v>
      </c>
      <c r="AT699">
        <v>117</v>
      </c>
      <c r="AU699" t="s">
        <v>261</v>
      </c>
      <c r="AV699" t="s">
        <v>32</v>
      </c>
      <c r="AW699" t="s">
        <v>32</v>
      </c>
      <c r="AX699">
        <v>10</v>
      </c>
      <c r="AY699" t="s">
        <v>195</v>
      </c>
      <c r="AZ699">
        <v>2960</v>
      </c>
      <c r="BA699" t="s">
        <v>1256</v>
      </c>
      <c r="BB699">
        <v>935822</v>
      </c>
      <c r="BC699" t="s">
        <v>1257</v>
      </c>
      <c r="BD699">
        <v>15834559</v>
      </c>
      <c r="BE699" t="s">
        <v>829</v>
      </c>
      <c r="BF699" t="s">
        <v>268</v>
      </c>
      <c r="BG699" t="s">
        <v>32</v>
      </c>
      <c r="BH699" t="s">
        <v>198</v>
      </c>
      <c r="BI699" t="s">
        <v>32</v>
      </c>
      <c r="BJ699">
        <v>472849</v>
      </c>
      <c r="BK699" t="s">
        <v>831</v>
      </c>
      <c r="BL699" t="s">
        <v>264</v>
      </c>
      <c r="BM699" t="s">
        <v>841</v>
      </c>
      <c r="BN699" t="s">
        <v>1226</v>
      </c>
      <c r="BO699" t="s">
        <v>32</v>
      </c>
      <c r="BP699" t="s">
        <v>32</v>
      </c>
    </row>
    <row r="700" spans="1:68">
      <c r="A700" s="109">
        <v>2026</v>
      </c>
      <c r="B700" t="s">
        <v>598</v>
      </c>
      <c r="C700" s="109">
        <v>10</v>
      </c>
      <c r="D700" t="s">
        <v>1975</v>
      </c>
      <c r="E700">
        <v>1</v>
      </c>
      <c r="F700" t="s">
        <v>32</v>
      </c>
      <c r="G700" t="s">
        <v>32</v>
      </c>
      <c r="H700">
        <v>698758</v>
      </c>
      <c r="I700" t="s">
        <v>862</v>
      </c>
      <c r="J700" t="s">
        <v>822</v>
      </c>
      <c r="K700" t="s">
        <v>823</v>
      </c>
      <c r="L700" t="s">
        <v>863</v>
      </c>
      <c r="M700">
        <v>17.899999999999999</v>
      </c>
      <c r="N700">
        <v>49.4</v>
      </c>
      <c r="O700">
        <v>80</v>
      </c>
      <c r="P700" s="110">
        <v>46054</v>
      </c>
      <c r="Q700" s="110">
        <v>46063</v>
      </c>
      <c r="R700" s="110">
        <v>46063.771935914352</v>
      </c>
      <c r="S700" t="s">
        <v>187</v>
      </c>
      <c r="T700" t="s">
        <v>32</v>
      </c>
      <c r="U700" t="s">
        <v>32</v>
      </c>
      <c r="V700" t="s">
        <v>188</v>
      </c>
      <c r="W700" t="s">
        <v>188</v>
      </c>
      <c r="X700" t="s">
        <v>825</v>
      </c>
      <c r="Y700" t="s">
        <v>32</v>
      </c>
      <c r="Z700" t="s">
        <v>32</v>
      </c>
      <c r="AA700" t="s">
        <v>32</v>
      </c>
      <c r="AB700" t="s">
        <v>32</v>
      </c>
      <c r="AC700" t="s">
        <v>32</v>
      </c>
      <c r="AD700" t="s">
        <v>32</v>
      </c>
      <c r="AE700" t="s">
        <v>190</v>
      </c>
      <c r="AF700">
        <v>217</v>
      </c>
      <c r="AG700" t="s">
        <v>191</v>
      </c>
      <c r="AH700" t="s">
        <v>192</v>
      </c>
      <c r="AI700">
        <v>4</v>
      </c>
      <c r="AJ700">
        <v>4</v>
      </c>
      <c r="AK700" t="s">
        <v>193</v>
      </c>
      <c r="AL700" t="s">
        <v>193</v>
      </c>
      <c r="AM700" t="s">
        <v>193</v>
      </c>
      <c r="AN700">
        <v>14</v>
      </c>
      <c r="AO700" t="s">
        <v>194</v>
      </c>
      <c r="AP700" t="s">
        <v>826</v>
      </c>
      <c r="AQ700" s="283">
        <v>4.6040000000000001</v>
      </c>
      <c r="AR700">
        <v>1.0840000000000001</v>
      </c>
      <c r="AS700" s="283">
        <v>4.9907360000000001</v>
      </c>
      <c r="AT700">
        <v>161</v>
      </c>
      <c r="AU700" t="s">
        <v>188</v>
      </c>
      <c r="AV700" t="s">
        <v>32</v>
      </c>
      <c r="AW700" t="s">
        <v>32</v>
      </c>
      <c r="AX700">
        <v>14</v>
      </c>
      <c r="AY700" t="s">
        <v>195</v>
      </c>
      <c r="AZ700">
        <v>8486</v>
      </c>
      <c r="BA700" t="s">
        <v>330</v>
      </c>
      <c r="BB700">
        <v>942458</v>
      </c>
      <c r="BC700" t="s">
        <v>867</v>
      </c>
      <c r="BD700">
        <v>15928261</v>
      </c>
      <c r="BE700" t="s">
        <v>829</v>
      </c>
      <c r="BF700" t="s">
        <v>188</v>
      </c>
      <c r="BG700" t="s">
        <v>32</v>
      </c>
      <c r="BH700" t="s">
        <v>198</v>
      </c>
      <c r="BI700" t="s">
        <v>32</v>
      </c>
      <c r="BJ700">
        <v>472801</v>
      </c>
      <c r="BK700" t="s">
        <v>831</v>
      </c>
      <c r="BL700" t="s">
        <v>1030</v>
      </c>
      <c r="BM700" t="s">
        <v>841</v>
      </c>
      <c r="BN700" t="s">
        <v>834</v>
      </c>
      <c r="BO700" t="s">
        <v>32</v>
      </c>
      <c r="BP700" t="s">
        <v>32</v>
      </c>
    </row>
    <row r="701" spans="1:68">
      <c r="A701" s="109">
        <v>2026</v>
      </c>
      <c r="B701" t="s">
        <v>598</v>
      </c>
      <c r="C701" s="109">
        <v>10</v>
      </c>
      <c r="D701" t="s">
        <v>1976</v>
      </c>
      <c r="E701">
        <v>1</v>
      </c>
      <c r="F701" t="s">
        <v>32</v>
      </c>
      <c r="G701" t="s">
        <v>32</v>
      </c>
      <c r="H701">
        <v>700379</v>
      </c>
      <c r="I701" t="s">
        <v>329</v>
      </c>
      <c r="J701" t="s">
        <v>822</v>
      </c>
      <c r="K701" t="s">
        <v>823</v>
      </c>
      <c r="L701" t="s">
        <v>1035</v>
      </c>
      <c r="M701">
        <v>15</v>
      </c>
      <c r="N701">
        <v>45</v>
      </c>
      <c r="O701">
        <v>44.1</v>
      </c>
      <c r="P701" s="110">
        <v>46053</v>
      </c>
      <c r="Q701" s="110">
        <v>46063</v>
      </c>
      <c r="R701" s="110">
        <v>46063.801791585647</v>
      </c>
      <c r="S701" t="s">
        <v>187</v>
      </c>
      <c r="T701" t="s">
        <v>32</v>
      </c>
      <c r="U701" t="s">
        <v>32</v>
      </c>
      <c r="V701" t="s">
        <v>301</v>
      </c>
      <c r="W701" t="s">
        <v>302</v>
      </c>
      <c r="X701" t="s">
        <v>856</v>
      </c>
      <c r="Y701" t="s">
        <v>32</v>
      </c>
      <c r="Z701" t="s">
        <v>32</v>
      </c>
      <c r="AA701" t="s">
        <v>32</v>
      </c>
      <c r="AB701" t="s">
        <v>32</v>
      </c>
      <c r="AC701" t="s">
        <v>32</v>
      </c>
      <c r="AD701" t="s">
        <v>32</v>
      </c>
      <c r="AE701" t="s">
        <v>190</v>
      </c>
      <c r="AF701">
        <v>217</v>
      </c>
      <c r="AG701" t="s">
        <v>191</v>
      </c>
      <c r="AH701" t="s">
        <v>192</v>
      </c>
      <c r="AI701">
        <v>4</v>
      </c>
      <c r="AJ701">
        <v>4</v>
      </c>
      <c r="AK701" t="s">
        <v>193</v>
      </c>
      <c r="AL701" t="s">
        <v>193</v>
      </c>
      <c r="AM701" t="s">
        <v>193</v>
      </c>
      <c r="AN701">
        <v>10</v>
      </c>
      <c r="AO701" t="s">
        <v>194</v>
      </c>
      <c r="AP701" t="s">
        <v>826</v>
      </c>
      <c r="AQ701" s="283">
        <v>2.4260000000000002</v>
      </c>
      <c r="AR701">
        <v>1.0840000000000001</v>
      </c>
      <c r="AS701" s="283">
        <v>2.6297839999999999</v>
      </c>
      <c r="AT701">
        <v>117</v>
      </c>
      <c r="AU701" t="s">
        <v>261</v>
      </c>
      <c r="AV701" t="s">
        <v>32</v>
      </c>
      <c r="AW701" t="s">
        <v>32</v>
      </c>
      <c r="AX701">
        <v>14</v>
      </c>
      <c r="AY701" t="s">
        <v>195</v>
      </c>
      <c r="AZ701">
        <v>8486</v>
      </c>
      <c r="BA701" t="s">
        <v>330</v>
      </c>
      <c r="BB701">
        <v>88158</v>
      </c>
      <c r="BC701" t="s">
        <v>335</v>
      </c>
      <c r="BD701">
        <v>7468555</v>
      </c>
      <c r="BE701" t="s">
        <v>829</v>
      </c>
      <c r="BF701" t="s">
        <v>188</v>
      </c>
      <c r="BG701" t="s">
        <v>32</v>
      </c>
      <c r="BH701" t="s">
        <v>198</v>
      </c>
      <c r="BI701" t="s">
        <v>32</v>
      </c>
      <c r="BJ701">
        <v>472798</v>
      </c>
      <c r="BK701" t="s">
        <v>831</v>
      </c>
      <c r="BL701" t="s">
        <v>305</v>
      </c>
      <c r="BM701" t="s">
        <v>841</v>
      </c>
      <c r="BN701" t="s">
        <v>834</v>
      </c>
      <c r="BO701" t="s">
        <v>32</v>
      </c>
      <c r="BP701" t="s">
        <v>32</v>
      </c>
    </row>
    <row r="702" spans="1:68">
      <c r="A702" s="109">
        <v>2026</v>
      </c>
      <c r="B702" t="s">
        <v>598</v>
      </c>
      <c r="C702" s="109">
        <v>10</v>
      </c>
      <c r="D702" t="s">
        <v>1977</v>
      </c>
      <c r="E702">
        <v>1</v>
      </c>
      <c r="F702" t="s">
        <v>32</v>
      </c>
      <c r="G702" t="s">
        <v>32</v>
      </c>
      <c r="H702">
        <v>702039</v>
      </c>
      <c r="I702" t="s">
        <v>878</v>
      </c>
      <c r="J702" t="s">
        <v>822</v>
      </c>
      <c r="K702" t="s">
        <v>875</v>
      </c>
      <c r="L702" t="s">
        <v>879</v>
      </c>
      <c r="M702">
        <v>17.8</v>
      </c>
      <c r="N702">
        <v>50</v>
      </c>
      <c r="O702">
        <v>79.900000000000006</v>
      </c>
      <c r="P702" s="110">
        <v>46038</v>
      </c>
      <c r="Q702" s="110">
        <v>46063</v>
      </c>
      <c r="R702" s="110">
        <v>46063.759606284722</v>
      </c>
      <c r="S702" t="s">
        <v>187</v>
      </c>
      <c r="T702" t="s">
        <v>32</v>
      </c>
      <c r="U702" t="s">
        <v>32</v>
      </c>
      <c r="V702" t="s">
        <v>250</v>
      </c>
      <c r="W702" t="s">
        <v>251</v>
      </c>
      <c r="X702" t="s">
        <v>843</v>
      </c>
      <c r="Y702" t="s">
        <v>32</v>
      </c>
      <c r="Z702" t="s">
        <v>32</v>
      </c>
      <c r="AA702" t="s">
        <v>32</v>
      </c>
      <c r="AB702" t="s">
        <v>32</v>
      </c>
      <c r="AC702" t="s">
        <v>32</v>
      </c>
      <c r="AD702" t="s">
        <v>32</v>
      </c>
      <c r="AE702" t="s">
        <v>190</v>
      </c>
      <c r="AF702">
        <v>217</v>
      </c>
      <c r="AG702" t="s">
        <v>191</v>
      </c>
      <c r="AH702" t="s">
        <v>192</v>
      </c>
      <c r="AI702">
        <v>4</v>
      </c>
      <c r="AJ702">
        <v>4</v>
      </c>
      <c r="AK702" t="s">
        <v>193</v>
      </c>
      <c r="AL702" t="s">
        <v>193</v>
      </c>
      <c r="AM702" t="s">
        <v>193</v>
      </c>
      <c r="AN702">
        <v>12</v>
      </c>
      <c r="AO702" t="s">
        <v>194</v>
      </c>
      <c r="AP702" t="s">
        <v>826</v>
      </c>
      <c r="AQ702" s="283">
        <v>12.1</v>
      </c>
      <c r="AR702">
        <v>1.087</v>
      </c>
      <c r="AS702" s="283">
        <v>13.152699999999999</v>
      </c>
      <c r="AT702">
        <v>120</v>
      </c>
      <c r="AU702" t="s">
        <v>253</v>
      </c>
      <c r="AV702" t="s">
        <v>32</v>
      </c>
      <c r="AW702" t="s">
        <v>32</v>
      </c>
      <c r="AX702">
        <v>8</v>
      </c>
      <c r="AY702" t="s">
        <v>195</v>
      </c>
      <c r="AZ702">
        <v>5536</v>
      </c>
      <c r="BA702" t="s">
        <v>880</v>
      </c>
      <c r="BB702">
        <v>944989</v>
      </c>
      <c r="BC702" t="s">
        <v>881</v>
      </c>
      <c r="BD702">
        <v>16037261</v>
      </c>
      <c r="BE702" t="s">
        <v>829</v>
      </c>
      <c r="BF702" t="s">
        <v>351</v>
      </c>
      <c r="BG702" t="s">
        <v>32</v>
      </c>
      <c r="BH702" t="s">
        <v>198</v>
      </c>
      <c r="BI702" t="s">
        <v>882</v>
      </c>
      <c r="BJ702">
        <v>472765</v>
      </c>
      <c r="BK702" t="s">
        <v>831</v>
      </c>
      <c r="BL702" t="s">
        <v>256</v>
      </c>
      <c r="BM702" t="s">
        <v>841</v>
      </c>
      <c r="BN702" t="s">
        <v>834</v>
      </c>
      <c r="BO702" t="s">
        <v>32</v>
      </c>
      <c r="BP702" t="s">
        <v>32</v>
      </c>
    </row>
    <row r="703" spans="1:68">
      <c r="A703" s="109">
        <v>2026</v>
      </c>
      <c r="B703" t="s">
        <v>598</v>
      </c>
      <c r="C703" s="109">
        <v>10</v>
      </c>
      <c r="D703" t="s">
        <v>1978</v>
      </c>
      <c r="E703">
        <v>1</v>
      </c>
      <c r="F703" t="s">
        <v>32</v>
      </c>
      <c r="G703" t="s">
        <v>32</v>
      </c>
      <c r="H703">
        <v>702944</v>
      </c>
      <c r="I703" t="s">
        <v>897</v>
      </c>
      <c r="J703" t="s">
        <v>822</v>
      </c>
      <c r="K703" t="s">
        <v>875</v>
      </c>
      <c r="L703" t="s">
        <v>898</v>
      </c>
      <c r="M703">
        <v>17.98</v>
      </c>
      <c r="N703">
        <v>96.3</v>
      </c>
      <c r="O703">
        <v>68.900000000000006</v>
      </c>
      <c r="P703" s="110">
        <v>46031</v>
      </c>
      <c r="Q703" s="110">
        <v>46063</v>
      </c>
      <c r="R703" s="110">
        <v>46063.671563854157</v>
      </c>
      <c r="S703" t="s">
        <v>187</v>
      </c>
      <c r="T703" t="s">
        <v>32</v>
      </c>
      <c r="U703" t="s">
        <v>32</v>
      </c>
      <c r="V703" t="s">
        <v>250</v>
      </c>
      <c r="W703" t="s">
        <v>251</v>
      </c>
      <c r="X703" t="s">
        <v>843</v>
      </c>
      <c r="Y703" t="s">
        <v>32</v>
      </c>
      <c r="Z703" t="s">
        <v>32</v>
      </c>
      <c r="AA703" t="s">
        <v>32</v>
      </c>
      <c r="AB703" t="s">
        <v>32</v>
      </c>
      <c r="AC703" t="s">
        <v>32</v>
      </c>
      <c r="AD703" t="s">
        <v>32</v>
      </c>
      <c r="AE703" t="s">
        <v>190</v>
      </c>
      <c r="AF703">
        <v>217</v>
      </c>
      <c r="AG703" t="s">
        <v>191</v>
      </c>
      <c r="AH703" t="s">
        <v>192</v>
      </c>
      <c r="AI703">
        <v>4</v>
      </c>
      <c r="AJ703">
        <v>4</v>
      </c>
      <c r="AK703" t="s">
        <v>193</v>
      </c>
      <c r="AL703" t="s">
        <v>193</v>
      </c>
      <c r="AM703" t="s">
        <v>193</v>
      </c>
      <c r="AN703">
        <v>12</v>
      </c>
      <c r="AO703" t="s">
        <v>194</v>
      </c>
      <c r="AP703" t="s">
        <v>826</v>
      </c>
      <c r="AQ703" s="283">
        <v>14.733000000000001</v>
      </c>
      <c r="AR703">
        <v>1.087</v>
      </c>
      <c r="AS703" s="283">
        <v>16.014771</v>
      </c>
      <c r="AT703">
        <v>120</v>
      </c>
      <c r="AU703" t="s">
        <v>253</v>
      </c>
      <c r="AV703" t="s">
        <v>32</v>
      </c>
      <c r="AW703" t="s">
        <v>32</v>
      </c>
      <c r="AX703">
        <v>8</v>
      </c>
      <c r="AY703" t="s">
        <v>195</v>
      </c>
      <c r="AZ703">
        <v>5536</v>
      </c>
      <c r="BA703" t="s">
        <v>880</v>
      </c>
      <c r="BB703">
        <v>18039</v>
      </c>
      <c r="BC703" t="s">
        <v>899</v>
      </c>
      <c r="BD703">
        <v>5960148</v>
      </c>
      <c r="BE703" t="s">
        <v>829</v>
      </c>
      <c r="BF703" t="s">
        <v>351</v>
      </c>
      <c r="BG703" t="s">
        <v>32</v>
      </c>
      <c r="BH703" t="s">
        <v>198</v>
      </c>
      <c r="BI703" t="s">
        <v>1979</v>
      </c>
      <c r="BJ703">
        <v>472764</v>
      </c>
      <c r="BK703" t="s">
        <v>831</v>
      </c>
      <c r="BL703" t="s">
        <v>256</v>
      </c>
      <c r="BM703" t="s">
        <v>841</v>
      </c>
      <c r="BN703" t="s">
        <v>834</v>
      </c>
      <c r="BO703" t="s">
        <v>32</v>
      </c>
      <c r="BP703" t="s">
        <v>32</v>
      </c>
    </row>
    <row r="704" spans="1:68">
      <c r="A704" s="109">
        <v>2026</v>
      </c>
      <c r="B704" t="s">
        <v>598</v>
      </c>
      <c r="C704" s="109">
        <v>10</v>
      </c>
      <c r="D704" t="s">
        <v>1980</v>
      </c>
      <c r="E704">
        <v>1</v>
      </c>
      <c r="F704" t="s">
        <v>32</v>
      </c>
      <c r="G704" t="s">
        <v>32</v>
      </c>
      <c r="H704">
        <v>968441</v>
      </c>
      <c r="I704" t="s">
        <v>1245</v>
      </c>
      <c r="J704" t="s">
        <v>822</v>
      </c>
      <c r="K704" t="s">
        <v>854</v>
      </c>
      <c r="L704" t="s">
        <v>1246</v>
      </c>
      <c r="M704">
        <v>14.9</v>
      </c>
      <c r="N704">
        <v>29.1</v>
      </c>
      <c r="O704">
        <v>20.5</v>
      </c>
      <c r="P704" s="110">
        <v>46048</v>
      </c>
      <c r="Q704" s="110">
        <v>46063</v>
      </c>
      <c r="R704" s="110">
        <v>46063.478945138893</v>
      </c>
      <c r="S704" t="s">
        <v>187</v>
      </c>
      <c r="T704" t="s">
        <v>32</v>
      </c>
      <c r="U704" t="s">
        <v>32</v>
      </c>
      <c r="V704" t="s">
        <v>188</v>
      </c>
      <c r="W704" t="s">
        <v>188</v>
      </c>
      <c r="X704" t="s">
        <v>825</v>
      </c>
      <c r="Y704" t="s">
        <v>32</v>
      </c>
      <c r="Z704" t="s">
        <v>32</v>
      </c>
      <c r="AA704" t="s">
        <v>32</v>
      </c>
      <c r="AB704" t="s">
        <v>32</v>
      </c>
      <c r="AC704" t="s">
        <v>32</v>
      </c>
      <c r="AD704" t="s">
        <v>32</v>
      </c>
      <c r="AE704" t="s">
        <v>190</v>
      </c>
      <c r="AF704">
        <v>217</v>
      </c>
      <c r="AG704" t="s">
        <v>191</v>
      </c>
      <c r="AH704" t="s">
        <v>192</v>
      </c>
      <c r="AI704">
        <v>4</v>
      </c>
      <c r="AJ704">
        <v>4</v>
      </c>
      <c r="AK704" t="s">
        <v>193</v>
      </c>
      <c r="AL704" t="s">
        <v>193</v>
      </c>
      <c r="AM704" t="s">
        <v>193</v>
      </c>
      <c r="AN704">
        <v>10</v>
      </c>
      <c r="AO704" t="s">
        <v>194</v>
      </c>
      <c r="AP704" t="s">
        <v>826</v>
      </c>
      <c r="AQ704" s="283">
        <v>1.4950000000000001</v>
      </c>
      <c r="AR704">
        <v>1.0840000000000001</v>
      </c>
      <c r="AS704" s="283">
        <v>1.6205799999999999</v>
      </c>
      <c r="AT704">
        <v>117</v>
      </c>
      <c r="AU704" t="s">
        <v>188</v>
      </c>
      <c r="AV704" t="s">
        <v>32</v>
      </c>
      <c r="AW704" t="s">
        <v>32</v>
      </c>
      <c r="AX704">
        <v>10</v>
      </c>
      <c r="AY704" t="s">
        <v>195</v>
      </c>
      <c r="AZ704">
        <v>6627</v>
      </c>
      <c r="BA704" t="s">
        <v>364</v>
      </c>
      <c r="BB704">
        <v>38799</v>
      </c>
      <c r="BC704" t="s">
        <v>1247</v>
      </c>
      <c r="BD704">
        <v>13321080</v>
      </c>
      <c r="BE704" t="s">
        <v>829</v>
      </c>
      <c r="BF704" t="s">
        <v>301</v>
      </c>
      <c r="BG704" t="s">
        <v>32</v>
      </c>
      <c r="BH704" t="s">
        <v>198</v>
      </c>
      <c r="BI704" t="s">
        <v>32</v>
      </c>
      <c r="BJ704">
        <v>472684</v>
      </c>
      <c r="BK704" t="s">
        <v>831</v>
      </c>
      <c r="BL704" t="s">
        <v>200</v>
      </c>
      <c r="BM704" t="s">
        <v>841</v>
      </c>
      <c r="BN704" t="s">
        <v>834</v>
      </c>
      <c r="BO704" t="s">
        <v>32</v>
      </c>
      <c r="BP704" t="s">
        <v>32</v>
      </c>
    </row>
    <row r="705" spans="1:68">
      <c r="A705" s="109">
        <v>2026</v>
      </c>
      <c r="B705" t="s">
        <v>598</v>
      </c>
      <c r="C705" s="109">
        <v>10</v>
      </c>
      <c r="D705" t="s">
        <v>1980</v>
      </c>
      <c r="E705">
        <v>2</v>
      </c>
      <c r="F705" t="s">
        <v>32</v>
      </c>
      <c r="G705" t="s">
        <v>32</v>
      </c>
      <c r="H705">
        <v>968441</v>
      </c>
      <c r="I705" t="s">
        <v>1245</v>
      </c>
      <c r="J705" t="s">
        <v>822</v>
      </c>
      <c r="K705" t="s">
        <v>854</v>
      </c>
      <c r="L705" t="s">
        <v>1246</v>
      </c>
      <c r="M705">
        <v>14.9</v>
      </c>
      <c r="N705">
        <v>29.1</v>
      </c>
      <c r="O705">
        <v>20.5</v>
      </c>
      <c r="P705" s="110">
        <v>46048</v>
      </c>
      <c r="Q705" s="110">
        <v>46063</v>
      </c>
      <c r="R705" s="110">
        <v>46063.478945138893</v>
      </c>
      <c r="S705" t="s">
        <v>187</v>
      </c>
      <c r="T705" t="s">
        <v>32</v>
      </c>
      <c r="U705" t="s">
        <v>32</v>
      </c>
      <c r="V705" t="s">
        <v>188</v>
      </c>
      <c r="W705" t="s">
        <v>188</v>
      </c>
      <c r="X705" t="s">
        <v>825</v>
      </c>
      <c r="Y705" t="s">
        <v>32</v>
      </c>
      <c r="Z705" t="s">
        <v>32</v>
      </c>
      <c r="AA705" t="s">
        <v>32</v>
      </c>
      <c r="AB705" t="s">
        <v>32</v>
      </c>
      <c r="AC705" t="s">
        <v>32</v>
      </c>
      <c r="AD705" t="s">
        <v>32</v>
      </c>
      <c r="AE705" t="s">
        <v>190</v>
      </c>
      <c r="AF705">
        <v>217</v>
      </c>
      <c r="AG705" t="s">
        <v>191</v>
      </c>
      <c r="AH705" t="s">
        <v>192</v>
      </c>
      <c r="AI705">
        <v>4</v>
      </c>
      <c r="AJ705">
        <v>4</v>
      </c>
      <c r="AK705" t="s">
        <v>193</v>
      </c>
      <c r="AL705" t="s">
        <v>193</v>
      </c>
      <c r="AM705" t="s">
        <v>193</v>
      </c>
      <c r="AN705">
        <v>10</v>
      </c>
      <c r="AO705" t="s">
        <v>194</v>
      </c>
      <c r="AP705" t="s">
        <v>826</v>
      </c>
      <c r="AQ705" s="283">
        <v>5.1999999999999998E-2</v>
      </c>
      <c r="AR705">
        <v>1.0840000000000001</v>
      </c>
      <c r="AS705" s="283">
        <v>5.6368000000000001E-2</v>
      </c>
      <c r="AT705">
        <v>117</v>
      </c>
      <c r="AU705" t="s">
        <v>188</v>
      </c>
      <c r="AV705" t="s">
        <v>32</v>
      </c>
      <c r="AW705" t="s">
        <v>32</v>
      </c>
      <c r="AX705">
        <v>10</v>
      </c>
      <c r="AY705" t="s">
        <v>239</v>
      </c>
      <c r="AZ705">
        <v>9999999</v>
      </c>
      <c r="BA705" t="s">
        <v>379</v>
      </c>
      <c r="BB705">
        <v>38799</v>
      </c>
      <c r="BC705" t="s">
        <v>1247</v>
      </c>
      <c r="BD705">
        <v>13321080</v>
      </c>
      <c r="BE705" t="s">
        <v>829</v>
      </c>
      <c r="BF705" t="s">
        <v>301</v>
      </c>
      <c r="BG705" t="s">
        <v>32</v>
      </c>
      <c r="BH705" t="s">
        <v>198</v>
      </c>
      <c r="BI705" t="s">
        <v>32</v>
      </c>
      <c r="BJ705">
        <v>472684</v>
      </c>
      <c r="BK705" t="s">
        <v>831</v>
      </c>
      <c r="BL705" t="s">
        <v>200</v>
      </c>
      <c r="BM705" t="s">
        <v>841</v>
      </c>
      <c r="BN705" t="s">
        <v>834</v>
      </c>
      <c r="BO705" t="s">
        <v>32</v>
      </c>
      <c r="BP705" t="s">
        <v>32</v>
      </c>
    </row>
    <row r="706" spans="1:68">
      <c r="A706" s="109">
        <v>2026</v>
      </c>
      <c r="B706" t="s">
        <v>598</v>
      </c>
      <c r="C706" s="109">
        <v>9</v>
      </c>
      <c r="D706" t="s">
        <v>1981</v>
      </c>
      <c r="E706">
        <v>1</v>
      </c>
      <c r="F706" t="s">
        <v>32</v>
      </c>
      <c r="G706" t="s">
        <v>32</v>
      </c>
      <c r="H706">
        <v>698122</v>
      </c>
      <c r="I706" t="s">
        <v>360</v>
      </c>
      <c r="J706" t="s">
        <v>822</v>
      </c>
      <c r="K706" t="s">
        <v>1101</v>
      </c>
      <c r="L706" t="s">
        <v>1152</v>
      </c>
      <c r="M706">
        <v>17.46</v>
      </c>
      <c r="N706">
        <v>44</v>
      </c>
      <c r="O706">
        <v>40.799999999999997</v>
      </c>
      <c r="P706" s="110">
        <v>46055</v>
      </c>
      <c r="Q706" s="110">
        <v>46062</v>
      </c>
      <c r="R706" s="110">
        <v>46062.77621103009</v>
      </c>
      <c r="S706" t="s">
        <v>187</v>
      </c>
      <c r="T706" t="s">
        <v>32</v>
      </c>
      <c r="U706" t="s">
        <v>32</v>
      </c>
      <c r="V706" t="s">
        <v>232</v>
      </c>
      <c r="W706" t="s">
        <v>233</v>
      </c>
      <c r="X706" t="s">
        <v>1103</v>
      </c>
      <c r="Y706" t="s">
        <v>32</v>
      </c>
      <c r="Z706" t="s">
        <v>32</v>
      </c>
      <c r="AA706" t="s">
        <v>32</v>
      </c>
      <c r="AB706" t="s">
        <v>32</v>
      </c>
      <c r="AC706" t="s">
        <v>32</v>
      </c>
      <c r="AD706" t="s">
        <v>32</v>
      </c>
      <c r="AE706" t="s">
        <v>190</v>
      </c>
      <c r="AF706">
        <v>217</v>
      </c>
      <c r="AG706" t="s">
        <v>191</v>
      </c>
      <c r="AH706" t="s">
        <v>192</v>
      </c>
      <c r="AI706">
        <v>4</v>
      </c>
      <c r="AJ706">
        <v>4</v>
      </c>
      <c r="AK706" t="s">
        <v>193</v>
      </c>
      <c r="AL706" t="s">
        <v>193</v>
      </c>
      <c r="AM706" t="s">
        <v>193</v>
      </c>
      <c r="AN706">
        <v>7</v>
      </c>
      <c r="AO706" t="s">
        <v>194</v>
      </c>
      <c r="AP706" t="s">
        <v>826</v>
      </c>
      <c r="AQ706" s="283">
        <v>0.36899999999999999</v>
      </c>
      <c r="AR706">
        <v>1.0840000000000001</v>
      </c>
      <c r="AS706" s="283">
        <v>0.39999600000000002</v>
      </c>
      <c r="AT706">
        <v>113</v>
      </c>
      <c r="AU706" t="s">
        <v>235</v>
      </c>
      <c r="AV706" t="s">
        <v>32</v>
      </c>
      <c r="AW706" t="s">
        <v>32</v>
      </c>
      <c r="AX706">
        <v>7</v>
      </c>
      <c r="AY706" t="s">
        <v>422</v>
      </c>
      <c r="AZ706">
        <v>5287</v>
      </c>
      <c r="BA706" t="s">
        <v>481</v>
      </c>
      <c r="BB706">
        <v>900371</v>
      </c>
      <c r="BC706" t="s">
        <v>361</v>
      </c>
      <c r="BD706">
        <v>14556309</v>
      </c>
      <c r="BE706" t="s">
        <v>829</v>
      </c>
      <c r="BF706" t="s">
        <v>563</v>
      </c>
      <c r="BG706" t="s">
        <v>32</v>
      </c>
      <c r="BH706" t="s">
        <v>198</v>
      </c>
      <c r="BI706" t="s">
        <v>32</v>
      </c>
      <c r="BJ706">
        <v>472659</v>
      </c>
      <c r="BK706" t="s">
        <v>831</v>
      </c>
      <c r="BL706" t="s">
        <v>238</v>
      </c>
      <c r="BM706" t="s">
        <v>841</v>
      </c>
      <c r="BN706" t="s">
        <v>834</v>
      </c>
      <c r="BO706" t="s">
        <v>32</v>
      </c>
      <c r="BP706" t="s">
        <v>32</v>
      </c>
    </row>
    <row r="707" spans="1:68">
      <c r="A707" s="109">
        <v>2026</v>
      </c>
      <c r="B707" t="s">
        <v>598</v>
      </c>
      <c r="C707" s="109">
        <v>9</v>
      </c>
      <c r="D707" t="s">
        <v>1981</v>
      </c>
      <c r="E707">
        <v>2</v>
      </c>
      <c r="F707" t="s">
        <v>32</v>
      </c>
      <c r="G707" t="s">
        <v>32</v>
      </c>
      <c r="H707">
        <v>698122</v>
      </c>
      <c r="I707" t="s">
        <v>360</v>
      </c>
      <c r="J707" t="s">
        <v>822</v>
      </c>
      <c r="K707" t="s">
        <v>1101</v>
      </c>
      <c r="L707" t="s">
        <v>1152</v>
      </c>
      <c r="M707">
        <v>17.46</v>
      </c>
      <c r="N707">
        <v>44</v>
      </c>
      <c r="O707">
        <v>40.799999999999997</v>
      </c>
      <c r="P707" s="110">
        <v>46055</v>
      </c>
      <c r="Q707" s="110">
        <v>46062</v>
      </c>
      <c r="R707" s="110">
        <v>46062.77621103009</v>
      </c>
      <c r="S707" t="s">
        <v>187</v>
      </c>
      <c r="T707" t="s">
        <v>32</v>
      </c>
      <c r="U707" t="s">
        <v>32</v>
      </c>
      <c r="V707" t="s">
        <v>232</v>
      </c>
      <c r="W707" t="s">
        <v>233</v>
      </c>
      <c r="X707" t="s">
        <v>1103</v>
      </c>
      <c r="Y707" t="s">
        <v>32</v>
      </c>
      <c r="Z707" t="s">
        <v>32</v>
      </c>
      <c r="AA707" t="s">
        <v>32</v>
      </c>
      <c r="AB707" t="s">
        <v>32</v>
      </c>
      <c r="AC707" t="s">
        <v>32</v>
      </c>
      <c r="AD707" t="s">
        <v>32</v>
      </c>
      <c r="AE707" t="s">
        <v>190</v>
      </c>
      <c r="AF707">
        <v>217</v>
      </c>
      <c r="AG707" t="s">
        <v>191</v>
      </c>
      <c r="AH707" t="s">
        <v>192</v>
      </c>
      <c r="AI707">
        <v>4</v>
      </c>
      <c r="AJ707">
        <v>4</v>
      </c>
      <c r="AK707" t="s">
        <v>193</v>
      </c>
      <c r="AL707" t="s">
        <v>193</v>
      </c>
      <c r="AM707" t="s">
        <v>193</v>
      </c>
      <c r="AN707">
        <v>6</v>
      </c>
      <c r="AO707" t="s">
        <v>194</v>
      </c>
      <c r="AP707" t="s">
        <v>826</v>
      </c>
      <c r="AQ707" s="283">
        <v>0.5</v>
      </c>
      <c r="AR707">
        <v>1.0840000000000001</v>
      </c>
      <c r="AS707" s="283">
        <v>0.54200000000000004</v>
      </c>
      <c r="AT707">
        <v>112</v>
      </c>
      <c r="AU707" t="s">
        <v>235</v>
      </c>
      <c r="AV707" t="s">
        <v>32</v>
      </c>
      <c r="AW707" t="s">
        <v>32</v>
      </c>
      <c r="AX707">
        <v>7</v>
      </c>
      <c r="AY707" t="s">
        <v>422</v>
      </c>
      <c r="AZ707">
        <v>5287</v>
      </c>
      <c r="BA707" t="s">
        <v>481</v>
      </c>
      <c r="BB707">
        <v>900371</v>
      </c>
      <c r="BC707" t="s">
        <v>361</v>
      </c>
      <c r="BD707">
        <v>14556309</v>
      </c>
      <c r="BE707" t="s">
        <v>829</v>
      </c>
      <c r="BF707" t="s">
        <v>563</v>
      </c>
      <c r="BG707" t="s">
        <v>32</v>
      </c>
      <c r="BH707" t="s">
        <v>198</v>
      </c>
      <c r="BI707" t="s">
        <v>32</v>
      </c>
      <c r="BJ707">
        <v>472659</v>
      </c>
      <c r="BK707" t="s">
        <v>831</v>
      </c>
      <c r="BL707" t="s">
        <v>238</v>
      </c>
      <c r="BM707" t="s">
        <v>841</v>
      </c>
      <c r="BN707" t="s">
        <v>834</v>
      </c>
      <c r="BO707" t="s">
        <v>32</v>
      </c>
      <c r="BP707" t="s">
        <v>32</v>
      </c>
    </row>
    <row r="708" spans="1:68">
      <c r="A708" s="109">
        <v>2026</v>
      </c>
      <c r="B708" t="s">
        <v>598</v>
      </c>
      <c r="C708" s="109">
        <v>9</v>
      </c>
      <c r="D708" t="s">
        <v>1981</v>
      </c>
      <c r="E708">
        <v>3</v>
      </c>
      <c r="F708" t="s">
        <v>32</v>
      </c>
      <c r="G708" t="s">
        <v>32</v>
      </c>
      <c r="H708">
        <v>698122</v>
      </c>
      <c r="I708" t="s">
        <v>360</v>
      </c>
      <c r="J708" t="s">
        <v>822</v>
      </c>
      <c r="K708" t="s">
        <v>1101</v>
      </c>
      <c r="L708" t="s">
        <v>1152</v>
      </c>
      <c r="M708">
        <v>17.46</v>
      </c>
      <c r="N708">
        <v>44</v>
      </c>
      <c r="O708">
        <v>40.799999999999997</v>
      </c>
      <c r="P708" s="110">
        <v>46055</v>
      </c>
      <c r="Q708" s="110">
        <v>46062</v>
      </c>
      <c r="R708" s="110">
        <v>46062.77621103009</v>
      </c>
      <c r="S708" t="s">
        <v>187</v>
      </c>
      <c r="T708" t="s">
        <v>32</v>
      </c>
      <c r="U708" t="s">
        <v>32</v>
      </c>
      <c r="V708" t="s">
        <v>232</v>
      </c>
      <c r="W708" t="s">
        <v>233</v>
      </c>
      <c r="X708" t="s">
        <v>1103</v>
      </c>
      <c r="Y708" t="s">
        <v>32</v>
      </c>
      <c r="Z708" t="s">
        <v>32</v>
      </c>
      <c r="AA708" t="s">
        <v>32</v>
      </c>
      <c r="AB708" t="s">
        <v>32</v>
      </c>
      <c r="AC708" t="s">
        <v>32</v>
      </c>
      <c r="AD708" t="s">
        <v>32</v>
      </c>
      <c r="AE708" t="s">
        <v>190</v>
      </c>
      <c r="AF708">
        <v>217</v>
      </c>
      <c r="AG708" t="s">
        <v>191</v>
      </c>
      <c r="AH708" t="s">
        <v>192</v>
      </c>
      <c r="AI708">
        <v>4</v>
      </c>
      <c r="AJ708">
        <v>4</v>
      </c>
      <c r="AK708" t="s">
        <v>193</v>
      </c>
      <c r="AL708" t="s">
        <v>193</v>
      </c>
      <c r="AM708" t="s">
        <v>193</v>
      </c>
      <c r="AN708">
        <v>7</v>
      </c>
      <c r="AO708" t="s">
        <v>194</v>
      </c>
      <c r="AP708" t="s">
        <v>826</v>
      </c>
      <c r="AQ708" s="283">
        <v>5.0000000000000001E-3</v>
      </c>
      <c r="AR708">
        <v>1.0840000000000001</v>
      </c>
      <c r="AS708" s="283">
        <v>5.4200000000000003E-3</v>
      </c>
      <c r="AT708">
        <v>113</v>
      </c>
      <c r="AU708" t="s">
        <v>235</v>
      </c>
      <c r="AV708" t="s">
        <v>32</v>
      </c>
      <c r="AW708" t="s">
        <v>32</v>
      </c>
      <c r="AX708">
        <v>7</v>
      </c>
      <c r="AY708" t="s">
        <v>239</v>
      </c>
      <c r="AZ708">
        <v>8888888</v>
      </c>
      <c r="BA708" t="s">
        <v>280</v>
      </c>
      <c r="BB708">
        <v>900371</v>
      </c>
      <c r="BC708" t="s">
        <v>361</v>
      </c>
      <c r="BD708">
        <v>14556309</v>
      </c>
      <c r="BE708" t="s">
        <v>829</v>
      </c>
      <c r="BF708" t="s">
        <v>563</v>
      </c>
      <c r="BG708" t="s">
        <v>32</v>
      </c>
      <c r="BH708" t="s">
        <v>198</v>
      </c>
      <c r="BI708" t="s">
        <v>32</v>
      </c>
      <c r="BJ708">
        <v>472659</v>
      </c>
      <c r="BK708" t="s">
        <v>831</v>
      </c>
      <c r="BL708" t="s">
        <v>238</v>
      </c>
      <c r="BM708" t="s">
        <v>841</v>
      </c>
      <c r="BN708" t="s">
        <v>834</v>
      </c>
      <c r="BO708" t="s">
        <v>32</v>
      </c>
      <c r="BP708" t="s">
        <v>32</v>
      </c>
    </row>
    <row r="709" spans="1:68">
      <c r="A709" s="109">
        <v>2026</v>
      </c>
      <c r="B709" t="s">
        <v>598</v>
      </c>
      <c r="C709" s="109">
        <v>9</v>
      </c>
      <c r="D709" t="s">
        <v>1982</v>
      </c>
      <c r="E709">
        <v>1</v>
      </c>
      <c r="F709" t="s">
        <v>32</v>
      </c>
      <c r="G709" t="s">
        <v>32</v>
      </c>
      <c r="H709">
        <v>910890</v>
      </c>
      <c r="I709" t="s">
        <v>1725</v>
      </c>
      <c r="J709" t="s">
        <v>822</v>
      </c>
      <c r="K709" t="s">
        <v>341</v>
      </c>
      <c r="L709" t="s">
        <v>1726</v>
      </c>
      <c r="M709">
        <v>16.600000000000001</v>
      </c>
      <c r="N709">
        <v>37</v>
      </c>
      <c r="O709">
        <v>47.6</v>
      </c>
      <c r="P709" s="110">
        <v>46055</v>
      </c>
      <c r="Q709" s="110">
        <v>46062</v>
      </c>
      <c r="R709" s="110">
        <v>46062.498545682873</v>
      </c>
      <c r="S709" t="s">
        <v>187</v>
      </c>
      <c r="T709" t="s">
        <v>32</v>
      </c>
      <c r="U709" t="s">
        <v>32</v>
      </c>
      <c r="V709" t="s">
        <v>1508</v>
      </c>
      <c r="W709" t="s">
        <v>1191</v>
      </c>
      <c r="X709" t="s">
        <v>1058</v>
      </c>
      <c r="Y709" t="s">
        <v>32</v>
      </c>
      <c r="Z709" t="s">
        <v>32</v>
      </c>
      <c r="AA709" t="s">
        <v>32</v>
      </c>
      <c r="AB709" t="s">
        <v>32</v>
      </c>
      <c r="AC709" t="s">
        <v>32</v>
      </c>
      <c r="AD709" t="s">
        <v>32</v>
      </c>
      <c r="AE709" t="s">
        <v>190</v>
      </c>
      <c r="AF709">
        <v>217</v>
      </c>
      <c r="AG709" t="s">
        <v>191</v>
      </c>
      <c r="AH709" t="s">
        <v>192</v>
      </c>
      <c r="AI709">
        <v>4</v>
      </c>
      <c r="AJ709">
        <v>4</v>
      </c>
      <c r="AK709" t="s">
        <v>193</v>
      </c>
      <c r="AL709" t="s">
        <v>193</v>
      </c>
      <c r="AM709" t="s">
        <v>193</v>
      </c>
      <c r="AN709">
        <v>5</v>
      </c>
      <c r="AO709" t="s">
        <v>194</v>
      </c>
      <c r="AP709" t="s">
        <v>826</v>
      </c>
      <c r="AQ709" s="283">
        <v>8.9999999999999993E-3</v>
      </c>
      <c r="AR709">
        <v>1.0840000000000001</v>
      </c>
      <c r="AS709" s="283">
        <v>9.7560000000000008E-3</v>
      </c>
      <c r="AT709">
        <v>111</v>
      </c>
      <c r="AU709" t="s">
        <v>1191</v>
      </c>
      <c r="AV709" t="s">
        <v>32</v>
      </c>
      <c r="AW709" t="s">
        <v>32</v>
      </c>
      <c r="AX709">
        <v>8</v>
      </c>
      <c r="AY709" t="s">
        <v>195</v>
      </c>
      <c r="AZ709">
        <v>7000</v>
      </c>
      <c r="BA709" t="s">
        <v>1727</v>
      </c>
      <c r="BB709">
        <v>924239</v>
      </c>
      <c r="BC709" t="s">
        <v>1728</v>
      </c>
      <c r="BD709">
        <v>6371797</v>
      </c>
      <c r="BE709" t="s">
        <v>829</v>
      </c>
      <c r="BF709" t="s">
        <v>203</v>
      </c>
      <c r="BG709" t="s">
        <v>32</v>
      </c>
      <c r="BH709" t="s">
        <v>198</v>
      </c>
      <c r="BI709" t="s">
        <v>32</v>
      </c>
      <c r="BJ709">
        <v>472583</v>
      </c>
      <c r="BK709" t="s">
        <v>831</v>
      </c>
      <c r="BL709" t="s">
        <v>1510</v>
      </c>
      <c r="BM709" t="s">
        <v>833</v>
      </c>
      <c r="BN709" t="s">
        <v>834</v>
      </c>
      <c r="BO709" t="s">
        <v>32</v>
      </c>
      <c r="BP709" t="s">
        <v>32</v>
      </c>
    </row>
    <row r="710" spans="1:68">
      <c r="A710" s="109">
        <v>2026</v>
      </c>
      <c r="B710" t="s">
        <v>598</v>
      </c>
      <c r="C710" s="109">
        <v>9</v>
      </c>
      <c r="D710" t="s">
        <v>1982</v>
      </c>
      <c r="E710">
        <v>2</v>
      </c>
      <c r="F710" t="s">
        <v>32</v>
      </c>
      <c r="G710" t="s">
        <v>32</v>
      </c>
      <c r="H710">
        <v>910890</v>
      </c>
      <c r="I710" t="s">
        <v>1725</v>
      </c>
      <c r="J710" t="s">
        <v>822</v>
      </c>
      <c r="K710" t="s">
        <v>341</v>
      </c>
      <c r="L710" t="s">
        <v>1726</v>
      </c>
      <c r="M710">
        <v>16.600000000000001</v>
      </c>
      <c r="N710">
        <v>37</v>
      </c>
      <c r="O710">
        <v>47.6</v>
      </c>
      <c r="P710" s="110">
        <v>46055</v>
      </c>
      <c r="Q710" s="110">
        <v>46062</v>
      </c>
      <c r="R710" s="110">
        <v>46062.498545682873</v>
      </c>
      <c r="S710" t="s">
        <v>187</v>
      </c>
      <c r="T710" t="s">
        <v>32</v>
      </c>
      <c r="U710" t="s">
        <v>32</v>
      </c>
      <c r="V710" t="s">
        <v>1508</v>
      </c>
      <c r="W710" t="s">
        <v>1191</v>
      </c>
      <c r="X710" t="s">
        <v>1058</v>
      </c>
      <c r="Y710" t="s">
        <v>32</v>
      </c>
      <c r="Z710" t="s">
        <v>32</v>
      </c>
      <c r="AA710" t="s">
        <v>32</v>
      </c>
      <c r="AB710" t="s">
        <v>32</v>
      </c>
      <c r="AC710" t="s">
        <v>32</v>
      </c>
      <c r="AD710" t="s">
        <v>32</v>
      </c>
      <c r="AE710" t="s">
        <v>190</v>
      </c>
      <c r="AF710">
        <v>217</v>
      </c>
      <c r="AG710" t="s">
        <v>191</v>
      </c>
      <c r="AH710" t="s">
        <v>192</v>
      </c>
      <c r="AI710">
        <v>4</v>
      </c>
      <c r="AJ710">
        <v>4</v>
      </c>
      <c r="AK710" t="s">
        <v>193</v>
      </c>
      <c r="AL710" t="s">
        <v>193</v>
      </c>
      <c r="AM710" t="s">
        <v>193</v>
      </c>
      <c r="AN710">
        <v>5</v>
      </c>
      <c r="AO710" t="s">
        <v>194</v>
      </c>
      <c r="AP710" t="s">
        <v>826</v>
      </c>
      <c r="AQ710" s="283">
        <v>0.84199999999999997</v>
      </c>
      <c r="AR710">
        <v>1.0840000000000001</v>
      </c>
      <c r="AS710" s="283">
        <v>0.91272799999999998</v>
      </c>
      <c r="AT710">
        <v>111</v>
      </c>
      <c r="AU710" t="s">
        <v>1191</v>
      </c>
      <c r="AV710" t="s">
        <v>32</v>
      </c>
      <c r="AW710" t="s">
        <v>32</v>
      </c>
      <c r="AX710">
        <v>8</v>
      </c>
      <c r="AY710" t="s">
        <v>195</v>
      </c>
      <c r="AZ710">
        <v>7000</v>
      </c>
      <c r="BA710" t="s">
        <v>1727</v>
      </c>
      <c r="BB710">
        <v>924239</v>
      </c>
      <c r="BC710" t="s">
        <v>1728</v>
      </c>
      <c r="BD710">
        <v>6371797</v>
      </c>
      <c r="BE710" t="s">
        <v>829</v>
      </c>
      <c r="BF710" t="s">
        <v>203</v>
      </c>
      <c r="BG710" t="s">
        <v>32</v>
      </c>
      <c r="BH710" t="s">
        <v>198</v>
      </c>
      <c r="BI710" t="s">
        <v>32</v>
      </c>
      <c r="BJ710">
        <v>472583</v>
      </c>
      <c r="BK710" t="s">
        <v>831</v>
      </c>
      <c r="BL710" t="s">
        <v>1510</v>
      </c>
      <c r="BM710" t="s">
        <v>833</v>
      </c>
      <c r="BN710" t="s">
        <v>834</v>
      </c>
      <c r="BO710" t="s">
        <v>32</v>
      </c>
      <c r="BP710" t="s">
        <v>32</v>
      </c>
    </row>
    <row r="711" spans="1:68">
      <c r="A711" s="109">
        <v>2026</v>
      </c>
      <c r="B711" t="s">
        <v>598</v>
      </c>
      <c r="C711" s="109">
        <v>8</v>
      </c>
      <c r="D711" t="s">
        <v>1983</v>
      </c>
      <c r="E711">
        <v>1</v>
      </c>
      <c r="F711" t="s">
        <v>32</v>
      </c>
      <c r="H711">
        <v>702411</v>
      </c>
      <c r="I711" t="s">
        <v>1110</v>
      </c>
      <c r="J711" t="s">
        <v>822</v>
      </c>
      <c r="K711" t="s">
        <v>914</v>
      </c>
      <c r="L711" t="s">
        <v>1111</v>
      </c>
      <c r="M711">
        <v>14.96</v>
      </c>
      <c r="N711">
        <v>48.8</v>
      </c>
      <c r="O711">
        <v>49.6</v>
      </c>
      <c r="P711" s="110">
        <v>46055</v>
      </c>
      <c r="Q711" s="110">
        <v>46061</v>
      </c>
      <c r="R711" s="110">
        <v>46061.758333333331</v>
      </c>
      <c r="S711" t="s">
        <v>187</v>
      </c>
      <c r="T711" t="s">
        <v>32</v>
      </c>
      <c r="U711" t="s">
        <v>32</v>
      </c>
      <c r="V711" t="s">
        <v>232</v>
      </c>
      <c r="W711" t="s">
        <v>233</v>
      </c>
      <c r="X711" t="s">
        <v>1103</v>
      </c>
      <c r="Y711" t="s">
        <v>32</v>
      </c>
      <c r="Z711" t="s">
        <v>32</v>
      </c>
      <c r="AA711" t="s">
        <v>32</v>
      </c>
      <c r="AB711" t="s">
        <v>32</v>
      </c>
      <c r="AC711" t="s">
        <v>32</v>
      </c>
      <c r="AD711" t="s">
        <v>32</v>
      </c>
      <c r="AE711" t="s">
        <v>190</v>
      </c>
      <c r="AF711">
        <v>217</v>
      </c>
      <c r="AG711" t="s">
        <v>191</v>
      </c>
      <c r="AH711" t="s">
        <v>192</v>
      </c>
      <c r="AI711">
        <v>4</v>
      </c>
      <c r="AJ711">
        <v>4</v>
      </c>
      <c r="AK711" t="s">
        <v>193</v>
      </c>
      <c r="AL711" t="s">
        <v>193</v>
      </c>
      <c r="AM711" t="s">
        <v>193</v>
      </c>
      <c r="AN711">
        <v>6</v>
      </c>
      <c r="AO711" t="s">
        <v>194</v>
      </c>
      <c r="AP711" t="s">
        <v>826</v>
      </c>
      <c r="AQ711" s="283">
        <v>1.24</v>
      </c>
      <c r="AR711">
        <v>1.0840000000000001</v>
      </c>
      <c r="AS711" s="283">
        <v>1.34416</v>
      </c>
      <c r="AT711">
        <v>112</v>
      </c>
      <c r="AU711" t="s">
        <v>235</v>
      </c>
      <c r="AV711" t="s">
        <v>32</v>
      </c>
      <c r="AW711" t="s">
        <v>32</v>
      </c>
      <c r="AX711">
        <v>7</v>
      </c>
      <c r="AY711" t="s">
        <v>195</v>
      </c>
      <c r="AZ711">
        <v>5204</v>
      </c>
      <c r="BA711" t="s">
        <v>236</v>
      </c>
      <c r="BB711">
        <v>85443</v>
      </c>
      <c r="BC711" t="s">
        <v>1112</v>
      </c>
      <c r="BD711">
        <v>8472010</v>
      </c>
      <c r="BE711" t="s">
        <v>829</v>
      </c>
      <c r="BF711" t="s">
        <v>563</v>
      </c>
      <c r="BG711" t="s">
        <v>32</v>
      </c>
      <c r="BH711" t="s">
        <v>198</v>
      </c>
      <c r="BI711" t="s">
        <v>32</v>
      </c>
      <c r="BJ711">
        <v>472546</v>
      </c>
      <c r="BK711" t="s">
        <v>831</v>
      </c>
      <c r="BL711" t="s">
        <v>238</v>
      </c>
      <c r="BM711" t="s">
        <v>841</v>
      </c>
      <c r="BN711" t="s">
        <v>834</v>
      </c>
      <c r="BO711" t="s">
        <v>32</v>
      </c>
      <c r="BP711" t="s">
        <v>32</v>
      </c>
    </row>
    <row r="712" spans="1:68">
      <c r="A712" s="109">
        <v>2026</v>
      </c>
      <c r="B712" t="s">
        <v>598</v>
      </c>
      <c r="C712" s="109">
        <v>8</v>
      </c>
      <c r="D712" t="s">
        <v>1984</v>
      </c>
      <c r="E712">
        <v>1</v>
      </c>
      <c r="F712" t="s">
        <v>32</v>
      </c>
      <c r="H712">
        <v>39434</v>
      </c>
      <c r="I712" t="s">
        <v>1176</v>
      </c>
      <c r="J712" t="s">
        <v>822</v>
      </c>
      <c r="K712" t="s">
        <v>1101</v>
      </c>
      <c r="L712" t="s">
        <v>1177</v>
      </c>
      <c r="M712">
        <v>17</v>
      </c>
      <c r="N712">
        <v>50</v>
      </c>
      <c r="O712">
        <v>57</v>
      </c>
      <c r="P712" s="110">
        <v>46055</v>
      </c>
      <c r="Q712" s="110">
        <v>46061</v>
      </c>
      <c r="R712" s="110">
        <v>46061.496527777781</v>
      </c>
      <c r="S712" t="s">
        <v>187</v>
      </c>
      <c r="T712" t="s">
        <v>32</v>
      </c>
      <c r="U712" t="s">
        <v>32</v>
      </c>
      <c r="V712" t="s">
        <v>232</v>
      </c>
      <c r="W712" t="s">
        <v>233</v>
      </c>
      <c r="X712" t="s">
        <v>1103</v>
      </c>
      <c r="Y712" t="s">
        <v>32</v>
      </c>
      <c r="Z712" t="s">
        <v>32</v>
      </c>
      <c r="AA712" t="s">
        <v>32</v>
      </c>
      <c r="AB712" t="s">
        <v>32</v>
      </c>
      <c r="AC712" t="s">
        <v>32</v>
      </c>
      <c r="AD712" t="s">
        <v>32</v>
      </c>
      <c r="AE712" t="s">
        <v>190</v>
      </c>
      <c r="AF712">
        <v>217</v>
      </c>
      <c r="AG712" t="s">
        <v>191</v>
      </c>
      <c r="AH712" t="s">
        <v>192</v>
      </c>
      <c r="AI712">
        <v>4</v>
      </c>
      <c r="AJ712">
        <v>4</v>
      </c>
      <c r="AK712" t="s">
        <v>193</v>
      </c>
      <c r="AL712" t="s">
        <v>193</v>
      </c>
      <c r="AM712" t="s">
        <v>193</v>
      </c>
      <c r="AN712">
        <v>7</v>
      </c>
      <c r="AO712" t="s">
        <v>194</v>
      </c>
      <c r="AP712" t="s">
        <v>826</v>
      </c>
      <c r="AQ712" s="283">
        <v>0.376</v>
      </c>
      <c r="AR712">
        <v>1.0840000000000001</v>
      </c>
      <c r="AS712" s="283">
        <v>0.407584</v>
      </c>
      <c r="AT712">
        <v>113</v>
      </c>
      <c r="AU712" t="s">
        <v>235</v>
      </c>
      <c r="AV712" t="s">
        <v>32</v>
      </c>
      <c r="AW712" t="s">
        <v>32</v>
      </c>
      <c r="AX712">
        <v>7</v>
      </c>
      <c r="AY712" t="s">
        <v>195</v>
      </c>
      <c r="AZ712">
        <v>5204</v>
      </c>
      <c r="BA712" t="s">
        <v>236</v>
      </c>
      <c r="BB712">
        <v>85421</v>
      </c>
      <c r="BC712" t="s">
        <v>1178</v>
      </c>
      <c r="BD712">
        <v>6711572</v>
      </c>
      <c r="BE712" t="s">
        <v>829</v>
      </c>
      <c r="BF712" t="s">
        <v>563</v>
      </c>
      <c r="BG712" t="s">
        <v>32</v>
      </c>
      <c r="BH712" t="s">
        <v>198</v>
      </c>
      <c r="BI712" t="s">
        <v>32</v>
      </c>
      <c r="BJ712">
        <v>472531</v>
      </c>
      <c r="BK712" t="s">
        <v>831</v>
      </c>
      <c r="BL712" t="s">
        <v>238</v>
      </c>
      <c r="BM712" t="s">
        <v>841</v>
      </c>
      <c r="BN712" t="s">
        <v>834</v>
      </c>
      <c r="BO712" t="s">
        <v>32</v>
      </c>
      <c r="BP712" t="s">
        <v>32</v>
      </c>
    </row>
    <row r="713" spans="1:68">
      <c r="A713" s="109">
        <v>2026</v>
      </c>
      <c r="B713" t="s">
        <v>598</v>
      </c>
      <c r="C713" s="109">
        <v>8</v>
      </c>
      <c r="D713" t="s">
        <v>1985</v>
      </c>
      <c r="E713">
        <v>1</v>
      </c>
      <c r="F713" t="s">
        <v>32</v>
      </c>
      <c r="H713">
        <v>969772</v>
      </c>
      <c r="I713" t="s">
        <v>1106</v>
      </c>
      <c r="J713" t="s">
        <v>822</v>
      </c>
      <c r="K713" t="s">
        <v>1101</v>
      </c>
      <c r="L713" t="s">
        <v>1107</v>
      </c>
      <c r="M713">
        <v>14.99</v>
      </c>
      <c r="N713">
        <v>19.7</v>
      </c>
      <c r="O713">
        <v>30</v>
      </c>
      <c r="P713" s="110">
        <v>46054</v>
      </c>
      <c r="Q713" s="110">
        <v>46061</v>
      </c>
      <c r="R713" s="110">
        <v>46061.416666666657</v>
      </c>
      <c r="S713" t="s">
        <v>187</v>
      </c>
      <c r="T713" t="s">
        <v>32</v>
      </c>
      <c r="U713" t="s">
        <v>32</v>
      </c>
      <c r="V713" t="s">
        <v>232</v>
      </c>
      <c r="W713" t="s">
        <v>233</v>
      </c>
      <c r="X713" t="s">
        <v>1103</v>
      </c>
      <c r="Y713" t="s">
        <v>32</v>
      </c>
      <c r="Z713" t="s">
        <v>32</v>
      </c>
      <c r="AA713" t="s">
        <v>32</v>
      </c>
      <c r="AB713" t="s">
        <v>32</v>
      </c>
      <c r="AC713" t="s">
        <v>32</v>
      </c>
      <c r="AD713" t="s">
        <v>32</v>
      </c>
      <c r="AE713" t="s">
        <v>190</v>
      </c>
      <c r="AF713">
        <v>217</v>
      </c>
      <c r="AG713" t="s">
        <v>191</v>
      </c>
      <c r="AH713" t="s">
        <v>192</v>
      </c>
      <c r="AI713">
        <v>4</v>
      </c>
      <c r="AJ713">
        <v>4</v>
      </c>
      <c r="AK713" t="s">
        <v>193</v>
      </c>
      <c r="AL713" t="s">
        <v>193</v>
      </c>
      <c r="AM713" t="s">
        <v>193</v>
      </c>
      <c r="AN713">
        <v>7</v>
      </c>
      <c r="AO713" t="s">
        <v>194</v>
      </c>
      <c r="AP713" t="s">
        <v>826</v>
      </c>
      <c r="AQ713" s="283">
        <v>0.53600000000000003</v>
      </c>
      <c r="AR713">
        <v>1.0840000000000001</v>
      </c>
      <c r="AS713" s="283">
        <v>0.5810240000000001</v>
      </c>
      <c r="AT713">
        <v>113</v>
      </c>
      <c r="AU713" t="s">
        <v>235</v>
      </c>
      <c r="AV713" t="s">
        <v>32</v>
      </c>
      <c r="AW713" t="s">
        <v>32</v>
      </c>
      <c r="AX713">
        <v>7</v>
      </c>
      <c r="AY713" t="s">
        <v>195</v>
      </c>
      <c r="AZ713">
        <v>5204</v>
      </c>
      <c r="BA713" t="s">
        <v>236</v>
      </c>
      <c r="BB713">
        <v>900371</v>
      </c>
      <c r="BC713" t="s">
        <v>361</v>
      </c>
      <c r="BD713">
        <v>14556309</v>
      </c>
      <c r="BE713" t="s">
        <v>829</v>
      </c>
      <c r="BF713" t="s">
        <v>563</v>
      </c>
      <c r="BG713" t="s">
        <v>32</v>
      </c>
      <c r="BH713" t="s">
        <v>198</v>
      </c>
      <c r="BI713" t="s">
        <v>32</v>
      </c>
      <c r="BJ713">
        <v>472530</v>
      </c>
      <c r="BK713" t="s">
        <v>831</v>
      </c>
      <c r="BL713" t="s">
        <v>238</v>
      </c>
      <c r="BM713" t="s">
        <v>841</v>
      </c>
      <c r="BN713" t="s">
        <v>834</v>
      </c>
      <c r="BO713" t="s">
        <v>32</v>
      </c>
      <c r="BP713" t="s">
        <v>32</v>
      </c>
    </row>
    <row r="714" spans="1:68">
      <c r="A714" s="109">
        <v>2026</v>
      </c>
      <c r="B714" t="s">
        <v>598</v>
      </c>
      <c r="C714" s="109">
        <v>4</v>
      </c>
      <c r="D714" t="s">
        <v>1986</v>
      </c>
      <c r="E714">
        <v>1</v>
      </c>
      <c r="F714" t="s">
        <v>32</v>
      </c>
      <c r="G714" t="s">
        <v>32</v>
      </c>
      <c r="H714">
        <v>701239</v>
      </c>
      <c r="I714" t="s">
        <v>975</v>
      </c>
      <c r="J714" t="s">
        <v>822</v>
      </c>
      <c r="K714" t="s">
        <v>976</v>
      </c>
      <c r="L714" t="s">
        <v>977</v>
      </c>
      <c r="M714">
        <v>18</v>
      </c>
      <c r="N714">
        <v>43</v>
      </c>
      <c r="O714">
        <v>54.1</v>
      </c>
      <c r="P714" s="110">
        <v>46031</v>
      </c>
      <c r="Q714" s="110">
        <v>46057</v>
      </c>
      <c r="R714" s="110">
        <v>46057.596481944449</v>
      </c>
      <c r="S714" t="s">
        <v>187</v>
      </c>
      <c r="T714" t="s">
        <v>32</v>
      </c>
      <c r="U714" t="s">
        <v>32</v>
      </c>
      <c r="V714" t="s">
        <v>978</v>
      </c>
      <c r="W714" t="s">
        <v>978</v>
      </c>
      <c r="X714" t="s">
        <v>856</v>
      </c>
      <c r="Y714" t="s">
        <v>32</v>
      </c>
      <c r="Z714" t="s">
        <v>32</v>
      </c>
      <c r="AA714" t="s">
        <v>32</v>
      </c>
      <c r="AB714" t="s">
        <v>32</v>
      </c>
      <c r="AC714" t="s">
        <v>32</v>
      </c>
      <c r="AD714" t="s">
        <v>32</v>
      </c>
      <c r="AE714" t="s">
        <v>190</v>
      </c>
      <c r="AF714">
        <v>217</v>
      </c>
      <c r="AG714" t="s">
        <v>191</v>
      </c>
      <c r="AH714" t="s">
        <v>192</v>
      </c>
      <c r="AI714">
        <v>4</v>
      </c>
      <c r="AJ714">
        <v>4</v>
      </c>
      <c r="AK714" t="s">
        <v>193</v>
      </c>
      <c r="AL714" t="s">
        <v>193</v>
      </c>
      <c r="AM714" t="s">
        <v>193</v>
      </c>
      <c r="AN714">
        <v>11</v>
      </c>
      <c r="AO714" t="s">
        <v>194</v>
      </c>
      <c r="AP714" t="s">
        <v>826</v>
      </c>
      <c r="AQ714" s="283">
        <v>3.718</v>
      </c>
      <c r="AR714">
        <v>1.087</v>
      </c>
      <c r="AS714" s="283">
        <v>4.0414659999999998</v>
      </c>
      <c r="AT714">
        <v>119</v>
      </c>
      <c r="AU714" t="s">
        <v>261</v>
      </c>
      <c r="AV714" t="s">
        <v>32</v>
      </c>
      <c r="AW714" t="s">
        <v>32</v>
      </c>
      <c r="AX714">
        <v>10</v>
      </c>
      <c r="AY714" t="s">
        <v>195</v>
      </c>
      <c r="AZ714">
        <v>4913</v>
      </c>
      <c r="BA714" t="s">
        <v>979</v>
      </c>
      <c r="BB714">
        <v>963281</v>
      </c>
      <c r="BC714" t="s">
        <v>980</v>
      </c>
      <c r="BD714">
        <v>10484245</v>
      </c>
      <c r="BE714" t="s">
        <v>829</v>
      </c>
      <c r="BF714" t="s">
        <v>981</v>
      </c>
      <c r="BG714" t="s">
        <v>32</v>
      </c>
      <c r="BH714" t="s">
        <v>198</v>
      </c>
      <c r="BI714" t="s">
        <v>32</v>
      </c>
      <c r="BJ714">
        <v>472141</v>
      </c>
      <c r="BK714" t="s">
        <v>831</v>
      </c>
      <c r="BL714" t="s">
        <v>982</v>
      </c>
      <c r="BM714" t="s">
        <v>841</v>
      </c>
      <c r="BN714" t="s">
        <v>834</v>
      </c>
      <c r="BO714" t="s">
        <v>32</v>
      </c>
      <c r="BP714" t="s">
        <v>32</v>
      </c>
    </row>
    <row r="715" spans="1:68">
      <c r="A715" s="109">
        <v>2026</v>
      </c>
      <c r="B715" t="s">
        <v>631</v>
      </c>
      <c r="C715" s="109">
        <v>25</v>
      </c>
      <c r="D715" t="s">
        <v>1987</v>
      </c>
      <c r="E715">
        <v>1</v>
      </c>
      <c r="F715" t="s">
        <v>32</v>
      </c>
      <c r="G715" t="s">
        <v>32</v>
      </c>
      <c r="H715">
        <v>25103</v>
      </c>
      <c r="I715" t="s">
        <v>300</v>
      </c>
      <c r="J715" t="s">
        <v>822</v>
      </c>
      <c r="K715" t="s">
        <v>870</v>
      </c>
      <c r="L715" t="s">
        <v>887</v>
      </c>
      <c r="M715">
        <v>17.2</v>
      </c>
      <c r="N715">
        <v>47</v>
      </c>
      <c r="O715">
        <v>67</v>
      </c>
      <c r="P715" s="110">
        <v>46028</v>
      </c>
      <c r="Q715" s="110">
        <v>46047</v>
      </c>
      <c r="R715" s="110">
        <v>46047.501271678237</v>
      </c>
      <c r="S715" t="s">
        <v>187</v>
      </c>
      <c r="T715" t="s">
        <v>32</v>
      </c>
      <c r="U715" t="s">
        <v>32</v>
      </c>
      <c r="V715" t="s">
        <v>301</v>
      </c>
      <c r="W715" t="s">
        <v>302</v>
      </c>
      <c r="X715" t="s">
        <v>856</v>
      </c>
      <c r="Y715" t="s">
        <v>32</v>
      </c>
      <c r="Z715" t="s">
        <v>32</v>
      </c>
      <c r="AA715" t="s">
        <v>32</v>
      </c>
      <c r="AB715" t="s">
        <v>32</v>
      </c>
      <c r="AC715" t="s">
        <v>32</v>
      </c>
      <c r="AD715" t="s">
        <v>32</v>
      </c>
      <c r="AE715" t="s">
        <v>190</v>
      </c>
      <c r="AF715">
        <v>217</v>
      </c>
      <c r="AG715" t="s">
        <v>191</v>
      </c>
      <c r="AH715" t="s">
        <v>192</v>
      </c>
      <c r="AI715">
        <v>4</v>
      </c>
      <c r="AJ715">
        <v>4</v>
      </c>
      <c r="AK715" t="s">
        <v>193</v>
      </c>
      <c r="AL715" t="s">
        <v>193</v>
      </c>
      <c r="AM715" t="s">
        <v>193</v>
      </c>
      <c r="AN715">
        <v>11</v>
      </c>
      <c r="AO715" t="s">
        <v>194</v>
      </c>
      <c r="AP715" t="s">
        <v>826</v>
      </c>
      <c r="AQ715" s="283">
        <v>1.41</v>
      </c>
      <c r="AR715">
        <v>1.087</v>
      </c>
      <c r="AS715" s="283">
        <v>1.53267</v>
      </c>
      <c r="AT715">
        <v>119</v>
      </c>
      <c r="AU715" t="s">
        <v>261</v>
      </c>
      <c r="AV715" t="s">
        <v>32</v>
      </c>
      <c r="AW715" t="s">
        <v>32</v>
      </c>
      <c r="AX715">
        <v>10</v>
      </c>
      <c r="AY715" t="s">
        <v>195</v>
      </c>
      <c r="AZ715">
        <v>7650</v>
      </c>
      <c r="BA715" t="s">
        <v>303</v>
      </c>
      <c r="BB715">
        <v>87619</v>
      </c>
      <c r="BC715" t="s">
        <v>304</v>
      </c>
      <c r="BD715">
        <v>10404754</v>
      </c>
      <c r="BE715" t="s">
        <v>829</v>
      </c>
      <c r="BF715" t="s">
        <v>301</v>
      </c>
      <c r="BG715" t="s">
        <v>32</v>
      </c>
      <c r="BH715" t="s">
        <v>198</v>
      </c>
      <c r="BI715" t="s">
        <v>32</v>
      </c>
      <c r="BJ715">
        <v>470952</v>
      </c>
      <c r="BK715" t="s">
        <v>831</v>
      </c>
      <c r="BL715" t="s">
        <v>305</v>
      </c>
      <c r="BM715" t="s">
        <v>833</v>
      </c>
      <c r="BN715" t="s">
        <v>834</v>
      </c>
      <c r="BO715" t="s">
        <v>32</v>
      </c>
      <c r="BP715" t="s">
        <v>32</v>
      </c>
    </row>
    <row r="716" spans="1:68">
      <c r="A716" s="109">
        <v>2026</v>
      </c>
      <c r="B716" t="s">
        <v>631</v>
      </c>
      <c r="C716" s="109">
        <v>25</v>
      </c>
      <c r="D716" t="s">
        <v>1987</v>
      </c>
      <c r="E716">
        <v>2</v>
      </c>
      <c r="F716" t="s">
        <v>32</v>
      </c>
      <c r="G716" t="s">
        <v>32</v>
      </c>
      <c r="H716">
        <v>25103</v>
      </c>
      <c r="I716" t="s">
        <v>300</v>
      </c>
      <c r="J716" t="s">
        <v>822</v>
      </c>
      <c r="K716" t="s">
        <v>870</v>
      </c>
      <c r="L716" t="s">
        <v>887</v>
      </c>
      <c r="M716">
        <v>17.2</v>
      </c>
      <c r="N716">
        <v>47</v>
      </c>
      <c r="O716">
        <v>67</v>
      </c>
      <c r="P716" s="110">
        <v>46028</v>
      </c>
      <c r="Q716" s="110">
        <v>46047</v>
      </c>
      <c r="R716" s="110">
        <v>46047.501271678237</v>
      </c>
      <c r="S716" t="s">
        <v>187</v>
      </c>
      <c r="T716" t="s">
        <v>32</v>
      </c>
      <c r="U716" t="s">
        <v>32</v>
      </c>
      <c r="V716" t="s">
        <v>301</v>
      </c>
      <c r="W716" t="s">
        <v>302</v>
      </c>
      <c r="X716" t="s">
        <v>856</v>
      </c>
      <c r="Y716" t="s">
        <v>32</v>
      </c>
      <c r="Z716" t="s">
        <v>32</v>
      </c>
      <c r="AA716" t="s">
        <v>32</v>
      </c>
      <c r="AB716" t="s">
        <v>32</v>
      </c>
      <c r="AC716" t="s">
        <v>32</v>
      </c>
      <c r="AD716" t="s">
        <v>32</v>
      </c>
      <c r="AE716" t="s">
        <v>190</v>
      </c>
      <c r="AF716">
        <v>217</v>
      </c>
      <c r="AG716" t="s">
        <v>191</v>
      </c>
      <c r="AH716" t="s">
        <v>192</v>
      </c>
      <c r="AI716">
        <v>4</v>
      </c>
      <c r="AJ716">
        <v>4</v>
      </c>
      <c r="AK716" t="s">
        <v>193</v>
      </c>
      <c r="AL716" t="s">
        <v>193</v>
      </c>
      <c r="AM716" t="s">
        <v>193</v>
      </c>
      <c r="AN716">
        <v>12</v>
      </c>
      <c r="AO716" t="s">
        <v>194</v>
      </c>
      <c r="AP716" t="s">
        <v>826</v>
      </c>
      <c r="AQ716" s="283">
        <v>2</v>
      </c>
      <c r="AR716">
        <v>1.087</v>
      </c>
      <c r="AS716" s="283">
        <v>2.1739999999999999</v>
      </c>
      <c r="AT716">
        <v>120</v>
      </c>
      <c r="AU716" t="s">
        <v>261</v>
      </c>
      <c r="AV716" t="s">
        <v>32</v>
      </c>
      <c r="AW716" t="s">
        <v>32</v>
      </c>
      <c r="AX716">
        <v>10</v>
      </c>
      <c r="AY716" t="s">
        <v>195</v>
      </c>
      <c r="AZ716">
        <v>7650</v>
      </c>
      <c r="BA716" t="s">
        <v>303</v>
      </c>
      <c r="BB716">
        <v>87619</v>
      </c>
      <c r="BC716" t="s">
        <v>304</v>
      </c>
      <c r="BD716">
        <v>10404754</v>
      </c>
      <c r="BE716" t="s">
        <v>829</v>
      </c>
      <c r="BF716" t="s">
        <v>301</v>
      </c>
      <c r="BG716" t="s">
        <v>32</v>
      </c>
      <c r="BH716" t="s">
        <v>198</v>
      </c>
      <c r="BI716" t="s">
        <v>32</v>
      </c>
      <c r="BJ716">
        <v>470952</v>
      </c>
      <c r="BK716" t="s">
        <v>831</v>
      </c>
      <c r="BL716" t="s">
        <v>305</v>
      </c>
      <c r="BM716" t="s">
        <v>833</v>
      </c>
      <c r="BN716" t="s">
        <v>834</v>
      </c>
      <c r="BO716" t="s">
        <v>32</v>
      </c>
      <c r="BP716" t="s">
        <v>32</v>
      </c>
    </row>
    <row r="717" spans="1:68">
      <c r="A717" s="109">
        <v>2026</v>
      </c>
      <c r="B717" t="s">
        <v>631</v>
      </c>
      <c r="C717" s="109">
        <v>23</v>
      </c>
      <c r="D717" t="s">
        <v>1988</v>
      </c>
      <c r="E717">
        <v>1</v>
      </c>
      <c r="F717" t="s">
        <v>32</v>
      </c>
      <c r="G717" t="s">
        <v>32</v>
      </c>
      <c r="H717">
        <v>704041</v>
      </c>
      <c r="I717" t="s">
        <v>399</v>
      </c>
      <c r="J717" t="s">
        <v>822</v>
      </c>
      <c r="K717" t="s">
        <v>870</v>
      </c>
      <c r="L717" t="s">
        <v>884</v>
      </c>
      <c r="M717">
        <v>17.72</v>
      </c>
      <c r="N717">
        <v>49.8</v>
      </c>
      <c r="O717">
        <v>75</v>
      </c>
      <c r="P717" s="110">
        <v>46027</v>
      </c>
      <c r="Q717" s="110">
        <v>46045</v>
      </c>
      <c r="R717" s="110">
        <v>46045.618249270832</v>
      </c>
      <c r="S717" t="s">
        <v>187</v>
      </c>
      <c r="T717" t="s">
        <v>32</v>
      </c>
      <c r="U717" t="s">
        <v>32</v>
      </c>
      <c r="V717" t="s">
        <v>301</v>
      </c>
      <c r="W717" t="s">
        <v>302</v>
      </c>
      <c r="X717" t="s">
        <v>856</v>
      </c>
      <c r="Y717" t="s">
        <v>32</v>
      </c>
      <c r="Z717" t="s">
        <v>32</v>
      </c>
      <c r="AA717" t="s">
        <v>32</v>
      </c>
      <c r="AB717" t="s">
        <v>32</v>
      </c>
      <c r="AC717" t="s">
        <v>32</v>
      </c>
      <c r="AD717" t="s">
        <v>32</v>
      </c>
      <c r="AE717" t="s">
        <v>190</v>
      </c>
      <c r="AF717">
        <v>217</v>
      </c>
      <c r="AG717" t="s">
        <v>191</v>
      </c>
      <c r="AH717" t="s">
        <v>192</v>
      </c>
      <c r="AI717">
        <v>4</v>
      </c>
      <c r="AJ717">
        <v>4</v>
      </c>
      <c r="AK717" t="s">
        <v>193</v>
      </c>
      <c r="AL717" t="s">
        <v>193</v>
      </c>
      <c r="AM717" t="s">
        <v>193</v>
      </c>
      <c r="AN717">
        <v>11</v>
      </c>
      <c r="AO717" t="s">
        <v>194</v>
      </c>
      <c r="AP717" t="s">
        <v>826</v>
      </c>
      <c r="AQ717" s="283">
        <v>4.4660000000000002</v>
      </c>
      <c r="AR717">
        <v>1.087</v>
      </c>
      <c r="AS717" s="283">
        <v>4.8545420000000004</v>
      </c>
      <c r="AT717">
        <v>119</v>
      </c>
      <c r="AU717" t="s">
        <v>261</v>
      </c>
      <c r="AV717" t="s">
        <v>32</v>
      </c>
      <c r="AW717" t="s">
        <v>32</v>
      </c>
      <c r="AX717">
        <v>14</v>
      </c>
      <c r="AY717" t="s">
        <v>195</v>
      </c>
      <c r="AZ717">
        <v>7650</v>
      </c>
      <c r="BA717" t="s">
        <v>303</v>
      </c>
      <c r="BB717">
        <v>81773</v>
      </c>
      <c r="BC717" t="s">
        <v>885</v>
      </c>
      <c r="BD717">
        <v>12075898</v>
      </c>
      <c r="BE717" t="s">
        <v>859</v>
      </c>
      <c r="BF717" t="s">
        <v>188</v>
      </c>
      <c r="BG717">
        <v>10404754</v>
      </c>
      <c r="BH717" t="s">
        <v>198</v>
      </c>
      <c r="BI717" t="s">
        <v>32</v>
      </c>
      <c r="BJ717">
        <v>470768</v>
      </c>
      <c r="BK717" t="s">
        <v>831</v>
      </c>
      <c r="BL717" t="s">
        <v>305</v>
      </c>
      <c r="BM717" t="s">
        <v>841</v>
      </c>
      <c r="BN717" t="s">
        <v>834</v>
      </c>
      <c r="BO717" t="s">
        <v>32</v>
      </c>
      <c r="BP717" t="s">
        <v>32</v>
      </c>
    </row>
    <row r="718" spans="1:68">
      <c r="A718" s="109">
        <v>2026</v>
      </c>
      <c r="B718" t="s">
        <v>699</v>
      </c>
      <c r="C718" s="109">
        <v>30</v>
      </c>
      <c r="D718" t="s">
        <v>1989</v>
      </c>
      <c r="E718">
        <v>1</v>
      </c>
      <c r="F718" t="s">
        <v>32</v>
      </c>
      <c r="G718" t="s">
        <v>32</v>
      </c>
      <c r="H718">
        <v>705644</v>
      </c>
      <c r="I718" t="s">
        <v>1990</v>
      </c>
      <c r="J718" t="s">
        <v>822</v>
      </c>
      <c r="K718" t="s">
        <v>945</v>
      </c>
      <c r="L718" t="s">
        <v>1991</v>
      </c>
      <c r="M718">
        <v>11.95</v>
      </c>
      <c r="N718">
        <v>15</v>
      </c>
      <c r="O718">
        <v>7.9</v>
      </c>
      <c r="P718" s="110">
        <v>46122</v>
      </c>
      <c r="Q718" s="110">
        <v>46142</v>
      </c>
      <c r="R718" s="110">
        <v>46142.769114849543</v>
      </c>
      <c r="S718" t="s">
        <v>187</v>
      </c>
      <c r="T718" t="s">
        <v>32</v>
      </c>
      <c r="U718" t="s">
        <v>32</v>
      </c>
      <c r="V718" t="s">
        <v>215</v>
      </c>
      <c r="W718" t="s">
        <v>216</v>
      </c>
      <c r="X718" t="s">
        <v>943</v>
      </c>
      <c r="Y718" t="s">
        <v>32</v>
      </c>
      <c r="Z718" t="s">
        <v>32</v>
      </c>
      <c r="AA718" t="s">
        <v>32</v>
      </c>
      <c r="AB718" t="s">
        <v>32</v>
      </c>
      <c r="AC718" t="s">
        <v>32</v>
      </c>
      <c r="AD718" t="s">
        <v>32</v>
      </c>
      <c r="AE718" t="s">
        <v>190</v>
      </c>
      <c r="AF718">
        <v>217</v>
      </c>
      <c r="AG718" t="s">
        <v>191</v>
      </c>
      <c r="AH718" t="s">
        <v>192</v>
      </c>
      <c r="AI718">
        <v>4</v>
      </c>
      <c r="AJ718">
        <v>4</v>
      </c>
      <c r="AK718" t="s">
        <v>193</v>
      </c>
      <c r="AL718" t="s">
        <v>193</v>
      </c>
      <c r="AM718" t="s">
        <v>193</v>
      </c>
      <c r="AN718">
        <v>1</v>
      </c>
      <c r="AO718" t="s">
        <v>194</v>
      </c>
      <c r="AP718" t="s">
        <v>826</v>
      </c>
      <c r="AQ718" s="283">
        <v>1.117</v>
      </c>
      <c r="AR718">
        <v>1.0840000000000001</v>
      </c>
      <c r="AS718" s="283">
        <v>1.210828</v>
      </c>
      <c r="AT718">
        <v>103</v>
      </c>
      <c r="AU718" t="s">
        <v>216</v>
      </c>
      <c r="AV718" t="s">
        <v>32</v>
      </c>
      <c r="AW718" t="s">
        <v>32</v>
      </c>
      <c r="AX718">
        <v>1</v>
      </c>
      <c r="AY718" t="s">
        <v>195</v>
      </c>
      <c r="AZ718">
        <v>6980</v>
      </c>
      <c r="BA718" t="s">
        <v>277</v>
      </c>
      <c r="BB718">
        <v>211340</v>
      </c>
      <c r="BC718" t="s">
        <v>1992</v>
      </c>
      <c r="BD718">
        <v>13865219</v>
      </c>
      <c r="BE718" t="s">
        <v>829</v>
      </c>
      <c r="BF718" t="s">
        <v>216</v>
      </c>
      <c r="BG718" t="s">
        <v>32</v>
      </c>
      <c r="BH718" t="s">
        <v>198</v>
      </c>
      <c r="BI718" t="s">
        <v>1993</v>
      </c>
      <c r="BJ718" t="s">
        <v>32</v>
      </c>
      <c r="BK718" t="s">
        <v>32</v>
      </c>
      <c r="BL718" t="s">
        <v>32</v>
      </c>
      <c r="BM718" t="s">
        <v>32</v>
      </c>
      <c r="BN718" t="s">
        <v>1226</v>
      </c>
      <c r="BO718" t="s">
        <v>32</v>
      </c>
      <c r="BP718" t="s">
        <v>32</v>
      </c>
    </row>
    <row r="719" spans="1:68">
      <c r="A719" s="109">
        <v>2026</v>
      </c>
      <c r="B719" t="s">
        <v>699</v>
      </c>
      <c r="C719" s="109">
        <v>30</v>
      </c>
      <c r="D719" t="s">
        <v>1989</v>
      </c>
      <c r="E719">
        <v>2</v>
      </c>
      <c r="F719" t="s">
        <v>32</v>
      </c>
      <c r="G719" t="s">
        <v>32</v>
      </c>
      <c r="H719">
        <v>705644</v>
      </c>
      <c r="I719" t="s">
        <v>1990</v>
      </c>
      <c r="J719" t="s">
        <v>822</v>
      </c>
      <c r="K719" t="s">
        <v>945</v>
      </c>
      <c r="L719" t="s">
        <v>1991</v>
      </c>
      <c r="M719">
        <v>11.95</v>
      </c>
      <c r="N719">
        <v>15</v>
      </c>
      <c r="O719">
        <v>7.9</v>
      </c>
      <c r="P719" s="110">
        <v>46122</v>
      </c>
      <c r="Q719" s="110">
        <v>46142</v>
      </c>
      <c r="R719" s="110">
        <v>46142.769114849543</v>
      </c>
      <c r="S719" t="s">
        <v>187</v>
      </c>
      <c r="T719" t="s">
        <v>32</v>
      </c>
      <c r="U719" t="s">
        <v>32</v>
      </c>
      <c r="V719" t="s">
        <v>215</v>
      </c>
      <c r="W719" t="s">
        <v>216</v>
      </c>
      <c r="X719" t="s">
        <v>943</v>
      </c>
      <c r="Y719" t="s">
        <v>32</v>
      </c>
      <c r="Z719" t="s">
        <v>32</v>
      </c>
      <c r="AA719" t="s">
        <v>32</v>
      </c>
      <c r="AB719" t="s">
        <v>32</v>
      </c>
      <c r="AC719" t="s">
        <v>32</v>
      </c>
      <c r="AD719" t="s">
        <v>32</v>
      </c>
      <c r="AE719" t="s">
        <v>190</v>
      </c>
      <c r="AF719">
        <v>217</v>
      </c>
      <c r="AG719" t="s">
        <v>191</v>
      </c>
      <c r="AH719" t="s">
        <v>192</v>
      </c>
      <c r="AI719">
        <v>4</v>
      </c>
      <c r="AJ719">
        <v>4</v>
      </c>
      <c r="AK719" t="s">
        <v>193</v>
      </c>
      <c r="AL719" t="s">
        <v>193</v>
      </c>
      <c r="AM719" t="s">
        <v>193</v>
      </c>
      <c r="AN719">
        <v>2</v>
      </c>
      <c r="AO719" t="s">
        <v>194</v>
      </c>
      <c r="AP719" t="s">
        <v>826</v>
      </c>
      <c r="AQ719" s="283">
        <v>0.05</v>
      </c>
      <c r="AR719">
        <v>1.0840000000000001</v>
      </c>
      <c r="AS719" s="283">
        <v>5.4200000000000012E-2</v>
      </c>
      <c r="AT719">
        <v>104</v>
      </c>
      <c r="AU719" t="s">
        <v>216</v>
      </c>
      <c r="AV719" t="s">
        <v>32</v>
      </c>
      <c r="AW719" t="s">
        <v>32</v>
      </c>
      <c r="AX719">
        <v>1</v>
      </c>
      <c r="AY719" t="s">
        <v>195</v>
      </c>
      <c r="AZ719">
        <v>6980</v>
      </c>
      <c r="BA719" t="s">
        <v>277</v>
      </c>
      <c r="BB719">
        <v>211340</v>
      </c>
      <c r="BC719" t="s">
        <v>1992</v>
      </c>
      <c r="BD719">
        <v>13865219</v>
      </c>
      <c r="BE719" t="s">
        <v>829</v>
      </c>
      <c r="BF719" t="s">
        <v>216</v>
      </c>
      <c r="BG719" t="s">
        <v>32</v>
      </c>
      <c r="BH719" t="s">
        <v>198</v>
      </c>
      <c r="BI719" t="s">
        <v>1993</v>
      </c>
      <c r="BJ719" t="s">
        <v>32</v>
      </c>
      <c r="BK719" t="s">
        <v>32</v>
      </c>
      <c r="BL719" t="s">
        <v>32</v>
      </c>
      <c r="BM719" t="s">
        <v>32</v>
      </c>
      <c r="BN719" t="s">
        <v>1226</v>
      </c>
      <c r="BO719" t="s">
        <v>32</v>
      </c>
      <c r="BP719" t="s">
        <v>32</v>
      </c>
    </row>
    <row r="720" spans="1:68">
      <c r="A720" s="109">
        <v>2026</v>
      </c>
      <c r="B720" t="s">
        <v>699</v>
      </c>
      <c r="C720" s="109">
        <v>23</v>
      </c>
      <c r="D720" t="s">
        <v>1994</v>
      </c>
      <c r="E720">
        <v>1</v>
      </c>
      <c r="F720" t="s">
        <v>32</v>
      </c>
      <c r="H720">
        <v>705559</v>
      </c>
      <c r="I720" t="s">
        <v>1317</v>
      </c>
      <c r="J720" t="s">
        <v>822</v>
      </c>
      <c r="K720" t="s">
        <v>870</v>
      </c>
      <c r="L720" t="s">
        <v>1318</v>
      </c>
      <c r="M720">
        <v>11.85</v>
      </c>
      <c r="N720">
        <v>20.399999999999999</v>
      </c>
      <c r="O720">
        <v>23.9</v>
      </c>
      <c r="P720" s="110">
        <v>46115</v>
      </c>
      <c r="Q720" s="110">
        <v>46135</v>
      </c>
      <c r="R720" s="110">
        <v>46135.833333333343</v>
      </c>
      <c r="S720" t="s">
        <v>187</v>
      </c>
      <c r="T720" t="s">
        <v>32</v>
      </c>
      <c r="U720" t="s">
        <v>32</v>
      </c>
      <c r="V720" t="s">
        <v>215</v>
      </c>
      <c r="W720" t="s">
        <v>216</v>
      </c>
      <c r="X720" t="s">
        <v>943</v>
      </c>
      <c r="Y720" t="s">
        <v>32</v>
      </c>
      <c r="Z720" t="s">
        <v>32</v>
      </c>
      <c r="AA720" t="s">
        <v>32</v>
      </c>
      <c r="AB720" t="s">
        <v>32</v>
      </c>
      <c r="AC720" t="s">
        <v>32</v>
      </c>
      <c r="AD720" t="s">
        <v>32</v>
      </c>
      <c r="AE720" t="s">
        <v>190</v>
      </c>
      <c r="AF720">
        <v>217</v>
      </c>
      <c r="AG720" t="s">
        <v>191</v>
      </c>
      <c r="AH720" t="s">
        <v>192</v>
      </c>
      <c r="AI720">
        <v>4</v>
      </c>
      <c r="AJ720">
        <v>4</v>
      </c>
      <c r="AK720" t="s">
        <v>193</v>
      </c>
      <c r="AL720" t="s">
        <v>193</v>
      </c>
      <c r="AM720" t="s">
        <v>193</v>
      </c>
      <c r="AN720">
        <v>2</v>
      </c>
      <c r="AO720" t="s">
        <v>194</v>
      </c>
      <c r="AP720" t="s">
        <v>826</v>
      </c>
      <c r="AQ720" s="283">
        <v>0.36299999999999999</v>
      </c>
      <c r="AR720">
        <v>1.0840000000000001</v>
      </c>
      <c r="AS720" s="283">
        <v>0.39349200000000001</v>
      </c>
      <c r="AT720">
        <v>104</v>
      </c>
      <c r="AU720" t="s">
        <v>216</v>
      </c>
      <c r="AV720" t="s">
        <v>32</v>
      </c>
      <c r="AW720" t="s">
        <v>32</v>
      </c>
      <c r="AX720">
        <v>15</v>
      </c>
      <c r="AY720" t="s">
        <v>422</v>
      </c>
      <c r="AZ720">
        <v>1141</v>
      </c>
      <c r="BA720" t="s">
        <v>948</v>
      </c>
      <c r="BB720">
        <v>239299</v>
      </c>
      <c r="BC720" t="s">
        <v>1321</v>
      </c>
      <c r="BD720">
        <v>19109032</v>
      </c>
      <c r="BE720" t="s">
        <v>829</v>
      </c>
      <c r="BF720" t="s">
        <v>665</v>
      </c>
      <c r="BG720" t="s">
        <v>32</v>
      </c>
      <c r="BH720" t="s">
        <v>198</v>
      </c>
      <c r="BI720" t="s">
        <v>1995</v>
      </c>
      <c r="BJ720" t="s">
        <v>32</v>
      </c>
      <c r="BK720" t="s">
        <v>32</v>
      </c>
      <c r="BL720" t="s">
        <v>32</v>
      </c>
      <c r="BM720" t="s">
        <v>32</v>
      </c>
      <c r="BN720" t="s">
        <v>1226</v>
      </c>
      <c r="BO720" t="s">
        <v>32</v>
      </c>
      <c r="BP720" t="s">
        <v>32</v>
      </c>
    </row>
    <row r="721" spans="1:68">
      <c r="A721" s="109">
        <v>2026</v>
      </c>
      <c r="B721" t="s">
        <v>699</v>
      </c>
      <c r="C721" s="109">
        <v>23</v>
      </c>
      <c r="D721" t="s">
        <v>1994</v>
      </c>
      <c r="E721">
        <v>2</v>
      </c>
      <c r="F721" t="s">
        <v>32</v>
      </c>
      <c r="H721">
        <v>705559</v>
      </c>
      <c r="I721" t="s">
        <v>1317</v>
      </c>
      <c r="J721" t="s">
        <v>822</v>
      </c>
      <c r="K721" t="s">
        <v>870</v>
      </c>
      <c r="L721" t="s">
        <v>1318</v>
      </c>
      <c r="M721">
        <v>11.85</v>
      </c>
      <c r="N721">
        <v>20.399999999999999</v>
      </c>
      <c r="O721">
        <v>23.9</v>
      </c>
      <c r="P721" s="110">
        <v>46115</v>
      </c>
      <c r="Q721" s="110">
        <v>46135</v>
      </c>
      <c r="R721" s="110">
        <v>46135.833333333343</v>
      </c>
      <c r="S721" t="s">
        <v>187</v>
      </c>
      <c r="T721" t="s">
        <v>32</v>
      </c>
      <c r="U721" t="s">
        <v>32</v>
      </c>
      <c r="V721" t="s">
        <v>215</v>
      </c>
      <c r="W721" t="s">
        <v>216</v>
      </c>
      <c r="X721" t="s">
        <v>943</v>
      </c>
      <c r="Y721" t="s">
        <v>32</v>
      </c>
      <c r="Z721" t="s">
        <v>32</v>
      </c>
      <c r="AA721" t="s">
        <v>32</v>
      </c>
      <c r="AB721" t="s">
        <v>32</v>
      </c>
      <c r="AC721" t="s">
        <v>32</v>
      </c>
      <c r="AD721" t="s">
        <v>32</v>
      </c>
      <c r="AE721" t="s">
        <v>190</v>
      </c>
      <c r="AF721">
        <v>217</v>
      </c>
      <c r="AG721" t="s">
        <v>191</v>
      </c>
      <c r="AH721" t="s">
        <v>192</v>
      </c>
      <c r="AI721">
        <v>4</v>
      </c>
      <c r="AJ721">
        <v>4</v>
      </c>
      <c r="AK721" t="s">
        <v>193</v>
      </c>
      <c r="AL721" t="s">
        <v>193</v>
      </c>
      <c r="AM721" t="s">
        <v>193</v>
      </c>
      <c r="AN721">
        <v>1</v>
      </c>
      <c r="AO721" t="s">
        <v>194</v>
      </c>
      <c r="AP721" t="s">
        <v>826</v>
      </c>
      <c r="AQ721" s="283">
        <v>0.36299999999999999</v>
      </c>
      <c r="AR721">
        <v>1.0840000000000001</v>
      </c>
      <c r="AS721" s="283">
        <v>0.39349200000000001</v>
      </c>
      <c r="AT721">
        <v>103</v>
      </c>
      <c r="AU721" t="s">
        <v>216</v>
      </c>
      <c r="AV721" t="s">
        <v>32</v>
      </c>
      <c r="AW721" t="s">
        <v>32</v>
      </c>
      <c r="AX721">
        <v>15</v>
      </c>
      <c r="AY721" t="s">
        <v>422</v>
      </c>
      <c r="AZ721">
        <v>1141</v>
      </c>
      <c r="BA721" t="s">
        <v>948</v>
      </c>
      <c r="BB721">
        <v>239299</v>
      </c>
      <c r="BC721" t="s">
        <v>1321</v>
      </c>
      <c r="BD721">
        <v>19109032</v>
      </c>
      <c r="BE721" t="s">
        <v>829</v>
      </c>
      <c r="BF721" t="s">
        <v>665</v>
      </c>
      <c r="BG721" t="s">
        <v>32</v>
      </c>
      <c r="BH721" t="s">
        <v>198</v>
      </c>
      <c r="BI721" t="s">
        <v>1995</v>
      </c>
      <c r="BJ721" t="s">
        <v>32</v>
      </c>
      <c r="BK721" t="s">
        <v>32</v>
      </c>
      <c r="BL721" t="s">
        <v>32</v>
      </c>
      <c r="BM721" t="s">
        <v>32</v>
      </c>
      <c r="BN721" t="s">
        <v>1226</v>
      </c>
      <c r="BO721" t="s">
        <v>32</v>
      </c>
      <c r="BP721" t="s">
        <v>32</v>
      </c>
    </row>
    <row r="722" spans="1:68">
      <c r="A722" s="109">
        <v>2026</v>
      </c>
      <c r="B722" t="s">
        <v>543</v>
      </c>
      <c r="C722" s="109">
        <v>30</v>
      </c>
      <c r="D722" t="s">
        <v>1996</v>
      </c>
      <c r="E722">
        <v>1</v>
      </c>
      <c r="F722" t="s">
        <v>32</v>
      </c>
      <c r="H722">
        <v>703971</v>
      </c>
      <c r="I722" t="s">
        <v>1997</v>
      </c>
      <c r="J722" t="s">
        <v>822</v>
      </c>
      <c r="K722" t="s">
        <v>941</v>
      </c>
      <c r="L722" t="s">
        <v>1998</v>
      </c>
      <c r="M722">
        <v>11.94</v>
      </c>
      <c r="N722">
        <v>20.3</v>
      </c>
      <c r="O722">
        <v>15.5</v>
      </c>
      <c r="P722" s="110">
        <v>46102</v>
      </c>
      <c r="Q722" s="110">
        <v>46111</v>
      </c>
      <c r="R722" s="110">
        <v>46111.714583333327</v>
      </c>
      <c r="S722" t="s">
        <v>187</v>
      </c>
      <c r="T722" t="s">
        <v>32</v>
      </c>
      <c r="U722" t="s">
        <v>32</v>
      </c>
      <c r="V722" t="s">
        <v>215</v>
      </c>
      <c r="W722" t="s">
        <v>216</v>
      </c>
      <c r="X722" t="s">
        <v>943</v>
      </c>
      <c r="Y722" t="s">
        <v>32</v>
      </c>
      <c r="Z722" t="s">
        <v>32</v>
      </c>
      <c r="AA722" t="s">
        <v>32</v>
      </c>
      <c r="AB722" t="s">
        <v>32</v>
      </c>
      <c r="AC722" t="s">
        <v>32</v>
      </c>
      <c r="AD722" t="s">
        <v>32</v>
      </c>
      <c r="AE722" t="s">
        <v>190</v>
      </c>
      <c r="AF722">
        <v>217</v>
      </c>
      <c r="AG722" t="s">
        <v>191</v>
      </c>
      <c r="AH722" t="s">
        <v>192</v>
      </c>
      <c r="AI722">
        <v>4</v>
      </c>
      <c r="AJ722">
        <v>4</v>
      </c>
      <c r="AK722" t="s">
        <v>193</v>
      </c>
      <c r="AL722" t="s">
        <v>193</v>
      </c>
      <c r="AM722" t="s">
        <v>193</v>
      </c>
      <c r="AN722">
        <v>1</v>
      </c>
      <c r="AO722" t="s">
        <v>194</v>
      </c>
      <c r="AP722" t="s">
        <v>826</v>
      </c>
      <c r="AQ722" s="283">
        <v>1.0999999999999999E-2</v>
      </c>
      <c r="AR722">
        <v>1.0840000000000001</v>
      </c>
      <c r="AS722" s="283">
        <v>1.1924000000000001E-2</v>
      </c>
      <c r="AT722">
        <v>103</v>
      </c>
      <c r="AU722" t="s">
        <v>216</v>
      </c>
      <c r="AV722" t="s">
        <v>32</v>
      </c>
      <c r="AW722" t="s">
        <v>32</v>
      </c>
      <c r="AX722">
        <v>1</v>
      </c>
      <c r="AY722" t="s">
        <v>422</v>
      </c>
      <c r="AZ722">
        <v>1141</v>
      </c>
      <c r="BA722" t="s">
        <v>948</v>
      </c>
      <c r="BB722">
        <v>957535</v>
      </c>
      <c r="BC722" t="s">
        <v>635</v>
      </c>
      <c r="BD722">
        <v>11613267</v>
      </c>
      <c r="BE722" t="s">
        <v>829</v>
      </c>
      <c r="BF722" t="s">
        <v>216</v>
      </c>
      <c r="BG722" t="s">
        <v>32</v>
      </c>
      <c r="BH722" t="s">
        <v>198</v>
      </c>
      <c r="BI722" t="s">
        <v>1999</v>
      </c>
      <c r="BJ722" t="s">
        <v>32</v>
      </c>
      <c r="BK722" t="s">
        <v>32</v>
      </c>
      <c r="BL722" t="s">
        <v>32</v>
      </c>
      <c r="BM722" t="s">
        <v>32</v>
      </c>
      <c r="BN722" t="s">
        <v>1226</v>
      </c>
      <c r="BO722" t="s">
        <v>32</v>
      </c>
      <c r="BP722" t="s">
        <v>32</v>
      </c>
    </row>
    <row r="723" spans="1:68">
      <c r="A723" s="109">
        <v>2026</v>
      </c>
      <c r="B723" t="s">
        <v>543</v>
      </c>
      <c r="C723" s="109">
        <v>30</v>
      </c>
      <c r="D723" t="s">
        <v>1996</v>
      </c>
      <c r="E723">
        <v>2</v>
      </c>
      <c r="F723" t="s">
        <v>32</v>
      </c>
      <c r="H723">
        <v>703971</v>
      </c>
      <c r="I723" t="s">
        <v>1997</v>
      </c>
      <c r="J723" t="s">
        <v>822</v>
      </c>
      <c r="K723" t="s">
        <v>941</v>
      </c>
      <c r="L723" t="s">
        <v>1998</v>
      </c>
      <c r="M723">
        <v>11.94</v>
      </c>
      <c r="N723">
        <v>20.3</v>
      </c>
      <c r="O723">
        <v>15.5</v>
      </c>
      <c r="P723" s="110">
        <v>46102</v>
      </c>
      <c r="Q723" s="110">
        <v>46111</v>
      </c>
      <c r="R723" s="110">
        <v>46111.714583333327</v>
      </c>
      <c r="S723" t="s">
        <v>187</v>
      </c>
      <c r="T723" t="s">
        <v>32</v>
      </c>
      <c r="U723" t="s">
        <v>32</v>
      </c>
      <c r="V723" t="s">
        <v>215</v>
      </c>
      <c r="W723" t="s">
        <v>216</v>
      </c>
      <c r="X723" t="s">
        <v>943</v>
      </c>
      <c r="Y723" t="s">
        <v>32</v>
      </c>
      <c r="Z723" t="s">
        <v>32</v>
      </c>
      <c r="AA723" t="s">
        <v>32</v>
      </c>
      <c r="AB723" t="s">
        <v>32</v>
      </c>
      <c r="AC723" t="s">
        <v>32</v>
      </c>
      <c r="AD723" t="s">
        <v>32</v>
      </c>
      <c r="AE723" t="s">
        <v>190</v>
      </c>
      <c r="AF723">
        <v>217</v>
      </c>
      <c r="AG723" t="s">
        <v>191</v>
      </c>
      <c r="AH723" t="s">
        <v>192</v>
      </c>
      <c r="AI723">
        <v>4</v>
      </c>
      <c r="AJ723">
        <v>4</v>
      </c>
      <c r="AK723" t="s">
        <v>193</v>
      </c>
      <c r="AL723" t="s">
        <v>193</v>
      </c>
      <c r="AM723" t="s">
        <v>193</v>
      </c>
      <c r="AN723">
        <v>1</v>
      </c>
      <c r="AO723" t="s">
        <v>194</v>
      </c>
      <c r="AP723" t="s">
        <v>826</v>
      </c>
      <c r="AQ723" s="283">
        <v>0.186</v>
      </c>
      <c r="AR723">
        <v>1.0840000000000001</v>
      </c>
      <c r="AS723" s="283">
        <v>0.201624</v>
      </c>
      <c r="AT723">
        <v>102</v>
      </c>
      <c r="AU723" t="s">
        <v>216</v>
      </c>
      <c r="AV723" t="s">
        <v>32</v>
      </c>
      <c r="AW723" t="s">
        <v>32</v>
      </c>
      <c r="AX723">
        <v>1</v>
      </c>
      <c r="AY723" t="s">
        <v>422</v>
      </c>
      <c r="AZ723">
        <v>1141</v>
      </c>
      <c r="BA723" t="s">
        <v>948</v>
      </c>
      <c r="BB723">
        <v>957535</v>
      </c>
      <c r="BC723" t="s">
        <v>635</v>
      </c>
      <c r="BD723">
        <v>11613267</v>
      </c>
      <c r="BE723" t="s">
        <v>829</v>
      </c>
      <c r="BF723" t="s">
        <v>216</v>
      </c>
      <c r="BG723" t="s">
        <v>32</v>
      </c>
      <c r="BH723" t="s">
        <v>198</v>
      </c>
      <c r="BI723" t="s">
        <v>1999</v>
      </c>
      <c r="BJ723" t="s">
        <v>32</v>
      </c>
      <c r="BK723" t="s">
        <v>32</v>
      </c>
      <c r="BL723" t="s">
        <v>32</v>
      </c>
      <c r="BM723" t="s">
        <v>32</v>
      </c>
      <c r="BN723" t="s">
        <v>1226</v>
      </c>
      <c r="BO723" t="s">
        <v>32</v>
      </c>
      <c r="BP723" t="s">
        <v>32</v>
      </c>
    </row>
    <row r="724" spans="1:68">
      <c r="A724" s="109">
        <v>2026</v>
      </c>
      <c r="B724" t="s">
        <v>598</v>
      </c>
      <c r="C724" s="109">
        <v>17</v>
      </c>
      <c r="D724" t="s">
        <v>2000</v>
      </c>
      <c r="E724">
        <v>1</v>
      </c>
      <c r="F724" t="s">
        <v>32</v>
      </c>
      <c r="G724" t="s">
        <v>32</v>
      </c>
      <c r="H724">
        <v>704819</v>
      </c>
      <c r="I724" t="s">
        <v>2001</v>
      </c>
      <c r="J724" t="s">
        <v>822</v>
      </c>
      <c r="K724" t="s">
        <v>854</v>
      </c>
      <c r="L724" t="s">
        <v>2002</v>
      </c>
      <c r="M724">
        <v>11.99</v>
      </c>
      <c r="N724">
        <v>28.7</v>
      </c>
      <c r="O724">
        <v>24.6</v>
      </c>
      <c r="P724" s="110">
        <v>46048</v>
      </c>
      <c r="Q724" s="110">
        <v>46070</v>
      </c>
      <c r="R724" s="110">
        <v>46070.54738877315</v>
      </c>
      <c r="S724" t="s">
        <v>187</v>
      </c>
      <c r="T724" t="s">
        <v>32</v>
      </c>
      <c r="U724" t="s">
        <v>32</v>
      </c>
      <c r="V724" t="s">
        <v>301</v>
      </c>
      <c r="W724" t="s">
        <v>302</v>
      </c>
      <c r="X724" t="s">
        <v>856</v>
      </c>
      <c r="Y724" t="s">
        <v>32</v>
      </c>
      <c r="Z724" t="s">
        <v>32</v>
      </c>
      <c r="AA724" t="s">
        <v>32</v>
      </c>
      <c r="AB724" t="s">
        <v>32</v>
      </c>
      <c r="AC724" t="s">
        <v>32</v>
      </c>
      <c r="AD724" t="s">
        <v>32</v>
      </c>
      <c r="AE724" t="s">
        <v>190</v>
      </c>
      <c r="AF724">
        <v>217</v>
      </c>
      <c r="AG724" t="s">
        <v>191</v>
      </c>
      <c r="AH724" t="s">
        <v>192</v>
      </c>
      <c r="AI724">
        <v>4</v>
      </c>
      <c r="AJ724">
        <v>4</v>
      </c>
      <c r="AK724" t="s">
        <v>193</v>
      </c>
      <c r="AL724" t="s">
        <v>193</v>
      </c>
      <c r="AM724" t="s">
        <v>193</v>
      </c>
      <c r="AN724">
        <v>10</v>
      </c>
      <c r="AO724" t="s">
        <v>194</v>
      </c>
      <c r="AP724" t="s">
        <v>826</v>
      </c>
      <c r="AQ724" s="283">
        <v>3.2650000000000001</v>
      </c>
      <c r="AR724">
        <v>1.0840000000000001</v>
      </c>
      <c r="AS724" s="283">
        <v>3.539260000000001</v>
      </c>
      <c r="AT724">
        <v>117</v>
      </c>
      <c r="AU724" t="s">
        <v>261</v>
      </c>
      <c r="AV724" t="s">
        <v>32</v>
      </c>
      <c r="AW724" t="s">
        <v>32</v>
      </c>
      <c r="AX724">
        <v>8</v>
      </c>
      <c r="AY724" t="s">
        <v>195</v>
      </c>
      <c r="AZ724">
        <v>10772</v>
      </c>
      <c r="BA724" t="s">
        <v>2003</v>
      </c>
      <c r="BB724">
        <v>918871</v>
      </c>
      <c r="BC724" t="s">
        <v>2004</v>
      </c>
      <c r="BD724">
        <v>13606250</v>
      </c>
      <c r="BE724" t="s">
        <v>829</v>
      </c>
      <c r="BF724" t="s">
        <v>203</v>
      </c>
      <c r="BG724" t="s">
        <v>32</v>
      </c>
      <c r="BH724" t="s">
        <v>198</v>
      </c>
      <c r="BI724" t="s">
        <v>2005</v>
      </c>
      <c r="BJ724" t="s">
        <v>32</v>
      </c>
      <c r="BK724" t="s">
        <v>32</v>
      </c>
      <c r="BL724" t="s">
        <v>32</v>
      </c>
      <c r="BM724" t="s">
        <v>32</v>
      </c>
      <c r="BN724" t="s">
        <v>1226</v>
      </c>
      <c r="BO724" t="s">
        <v>32</v>
      </c>
      <c r="BP724" t="s">
        <v>32</v>
      </c>
    </row>
    <row r="725" spans="1:68">
      <c r="A725" s="109">
        <v>2026</v>
      </c>
      <c r="B725" t="s">
        <v>699</v>
      </c>
      <c r="C725" s="109">
        <v>12</v>
      </c>
      <c r="D725" t="s">
        <v>2006</v>
      </c>
      <c r="E725">
        <v>1</v>
      </c>
      <c r="F725" t="s">
        <v>32</v>
      </c>
      <c r="H725">
        <v>699932</v>
      </c>
      <c r="I725" t="s">
        <v>2007</v>
      </c>
      <c r="J725" t="s">
        <v>822</v>
      </c>
      <c r="K725" t="s">
        <v>2008</v>
      </c>
      <c r="L725" t="s">
        <v>2009</v>
      </c>
      <c r="M725">
        <v>10.5</v>
      </c>
      <c r="N725">
        <v>12.5</v>
      </c>
      <c r="O725">
        <v>10.1</v>
      </c>
      <c r="P725" s="110">
        <v>46109</v>
      </c>
      <c r="Q725" s="110">
        <v>46124</v>
      </c>
      <c r="R725" s="110">
        <v>46124.626388888893</v>
      </c>
      <c r="S725" t="s">
        <v>187</v>
      </c>
      <c r="T725" t="s">
        <v>32</v>
      </c>
      <c r="U725" t="s">
        <v>32</v>
      </c>
      <c r="V725" t="s">
        <v>1196</v>
      </c>
      <c r="W725" t="s">
        <v>1197</v>
      </c>
      <c r="X725" t="s">
        <v>1001</v>
      </c>
      <c r="Y725" t="s">
        <v>32</v>
      </c>
      <c r="Z725" t="s">
        <v>32</v>
      </c>
      <c r="AA725" t="s">
        <v>32</v>
      </c>
      <c r="AB725" t="s">
        <v>32</v>
      </c>
      <c r="AC725" t="s">
        <v>32</v>
      </c>
      <c r="AD725" t="s">
        <v>32</v>
      </c>
      <c r="AE725" t="s">
        <v>190</v>
      </c>
      <c r="AF725">
        <v>217</v>
      </c>
      <c r="AG725" t="s">
        <v>191</v>
      </c>
      <c r="AH725" t="s">
        <v>192</v>
      </c>
      <c r="AI725">
        <v>4</v>
      </c>
      <c r="AJ725">
        <v>4</v>
      </c>
      <c r="AK725" t="s">
        <v>193</v>
      </c>
      <c r="AL725" t="s">
        <v>193</v>
      </c>
      <c r="AM725" t="s">
        <v>193</v>
      </c>
      <c r="AN725">
        <v>4</v>
      </c>
      <c r="AO725" t="s">
        <v>194</v>
      </c>
      <c r="AP725" t="s">
        <v>826</v>
      </c>
      <c r="AQ725" s="283">
        <v>0.55800000000000005</v>
      </c>
      <c r="AR725">
        <v>1.0840000000000001</v>
      </c>
      <c r="AS725" s="283">
        <v>0.60487200000000008</v>
      </c>
      <c r="AT725">
        <v>110</v>
      </c>
      <c r="AU725" t="s">
        <v>1198</v>
      </c>
      <c r="AV725" t="s">
        <v>32</v>
      </c>
      <c r="AW725" t="s">
        <v>32</v>
      </c>
      <c r="AX725">
        <v>4</v>
      </c>
      <c r="AY725" t="s">
        <v>195</v>
      </c>
      <c r="AZ725">
        <v>10746</v>
      </c>
      <c r="BA725" t="s">
        <v>1104</v>
      </c>
      <c r="BB725">
        <v>70020</v>
      </c>
      <c r="BC725" t="s">
        <v>2010</v>
      </c>
      <c r="BD725">
        <v>13361038</v>
      </c>
      <c r="BE725" t="s">
        <v>829</v>
      </c>
      <c r="BF725" t="s">
        <v>1197</v>
      </c>
      <c r="BG725" t="s">
        <v>32</v>
      </c>
      <c r="BH725" t="s">
        <v>198</v>
      </c>
      <c r="BI725" t="s">
        <v>2011</v>
      </c>
      <c r="BJ725" t="s">
        <v>32</v>
      </c>
      <c r="BK725" t="s">
        <v>32</v>
      </c>
      <c r="BL725" t="s">
        <v>32</v>
      </c>
      <c r="BM725" t="s">
        <v>32</v>
      </c>
      <c r="BN725" t="s">
        <v>1226</v>
      </c>
      <c r="BO725" t="s">
        <v>32</v>
      </c>
      <c r="BP725" t="s">
        <v>32</v>
      </c>
    </row>
    <row r="726" spans="1:68">
      <c r="A726" s="109">
        <v>2026</v>
      </c>
      <c r="B726" t="s">
        <v>699</v>
      </c>
      <c r="C726" s="109">
        <v>12</v>
      </c>
      <c r="D726" t="s">
        <v>2006</v>
      </c>
      <c r="E726">
        <v>2</v>
      </c>
      <c r="F726" t="s">
        <v>32</v>
      </c>
      <c r="H726">
        <v>699932</v>
      </c>
      <c r="I726" t="s">
        <v>2007</v>
      </c>
      <c r="J726" t="s">
        <v>822</v>
      </c>
      <c r="K726" t="s">
        <v>2008</v>
      </c>
      <c r="L726" t="s">
        <v>2009</v>
      </c>
      <c r="M726">
        <v>10.5</v>
      </c>
      <c r="N726">
        <v>12.5</v>
      </c>
      <c r="O726">
        <v>10.1</v>
      </c>
      <c r="P726" s="110">
        <v>46109</v>
      </c>
      <c r="Q726" s="110">
        <v>46124</v>
      </c>
      <c r="R726" s="110">
        <v>46124.626388888893</v>
      </c>
      <c r="S726" t="s">
        <v>187</v>
      </c>
      <c r="T726" t="s">
        <v>32</v>
      </c>
      <c r="U726" t="s">
        <v>32</v>
      </c>
      <c r="V726" t="s">
        <v>1196</v>
      </c>
      <c r="W726" t="s">
        <v>1197</v>
      </c>
      <c r="X726" t="s">
        <v>1001</v>
      </c>
      <c r="Y726" t="s">
        <v>32</v>
      </c>
      <c r="Z726" t="s">
        <v>32</v>
      </c>
      <c r="AA726" t="s">
        <v>32</v>
      </c>
      <c r="AB726" t="s">
        <v>32</v>
      </c>
      <c r="AC726" t="s">
        <v>32</v>
      </c>
      <c r="AD726" t="s">
        <v>32</v>
      </c>
      <c r="AE726" t="s">
        <v>190</v>
      </c>
      <c r="AF726">
        <v>217</v>
      </c>
      <c r="AG726" t="s">
        <v>191</v>
      </c>
      <c r="AH726" t="s">
        <v>192</v>
      </c>
      <c r="AI726">
        <v>4</v>
      </c>
      <c r="AJ726">
        <v>4</v>
      </c>
      <c r="AK726" t="s">
        <v>193</v>
      </c>
      <c r="AL726" t="s">
        <v>193</v>
      </c>
      <c r="AM726" t="s">
        <v>193</v>
      </c>
      <c r="AN726">
        <v>4</v>
      </c>
      <c r="AO726" t="s">
        <v>194</v>
      </c>
      <c r="AP726" t="s">
        <v>826</v>
      </c>
      <c r="AQ726" s="283">
        <v>0.03</v>
      </c>
      <c r="AR726">
        <v>1.0840000000000001</v>
      </c>
      <c r="AS726" s="283">
        <v>3.252E-2</v>
      </c>
      <c r="AT726">
        <v>110</v>
      </c>
      <c r="AU726" t="s">
        <v>1198</v>
      </c>
      <c r="AV726" t="s">
        <v>32</v>
      </c>
      <c r="AW726" t="s">
        <v>32</v>
      </c>
      <c r="AX726">
        <v>4</v>
      </c>
      <c r="AY726" t="s">
        <v>195</v>
      </c>
      <c r="AZ726">
        <v>10746</v>
      </c>
      <c r="BA726" t="s">
        <v>1104</v>
      </c>
      <c r="BB726">
        <v>70020</v>
      </c>
      <c r="BC726" t="s">
        <v>2010</v>
      </c>
      <c r="BD726">
        <v>13361038</v>
      </c>
      <c r="BE726" t="s">
        <v>829</v>
      </c>
      <c r="BF726" t="s">
        <v>1197</v>
      </c>
      <c r="BG726" t="s">
        <v>32</v>
      </c>
      <c r="BH726" t="s">
        <v>198</v>
      </c>
      <c r="BI726" t="s">
        <v>2011</v>
      </c>
      <c r="BJ726" t="s">
        <v>32</v>
      </c>
      <c r="BK726" t="s">
        <v>32</v>
      </c>
      <c r="BL726" t="s">
        <v>32</v>
      </c>
      <c r="BM726" t="s">
        <v>32</v>
      </c>
      <c r="BN726" t="s">
        <v>1226</v>
      </c>
      <c r="BO726" t="s">
        <v>32</v>
      </c>
      <c r="BP726" t="s">
        <v>32</v>
      </c>
    </row>
    <row r="727" spans="1:68">
      <c r="A727" s="109">
        <v>2026</v>
      </c>
      <c r="B727" t="s">
        <v>543</v>
      </c>
      <c r="C727" s="109">
        <v>19</v>
      </c>
      <c r="D727" t="s">
        <v>2012</v>
      </c>
      <c r="E727">
        <v>1</v>
      </c>
      <c r="F727" t="s">
        <v>32</v>
      </c>
      <c r="H727">
        <v>698302</v>
      </c>
      <c r="I727" t="s">
        <v>2013</v>
      </c>
      <c r="J727" t="s">
        <v>822</v>
      </c>
      <c r="K727" t="s">
        <v>941</v>
      </c>
      <c r="L727" t="s">
        <v>2014</v>
      </c>
      <c r="M727">
        <v>11.6</v>
      </c>
      <c r="N727">
        <v>15</v>
      </c>
      <c r="O727">
        <v>5.3</v>
      </c>
      <c r="P727" s="110">
        <v>46087</v>
      </c>
      <c r="Q727" s="110">
        <v>46100</v>
      </c>
      <c r="R727" s="110">
        <v>46100.655555555553</v>
      </c>
      <c r="S727" t="s">
        <v>187</v>
      </c>
      <c r="T727" t="s">
        <v>32</v>
      </c>
      <c r="U727" t="s">
        <v>32</v>
      </c>
      <c r="V727" t="s">
        <v>215</v>
      </c>
      <c r="W727" t="s">
        <v>216</v>
      </c>
      <c r="X727" t="s">
        <v>943</v>
      </c>
      <c r="Y727" t="s">
        <v>32</v>
      </c>
      <c r="Z727" t="s">
        <v>32</v>
      </c>
      <c r="AA727" t="s">
        <v>32</v>
      </c>
      <c r="AB727" t="s">
        <v>32</v>
      </c>
      <c r="AC727" t="s">
        <v>32</v>
      </c>
      <c r="AD727" t="s">
        <v>32</v>
      </c>
      <c r="AE727" t="s">
        <v>190</v>
      </c>
      <c r="AF727">
        <v>217</v>
      </c>
      <c r="AG727" t="s">
        <v>191</v>
      </c>
      <c r="AH727" t="s">
        <v>192</v>
      </c>
      <c r="AI727">
        <v>4</v>
      </c>
      <c r="AJ727">
        <v>4</v>
      </c>
      <c r="AK727" t="s">
        <v>193</v>
      </c>
      <c r="AL727" t="s">
        <v>193</v>
      </c>
      <c r="AM727" t="s">
        <v>193</v>
      </c>
      <c r="AN727">
        <v>1</v>
      </c>
      <c r="AO727" t="s">
        <v>194</v>
      </c>
      <c r="AP727" t="s">
        <v>826</v>
      </c>
      <c r="AQ727" s="283">
        <v>0.1</v>
      </c>
      <c r="AR727">
        <v>1.0840000000000001</v>
      </c>
      <c r="AS727" s="283">
        <v>0.1084</v>
      </c>
      <c r="AT727">
        <v>102</v>
      </c>
      <c r="AU727" t="s">
        <v>216</v>
      </c>
      <c r="AV727" t="s">
        <v>32</v>
      </c>
      <c r="AW727" t="s">
        <v>32</v>
      </c>
      <c r="AX727">
        <v>1</v>
      </c>
      <c r="AY727" t="s">
        <v>422</v>
      </c>
      <c r="AZ727">
        <v>1141</v>
      </c>
      <c r="BA727" t="s">
        <v>948</v>
      </c>
      <c r="BB727">
        <v>983163</v>
      </c>
      <c r="BC727" t="s">
        <v>2015</v>
      </c>
      <c r="BD727">
        <v>15088103</v>
      </c>
      <c r="BE727" t="s">
        <v>829</v>
      </c>
      <c r="BF727" t="s">
        <v>216</v>
      </c>
      <c r="BG727" t="s">
        <v>32</v>
      </c>
      <c r="BH727" t="s">
        <v>198</v>
      </c>
      <c r="BI727" t="s">
        <v>2016</v>
      </c>
      <c r="BJ727" t="s">
        <v>32</v>
      </c>
      <c r="BK727" t="s">
        <v>32</v>
      </c>
      <c r="BL727" t="s">
        <v>32</v>
      </c>
      <c r="BM727" t="s">
        <v>32</v>
      </c>
      <c r="BN727" t="s">
        <v>1226</v>
      </c>
      <c r="BO727" t="s">
        <v>32</v>
      </c>
      <c r="BP727" t="s">
        <v>32</v>
      </c>
    </row>
    <row r="728" spans="1:68">
      <c r="A728" s="109">
        <v>2026</v>
      </c>
      <c r="B728" t="s">
        <v>543</v>
      </c>
      <c r="C728" s="109">
        <v>19</v>
      </c>
      <c r="D728" t="s">
        <v>2012</v>
      </c>
      <c r="E728">
        <v>2</v>
      </c>
      <c r="F728" t="s">
        <v>32</v>
      </c>
      <c r="H728">
        <v>698302</v>
      </c>
      <c r="I728" t="s">
        <v>2013</v>
      </c>
      <c r="J728" t="s">
        <v>822</v>
      </c>
      <c r="K728" t="s">
        <v>941</v>
      </c>
      <c r="L728" t="s">
        <v>2014</v>
      </c>
      <c r="M728">
        <v>11.6</v>
      </c>
      <c r="N728">
        <v>15</v>
      </c>
      <c r="O728">
        <v>5.3</v>
      </c>
      <c r="P728" s="110">
        <v>46087</v>
      </c>
      <c r="Q728" s="110">
        <v>46100</v>
      </c>
      <c r="R728" s="110">
        <v>46100.655555555553</v>
      </c>
      <c r="S728" t="s">
        <v>187</v>
      </c>
      <c r="T728" t="s">
        <v>32</v>
      </c>
      <c r="U728" t="s">
        <v>32</v>
      </c>
      <c r="V728" t="s">
        <v>215</v>
      </c>
      <c r="W728" t="s">
        <v>216</v>
      </c>
      <c r="X728" t="s">
        <v>943</v>
      </c>
      <c r="Y728" t="s">
        <v>32</v>
      </c>
      <c r="Z728" t="s">
        <v>32</v>
      </c>
      <c r="AA728" t="s">
        <v>32</v>
      </c>
      <c r="AB728" t="s">
        <v>32</v>
      </c>
      <c r="AC728" t="s">
        <v>32</v>
      </c>
      <c r="AD728" t="s">
        <v>32</v>
      </c>
      <c r="AE728" t="s">
        <v>190</v>
      </c>
      <c r="AF728">
        <v>217</v>
      </c>
      <c r="AG728" t="s">
        <v>191</v>
      </c>
      <c r="AH728" t="s">
        <v>192</v>
      </c>
      <c r="AI728">
        <v>4</v>
      </c>
      <c r="AJ728">
        <v>4</v>
      </c>
      <c r="AK728" t="s">
        <v>193</v>
      </c>
      <c r="AL728" t="s">
        <v>193</v>
      </c>
      <c r="AM728" t="s">
        <v>193</v>
      </c>
      <c r="AN728">
        <v>1</v>
      </c>
      <c r="AO728" t="s">
        <v>194</v>
      </c>
      <c r="AP728" t="s">
        <v>826</v>
      </c>
      <c r="AQ728" s="283">
        <v>0.14299999999999999</v>
      </c>
      <c r="AR728">
        <v>1.0840000000000001</v>
      </c>
      <c r="AS728" s="283">
        <v>0.15501200000000001</v>
      </c>
      <c r="AT728">
        <v>103</v>
      </c>
      <c r="AU728" t="s">
        <v>216</v>
      </c>
      <c r="AV728" t="s">
        <v>32</v>
      </c>
      <c r="AW728" t="s">
        <v>32</v>
      </c>
      <c r="AX728">
        <v>1</v>
      </c>
      <c r="AY728" t="s">
        <v>422</v>
      </c>
      <c r="AZ728">
        <v>1141</v>
      </c>
      <c r="BA728" t="s">
        <v>948</v>
      </c>
      <c r="BB728">
        <v>983163</v>
      </c>
      <c r="BC728" t="s">
        <v>2015</v>
      </c>
      <c r="BD728">
        <v>15088103</v>
      </c>
      <c r="BE728" t="s">
        <v>829</v>
      </c>
      <c r="BF728" t="s">
        <v>216</v>
      </c>
      <c r="BG728" t="s">
        <v>32</v>
      </c>
      <c r="BH728" t="s">
        <v>198</v>
      </c>
      <c r="BI728" t="s">
        <v>2016</v>
      </c>
      <c r="BJ728" t="s">
        <v>32</v>
      </c>
      <c r="BK728" t="s">
        <v>32</v>
      </c>
      <c r="BL728" t="s">
        <v>32</v>
      </c>
      <c r="BM728" t="s">
        <v>32</v>
      </c>
      <c r="BN728" t="s">
        <v>1226</v>
      </c>
      <c r="BO728" t="s">
        <v>32</v>
      </c>
      <c r="BP728" t="s">
        <v>32</v>
      </c>
    </row>
    <row r="729" spans="1:68">
      <c r="A729" s="109">
        <v>2026</v>
      </c>
      <c r="B729" t="s">
        <v>543</v>
      </c>
      <c r="C729" s="109">
        <v>19</v>
      </c>
      <c r="D729" t="s">
        <v>2012</v>
      </c>
      <c r="E729">
        <v>3</v>
      </c>
      <c r="F729" t="s">
        <v>32</v>
      </c>
      <c r="H729">
        <v>698302</v>
      </c>
      <c r="I729" t="s">
        <v>2013</v>
      </c>
      <c r="J729" t="s">
        <v>822</v>
      </c>
      <c r="K729" t="s">
        <v>941</v>
      </c>
      <c r="L729" t="s">
        <v>2014</v>
      </c>
      <c r="M729">
        <v>11.6</v>
      </c>
      <c r="N729">
        <v>15</v>
      </c>
      <c r="O729">
        <v>5.3</v>
      </c>
      <c r="P729" s="110">
        <v>46087</v>
      </c>
      <c r="Q729" s="110">
        <v>46100</v>
      </c>
      <c r="R729" s="110">
        <v>46100.655555555553</v>
      </c>
      <c r="S729" t="s">
        <v>187</v>
      </c>
      <c r="T729" t="s">
        <v>32</v>
      </c>
      <c r="U729" t="s">
        <v>32</v>
      </c>
      <c r="V729" t="s">
        <v>215</v>
      </c>
      <c r="W729" t="s">
        <v>216</v>
      </c>
      <c r="X729" t="s">
        <v>943</v>
      </c>
      <c r="Y729" t="s">
        <v>32</v>
      </c>
      <c r="Z729" t="s">
        <v>32</v>
      </c>
      <c r="AA729" t="s">
        <v>32</v>
      </c>
      <c r="AB729" t="s">
        <v>32</v>
      </c>
      <c r="AC729" t="s">
        <v>32</v>
      </c>
      <c r="AD729" t="s">
        <v>32</v>
      </c>
      <c r="AE729" t="s">
        <v>190</v>
      </c>
      <c r="AF729">
        <v>217</v>
      </c>
      <c r="AG729" t="s">
        <v>191</v>
      </c>
      <c r="AH729" t="s">
        <v>192</v>
      </c>
      <c r="AI729">
        <v>4</v>
      </c>
      <c r="AJ729">
        <v>4</v>
      </c>
      <c r="AK729" t="s">
        <v>193</v>
      </c>
      <c r="AL729" t="s">
        <v>193</v>
      </c>
      <c r="AM729" t="s">
        <v>193</v>
      </c>
      <c r="AN729">
        <v>1</v>
      </c>
      <c r="AO729" t="s">
        <v>194</v>
      </c>
      <c r="AP729" t="s">
        <v>826</v>
      </c>
      <c r="AQ729" s="283">
        <v>3.0000000000000001E-3</v>
      </c>
      <c r="AR729">
        <v>1.0840000000000001</v>
      </c>
      <c r="AS729" s="283">
        <v>3.2520000000000001E-3</v>
      </c>
      <c r="AT729">
        <v>102</v>
      </c>
      <c r="AU729" t="s">
        <v>216</v>
      </c>
      <c r="AV729" t="s">
        <v>32</v>
      </c>
      <c r="AW729" t="s">
        <v>32</v>
      </c>
      <c r="AX729">
        <v>1</v>
      </c>
      <c r="AY729" t="s">
        <v>195</v>
      </c>
      <c r="AZ729">
        <v>1981</v>
      </c>
      <c r="BA729" t="s">
        <v>218</v>
      </c>
      <c r="BB729">
        <v>983163</v>
      </c>
      <c r="BC729" t="s">
        <v>2015</v>
      </c>
      <c r="BD729">
        <v>15088103</v>
      </c>
      <c r="BE729" t="s">
        <v>829</v>
      </c>
      <c r="BF729" t="s">
        <v>216</v>
      </c>
      <c r="BG729" t="s">
        <v>32</v>
      </c>
      <c r="BH729" t="s">
        <v>198</v>
      </c>
      <c r="BI729" t="s">
        <v>2016</v>
      </c>
      <c r="BJ729" t="s">
        <v>32</v>
      </c>
      <c r="BK729" t="s">
        <v>32</v>
      </c>
      <c r="BL729" t="s">
        <v>32</v>
      </c>
      <c r="BM729" t="s">
        <v>32</v>
      </c>
      <c r="BN729" t="s">
        <v>1226</v>
      </c>
      <c r="BO729" t="s">
        <v>32</v>
      </c>
      <c r="BP729" t="s">
        <v>32</v>
      </c>
    </row>
    <row r="730" spans="1:68">
      <c r="A730" s="109">
        <v>2026</v>
      </c>
      <c r="B730" t="s">
        <v>699</v>
      </c>
      <c r="C730" s="109">
        <v>30</v>
      </c>
      <c r="D730" t="s">
        <v>2017</v>
      </c>
      <c r="E730">
        <v>1</v>
      </c>
      <c r="F730" t="s">
        <v>32</v>
      </c>
      <c r="H730">
        <v>698302</v>
      </c>
      <c r="I730" t="s">
        <v>2013</v>
      </c>
      <c r="J730" t="s">
        <v>822</v>
      </c>
      <c r="K730" t="s">
        <v>941</v>
      </c>
      <c r="L730" t="s">
        <v>2014</v>
      </c>
      <c r="M730">
        <v>11.6</v>
      </c>
      <c r="N730">
        <v>15</v>
      </c>
      <c r="O730">
        <v>5.3</v>
      </c>
      <c r="P730" s="110">
        <v>46125</v>
      </c>
      <c r="Q730" s="110">
        <v>46142</v>
      </c>
      <c r="R730" s="110">
        <v>46142.709722222222</v>
      </c>
      <c r="S730" t="s">
        <v>187</v>
      </c>
      <c r="T730" t="s">
        <v>32</v>
      </c>
      <c r="U730" t="s">
        <v>32</v>
      </c>
      <c r="V730" t="s">
        <v>215</v>
      </c>
      <c r="W730" t="s">
        <v>216</v>
      </c>
      <c r="X730" t="s">
        <v>943</v>
      </c>
      <c r="Y730" t="s">
        <v>32</v>
      </c>
      <c r="Z730" t="s">
        <v>32</v>
      </c>
      <c r="AA730" t="s">
        <v>32</v>
      </c>
      <c r="AB730" t="s">
        <v>32</v>
      </c>
      <c r="AC730" t="s">
        <v>32</v>
      </c>
      <c r="AD730" t="s">
        <v>32</v>
      </c>
      <c r="AE730" t="s">
        <v>190</v>
      </c>
      <c r="AF730">
        <v>217</v>
      </c>
      <c r="AG730" t="s">
        <v>191</v>
      </c>
      <c r="AH730" t="s">
        <v>192</v>
      </c>
      <c r="AI730">
        <v>4</v>
      </c>
      <c r="AJ730">
        <v>4</v>
      </c>
      <c r="AK730" t="s">
        <v>193</v>
      </c>
      <c r="AL730" t="s">
        <v>193</v>
      </c>
      <c r="AM730" t="s">
        <v>193</v>
      </c>
      <c r="AN730">
        <v>1</v>
      </c>
      <c r="AO730" t="s">
        <v>194</v>
      </c>
      <c r="AP730" t="s">
        <v>826</v>
      </c>
      <c r="AQ730" s="283">
        <v>0.42399999999999999</v>
      </c>
      <c r="AR730">
        <v>1.0840000000000001</v>
      </c>
      <c r="AS730" s="283">
        <v>0.45961600000000002</v>
      </c>
      <c r="AT730">
        <v>102</v>
      </c>
      <c r="AU730" t="s">
        <v>216</v>
      </c>
      <c r="AV730" t="s">
        <v>32</v>
      </c>
      <c r="AW730" t="s">
        <v>32</v>
      </c>
      <c r="AX730">
        <v>1</v>
      </c>
      <c r="AY730" t="s">
        <v>422</v>
      </c>
      <c r="AZ730">
        <v>1141</v>
      </c>
      <c r="BA730" t="s">
        <v>948</v>
      </c>
      <c r="BB730">
        <v>983163</v>
      </c>
      <c r="BC730" t="s">
        <v>2015</v>
      </c>
      <c r="BD730">
        <v>15088103</v>
      </c>
      <c r="BE730" t="s">
        <v>829</v>
      </c>
      <c r="BF730" t="s">
        <v>216</v>
      </c>
      <c r="BG730" t="s">
        <v>32</v>
      </c>
      <c r="BH730" t="s">
        <v>198</v>
      </c>
      <c r="BI730" t="s">
        <v>2018</v>
      </c>
      <c r="BJ730" t="s">
        <v>32</v>
      </c>
      <c r="BK730" t="s">
        <v>32</v>
      </c>
      <c r="BL730" t="s">
        <v>32</v>
      </c>
      <c r="BM730" t="s">
        <v>32</v>
      </c>
      <c r="BN730" t="s">
        <v>1226</v>
      </c>
      <c r="BO730" t="s">
        <v>32</v>
      </c>
      <c r="BP730" t="s">
        <v>32</v>
      </c>
    </row>
    <row r="731" spans="1:68">
      <c r="A731" s="109">
        <v>2026</v>
      </c>
      <c r="B731" t="s">
        <v>543</v>
      </c>
      <c r="C731" s="109">
        <v>1</v>
      </c>
      <c r="D731" t="s">
        <v>2019</v>
      </c>
      <c r="E731">
        <v>1</v>
      </c>
      <c r="F731" t="s">
        <v>32</v>
      </c>
      <c r="H731">
        <v>705644</v>
      </c>
      <c r="I731" t="s">
        <v>1990</v>
      </c>
      <c r="J731" t="s">
        <v>822</v>
      </c>
      <c r="K731" t="s">
        <v>945</v>
      </c>
      <c r="L731" t="s">
        <v>1991</v>
      </c>
      <c r="M731">
        <v>11.95</v>
      </c>
      <c r="N731">
        <v>15</v>
      </c>
      <c r="O731">
        <v>7.9</v>
      </c>
      <c r="P731" s="110">
        <v>46062</v>
      </c>
      <c r="Q731" s="110">
        <v>46082</v>
      </c>
      <c r="R731" s="110">
        <v>46082.856944444437</v>
      </c>
      <c r="S731" t="s">
        <v>187</v>
      </c>
      <c r="T731" t="s">
        <v>32</v>
      </c>
      <c r="U731" t="s">
        <v>32</v>
      </c>
      <c r="V731" t="s">
        <v>215</v>
      </c>
      <c r="W731" t="s">
        <v>216</v>
      </c>
      <c r="X731" t="s">
        <v>943</v>
      </c>
      <c r="Y731" t="s">
        <v>32</v>
      </c>
      <c r="Z731" t="s">
        <v>32</v>
      </c>
      <c r="AA731" t="s">
        <v>32</v>
      </c>
      <c r="AB731" t="s">
        <v>32</v>
      </c>
      <c r="AC731" t="s">
        <v>32</v>
      </c>
      <c r="AD731" t="s">
        <v>32</v>
      </c>
      <c r="AE731" t="s">
        <v>190</v>
      </c>
      <c r="AF731">
        <v>217</v>
      </c>
      <c r="AG731" t="s">
        <v>191</v>
      </c>
      <c r="AH731" t="s">
        <v>192</v>
      </c>
      <c r="AI731">
        <v>4</v>
      </c>
      <c r="AJ731">
        <v>4</v>
      </c>
      <c r="AK731" t="s">
        <v>193</v>
      </c>
      <c r="AL731" t="s">
        <v>193</v>
      </c>
      <c r="AM731" t="s">
        <v>193</v>
      </c>
      <c r="AN731">
        <v>1</v>
      </c>
      <c r="AO731" t="s">
        <v>194</v>
      </c>
      <c r="AP731" t="s">
        <v>826</v>
      </c>
      <c r="AQ731" s="283">
        <v>1.3340000000000001</v>
      </c>
      <c r="AR731">
        <v>1.0840000000000001</v>
      </c>
      <c r="AS731" s="283">
        <v>1.446056</v>
      </c>
      <c r="AT731">
        <v>102</v>
      </c>
      <c r="AU731" t="s">
        <v>216</v>
      </c>
      <c r="AV731" t="s">
        <v>32</v>
      </c>
      <c r="AW731" t="s">
        <v>32</v>
      </c>
      <c r="AX731">
        <v>1</v>
      </c>
      <c r="AY731" t="s">
        <v>195</v>
      </c>
      <c r="AZ731">
        <v>6980</v>
      </c>
      <c r="BA731" t="s">
        <v>277</v>
      </c>
      <c r="BB731">
        <v>211340</v>
      </c>
      <c r="BC731" t="s">
        <v>1992</v>
      </c>
      <c r="BD731">
        <v>13865219</v>
      </c>
      <c r="BE731" t="s">
        <v>829</v>
      </c>
      <c r="BF731" t="s">
        <v>216</v>
      </c>
      <c r="BG731" t="s">
        <v>32</v>
      </c>
      <c r="BH731" t="s">
        <v>198</v>
      </c>
      <c r="BI731" t="s">
        <v>2020</v>
      </c>
      <c r="BJ731" t="s">
        <v>32</v>
      </c>
      <c r="BK731" t="s">
        <v>32</v>
      </c>
      <c r="BL731" t="s">
        <v>32</v>
      </c>
      <c r="BM731" t="s">
        <v>32</v>
      </c>
      <c r="BN731" t="s">
        <v>1226</v>
      </c>
      <c r="BO731" t="s">
        <v>32</v>
      </c>
      <c r="BP731" t="s">
        <v>32</v>
      </c>
    </row>
    <row r="732" spans="1:68">
      <c r="A732" s="109">
        <v>2026</v>
      </c>
      <c r="B732" t="s">
        <v>543</v>
      </c>
      <c r="C732" s="109">
        <v>1</v>
      </c>
      <c r="D732" t="s">
        <v>2019</v>
      </c>
      <c r="E732">
        <v>2</v>
      </c>
      <c r="F732" t="s">
        <v>32</v>
      </c>
      <c r="H732">
        <v>705644</v>
      </c>
      <c r="I732" t="s">
        <v>1990</v>
      </c>
      <c r="J732" t="s">
        <v>822</v>
      </c>
      <c r="K732" t="s">
        <v>945</v>
      </c>
      <c r="L732" t="s">
        <v>1991</v>
      </c>
      <c r="M732">
        <v>11.95</v>
      </c>
      <c r="N732">
        <v>15</v>
      </c>
      <c r="O732">
        <v>7.9</v>
      </c>
      <c r="P732" s="110">
        <v>46062</v>
      </c>
      <c r="Q732" s="110">
        <v>46082</v>
      </c>
      <c r="R732" s="110">
        <v>46082.856944444437</v>
      </c>
      <c r="S732" t="s">
        <v>187</v>
      </c>
      <c r="T732" t="s">
        <v>32</v>
      </c>
      <c r="U732" t="s">
        <v>32</v>
      </c>
      <c r="V732" t="s">
        <v>215</v>
      </c>
      <c r="W732" t="s">
        <v>216</v>
      </c>
      <c r="X732" t="s">
        <v>943</v>
      </c>
      <c r="Y732" t="s">
        <v>32</v>
      </c>
      <c r="Z732" t="s">
        <v>32</v>
      </c>
      <c r="AA732" t="s">
        <v>32</v>
      </c>
      <c r="AB732" t="s">
        <v>32</v>
      </c>
      <c r="AC732" t="s">
        <v>32</v>
      </c>
      <c r="AD732" t="s">
        <v>32</v>
      </c>
      <c r="AE732" t="s">
        <v>190</v>
      </c>
      <c r="AF732">
        <v>217</v>
      </c>
      <c r="AG732" t="s">
        <v>191</v>
      </c>
      <c r="AH732" t="s">
        <v>192</v>
      </c>
      <c r="AI732">
        <v>4</v>
      </c>
      <c r="AJ732">
        <v>4</v>
      </c>
      <c r="AK732" t="s">
        <v>193</v>
      </c>
      <c r="AL732" t="s">
        <v>193</v>
      </c>
      <c r="AM732" t="s">
        <v>193</v>
      </c>
      <c r="AN732">
        <v>1</v>
      </c>
      <c r="AO732" t="s">
        <v>194</v>
      </c>
      <c r="AP732" t="s">
        <v>826</v>
      </c>
      <c r="AQ732" s="283">
        <v>8.0000000000000002E-3</v>
      </c>
      <c r="AR732">
        <v>1.0840000000000001</v>
      </c>
      <c r="AS732" s="283">
        <v>8.6720000000000009E-3</v>
      </c>
      <c r="AT732">
        <v>103</v>
      </c>
      <c r="AU732" t="s">
        <v>216</v>
      </c>
      <c r="AV732" t="s">
        <v>32</v>
      </c>
      <c r="AW732" t="s">
        <v>32</v>
      </c>
      <c r="AX732">
        <v>1</v>
      </c>
      <c r="AY732" t="s">
        <v>195</v>
      </c>
      <c r="AZ732">
        <v>6980</v>
      </c>
      <c r="BA732" t="s">
        <v>277</v>
      </c>
      <c r="BB732">
        <v>211340</v>
      </c>
      <c r="BC732" t="s">
        <v>1992</v>
      </c>
      <c r="BD732">
        <v>13865219</v>
      </c>
      <c r="BE732" t="s">
        <v>829</v>
      </c>
      <c r="BF732" t="s">
        <v>216</v>
      </c>
      <c r="BG732" t="s">
        <v>32</v>
      </c>
      <c r="BH732" t="s">
        <v>198</v>
      </c>
      <c r="BI732" t="s">
        <v>2020</v>
      </c>
      <c r="BJ732" t="s">
        <v>32</v>
      </c>
      <c r="BK732" t="s">
        <v>32</v>
      </c>
      <c r="BL732" t="s">
        <v>32</v>
      </c>
      <c r="BM732" t="s">
        <v>32</v>
      </c>
      <c r="BN732" t="s">
        <v>1226</v>
      </c>
      <c r="BO732" t="s">
        <v>32</v>
      </c>
      <c r="BP732" t="s">
        <v>32</v>
      </c>
    </row>
    <row r="733" spans="1:68">
      <c r="A733" s="109">
        <v>2026</v>
      </c>
      <c r="B733" t="s">
        <v>543</v>
      </c>
      <c r="C733" s="109">
        <v>2</v>
      </c>
      <c r="D733" t="s">
        <v>2021</v>
      </c>
      <c r="E733">
        <v>1</v>
      </c>
      <c r="F733" t="s">
        <v>32</v>
      </c>
      <c r="H733">
        <v>705312</v>
      </c>
      <c r="I733" t="s">
        <v>1898</v>
      </c>
      <c r="J733" t="s">
        <v>822</v>
      </c>
      <c r="K733" t="s">
        <v>854</v>
      </c>
      <c r="L733" t="s">
        <v>1899</v>
      </c>
      <c r="M733">
        <v>11.99</v>
      </c>
      <c r="N733">
        <v>30.2</v>
      </c>
      <c r="O733">
        <v>19.8</v>
      </c>
      <c r="P733" s="110">
        <v>46074</v>
      </c>
      <c r="Q733" s="110">
        <v>46083</v>
      </c>
      <c r="R733" s="110">
        <v>46083.536805555559</v>
      </c>
      <c r="S733" t="s">
        <v>187</v>
      </c>
      <c r="T733" t="s">
        <v>32</v>
      </c>
      <c r="U733" t="s">
        <v>32</v>
      </c>
      <c r="V733" t="s">
        <v>203</v>
      </c>
      <c r="W733" t="s">
        <v>203</v>
      </c>
      <c r="X733" t="s">
        <v>1039</v>
      </c>
      <c r="Y733" t="s">
        <v>32</v>
      </c>
      <c r="Z733" t="s">
        <v>32</v>
      </c>
      <c r="AA733" t="s">
        <v>32</v>
      </c>
      <c r="AB733" t="s">
        <v>32</v>
      </c>
      <c r="AC733" t="s">
        <v>32</v>
      </c>
      <c r="AD733" t="s">
        <v>32</v>
      </c>
      <c r="AE733" t="s">
        <v>190</v>
      </c>
      <c r="AF733">
        <v>217</v>
      </c>
      <c r="AG733" t="s">
        <v>191</v>
      </c>
      <c r="AH733" t="s">
        <v>192</v>
      </c>
      <c r="AI733">
        <v>4</v>
      </c>
      <c r="AJ733">
        <v>4</v>
      </c>
      <c r="AK733" t="s">
        <v>193</v>
      </c>
      <c r="AL733" t="s">
        <v>193</v>
      </c>
      <c r="AM733" t="s">
        <v>193</v>
      </c>
      <c r="AN733">
        <v>10</v>
      </c>
      <c r="AO733" t="s">
        <v>194</v>
      </c>
      <c r="AP733" t="s">
        <v>826</v>
      </c>
      <c r="AQ733" s="283">
        <v>0.111</v>
      </c>
      <c r="AR733">
        <v>1.0840000000000001</v>
      </c>
      <c r="AS733" s="283">
        <v>0.120324</v>
      </c>
      <c r="AT733">
        <v>162</v>
      </c>
      <c r="AU733" t="s">
        <v>205</v>
      </c>
      <c r="AV733" t="s">
        <v>32</v>
      </c>
      <c r="AW733" t="s">
        <v>32</v>
      </c>
      <c r="AX733">
        <v>8</v>
      </c>
      <c r="AY733" t="s">
        <v>195</v>
      </c>
      <c r="AZ733">
        <v>6554</v>
      </c>
      <c r="BA733" t="s">
        <v>1900</v>
      </c>
      <c r="BB733">
        <v>951687</v>
      </c>
      <c r="BC733" t="s">
        <v>1901</v>
      </c>
      <c r="BD733">
        <v>16156671</v>
      </c>
      <c r="BE733" t="s">
        <v>859</v>
      </c>
      <c r="BF733" t="s">
        <v>203</v>
      </c>
      <c r="BG733" t="s">
        <v>32</v>
      </c>
      <c r="BH733" t="s">
        <v>198</v>
      </c>
      <c r="BI733" t="s">
        <v>2022</v>
      </c>
      <c r="BJ733" t="s">
        <v>32</v>
      </c>
      <c r="BK733" t="s">
        <v>32</v>
      </c>
      <c r="BL733" t="s">
        <v>32</v>
      </c>
      <c r="BM733" t="s">
        <v>32</v>
      </c>
      <c r="BN733" t="s">
        <v>1226</v>
      </c>
      <c r="BO733" t="s">
        <v>32</v>
      </c>
      <c r="BP733" t="s">
        <v>32</v>
      </c>
    </row>
    <row r="734" spans="1:68">
      <c r="A734" s="109">
        <v>2026</v>
      </c>
      <c r="B734" t="s">
        <v>543</v>
      </c>
      <c r="C734" s="109">
        <v>6</v>
      </c>
      <c r="D734" t="s">
        <v>2023</v>
      </c>
      <c r="E734">
        <v>1</v>
      </c>
      <c r="F734" t="s">
        <v>32</v>
      </c>
      <c r="G734" t="s">
        <v>32</v>
      </c>
      <c r="H734">
        <v>902783</v>
      </c>
      <c r="I734" t="s">
        <v>638</v>
      </c>
      <c r="J734" t="s">
        <v>822</v>
      </c>
      <c r="K734" t="s">
        <v>854</v>
      </c>
      <c r="L734" t="s">
        <v>2024</v>
      </c>
      <c r="M734">
        <v>11.8</v>
      </c>
      <c r="N734">
        <v>15</v>
      </c>
      <c r="O734">
        <v>18.399999999999999</v>
      </c>
      <c r="P734" s="110">
        <v>46076</v>
      </c>
      <c r="Q734" s="110">
        <v>46087</v>
      </c>
      <c r="R734" s="110">
        <v>46087.761844872693</v>
      </c>
      <c r="S734" t="s">
        <v>187</v>
      </c>
      <c r="T734" t="s">
        <v>32</v>
      </c>
      <c r="U734" t="s">
        <v>32</v>
      </c>
      <c r="V734" t="s">
        <v>215</v>
      </c>
      <c r="W734" t="s">
        <v>216</v>
      </c>
      <c r="X734" t="s">
        <v>943</v>
      </c>
      <c r="Y734" t="s">
        <v>32</v>
      </c>
      <c r="Z734" t="s">
        <v>32</v>
      </c>
      <c r="AA734" t="s">
        <v>32</v>
      </c>
      <c r="AB734" t="s">
        <v>32</v>
      </c>
      <c r="AC734" t="s">
        <v>32</v>
      </c>
      <c r="AD734" t="s">
        <v>32</v>
      </c>
      <c r="AE734" t="s">
        <v>190</v>
      </c>
      <c r="AF734">
        <v>217</v>
      </c>
      <c r="AG734" t="s">
        <v>191</v>
      </c>
      <c r="AH734" t="s">
        <v>192</v>
      </c>
      <c r="AI734">
        <v>4</v>
      </c>
      <c r="AJ734">
        <v>4</v>
      </c>
      <c r="AK734" t="s">
        <v>193</v>
      </c>
      <c r="AL734" t="s">
        <v>193</v>
      </c>
      <c r="AM734" t="s">
        <v>193</v>
      </c>
      <c r="AN734">
        <v>1</v>
      </c>
      <c r="AO734" t="s">
        <v>194</v>
      </c>
      <c r="AP734" t="s">
        <v>826</v>
      </c>
      <c r="AQ734" s="283">
        <v>0.22900000000000001</v>
      </c>
      <c r="AR734">
        <v>1.0840000000000001</v>
      </c>
      <c r="AS734" s="283">
        <v>0.24823600000000001</v>
      </c>
      <c r="AT734">
        <v>102</v>
      </c>
      <c r="AU734" t="s">
        <v>216</v>
      </c>
      <c r="AV734" t="s">
        <v>32</v>
      </c>
      <c r="AW734" t="s">
        <v>32</v>
      </c>
      <c r="AX734">
        <v>8</v>
      </c>
      <c r="AY734" t="s">
        <v>422</v>
      </c>
      <c r="AZ734">
        <v>1141</v>
      </c>
      <c r="BA734" t="s">
        <v>948</v>
      </c>
      <c r="BB734">
        <v>19499</v>
      </c>
      <c r="BC734" t="s">
        <v>639</v>
      </c>
      <c r="BD734">
        <v>8223862</v>
      </c>
      <c r="BE734" t="s">
        <v>829</v>
      </c>
      <c r="BF734" t="s">
        <v>203</v>
      </c>
      <c r="BG734" t="s">
        <v>32</v>
      </c>
      <c r="BH734" t="s">
        <v>198</v>
      </c>
      <c r="BI734" t="s">
        <v>2025</v>
      </c>
      <c r="BJ734" t="s">
        <v>32</v>
      </c>
      <c r="BK734" t="s">
        <v>32</v>
      </c>
      <c r="BL734" t="s">
        <v>32</v>
      </c>
      <c r="BM734" t="s">
        <v>32</v>
      </c>
      <c r="BN734" t="s">
        <v>1226</v>
      </c>
      <c r="BO734" t="s">
        <v>32</v>
      </c>
      <c r="BP734" t="s">
        <v>32</v>
      </c>
    </row>
    <row r="735" spans="1:68">
      <c r="A735" s="109">
        <v>2026</v>
      </c>
      <c r="B735" t="s">
        <v>543</v>
      </c>
      <c r="C735" s="109">
        <v>6</v>
      </c>
      <c r="D735" t="s">
        <v>2023</v>
      </c>
      <c r="E735">
        <v>2</v>
      </c>
      <c r="F735" t="s">
        <v>32</v>
      </c>
      <c r="G735" t="s">
        <v>32</v>
      </c>
      <c r="H735">
        <v>902783</v>
      </c>
      <c r="I735" t="s">
        <v>638</v>
      </c>
      <c r="J735" t="s">
        <v>822</v>
      </c>
      <c r="K735" t="s">
        <v>854</v>
      </c>
      <c r="L735" t="s">
        <v>2024</v>
      </c>
      <c r="M735">
        <v>11.8</v>
      </c>
      <c r="N735">
        <v>15</v>
      </c>
      <c r="O735">
        <v>18.399999999999999</v>
      </c>
      <c r="P735" s="110">
        <v>46076</v>
      </c>
      <c r="Q735" s="110">
        <v>46087</v>
      </c>
      <c r="R735" s="110">
        <v>46087.761844872693</v>
      </c>
      <c r="S735" t="s">
        <v>187</v>
      </c>
      <c r="T735" t="s">
        <v>32</v>
      </c>
      <c r="U735" t="s">
        <v>32</v>
      </c>
      <c r="V735" t="s">
        <v>215</v>
      </c>
      <c r="W735" t="s">
        <v>216</v>
      </c>
      <c r="X735" t="s">
        <v>943</v>
      </c>
      <c r="Y735" t="s">
        <v>32</v>
      </c>
      <c r="Z735" t="s">
        <v>32</v>
      </c>
      <c r="AA735" t="s">
        <v>32</v>
      </c>
      <c r="AB735" t="s">
        <v>32</v>
      </c>
      <c r="AC735" t="s">
        <v>32</v>
      </c>
      <c r="AD735" t="s">
        <v>32</v>
      </c>
      <c r="AE735" t="s">
        <v>190</v>
      </c>
      <c r="AF735">
        <v>217</v>
      </c>
      <c r="AG735" t="s">
        <v>191</v>
      </c>
      <c r="AH735" t="s">
        <v>192</v>
      </c>
      <c r="AI735">
        <v>4</v>
      </c>
      <c r="AJ735">
        <v>4</v>
      </c>
      <c r="AK735" t="s">
        <v>193</v>
      </c>
      <c r="AL735" t="s">
        <v>193</v>
      </c>
      <c r="AM735" t="s">
        <v>193</v>
      </c>
      <c r="AN735">
        <v>1</v>
      </c>
      <c r="AO735" t="s">
        <v>194</v>
      </c>
      <c r="AP735" t="s">
        <v>826</v>
      </c>
      <c r="AQ735" s="283">
        <v>1.0999999999999999E-2</v>
      </c>
      <c r="AR735">
        <v>1.0840000000000001</v>
      </c>
      <c r="AS735" s="283">
        <v>1.1924000000000001E-2</v>
      </c>
      <c r="AT735">
        <v>102</v>
      </c>
      <c r="AU735" t="s">
        <v>216</v>
      </c>
      <c r="AV735" t="s">
        <v>32</v>
      </c>
      <c r="AW735" t="s">
        <v>32</v>
      </c>
      <c r="AX735">
        <v>8</v>
      </c>
      <c r="AY735" t="s">
        <v>195</v>
      </c>
      <c r="AZ735">
        <v>1981</v>
      </c>
      <c r="BA735" t="s">
        <v>218</v>
      </c>
      <c r="BB735">
        <v>19499</v>
      </c>
      <c r="BC735" t="s">
        <v>639</v>
      </c>
      <c r="BD735">
        <v>8223862</v>
      </c>
      <c r="BE735" t="s">
        <v>829</v>
      </c>
      <c r="BF735" t="s">
        <v>203</v>
      </c>
      <c r="BG735" t="s">
        <v>32</v>
      </c>
      <c r="BH735" t="s">
        <v>198</v>
      </c>
      <c r="BI735" t="s">
        <v>2025</v>
      </c>
      <c r="BJ735" t="s">
        <v>32</v>
      </c>
      <c r="BK735" t="s">
        <v>32</v>
      </c>
      <c r="BL735" t="s">
        <v>32</v>
      </c>
      <c r="BM735" t="s">
        <v>32</v>
      </c>
      <c r="BN735" t="s">
        <v>1226</v>
      </c>
      <c r="BO735" t="s">
        <v>32</v>
      </c>
      <c r="BP735" t="s">
        <v>32</v>
      </c>
    </row>
    <row r="736" spans="1:68">
      <c r="A736" s="109">
        <v>2026</v>
      </c>
      <c r="B736" t="s">
        <v>543</v>
      </c>
      <c r="C736" s="109">
        <v>6</v>
      </c>
      <c r="D736" t="s">
        <v>2023</v>
      </c>
      <c r="E736">
        <v>3</v>
      </c>
      <c r="F736" t="s">
        <v>32</v>
      </c>
      <c r="G736" t="s">
        <v>32</v>
      </c>
      <c r="H736">
        <v>902783</v>
      </c>
      <c r="I736" t="s">
        <v>638</v>
      </c>
      <c r="J736" t="s">
        <v>822</v>
      </c>
      <c r="K736" t="s">
        <v>854</v>
      </c>
      <c r="L736" t="s">
        <v>2024</v>
      </c>
      <c r="M736">
        <v>11.8</v>
      </c>
      <c r="N736">
        <v>15</v>
      </c>
      <c r="O736">
        <v>18.399999999999999</v>
      </c>
      <c r="P736" s="110">
        <v>46076</v>
      </c>
      <c r="Q736" s="110">
        <v>46087</v>
      </c>
      <c r="R736" s="110">
        <v>46087.761844872693</v>
      </c>
      <c r="S736" t="s">
        <v>187</v>
      </c>
      <c r="T736" t="s">
        <v>32</v>
      </c>
      <c r="U736" t="s">
        <v>32</v>
      </c>
      <c r="V736" t="s">
        <v>215</v>
      </c>
      <c r="W736" t="s">
        <v>216</v>
      </c>
      <c r="X736" t="s">
        <v>943</v>
      </c>
      <c r="Y736" t="s">
        <v>32</v>
      </c>
      <c r="Z736" t="s">
        <v>32</v>
      </c>
      <c r="AA736" t="s">
        <v>32</v>
      </c>
      <c r="AB736" t="s">
        <v>32</v>
      </c>
      <c r="AC736" t="s">
        <v>32</v>
      </c>
      <c r="AD736" t="s">
        <v>32</v>
      </c>
      <c r="AE736" t="s">
        <v>190</v>
      </c>
      <c r="AF736">
        <v>217</v>
      </c>
      <c r="AG736" t="s">
        <v>191</v>
      </c>
      <c r="AH736" t="s">
        <v>192</v>
      </c>
      <c r="AI736">
        <v>4</v>
      </c>
      <c r="AJ736">
        <v>4</v>
      </c>
      <c r="AK736" t="s">
        <v>193</v>
      </c>
      <c r="AL736" t="s">
        <v>193</v>
      </c>
      <c r="AM736" t="s">
        <v>193</v>
      </c>
      <c r="AN736">
        <v>1</v>
      </c>
      <c r="AO736" t="s">
        <v>194</v>
      </c>
      <c r="AP736" t="s">
        <v>826</v>
      </c>
      <c r="AQ736" s="283">
        <v>0.23</v>
      </c>
      <c r="AR736">
        <v>1.0840000000000001</v>
      </c>
      <c r="AS736" s="283">
        <v>0.24932000000000001</v>
      </c>
      <c r="AT736">
        <v>103</v>
      </c>
      <c r="AU736" t="s">
        <v>216</v>
      </c>
      <c r="AV736" t="s">
        <v>32</v>
      </c>
      <c r="AW736" t="s">
        <v>32</v>
      </c>
      <c r="AX736">
        <v>8</v>
      </c>
      <c r="AY736" t="s">
        <v>422</v>
      </c>
      <c r="AZ736">
        <v>1141</v>
      </c>
      <c r="BA736" t="s">
        <v>948</v>
      </c>
      <c r="BB736">
        <v>19499</v>
      </c>
      <c r="BC736" t="s">
        <v>639</v>
      </c>
      <c r="BD736">
        <v>8223862</v>
      </c>
      <c r="BE736" t="s">
        <v>829</v>
      </c>
      <c r="BF736" t="s">
        <v>203</v>
      </c>
      <c r="BG736" t="s">
        <v>32</v>
      </c>
      <c r="BH736" t="s">
        <v>198</v>
      </c>
      <c r="BI736" t="s">
        <v>2025</v>
      </c>
      <c r="BJ736" t="s">
        <v>32</v>
      </c>
      <c r="BK736" t="s">
        <v>32</v>
      </c>
      <c r="BL736" t="s">
        <v>32</v>
      </c>
      <c r="BM736" t="s">
        <v>32</v>
      </c>
      <c r="BN736" t="s">
        <v>1226</v>
      </c>
      <c r="BO736" t="s">
        <v>32</v>
      </c>
      <c r="BP736" t="s">
        <v>32</v>
      </c>
    </row>
    <row r="737" spans="1:68">
      <c r="A737" s="109">
        <v>2026</v>
      </c>
      <c r="B737" t="s">
        <v>525</v>
      </c>
      <c r="C737" s="109">
        <v>1</v>
      </c>
      <c r="D737" t="s">
        <v>2026</v>
      </c>
      <c r="E737">
        <v>1</v>
      </c>
      <c r="F737" t="s">
        <v>32</v>
      </c>
      <c r="G737" t="s">
        <v>32</v>
      </c>
      <c r="H737">
        <v>705559</v>
      </c>
      <c r="I737" t="s">
        <v>1317</v>
      </c>
      <c r="J737" t="s">
        <v>822</v>
      </c>
      <c r="K737" t="s">
        <v>870</v>
      </c>
      <c r="L737" t="s">
        <v>1318</v>
      </c>
      <c r="M737">
        <v>11.85</v>
      </c>
      <c r="N737">
        <v>20.399999999999999</v>
      </c>
      <c r="O737">
        <v>23.9</v>
      </c>
      <c r="P737" s="110">
        <v>46165</v>
      </c>
      <c r="Q737" s="110">
        <v>46174</v>
      </c>
      <c r="R737" s="110">
        <v>46174.804457060192</v>
      </c>
      <c r="S737" t="s">
        <v>187</v>
      </c>
      <c r="T737" t="s">
        <v>32</v>
      </c>
      <c r="U737" t="s">
        <v>32</v>
      </c>
      <c r="V737" t="s">
        <v>665</v>
      </c>
      <c r="W737" t="s">
        <v>665</v>
      </c>
      <c r="X737" t="s">
        <v>947</v>
      </c>
      <c r="Y737" t="s">
        <v>32</v>
      </c>
      <c r="Z737" t="s">
        <v>32</v>
      </c>
      <c r="AA737" t="s">
        <v>32</v>
      </c>
      <c r="AB737" t="s">
        <v>32</v>
      </c>
      <c r="AC737" t="s">
        <v>32</v>
      </c>
      <c r="AD737" t="s">
        <v>32</v>
      </c>
      <c r="AE737" t="s">
        <v>190</v>
      </c>
      <c r="AF737">
        <v>217</v>
      </c>
      <c r="AG737" t="s">
        <v>191</v>
      </c>
      <c r="AH737" t="s">
        <v>192</v>
      </c>
      <c r="AI737">
        <v>4</v>
      </c>
      <c r="AJ737">
        <v>4</v>
      </c>
      <c r="AK737" t="s">
        <v>193</v>
      </c>
      <c r="AL737" t="s">
        <v>193</v>
      </c>
      <c r="AM737" t="s">
        <v>193</v>
      </c>
      <c r="AN737">
        <v>15</v>
      </c>
      <c r="AO737" t="s">
        <v>194</v>
      </c>
      <c r="AP737" t="s">
        <v>826</v>
      </c>
      <c r="AQ737" s="283">
        <v>0.13900000000000001</v>
      </c>
      <c r="AR737">
        <v>1.0840000000000001</v>
      </c>
      <c r="AS737" s="283">
        <v>0.150676</v>
      </c>
      <c r="AT737">
        <v>101</v>
      </c>
      <c r="AU737" t="s">
        <v>665</v>
      </c>
      <c r="AV737" t="s">
        <v>32</v>
      </c>
      <c r="AW737" t="s">
        <v>32</v>
      </c>
      <c r="AX737">
        <v>15</v>
      </c>
      <c r="AY737" t="s">
        <v>422</v>
      </c>
      <c r="AZ737">
        <v>1141</v>
      </c>
      <c r="BA737" t="s">
        <v>948</v>
      </c>
      <c r="BB737">
        <v>239299</v>
      </c>
      <c r="BC737" t="s">
        <v>1321</v>
      </c>
      <c r="BD737">
        <v>19109032</v>
      </c>
      <c r="BE737" t="s">
        <v>829</v>
      </c>
      <c r="BF737" t="s">
        <v>665</v>
      </c>
      <c r="BG737" t="s">
        <v>32</v>
      </c>
      <c r="BH737" t="s">
        <v>198</v>
      </c>
      <c r="BI737" t="s">
        <v>32</v>
      </c>
      <c r="BJ737" t="s">
        <v>32</v>
      </c>
      <c r="BK737" t="s">
        <v>32</v>
      </c>
      <c r="BL737" t="s">
        <v>32</v>
      </c>
      <c r="BM737" t="s">
        <v>32</v>
      </c>
      <c r="BN737" t="s">
        <v>1226</v>
      </c>
      <c r="BO737" t="s">
        <v>32</v>
      </c>
      <c r="BP737" t="s">
        <v>32</v>
      </c>
    </row>
    <row r="738" spans="1:68">
      <c r="A738" s="109">
        <v>2026</v>
      </c>
      <c r="B738" t="s">
        <v>525</v>
      </c>
      <c r="C738" s="109">
        <v>1</v>
      </c>
      <c r="D738" t="s">
        <v>2027</v>
      </c>
      <c r="E738">
        <v>1</v>
      </c>
      <c r="F738" t="s">
        <v>32</v>
      </c>
      <c r="G738" t="s">
        <v>32</v>
      </c>
      <c r="H738">
        <v>700569</v>
      </c>
      <c r="I738" t="s">
        <v>2028</v>
      </c>
      <c r="J738" t="s">
        <v>822</v>
      </c>
      <c r="K738" t="s">
        <v>952</v>
      </c>
      <c r="L738" t="s">
        <v>2029</v>
      </c>
      <c r="M738">
        <v>11.98</v>
      </c>
      <c r="N738">
        <v>15</v>
      </c>
      <c r="O738">
        <v>14.3</v>
      </c>
      <c r="P738" s="110">
        <v>46165</v>
      </c>
      <c r="Q738" s="110">
        <v>46174</v>
      </c>
      <c r="R738" s="110">
        <v>46174.520888275467</v>
      </c>
      <c r="S738" t="s">
        <v>187</v>
      </c>
      <c r="T738" t="s">
        <v>32</v>
      </c>
      <c r="U738" t="s">
        <v>32</v>
      </c>
      <c r="V738" t="s">
        <v>318</v>
      </c>
      <c r="W738" t="s">
        <v>318</v>
      </c>
      <c r="X738" t="s">
        <v>954</v>
      </c>
      <c r="Y738" t="s">
        <v>32</v>
      </c>
      <c r="Z738" t="s">
        <v>32</v>
      </c>
      <c r="AA738" t="s">
        <v>32</v>
      </c>
      <c r="AB738" t="s">
        <v>32</v>
      </c>
      <c r="AC738" t="s">
        <v>32</v>
      </c>
      <c r="AD738" t="s">
        <v>32</v>
      </c>
      <c r="AE738" t="s">
        <v>190</v>
      </c>
      <c r="AF738">
        <v>217</v>
      </c>
      <c r="AG738" t="s">
        <v>191</v>
      </c>
      <c r="AH738" t="s">
        <v>192</v>
      </c>
      <c r="AI738">
        <v>4</v>
      </c>
      <c r="AJ738">
        <v>4</v>
      </c>
      <c r="AK738" t="s">
        <v>193</v>
      </c>
      <c r="AL738" t="s">
        <v>193</v>
      </c>
      <c r="AM738" t="s">
        <v>193</v>
      </c>
      <c r="AN738">
        <v>4</v>
      </c>
      <c r="AO738" t="s">
        <v>194</v>
      </c>
      <c r="AP738" t="s">
        <v>826</v>
      </c>
      <c r="AQ738" s="283">
        <v>1</v>
      </c>
      <c r="AR738">
        <v>1.0840000000000001</v>
      </c>
      <c r="AS738" s="283">
        <v>1.0840000000000001</v>
      </c>
      <c r="AT738">
        <v>109</v>
      </c>
      <c r="AU738" t="s">
        <v>320</v>
      </c>
      <c r="AV738" t="s">
        <v>32</v>
      </c>
      <c r="AW738" t="s">
        <v>32</v>
      </c>
      <c r="AX738">
        <v>3</v>
      </c>
      <c r="AY738" t="s">
        <v>195</v>
      </c>
      <c r="AZ738">
        <v>8568</v>
      </c>
      <c r="BA738" t="s">
        <v>963</v>
      </c>
      <c r="BB738">
        <v>912952</v>
      </c>
      <c r="BC738" t="s">
        <v>2030</v>
      </c>
      <c r="BD738">
        <v>12860329</v>
      </c>
      <c r="BE738" t="s">
        <v>829</v>
      </c>
      <c r="BF738" t="s">
        <v>318</v>
      </c>
      <c r="BG738" t="s">
        <v>32</v>
      </c>
      <c r="BH738" t="s">
        <v>198</v>
      </c>
      <c r="BI738" t="s">
        <v>32</v>
      </c>
      <c r="BJ738" t="s">
        <v>32</v>
      </c>
      <c r="BK738" t="s">
        <v>32</v>
      </c>
      <c r="BL738" t="s">
        <v>32</v>
      </c>
      <c r="BM738" t="s">
        <v>32</v>
      </c>
      <c r="BN738" t="s">
        <v>1226</v>
      </c>
      <c r="BO738" t="s">
        <v>32</v>
      </c>
      <c r="BP738" t="s">
        <v>32</v>
      </c>
    </row>
    <row r="739" spans="1:68">
      <c r="A739" s="109">
        <v>2026</v>
      </c>
      <c r="B739" t="s">
        <v>525</v>
      </c>
      <c r="C739" s="109">
        <v>1</v>
      </c>
      <c r="D739" t="s">
        <v>2027</v>
      </c>
      <c r="E739">
        <v>2</v>
      </c>
      <c r="F739" t="s">
        <v>32</v>
      </c>
      <c r="G739" t="s">
        <v>32</v>
      </c>
      <c r="H739">
        <v>700569</v>
      </c>
      <c r="I739" t="s">
        <v>2028</v>
      </c>
      <c r="J739" t="s">
        <v>822</v>
      </c>
      <c r="K739" t="s">
        <v>952</v>
      </c>
      <c r="L739" t="s">
        <v>2029</v>
      </c>
      <c r="M739">
        <v>11.98</v>
      </c>
      <c r="N739">
        <v>15</v>
      </c>
      <c r="O739">
        <v>14.3</v>
      </c>
      <c r="P739" s="110">
        <v>46165</v>
      </c>
      <c r="Q739" s="110">
        <v>46174</v>
      </c>
      <c r="R739" s="110">
        <v>46174.520888275467</v>
      </c>
      <c r="S739" t="s">
        <v>187</v>
      </c>
      <c r="T739" t="s">
        <v>32</v>
      </c>
      <c r="U739" t="s">
        <v>32</v>
      </c>
      <c r="V739" t="s">
        <v>318</v>
      </c>
      <c r="W739" t="s">
        <v>318</v>
      </c>
      <c r="X739" t="s">
        <v>954</v>
      </c>
      <c r="Y739" t="s">
        <v>32</v>
      </c>
      <c r="Z739" t="s">
        <v>32</v>
      </c>
      <c r="AA739" t="s">
        <v>32</v>
      </c>
      <c r="AB739" t="s">
        <v>32</v>
      </c>
      <c r="AC739" t="s">
        <v>32</v>
      </c>
      <c r="AD739" t="s">
        <v>32</v>
      </c>
      <c r="AE739" t="s">
        <v>190</v>
      </c>
      <c r="AF739">
        <v>217</v>
      </c>
      <c r="AG739" t="s">
        <v>191</v>
      </c>
      <c r="AH739" t="s">
        <v>192</v>
      </c>
      <c r="AI739">
        <v>4</v>
      </c>
      <c r="AJ739">
        <v>4</v>
      </c>
      <c r="AK739" t="s">
        <v>193</v>
      </c>
      <c r="AL739" t="s">
        <v>193</v>
      </c>
      <c r="AM739" t="s">
        <v>193</v>
      </c>
      <c r="AN739">
        <v>3</v>
      </c>
      <c r="AO739" t="s">
        <v>194</v>
      </c>
      <c r="AP739" t="s">
        <v>826</v>
      </c>
      <c r="AQ739" s="283">
        <v>0.23400000000000001</v>
      </c>
      <c r="AR739">
        <v>1.0840000000000001</v>
      </c>
      <c r="AS739" s="283">
        <v>0.25365599999999999</v>
      </c>
      <c r="AT739">
        <v>108</v>
      </c>
      <c r="AU739" t="s">
        <v>320</v>
      </c>
      <c r="AV739" t="s">
        <v>32</v>
      </c>
      <c r="AW739" t="s">
        <v>32</v>
      </c>
      <c r="AX739">
        <v>3</v>
      </c>
      <c r="AY739" t="s">
        <v>195</v>
      </c>
      <c r="AZ739">
        <v>8568</v>
      </c>
      <c r="BA739" t="s">
        <v>963</v>
      </c>
      <c r="BB739">
        <v>912952</v>
      </c>
      <c r="BC739" t="s">
        <v>2030</v>
      </c>
      <c r="BD739">
        <v>12860329</v>
      </c>
      <c r="BE739" t="s">
        <v>829</v>
      </c>
      <c r="BF739" t="s">
        <v>318</v>
      </c>
      <c r="BG739" t="s">
        <v>32</v>
      </c>
      <c r="BH739" t="s">
        <v>198</v>
      </c>
      <c r="BI739" t="s">
        <v>32</v>
      </c>
      <c r="BJ739" t="s">
        <v>32</v>
      </c>
      <c r="BK739" t="s">
        <v>32</v>
      </c>
      <c r="BL739" t="s">
        <v>32</v>
      </c>
      <c r="BM739" t="s">
        <v>32</v>
      </c>
      <c r="BN739" t="s">
        <v>1226</v>
      </c>
      <c r="BO739" t="s">
        <v>32</v>
      </c>
      <c r="BP739" t="s">
        <v>32</v>
      </c>
    </row>
    <row r="740" spans="1:68">
      <c r="A740" s="109">
        <v>2026</v>
      </c>
      <c r="B740" t="s">
        <v>656</v>
      </c>
      <c r="C740" s="109">
        <v>29</v>
      </c>
      <c r="D740" t="s">
        <v>2031</v>
      </c>
      <c r="E740">
        <v>1</v>
      </c>
      <c r="F740" t="s">
        <v>32</v>
      </c>
      <c r="G740" t="s">
        <v>32</v>
      </c>
      <c r="H740">
        <v>704501</v>
      </c>
      <c r="I740" t="s">
        <v>2032</v>
      </c>
      <c r="J740" t="s">
        <v>822</v>
      </c>
      <c r="K740" t="s">
        <v>945</v>
      </c>
      <c r="L740" t="s">
        <v>2033</v>
      </c>
      <c r="M740">
        <v>10.24</v>
      </c>
      <c r="N740">
        <v>12.5</v>
      </c>
      <c r="O740">
        <v>9.6999999999999993</v>
      </c>
      <c r="P740" s="110">
        <v>46153</v>
      </c>
      <c r="Q740" s="110">
        <v>46171</v>
      </c>
      <c r="R740" s="110">
        <v>46171.787856678238</v>
      </c>
      <c r="S740" t="s">
        <v>187</v>
      </c>
      <c r="T740" t="s">
        <v>32</v>
      </c>
      <c r="U740" t="s">
        <v>32</v>
      </c>
      <c r="V740" t="s">
        <v>665</v>
      </c>
      <c r="W740" t="s">
        <v>665</v>
      </c>
      <c r="X740" t="s">
        <v>947</v>
      </c>
      <c r="Y740" t="s">
        <v>32</v>
      </c>
      <c r="Z740" t="s">
        <v>32</v>
      </c>
      <c r="AA740" t="s">
        <v>32</v>
      </c>
      <c r="AB740" t="s">
        <v>32</v>
      </c>
      <c r="AC740" t="s">
        <v>32</v>
      </c>
      <c r="AD740" t="s">
        <v>32</v>
      </c>
      <c r="AE740" t="s">
        <v>190</v>
      </c>
      <c r="AF740">
        <v>217</v>
      </c>
      <c r="AG740" t="s">
        <v>191</v>
      </c>
      <c r="AH740" t="s">
        <v>192</v>
      </c>
      <c r="AI740">
        <v>4</v>
      </c>
      <c r="AJ740">
        <v>4</v>
      </c>
      <c r="AK740" t="s">
        <v>193</v>
      </c>
      <c r="AL740" t="s">
        <v>193</v>
      </c>
      <c r="AM740" t="s">
        <v>193</v>
      </c>
      <c r="AN740">
        <v>15</v>
      </c>
      <c r="AO740" t="s">
        <v>194</v>
      </c>
      <c r="AP740" t="s">
        <v>826</v>
      </c>
      <c r="AQ740" s="283">
        <v>0.218</v>
      </c>
      <c r="AR740">
        <v>1.0840000000000001</v>
      </c>
      <c r="AS740" s="283">
        <v>0.23631199999999999</v>
      </c>
      <c r="AT740">
        <v>101</v>
      </c>
      <c r="AU740" t="s">
        <v>665</v>
      </c>
      <c r="AV740" t="s">
        <v>32</v>
      </c>
      <c r="AW740" t="s">
        <v>32</v>
      </c>
      <c r="AX740">
        <v>15</v>
      </c>
      <c r="AY740" t="s">
        <v>195</v>
      </c>
      <c r="AZ740">
        <v>7492</v>
      </c>
      <c r="BA740" t="s">
        <v>2034</v>
      </c>
      <c r="BB740">
        <v>942842</v>
      </c>
      <c r="BC740" t="s">
        <v>2035</v>
      </c>
      <c r="BD740">
        <v>12210613</v>
      </c>
      <c r="BE740" t="s">
        <v>859</v>
      </c>
      <c r="BF740" t="s">
        <v>665</v>
      </c>
      <c r="BG740" t="s">
        <v>32</v>
      </c>
      <c r="BH740" t="s">
        <v>198</v>
      </c>
      <c r="BI740" t="s">
        <v>32</v>
      </c>
      <c r="BJ740" t="s">
        <v>32</v>
      </c>
      <c r="BK740" t="s">
        <v>32</v>
      </c>
      <c r="BL740" t="s">
        <v>32</v>
      </c>
      <c r="BM740" t="s">
        <v>32</v>
      </c>
      <c r="BN740" t="s">
        <v>1226</v>
      </c>
      <c r="BO740" t="s">
        <v>32</v>
      </c>
      <c r="BP740" t="s">
        <v>32</v>
      </c>
    </row>
    <row r="741" spans="1:68">
      <c r="A741" s="109">
        <v>2026</v>
      </c>
      <c r="B741" t="s">
        <v>656</v>
      </c>
      <c r="C741" s="109">
        <v>29</v>
      </c>
      <c r="D741" t="s">
        <v>2036</v>
      </c>
      <c r="E741">
        <v>1</v>
      </c>
      <c r="F741" t="s">
        <v>32</v>
      </c>
      <c r="G741" t="s">
        <v>32</v>
      </c>
      <c r="H741">
        <v>963146</v>
      </c>
      <c r="I741" t="s">
        <v>2037</v>
      </c>
      <c r="J741" t="s">
        <v>822</v>
      </c>
      <c r="K741" t="s">
        <v>945</v>
      </c>
      <c r="L741" t="s">
        <v>2038</v>
      </c>
      <c r="M741">
        <v>11.7</v>
      </c>
      <c r="N741">
        <v>15</v>
      </c>
      <c r="O741">
        <v>7.4</v>
      </c>
      <c r="P741" s="110">
        <v>46150</v>
      </c>
      <c r="Q741" s="110">
        <v>46171</v>
      </c>
      <c r="R741" s="110">
        <v>46171.783823958343</v>
      </c>
      <c r="S741" t="s">
        <v>187</v>
      </c>
      <c r="T741" t="s">
        <v>32</v>
      </c>
      <c r="U741" t="s">
        <v>32</v>
      </c>
      <c r="V741" t="s">
        <v>665</v>
      </c>
      <c r="W741" t="s">
        <v>665</v>
      </c>
      <c r="X741" t="s">
        <v>947</v>
      </c>
      <c r="Y741" t="s">
        <v>32</v>
      </c>
      <c r="Z741" t="s">
        <v>32</v>
      </c>
      <c r="AA741" t="s">
        <v>32</v>
      </c>
      <c r="AB741" t="s">
        <v>32</v>
      </c>
      <c r="AC741" t="s">
        <v>32</v>
      </c>
      <c r="AD741" t="s">
        <v>32</v>
      </c>
      <c r="AE741" t="s">
        <v>190</v>
      </c>
      <c r="AF741">
        <v>217</v>
      </c>
      <c r="AG741" t="s">
        <v>191</v>
      </c>
      <c r="AH741" t="s">
        <v>192</v>
      </c>
      <c r="AI741">
        <v>4</v>
      </c>
      <c r="AJ741">
        <v>4</v>
      </c>
      <c r="AK741" t="s">
        <v>193</v>
      </c>
      <c r="AL741" t="s">
        <v>193</v>
      </c>
      <c r="AM741" t="s">
        <v>193</v>
      </c>
      <c r="AN741">
        <v>15</v>
      </c>
      <c r="AO741" t="s">
        <v>194</v>
      </c>
      <c r="AP741" t="s">
        <v>826</v>
      </c>
      <c r="AQ741" s="283">
        <v>1.2110000000000001</v>
      </c>
      <c r="AR741">
        <v>1.0840000000000001</v>
      </c>
      <c r="AS741" s="283">
        <v>1.312724</v>
      </c>
      <c r="AT741">
        <v>140</v>
      </c>
      <c r="AU741" t="s">
        <v>665</v>
      </c>
      <c r="AV741" t="s">
        <v>32</v>
      </c>
      <c r="AW741" t="s">
        <v>32</v>
      </c>
      <c r="AX741">
        <v>15</v>
      </c>
      <c r="AY741" t="s">
        <v>422</v>
      </c>
      <c r="AZ741">
        <v>1141</v>
      </c>
      <c r="BA741" t="s">
        <v>948</v>
      </c>
      <c r="BB741">
        <v>961576</v>
      </c>
      <c r="BC741" t="s">
        <v>2039</v>
      </c>
      <c r="BD741">
        <v>10848451</v>
      </c>
      <c r="BE741" t="s">
        <v>829</v>
      </c>
      <c r="BF741" t="s">
        <v>665</v>
      </c>
      <c r="BG741" t="s">
        <v>32</v>
      </c>
      <c r="BH741" t="s">
        <v>198</v>
      </c>
      <c r="BI741" t="s">
        <v>32</v>
      </c>
      <c r="BJ741" t="s">
        <v>32</v>
      </c>
      <c r="BK741" t="s">
        <v>32</v>
      </c>
      <c r="BL741" t="s">
        <v>32</v>
      </c>
      <c r="BM741" t="s">
        <v>32</v>
      </c>
      <c r="BN741" t="s">
        <v>1226</v>
      </c>
      <c r="BO741" t="s">
        <v>32</v>
      </c>
      <c r="BP741" t="s">
        <v>32</v>
      </c>
    </row>
    <row r="742" spans="1:68">
      <c r="A742" s="109">
        <v>2026</v>
      </c>
      <c r="B742" t="s">
        <v>656</v>
      </c>
      <c r="C742" s="109">
        <v>29</v>
      </c>
      <c r="D742" t="s">
        <v>2040</v>
      </c>
      <c r="E742">
        <v>1</v>
      </c>
      <c r="F742" t="s">
        <v>32</v>
      </c>
      <c r="G742" t="s">
        <v>32</v>
      </c>
      <c r="H742">
        <v>698610</v>
      </c>
      <c r="I742" t="s">
        <v>643</v>
      </c>
      <c r="J742" t="s">
        <v>822</v>
      </c>
      <c r="K742" t="s">
        <v>941</v>
      </c>
      <c r="L742" t="s">
        <v>2041</v>
      </c>
      <c r="M742">
        <v>11.9</v>
      </c>
      <c r="N742">
        <v>15</v>
      </c>
      <c r="O742">
        <v>21</v>
      </c>
      <c r="P742" s="110">
        <v>46156</v>
      </c>
      <c r="Q742" s="110">
        <v>46171</v>
      </c>
      <c r="R742" s="110">
        <v>46171.579907256943</v>
      </c>
      <c r="S742" t="s">
        <v>187</v>
      </c>
      <c r="T742" t="s">
        <v>32</v>
      </c>
      <c r="U742" t="s">
        <v>32</v>
      </c>
      <c r="V742" t="s">
        <v>644</v>
      </c>
      <c r="W742" t="s">
        <v>216</v>
      </c>
      <c r="X742" t="s">
        <v>943</v>
      </c>
      <c r="Y742" t="s">
        <v>32</v>
      </c>
      <c r="Z742" t="s">
        <v>32</v>
      </c>
      <c r="AA742" t="s">
        <v>32</v>
      </c>
      <c r="AB742" t="s">
        <v>32</v>
      </c>
      <c r="AC742" t="s">
        <v>32</v>
      </c>
      <c r="AD742" t="s">
        <v>32</v>
      </c>
      <c r="AE742" t="s">
        <v>190</v>
      </c>
      <c r="AF742">
        <v>217</v>
      </c>
      <c r="AG742" t="s">
        <v>191</v>
      </c>
      <c r="AH742" t="s">
        <v>192</v>
      </c>
      <c r="AI742">
        <v>4</v>
      </c>
      <c r="AJ742">
        <v>4</v>
      </c>
      <c r="AK742" t="s">
        <v>193</v>
      </c>
      <c r="AL742" t="s">
        <v>193</v>
      </c>
      <c r="AM742" t="s">
        <v>193</v>
      </c>
      <c r="AN742">
        <v>1</v>
      </c>
      <c r="AO742" t="s">
        <v>194</v>
      </c>
      <c r="AP742" t="s">
        <v>826</v>
      </c>
      <c r="AQ742" s="283">
        <v>1.4870000000000001</v>
      </c>
      <c r="AR742">
        <v>1.0840000000000001</v>
      </c>
      <c r="AS742" s="283">
        <v>1.6119079999999999</v>
      </c>
      <c r="AT742">
        <v>102</v>
      </c>
      <c r="AU742" t="s">
        <v>216</v>
      </c>
      <c r="AV742" t="s">
        <v>32</v>
      </c>
      <c r="AW742" t="s">
        <v>32</v>
      </c>
      <c r="AX742">
        <v>1</v>
      </c>
      <c r="AY742" t="s">
        <v>422</v>
      </c>
      <c r="AZ742">
        <v>1141</v>
      </c>
      <c r="BA742" t="s">
        <v>948</v>
      </c>
      <c r="BB742">
        <v>718</v>
      </c>
      <c r="BC742" t="s">
        <v>645</v>
      </c>
      <c r="BD742">
        <v>8908106</v>
      </c>
      <c r="BE742" t="s">
        <v>829</v>
      </c>
      <c r="BF742" t="s">
        <v>216</v>
      </c>
      <c r="BG742" t="s">
        <v>32</v>
      </c>
      <c r="BH742" t="s">
        <v>198</v>
      </c>
      <c r="BI742" t="s">
        <v>32</v>
      </c>
      <c r="BJ742" t="s">
        <v>32</v>
      </c>
      <c r="BK742" t="s">
        <v>32</v>
      </c>
      <c r="BL742" t="s">
        <v>32</v>
      </c>
      <c r="BM742" t="s">
        <v>32</v>
      </c>
      <c r="BN742" t="s">
        <v>1226</v>
      </c>
      <c r="BO742" t="s">
        <v>32</v>
      </c>
      <c r="BP742" t="s">
        <v>32</v>
      </c>
    </row>
    <row r="743" spans="1:68">
      <c r="A743" s="109">
        <v>2026</v>
      </c>
      <c r="B743" t="s">
        <v>656</v>
      </c>
      <c r="C743" s="109">
        <v>25</v>
      </c>
      <c r="D743" t="s">
        <v>2042</v>
      </c>
      <c r="E743">
        <v>1</v>
      </c>
      <c r="F743" t="s">
        <v>32</v>
      </c>
      <c r="G743" t="s">
        <v>32</v>
      </c>
      <c r="H743">
        <v>702916</v>
      </c>
      <c r="I743" t="s">
        <v>392</v>
      </c>
      <c r="J743" t="s">
        <v>822</v>
      </c>
      <c r="K743" t="s">
        <v>952</v>
      </c>
      <c r="L743" t="s">
        <v>2043</v>
      </c>
      <c r="M743">
        <v>11.98</v>
      </c>
      <c r="N743">
        <v>15</v>
      </c>
      <c r="O743">
        <v>14.9</v>
      </c>
      <c r="P743" s="110">
        <v>46154</v>
      </c>
      <c r="Q743" s="110">
        <v>46167</v>
      </c>
      <c r="R743" s="110">
        <v>46167.869676770832</v>
      </c>
      <c r="S743" t="s">
        <v>187</v>
      </c>
      <c r="T743" t="s">
        <v>32</v>
      </c>
      <c r="U743" t="s">
        <v>32</v>
      </c>
      <c r="V743" t="s">
        <v>318</v>
      </c>
      <c r="W743" t="s">
        <v>318</v>
      </c>
      <c r="X743" t="s">
        <v>954</v>
      </c>
      <c r="Y743" t="s">
        <v>32</v>
      </c>
      <c r="Z743" t="s">
        <v>32</v>
      </c>
      <c r="AA743" t="s">
        <v>32</v>
      </c>
      <c r="AB743" t="s">
        <v>32</v>
      </c>
      <c r="AC743" t="s">
        <v>32</v>
      </c>
      <c r="AD743" t="s">
        <v>32</v>
      </c>
      <c r="AE743" t="s">
        <v>190</v>
      </c>
      <c r="AF743">
        <v>217</v>
      </c>
      <c r="AG743" t="s">
        <v>191</v>
      </c>
      <c r="AH743" t="s">
        <v>192</v>
      </c>
      <c r="AI743">
        <v>4</v>
      </c>
      <c r="AJ743">
        <v>4</v>
      </c>
      <c r="AK743" t="s">
        <v>193</v>
      </c>
      <c r="AL743" t="s">
        <v>193</v>
      </c>
      <c r="AM743" t="s">
        <v>193</v>
      </c>
      <c r="AN743">
        <v>3</v>
      </c>
      <c r="AO743" t="s">
        <v>194</v>
      </c>
      <c r="AP743" t="s">
        <v>826</v>
      </c>
      <c r="AQ743" s="283">
        <v>0.48</v>
      </c>
      <c r="AR743">
        <v>1.0840000000000001</v>
      </c>
      <c r="AS743" s="283">
        <v>0.52032</v>
      </c>
      <c r="AT743">
        <v>107</v>
      </c>
      <c r="AU743" t="s">
        <v>320</v>
      </c>
      <c r="AV743" t="s">
        <v>32</v>
      </c>
      <c r="AW743" t="s">
        <v>32</v>
      </c>
      <c r="AX743">
        <v>3</v>
      </c>
      <c r="AY743" t="s">
        <v>195</v>
      </c>
      <c r="AZ743">
        <v>5811</v>
      </c>
      <c r="BA743" t="s">
        <v>397</v>
      </c>
      <c r="BB743">
        <v>228542</v>
      </c>
      <c r="BC743" t="s">
        <v>2044</v>
      </c>
      <c r="BD743">
        <v>18821369</v>
      </c>
      <c r="BE743" t="s">
        <v>859</v>
      </c>
      <c r="BF743" t="s">
        <v>318</v>
      </c>
      <c r="BG743" t="s">
        <v>32</v>
      </c>
      <c r="BH743" t="s">
        <v>198</v>
      </c>
      <c r="BI743" t="s">
        <v>32</v>
      </c>
      <c r="BJ743" t="s">
        <v>32</v>
      </c>
      <c r="BK743" t="s">
        <v>32</v>
      </c>
      <c r="BL743" t="s">
        <v>32</v>
      </c>
      <c r="BM743" t="s">
        <v>32</v>
      </c>
      <c r="BN743" t="s">
        <v>1226</v>
      </c>
      <c r="BO743" t="s">
        <v>32</v>
      </c>
      <c r="BP743" t="s">
        <v>32</v>
      </c>
    </row>
    <row r="744" spans="1:68">
      <c r="A744" s="109">
        <v>2026</v>
      </c>
      <c r="B744" t="s">
        <v>656</v>
      </c>
      <c r="C744" s="109">
        <v>25</v>
      </c>
      <c r="D744" t="s">
        <v>2045</v>
      </c>
      <c r="E744">
        <v>1</v>
      </c>
      <c r="F744" t="s">
        <v>32</v>
      </c>
      <c r="G744" t="s">
        <v>32</v>
      </c>
      <c r="H744">
        <v>705644</v>
      </c>
      <c r="I744" t="s">
        <v>1990</v>
      </c>
      <c r="J744" t="s">
        <v>822</v>
      </c>
      <c r="K744" t="s">
        <v>945</v>
      </c>
      <c r="L744" t="s">
        <v>1991</v>
      </c>
      <c r="M744">
        <v>11.95</v>
      </c>
      <c r="N744">
        <v>15</v>
      </c>
      <c r="O744">
        <v>7.9</v>
      </c>
      <c r="P744" s="110">
        <v>46148</v>
      </c>
      <c r="Q744" s="110">
        <v>46167</v>
      </c>
      <c r="R744" s="110">
        <v>46167.535792442133</v>
      </c>
      <c r="S744" t="s">
        <v>187</v>
      </c>
      <c r="T744" t="s">
        <v>32</v>
      </c>
      <c r="U744" t="s">
        <v>32</v>
      </c>
      <c r="V744" t="s">
        <v>215</v>
      </c>
      <c r="W744" t="s">
        <v>216</v>
      </c>
      <c r="X744" t="s">
        <v>943</v>
      </c>
      <c r="Y744" t="s">
        <v>32</v>
      </c>
      <c r="Z744" t="s">
        <v>32</v>
      </c>
      <c r="AA744" t="s">
        <v>32</v>
      </c>
      <c r="AB744" t="s">
        <v>32</v>
      </c>
      <c r="AC744" t="s">
        <v>32</v>
      </c>
      <c r="AD744" t="s">
        <v>32</v>
      </c>
      <c r="AE744" t="s">
        <v>190</v>
      </c>
      <c r="AF744">
        <v>217</v>
      </c>
      <c r="AG744" t="s">
        <v>191</v>
      </c>
      <c r="AH744" t="s">
        <v>192</v>
      </c>
      <c r="AI744">
        <v>4</v>
      </c>
      <c r="AJ744">
        <v>4</v>
      </c>
      <c r="AK744" t="s">
        <v>193</v>
      </c>
      <c r="AL744" t="s">
        <v>193</v>
      </c>
      <c r="AM744" t="s">
        <v>193</v>
      </c>
      <c r="AN744">
        <v>2</v>
      </c>
      <c r="AO744" t="s">
        <v>194</v>
      </c>
      <c r="AP744" t="s">
        <v>826</v>
      </c>
      <c r="AQ744" s="283">
        <v>1.351</v>
      </c>
      <c r="AR744">
        <v>1.0840000000000001</v>
      </c>
      <c r="AS744" s="283">
        <v>1.4644839999999999</v>
      </c>
      <c r="AT744">
        <v>104</v>
      </c>
      <c r="AU744" t="s">
        <v>216</v>
      </c>
      <c r="AV744" t="s">
        <v>32</v>
      </c>
      <c r="AW744" t="s">
        <v>32</v>
      </c>
      <c r="AX744">
        <v>1</v>
      </c>
      <c r="AY744" t="s">
        <v>195</v>
      </c>
      <c r="AZ744">
        <v>6980</v>
      </c>
      <c r="BA744" t="s">
        <v>277</v>
      </c>
      <c r="BB744">
        <v>211340</v>
      </c>
      <c r="BC744" t="s">
        <v>1992</v>
      </c>
      <c r="BD744">
        <v>13865219</v>
      </c>
      <c r="BE744" t="s">
        <v>829</v>
      </c>
      <c r="BF744" t="s">
        <v>216</v>
      </c>
      <c r="BG744" t="s">
        <v>32</v>
      </c>
      <c r="BH744" t="s">
        <v>198</v>
      </c>
      <c r="BI744" t="s">
        <v>32</v>
      </c>
      <c r="BJ744" t="s">
        <v>32</v>
      </c>
      <c r="BK744" t="s">
        <v>32</v>
      </c>
      <c r="BL744" t="s">
        <v>32</v>
      </c>
      <c r="BM744" t="s">
        <v>32</v>
      </c>
      <c r="BN744" t="s">
        <v>1226</v>
      </c>
      <c r="BO744" t="s">
        <v>32</v>
      </c>
      <c r="BP744" t="s">
        <v>32</v>
      </c>
    </row>
    <row r="745" spans="1:68">
      <c r="A745" s="109">
        <v>2026</v>
      </c>
      <c r="B745" t="s">
        <v>656</v>
      </c>
      <c r="C745" s="109">
        <v>19</v>
      </c>
      <c r="D745" t="s">
        <v>2046</v>
      </c>
      <c r="E745">
        <v>1</v>
      </c>
      <c r="F745" t="s">
        <v>32</v>
      </c>
      <c r="G745" t="s">
        <v>32</v>
      </c>
      <c r="H745">
        <v>705559</v>
      </c>
      <c r="I745" t="s">
        <v>1317</v>
      </c>
      <c r="J745" t="s">
        <v>822</v>
      </c>
      <c r="K745" t="s">
        <v>870</v>
      </c>
      <c r="L745" t="s">
        <v>1318</v>
      </c>
      <c r="M745">
        <v>11.85</v>
      </c>
      <c r="N745">
        <v>20.399999999999999</v>
      </c>
      <c r="O745">
        <v>23.9</v>
      </c>
      <c r="P745" s="110">
        <v>46145</v>
      </c>
      <c r="Q745" s="110">
        <v>46161</v>
      </c>
      <c r="R745" s="110">
        <v>46161.853752696763</v>
      </c>
      <c r="S745" t="s">
        <v>187</v>
      </c>
      <c r="T745" t="s">
        <v>32</v>
      </c>
      <c r="U745" t="s">
        <v>32</v>
      </c>
      <c r="V745" t="s">
        <v>215</v>
      </c>
      <c r="W745" t="s">
        <v>216</v>
      </c>
      <c r="X745" t="s">
        <v>943</v>
      </c>
      <c r="Y745" t="s">
        <v>32</v>
      </c>
      <c r="Z745" t="s">
        <v>32</v>
      </c>
      <c r="AA745" t="s">
        <v>32</v>
      </c>
      <c r="AB745" t="s">
        <v>32</v>
      </c>
      <c r="AC745" t="s">
        <v>32</v>
      </c>
      <c r="AD745" t="s">
        <v>32</v>
      </c>
      <c r="AE745" t="s">
        <v>190</v>
      </c>
      <c r="AF745">
        <v>217</v>
      </c>
      <c r="AG745" t="s">
        <v>191</v>
      </c>
      <c r="AH745" t="s">
        <v>192</v>
      </c>
      <c r="AI745">
        <v>4</v>
      </c>
      <c r="AJ745">
        <v>4</v>
      </c>
      <c r="AK745" t="s">
        <v>193</v>
      </c>
      <c r="AL745" t="s">
        <v>193</v>
      </c>
      <c r="AM745" t="s">
        <v>193</v>
      </c>
      <c r="AN745">
        <v>1</v>
      </c>
      <c r="AO745" t="s">
        <v>194</v>
      </c>
      <c r="AP745" t="s">
        <v>826</v>
      </c>
      <c r="AQ745" s="283">
        <v>0.308</v>
      </c>
      <c r="AR745">
        <v>1.0840000000000001</v>
      </c>
      <c r="AS745" s="283">
        <v>0.333872</v>
      </c>
      <c r="AT745">
        <v>103</v>
      </c>
      <c r="AU745" t="s">
        <v>216</v>
      </c>
      <c r="AV745" t="s">
        <v>32</v>
      </c>
      <c r="AW745" t="s">
        <v>32</v>
      </c>
      <c r="AX745">
        <v>15</v>
      </c>
      <c r="AY745" t="s">
        <v>422</v>
      </c>
      <c r="AZ745">
        <v>1141</v>
      </c>
      <c r="BA745" t="s">
        <v>948</v>
      </c>
      <c r="BB745">
        <v>239299</v>
      </c>
      <c r="BC745" t="s">
        <v>1321</v>
      </c>
      <c r="BD745">
        <v>19109032</v>
      </c>
      <c r="BE745" t="s">
        <v>829</v>
      </c>
      <c r="BF745" t="s">
        <v>665</v>
      </c>
      <c r="BG745" t="s">
        <v>32</v>
      </c>
      <c r="BH745" t="s">
        <v>198</v>
      </c>
      <c r="BI745" t="s">
        <v>32</v>
      </c>
      <c r="BJ745" t="s">
        <v>32</v>
      </c>
      <c r="BK745" t="s">
        <v>32</v>
      </c>
      <c r="BL745" t="s">
        <v>32</v>
      </c>
      <c r="BM745" t="s">
        <v>32</v>
      </c>
      <c r="BN745" t="s">
        <v>1226</v>
      </c>
      <c r="BO745" t="s">
        <v>32</v>
      </c>
      <c r="BP745" t="s">
        <v>32</v>
      </c>
    </row>
    <row r="746" spans="1:68">
      <c r="A746" s="109">
        <v>2026</v>
      </c>
      <c r="B746" t="s">
        <v>656</v>
      </c>
      <c r="C746" s="109">
        <v>19</v>
      </c>
      <c r="D746" t="s">
        <v>2046</v>
      </c>
      <c r="E746">
        <v>2</v>
      </c>
      <c r="F746" t="s">
        <v>32</v>
      </c>
      <c r="G746" t="s">
        <v>32</v>
      </c>
      <c r="H746">
        <v>705559</v>
      </c>
      <c r="I746" t="s">
        <v>1317</v>
      </c>
      <c r="J746" t="s">
        <v>822</v>
      </c>
      <c r="K746" t="s">
        <v>870</v>
      </c>
      <c r="L746" t="s">
        <v>1318</v>
      </c>
      <c r="M746">
        <v>11.85</v>
      </c>
      <c r="N746">
        <v>20.399999999999999</v>
      </c>
      <c r="O746">
        <v>23.9</v>
      </c>
      <c r="P746" s="110">
        <v>46145</v>
      </c>
      <c r="Q746" s="110">
        <v>46161</v>
      </c>
      <c r="R746" s="110">
        <v>46161.853752696763</v>
      </c>
      <c r="S746" t="s">
        <v>187</v>
      </c>
      <c r="T746" t="s">
        <v>32</v>
      </c>
      <c r="U746" t="s">
        <v>32</v>
      </c>
      <c r="V746" t="s">
        <v>215</v>
      </c>
      <c r="W746" t="s">
        <v>216</v>
      </c>
      <c r="X746" t="s">
        <v>943</v>
      </c>
      <c r="Y746" t="s">
        <v>32</v>
      </c>
      <c r="Z746" t="s">
        <v>32</v>
      </c>
      <c r="AA746" t="s">
        <v>32</v>
      </c>
      <c r="AB746" t="s">
        <v>32</v>
      </c>
      <c r="AC746" t="s">
        <v>32</v>
      </c>
      <c r="AD746" t="s">
        <v>32</v>
      </c>
      <c r="AE746" t="s">
        <v>190</v>
      </c>
      <c r="AF746">
        <v>217</v>
      </c>
      <c r="AG746" t="s">
        <v>191</v>
      </c>
      <c r="AH746" t="s">
        <v>192</v>
      </c>
      <c r="AI746">
        <v>4</v>
      </c>
      <c r="AJ746">
        <v>4</v>
      </c>
      <c r="AK746" t="s">
        <v>193</v>
      </c>
      <c r="AL746" t="s">
        <v>193</v>
      </c>
      <c r="AM746" t="s">
        <v>193</v>
      </c>
      <c r="AN746">
        <v>2</v>
      </c>
      <c r="AO746" t="s">
        <v>194</v>
      </c>
      <c r="AP746" t="s">
        <v>826</v>
      </c>
      <c r="AQ746" s="283">
        <v>0.3</v>
      </c>
      <c r="AR746">
        <v>1.0840000000000001</v>
      </c>
      <c r="AS746" s="283">
        <v>0.32519999999999999</v>
      </c>
      <c r="AT746">
        <v>104</v>
      </c>
      <c r="AU746" t="s">
        <v>216</v>
      </c>
      <c r="AV746" t="s">
        <v>32</v>
      </c>
      <c r="AW746" t="s">
        <v>32</v>
      </c>
      <c r="AX746">
        <v>15</v>
      </c>
      <c r="AY746" t="s">
        <v>422</v>
      </c>
      <c r="AZ746">
        <v>1141</v>
      </c>
      <c r="BA746" t="s">
        <v>948</v>
      </c>
      <c r="BB746">
        <v>239299</v>
      </c>
      <c r="BC746" t="s">
        <v>1321</v>
      </c>
      <c r="BD746">
        <v>19109032</v>
      </c>
      <c r="BE746" t="s">
        <v>829</v>
      </c>
      <c r="BF746" t="s">
        <v>665</v>
      </c>
      <c r="BG746" t="s">
        <v>32</v>
      </c>
      <c r="BH746" t="s">
        <v>198</v>
      </c>
      <c r="BI746" t="s">
        <v>32</v>
      </c>
      <c r="BJ746" t="s">
        <v>32</v>
      </c>
      <c r="BK746" t="s">
        <v>32</v>
      </c>
      <c r="BL746" t="s">
        <v>32</v>
      </c>
      <c r="BM746" t="s">
        <v>32</v>
      </c>
      <c r="BN746" t="s">
        <v>1226</v>
      </c>
      <c r="BO746" t="s">
        <v>32</v>
      </c>
      <c r="BP746" t="s">
        <v>32</v>
      </c>
    </row>
    <row r="747" spans="1:68">
      <c r="A747" s="109">
        <v>2026</v>
      </c>
      <c r="B747" t="s">
        <v>656</v>
      </c>
      <c r="C747" s="109">
        <v>19</v>
      </c>
      <c r="D747" t="s">
        <v>2047</v>
      </c>
      <c r="E747">
        <v>1</v>
      </c>
      <c r="F747" t="s">
        <v>32</v>
      </c>
      <c r="G747" t="s">
        <v>32</v>
      </c>
      <c r="H747">
        <v>951166</v>
      </c>
      <c r="I747" t="s">
        <v>2048</v>
      </c>
      <c r="J747" t="s">
        <v>822</v>
      </c>
      <c r="K747" t="s">
        <v>941</v>
      </c>
      <c r="L747" t="s">
        <v>2049</v>
      </c>
      <c r="M747">
        <v>11.45</v>
      </c>
      <c r="N747">
        <v>9</v>
      </c>
      <c r="O747">
        <v>18.399999999999999</v>
      </c>
      <c r="P747" s="110">
        <v>46141</v>
      </c>
      <c r="Q747" s="110">
        <v>46161</v>
      </c>
      <c r="R747" s="110">
        <v>46161.744744062496</v>
      </c>
      <c r="S747" t="s">
        <v>187</v>
      </c>
      <c r="T747" t="s">
        <v>32</v>
      </c>
      <c r="U747" t="s">
        <v>32</v>
      </c>
      <c r="V747" t="s">
        <v>215</v>
      </c>
      <c r="W747" t="s">
        <v>216</v>
      </c>
      <c r="X747" t="s">
        <v>943</v>
      </c>
      <c r="Y747" t="s">
        <v>32</v>
      </c>
      <c r="Z747" t="s">
        <v>32</v>
      </c>
      <c r="AA747" t="s">
        <v>32</v>
      </c>
      <c r="AB747" t="s">
        <v>32</v>
      </c>
      <c r="AC747" t="s">
        <v>32</v>
      </c>
      <c r="AD747" t="s">
        <v>32</v>
      </c>
      <c r="AE747" t="s">
        <v>190</v>
      </c>
      <c r="AF747">
        <v>217</v>
      </c>
      <c r="AG747" t="s">
        <v>191</v>
      </c>
      <c r="AH747" t="s">
        <v>192</v>
      </c>
      <c r="AI747">
        <v>4</v>
      </c>
      <c r="AJ747">
        <v>4</v>
      </c>
      <c r="AK747" t="s">
        <v>193</v>
      </c>
      <c r="AL747" t="s">
        <v>193</v>
      </c>
      <c r="AM747" t="s">
        <v>193</v>
      </c>
      <c r="AN747">
        <v>2</v>
      </c>
      <c r="AO747" t="s">
        <v>194</v>
      </c>
      <c r="AP747" t="s">
        <v>826</v>
      </c>
      <c r="AQ747" s="283">
        <v>0.56799999999999995</v>
      </c>
      <c r="AR747">
        <v>1.0840000000000001</v>
      </c>
      <c r="AS747" s="283">
        <v>0.61571200000000004</v>
      </c>
      <c r="AT747">
        <v>104</v>
      </c>
      <c r="AU747" t="s">
        <v>216</v>
      </c>
      <c r="AV747" t="s">
        <v>32</v>
      </c>
      <c r="AW747" t="s">
        <v>32</v>
      </c>
      <c r="AX747">
        <v>1</v>
      </c>
      <c r="AY747" t="s">
        <v>195</v>
      </c>
      <c r="AZ747">
        <v>8544</v>
      </c>
      <c r="BA747" t="s">
        <v>1077</v>
      </c>
      <c r="BB747">
        <v>66254</v>
      </c>
      <c r="BC747" t="s">
        <v>2050</v>
      </c>
      <c r="BD747">
        <v>5603043</v>
      </c>
      <c r="BE747" t="s">
        <v>829</v>
      </c>
      <c r="BF747" t="s">
        <v>216</v>
      </c>
      <c r="BG747" t="s">
        <v>32</v>
      </c>
      <c r="BH747" t="s">
        <v>198</v>
      </c>
      <c r="BI747" t="s">
        <v>32</v>
      </c>
      <c r="BJ747" t="s">
        <v>32</v>
      </c>
      <c r="BK747" t="s">
        <v>32</v>
      </c>
      <c r="BL747" t="s">
        <v>32</v>
      </c>
      <c r="BM747" t="s">
        <v>32</v>
      </c>
      <c r="BN747" t="s">
        <v>1226</v>
      </c>
      <c r="BO747" t="s">
        <v>32</v>
      </c>
      <c r="BP747" t="s">
        <v>32</v>
      </c>
    </row>
    <row r="748" spans="1:68">
      <c r="A748" s="109">
        <v>2026</v>
      </c>
      <c r="B748" t="s">
        <v>656</v>
      </c>
      <c r="C748" s="109">
        <v>19</v>
      </c>
      <c r="D748" t="s">
        <v>2051</v>
      </c>
      <c r="E748">
        <v>1</v>
      </c>
      <c r="F748" t="s">
        <v>32</v>
      </c>
      <c r="G748" t="s">
        <v>32</v>
      </c>
      <c r="H748">
        <v>704782</v>
      </c>
      <c r="I748" t="s">
        <v>648</v>
      </c>
      <c r="J748" t="s">
        <v>822</v>
      </c>
      <c r="K748" t="s">
        <v>952</v>
      </c>
      <c r="L748" t="s">
        <v>2052</v>
      </c>
      <c r="M748">
        <v>11.98</v>
      </c>
      <c r="N748">
        <v>14.9</v>
      </c>
      <c r="O748">
        <v>14.5</v>
      </c>
      <c r="P748" s="110">
        <v>46140</v>
      </c>
      <c r="Q748" s="110">
        <v>46161</v>
      </c>
      <c r="R748" s="110">
        <v>46161.704254942131</v>
      </c>
      <c r="S748" t="s">
        <v>187</v>
      </c>
      <c r="T748" t="s">
        <v>32</v>
      </c>
      <c r="U748" t="s">
        <v>32</v>
      </c>
      <c r="V748" t="s">
        <v>318</v>
      </c>
      <c r="W748" t="s">
        <v>318</v>
      </c>
      <c r="X748" t="s">
        <v>954</v>
      </c>
      <c r="Y748" t="s">
        <v>32</v>
      </c>
      <c r="Z748" t="s">
        <v>32</v>
      </c>
      <c r="AA748" t="s">
        <v>32</v>
      </c>
      <c r="AB748" t="s">
        <v>32</v>
      </c>
      <c r="AC748" t="s">
        <v>32</v>
      </c>
      <c r="AD748" t="s">
        <v>32</v>
      </c>
      <c r="AE748" t="s">
        <v>190</v>
      </c>
      <c r="AF748">
        <v>217</v>
      </c>
      <c r="AG748" t="s">
        <v>191</v>
      </c>
      <c r="AH748" t="s">
        <v>192</v>
      </c>
      <c r="AI748">
        <v>4</v>
      </c>
      <c r="AJ748">
        <v>4</v>
      </c>
      <c r="AK748" t="s">
        <v>193</v>
      </c>
      <c r="AL748" t="s">
        <v>193</v>
      </c>
      <c r="AM748" t="s">
        <v>193</v>
      </c>
      <c r="AN748">
        <v>3</v>
      </c>
      <c r="AO748" t="s">
        <v>194</v>
      </c>
      <c r="AP748" t="s">
        <v>826</v>
      </c>
      <c r="AQ748" s="283">
        <v>1.395</v>
      </c>
      <c r="AR748">
        <v>1.0840000000000001</v>
      </c>
      <c r="AS748" s="283">
        <v>1.5121800000000001</v>
      </c>
      <c r="AT748">
        <v>108</v>
      </c>
      <c r="AU748" t="s">
        <v>320</v>
      </c>
      <c r="AV748" t="s">
        <v>32</v>
      </c>
      <c r="AW748" t="s">
        <v>32</v>
      </c>
      <c r="AX748">
        <v>3</v>
      </c>
      <c r="AY748" t="s">
        <v>195</v>
      </c>
      <c r="AZ748">
        <v>5811</v>
      </c>
      <c r="BA748" t="s">
        <v>397</v>
      </c>
      <c r="BB748">
        <v>242554</v>
      </c>
      <c r="BC748" t="s">
        <v>2053</v>
      </c>
      <c r="BD748">
        <v>21566243</v>
      </c>
      <c r="BE748" t="s">
        <v>829</v>
      </c>
      <c r="BF748" t="s">
        <v>318</v>
      </c>
      <c r="BG748" t="s">
        <v>32</v>
      </c>
      <c r="BH748" t="s">
        <v>198</v>
      </c>
      <c r="BI748" t="s">
        <v>32</v>
      </c>
      <c r="BJ748" t="s">
        <v>32</v>
      </c>
      <c r="BK748" t="s">
        <v>32</v>
      </c>
      <c r="BL748" t="s">
        <v>32</v>
      </c>
      <c r="BM748" t="s">
        <v>32</v>
      </c>
      <c r="BN748" t="s">
        <v>1226</v>
      </c>
      <c r="BO748" t="s">
        <v>32</v>
      </c>
      <c r="BP748" t="s">
        <v>32</v>
      </c>
    </row>
    <row r="749" spans="1:68">
      <c r="A749" s="109">
        <v>2026</v>
      </c>
      <c r="B749" t="s">
        <v>656</v>
      </c>
      <c r="C749" s="109">
        <v>15</v>
      </c>
      <c r="D749" t="s">
        <v>2054</v>
      </c>
      <c r="E749">
        <v>1</v>
      </c>
      <c r="F749" t="s">
        <v>32</v>
      </c>
      <c r="G749" t="s">
        <v>32</v>
      </c>
      <c r="H749">
        <v>700569</v>
      </c>
      <c r="I749" t="s">
        <v>2028</v>
      </c>
      <c r="J749" t="s">
        <v>822</v>
      </c>
      <c r="K749" t="s">
        <v>952</v>
      </c>
      <c r="L749" t="s">
        <v>2029</v>
      </c>
      <c r="M749">
        <v>11.98</v>
      </c>
      <c r="N749">
        <v>15</v>
      </c>
      <c r="O749">
        <v>14.3</v>
      </c>
      <c r="P749" s="110">
        <v>46143</v>
      </c>
      <c r="Q749" s="110">
        <v>46157</v>
      </c>
      <c r="R749" s="110">
        <v>46158.378306365739</v>
      </c>
      <c r="S749" t="s">
        <v>187</v>
      </c>
      <c r="T749" t="s">
        <v>32</v>
      </c>
      <c r="U749" t="s">
        <v>32</v>
      </c>
      <c r="V749" t="s">
        <v>65</v>
      </c>
      <c r="W749" t="s">
        <v>65</v>
      </c>
      <c r="X749" t="s">
        <v>1001</v>
      </c>
      <c r="Y749" t="s">
        <v>32</v>
      </c>
      <c r="Z749" t="s">
        <v>32</v>
      </c>
      <c r="AA749" t="s">
        <v>32</v>
      </c>
      <c r="AB749" t="s">
        <v>32</v>
      </c>
      <c r="AC749" t="s">
        <v>32</v>
      </c>
      <c r="AD749" t="s">
        <v>32</v>
      </c>
      <c r="AE749" t="s">
        <v>190</v>
      </c>
      <c r="AF749">
        <v>217</v>
      </c>
      <c r="AG749" t="s">
        <v>191</v>
      </c>
      <c r="AH749" t="s">
        <v>192</v>
      </c>
      <c r="AI749">
        <v>4</v>
      </c>
      <c r="AJ749">
        <v>4</v>
      </c>
      <c r="AK749" t="s">
        <v>193</v>
      </c>
      <c r="AL749" t="s">
        <v>193</v>
      </c>
      <c r="AM749" t="s">
        <v>193</v>
      </c>
      <c r="AN749">
        <v>4</v>
      </c>
      <c r="AO749" t="s">
        <v>194</v>
      </c>
      <c r="AP749" t="s">
        <v>826</v>
      </c>
      <c r="AQ749" s="283">
        <v>0.23300000000000001</v>
      </c>
      <c r="AR749">
        <v>1.0840000000000001</v>
      </c>
      <c r="AS749" s="283">
        <v>0.25257200000000002</v>
      </c>
      <c r="AT749">
        <v>109</v>
      </c>
      <c r="AU749" t="s">
        <v>387</v>
      </c>
      <c r="AV749" t="s">
        <v>32</v>
      </c>
      <c r="AW749" t="s">
        <v>32</v>
      </c>
      <c r="AX749">
        <v>3</v>
      </c>
      <c r="AY749" t="s">
        <v>195</v>
      </c>
      <c r="AZ749">
        <v>5811</v>
      </c>
      <c r="BA749" t="s">
        <v>397</v>
      </c>
      <c r="BB749">
        <v>912952</v>
      </c>
      <c r="BC749" t="s">
        <v>2030</v>
      </c>
      <c r="BD749">
        <v>12860329</v>
      </c>
      <c r="BE749" t="s">
        <v>829</v>
      </c>
      <c r="BF749" t="s">
        <v>318</v>
      </c>
      <c r="BG749" t="s">
        <v>32</v>
      </c>
      <c r="BH749" t="s">
        <v>198</v>
      </c>
      <c r="BI749" t="s">
        <v>32</v>
      </c>
      <c r="BJ749" t="s">
        <v>32</v>
      </c>
      <c r="BK749" t="s">
        <v>32</v>
      </c>
      <c r="BL749" t="s">
        <v>32</v>
      </c>
      <c r="BM749" t="s">
        <v>32</v>
      </c>
      <c r="BN749" t="s">
        <v>1226</v>
      </c>
      <c r="BO749" t="s">
        <v>32</v>
      </c>
      <c r="BP749" t="s">
        <v>32</v>
      </c>
    </row>
    <row r="750" spans="1:68">
      <c r="A750" s="109">
        <v>2026</v>
      </c>
      <c r="B750" t="s">
        <v>656</v>
      </c>
      <c r="C750" s="109">
        <v>11</v>
      </c>
      <c r="D750" t="s">
        <v>2055</v>
      </c>
      <c r="E750">
        <v>1</v>
      </c>
      <c r="F750" t="s">
        <v>32</v>
      </c>
      <c r="G750" t="s">
        <v>32</v>
      </c>
      <c r="H750">
        <v>698610</v>
      </c>
      <c r="I750" t="s">
        <v>643</v>
      </c>
      <c r="J750" t="s">
        <v>822</v>
      </c>
      <c r="K750" t="s">
        <v>941</v>
      </c>
      <c r="L750" t="s">
        <v>2041</v>
      </c>
      <c r="M750">
        <v>11.9</v>
      </c>
      <c r="N750">
        <v>15</v>
      </c>
      <c r="O750">
        <v>21</v>
      </c>
      <c r="P750" s="110">
        <v>46131</v>
      </c>
      <c r="Q750" s="110">
        <v>46153</v>
      </c>
      <c r="R750" s="110">
        <v>46153.812968483799</v>
      </c>
      <c r="S750" t="s">
        <v>187</v>
      </c>
      <c r="T750" t="s">
        <v>32</v>
      </c>
      <c r="U750" t="s">
        <v>32</v>
      </c>
      <c r="V750" t="s">
        <v>644</v>
      </c>
      <c r="W750" t="s">
        <v>216</v>
      </c>
      <c r="X750" t="s">
        <v>943</v>
      </c>
      <c r="Y750" t="s">
        <v>32</v>
      </c>
      <c r="Z750" t="s">
        <v>32</v>
      </c>
      <c r="AA750" t="s">
        <v>32</v>
      </c>
      <c r="AB750" t="s">
        <v>32</v>
      </c>
      <c r="AC750" t="s">
        <v>32</v>
      </c>
      <c r="AD750" t="s">
        <v>32</v>
      </c>
      <c r="AE750" t="s">
        <v>190</v>
      </c>
      <c r="AF750">
        <v>217</v>
      </c>
      <c r="AG750" t="s">
        <v>191</v>
      </c>
      <c r="AH750" t="s">
        <v>192</v>
      </c>
      <c r="AI750">
        <v>4</v>
      </c>
      <c r="AJ750">
        <v>4</v>
      </c>
      <c r="AK750" t="s">
        <v>193</v>
      </c>
      <c r="AL750" t="s">
        <v>193</v>
      </c>
      <c r="AM750" t="s">
        <v>193</v>
      </c>
      <c r="AN750">
        <v>1</v>
      </c>
      <c r="AO750" t="s">
        <v>194</v>
      </c>
      <c r="AP750" t="s">
        <v>826</v>
      </c>
      <c r="AQ750" s="283">
        <v>3.2000000000000001E-2</v>
      </c>
      <c r="AR750">
        <v>1.0840000000000001</v>
      </c>
      <c r="AS750" s="283">
        <v>3.4687999999999997E-2</v>
      </c>
      <c r="AT750">
        <v>103</v>
      </c>
      <c r="AU750" t="s">
        <v>216</v>
      </c>
      <c r="AV750" t="s">
        <v>32</v>
      </c>
      <c r="AW750" t="s">
        <v>32</v>
      </c>
      <c r="AX750">
        <v>1</v>
      </c>
      <c r="AY750" t="s">
        <v>422</v>
      </c>
      <c r="AZ750">
        <v>1141</v>
      </c>
      <c r="BA750" t="s">
        <v>948</v>
      </c>
      <c r="BB750">
        <v>718</v>
      </c>
      <c r="BC750" t="s">
        <v>645</v>
      </c>
      <c r="BD750">
        <v>8908106</v>
      </c>
      <c r="BE750" t="s">
        <v>829</v>
      </c>
      <c r="BF750" t="s">
        <v>216</v>
      </c>
      <c r="BG750" t="s">
        <v>32</v>
      </c>
      <c r="BH750" t="s">
        <v>198</v>
      </c>
      <c r="BI750" t="s">
        <v>32</v>
      </c>
      <c r="BJ750" t="s">
        <v>32</v>
      </c>
      <c r="BK750" t="s">
        <v>32</v>
      </c>
      <c r="BL750" t="s">
        <v>32</v>
      </c>
      <c r="BM750" t="s">
        <v>32</v>
      </c>
      <c r="BN750" t="s">
        <v>1226</v>
      </c>
      <c r="BO750" t="s">
        <v>32</v>
      </c>
      <c r="BP750" t="s">
        <v>32</v>
      </c>
    </row>
    <row r="751" spans="1:68">
      <c r="A751" s="109">
        <v>2026</v>
      </c>
      <c r="B751" t="s">
        <v>656</v>
      </c>
      <c r="C751" s="109">
        <v>11</v>
      </c>
      <c r="D751" t="s">
        <v>2055</v>
      </c>
      <c r="E751">
        <v>2</v>
      </c>
      <c r="F751" t="s">
        <v>32</v>
      </c>
      <c r="G751" t="s">
        <v>32</v>
      </c>
      <c r="H751">
        <v>698610</v>
      </c>
      <c r="I751" t="s">
        <v>643</v>
      </c>
      <c r="J751" t="s">
        <v>822</v>
      </c>
      <c r="K751" t="s">
        <v>941</v>
      </c>
      <c r="L751" t="s">
        <v>2041</v>
      </c>
      <c r="M751">
        <v>11.9</v>
      </c>
      <c r="N751">
        <v>15</v>
      </c>
      <c r="O751">
        <v>21</v>
      </c>
      <c r="P751" s="110">
        <v>46131</v>
      </c>
      <c r="Q751" s="110">
        <v>46153</v>
      </c>
      <c r="R751" s="110">
        <v>46153.812968483799</v>
      </c>
      <c r="S751" t="s">
        <v>187</v>
      </c>
      <c r="T751" t="s">
        <v>32</v>
      </c>
      <c r="U751" t="s">
        <v>32</v>
      </c>
      <c r="V751" t="s">
        <v>644</v>
      </c>
      <c r="W751" t="s">
        <v>216</v>
      </c>
      <c r="X751" t="s">
        <v>943</v>
      </c>
      <c r="Y751" t="s">
        <v>32</v>
      </c>
      <c r="Z751" t="s">
        <v>32</v>
      </c>
      <c r="AA751" t="s">
        <v>32</v>
      </c>
      <c r="AB751" t="s">
        <v>32</v>
      </c>
      <c r="AC751" t="s">
        <v>32</v>
      </c>
      <c r="AD751" t="s">
        <v>32</v>
      </c>
      <c r="AE751" t="s">
        <v>190</v>
      </c>
      <c r="AF751">
        <v>217</v>
      </c>
      <c r="AG751" t="s">
        <v>191</v>
      </c>
      <c r="AH751" t="s">
        <v>192</v>
      </c>
      <c r="AI751">
        <v>4</v>
      </c>
      <c r="AJ751">
        <v>4</v>
      </c>
      <c r="AK751" t="s">
        <v>193</v>
      </c>
      <c r="AL751" t="s">
        <v>193</v>
      </c>
      <c r="AM751" t="s">
        <v>193</v>
      </c>
      <c r="AN751">
        <v>1</v>
      </c>
      <c r="AO751" t="s">
        <v>194</v>
      </c>
      <c r="AP751" t="s">
        <v>826</v>
      </c>
      <c r="AQ751" s="283">
        <v>1.6240000000000001</v>
      </c>
      <c r="AR751">
        <v>1.0840000000000001</v>
      </c>
      <c r="AS751" s="283">
        <v>1.760416</v>
      </c>
      <c r="AT751">
        <v>102</v>
      </c>
      <c r="AU751" t="s">
        <v>216</v>
      </c>
      <c r="AV751" t="s">
        <v>32</v>
      </c>
      <c r="AW751" t="s">
        <v>32</v>
      </c>
      <c r="AX751">
        <v>1</v>
      </c>
      <c r="AY751" t="s">
        <v>422</v>
      </c>
      <c r="AZ751">
        <v>1141</v>
      </c>
      <c r="BA751" t="s">
        <v>948</v>
      </c>
      <c r="BB751">
        <v>718</v>
      </c>
      <c r="BC751" t="s">
        <v>645</v>
      </c>
      <c r="BD751">
        <v>8908106</v>
      </c>
      <c r="BE751" t="s">
        <v>829</v>
      </c>
      <c r="BF751" t="s">
        <v>216</v>
      </c>
      <c r="BG751" t="s">
        <v>32</v>
      </c>
      <c r="BH751" t="s">
        <v>198</v>
      </c>
      <c r="BI751" t="s">
        <v>32</v>
      </c>
      <c r="BJ751" t="s">
        <v>32</v>
      </c>
      <c r="BK751" t="s">
        <v>32</v>
      </c>
      <c r="BL751" t="s">
        <v>32</v>
      </c>
      <c r="BM751" t="s">
        <v>32</v>
      </c>
      <c r="BN751" t="s">
        <v>1226</v>
      </c>
      <c r="BO751" t="s">
        <v>32</v>
      </c>
      <c r="BP751" t="s">
        <v>32</v>
      </c>
    </row>
    <row r="752" spans="1:68">
      <c r="A752" s="109">
        <v>2026</v>
      </c>
      <c r="B752" t="s">
        <v>656</v>
      </c>
      <c r="C752" s="109">
        <v>8</v>
      </c>
      <c r="D752" t="s">
        <v>2056</v>
      </c>
      <c r="E752">
        <v>1</v>
      </c>
      <c r="F752" t="s">
        <v>32</v>
      </c>
      <c r="G752" t="s">
        <v>32</v>
      </c>
      <c r="H752">
        <v>700569</v>
      </c>
      <c r="I752" t="s">
        <v>2028</v>
      </c>
      <c r="J752" t="s">
        <v>822</v>
      </c>
      <c r="K752" t="s">
        <v>952</v>
      </c>
      <c r="L752" t="s">
        <v>2029</v>
      </c>
      <c r="M752">
        <v>11.98</v>
      </c>
      <c r="N752">
        <v>15</v>
      </c>
      <c r="O752">
        <v>14.3</v>
      </c>
      <c r="P752" s="110">
        <v>46143</v>
      </c>
      <c r="Q752" s="110">
        <v>46150</v>
      </c>
      <c r="R752" s="110">
        <v>46150.493997141202</v>
      </c>
      <c r="S752" t="s">
        <v>187</v>
      </c>
      <c r="T752" t="s">
        <v>32</v>
      </c>
      <c r="U752" t="s">
        <v>32</v>
      </c>
      <c r="V752" t="s">
        <v>65</v>
      </c>
      <c r="W752" t="s">
        <v>65</v>
      </c>
      <c r="X752" t="s">
        <v>1001</v>
      </c>
      <c r="Y752" t="s">
        <v>32</v>
      </c>
      <c r="Z752" t="s">
        <v>32</v>
      </c>
      <c r="AA752" t="s">
        <v>32</v>
      </c>
      <c r="AB752" t="s">
        <v>32</v>
      </c>
      <c r="AC752" t="s">
        <v>32</v>
      </c>
      <c r="AD752" t="s">
        <v>32</v>
      </c>
      <c r="AE752" t="s">
        <v>190</v>
      </c>
      <c r="AF752">
        <v>217</v>
      </c>
      <c r="AG752" t="s">
        <v>191</v>
      </c>
      <c r="AH752" t="s">
        <v>192</v>
      </c>
      <c r="AI752">
        <v>4</v>
      </c>
      <c r="AJ752">
        <v>4</v>
      </c>
      <c r="AK752" t="s">
        <v>193</v>
      </c>
      <c r="AL752" t="s">
        <v>193</v>
      </c>
      <c r="AM752" t="s">
        <v>193</v>
      </c>
      <c r="AN752">
        <v>4</v>
      </c>
      <c r="AO752" t="s">
        <v>194</v>
      </c>
      <c r="AP752" t="s">
        <v>826</v>
      </c>
      <c r="AQ752" s="283">
        <v>0.13500000000000001</v>
      </c>
      <c r="AR752">
        <v>1.0840000000000001</v>
      </c>
      <c r="AS752" s="283">
        <v>0.14634</v>
      </c>
      <c r="AT752">
        <v>109</v>
      </c>
      <c r="AU752" t="s">
        <v>387</v>
      </c>
      <c r="AV752" t="s">
        <v>32</v>
      </c>
      <c r="AW752" t="s">
        <v>32</v>
      </c>
      <c r="AX752">
        <v>3</v>
      </c>
      <c r="AY752" t="s">
        <v>195</v>
      </c>
      <c r="AZ752">
        <v>8568</v>
      </c>
      <c r="BA752" t="s">
        <v>963</v>
      </c>
      <c r="BB752">
        <v>912952</v>
      </c>
      <c r="BC752" t="s">
        <v>2030</v>
      </c>
      <c r="BD752">
        <v>12860329</v>
      </c>
      <c r="BE752" t="s">
        <v>829</v>
      </c>
      <c r="BF752" t="s">
        <v>318</v>
      </c>
      <c r="BG752" t="s">
        <v>32</v>
      </c>
      <c r="BH752" t="s">
        <v>198</v>
      </c>
      <c r="BI752" t="s">
        <v>32</v>
      </c>
      <c r="BJ752" t="s">
        <v>32</v>
      </c>
      <c r="BK752" t="s">
        <v>32</v>
      </c>
      <c r="BL752" t="s">
        <v>32</v>
      </c>
      <c r="BM752" t="s">
        <v>32</v>
      </c>
      <c r="BN752" t="s">
        <v>1226</v>
      </c>
      <c r="BO752" t="s">
        <v>32</v>
      </c>
      <c r="BP752" t="s">
        <v>32</v>
      </c>
    </row>
    <row r="753" spans="1:68">
      <c r="A753" s="109">
        <v>2026</v>
      </c>
      <c r="B753" t="s">
        <v>656</v>
      </c>
      <c r="C753" s="109">
        <v>5</v>
      </c>
      <c r="D753" t="s">
        <v>2057</v>
      </c>
      <c r="E753">
        <v>1</v>
      </c>
      <c r="F753" t="s">
        <v>32</v>
      </c>
      <c r="G753" t="s">
        <v>32</v>
      </c>
      <c r="H753">
        <v>963146</v>
      </c>
      <c r="I753" t="s">
        <v>2037</v>
      </c>
      <c r="J753" t="s">
        <v>822</v>
      </c>
      <c r="K753" t="s">
        <v>945</v>
      </c>
      <c r="L753" t="s">
        <v>2038</v>
      </c>
      <c r="M753">
        <v>11.7</v>
      </c>
      <c r="N753">
        <v>15</v>
      </c>
      <c r="O753">
        <v>7.4</v>
      </c>
      <c r="P753" s="110">
        <v>46133</v>
      </c>
      <c r="Q753" s="110">
        <v>46147</v>
      </c>
      <c r="R753" s="110">
        <v>46147.717219178237</v>
      </c>
      <c r="S753" t="s">
        <v>187</v>
      </c>
      <c r="T753" t="s">
        <v>32</v>
      </c>
      <c r="U753" t="s">
        <v>32</v>
      </c>
      <c r="V753" t="s">
        <v>665</v>
      </c>
      <c r="W753" t="s">
        <v>665</v>
      </c>
      <c r="X753" t="s">
        <v>947</v>
      </c>
      <c r="Y753" t="s">
        <v>32</v>
      </c>
      <c r="Z753" t="s">
        <v>32</v>
      </c>
      <c r="AA753" t="s">
        <v>32</v>
      </c>
      <c r="AB753" t="s">
        <v>32</v>
      </c>
      <c r="AC753" t="s">
        <v>32</v>
      </c>
      <c r="AD753" t="s">
        <v>32</v>
      </c>
      <c r="AE753" t="s">
        <v>190</v>
      </c>
      <c r="AF753">
        <v>217</v>
      </c>
      <c r="AG753" t="s">
        <v>191</v>
      </c>
      <c r="AH753" t="s">
        <v>192</v>
      </c>
      <c r="AI753">
        <v>4</v>
      </c>
      <c r="AJ753">
        <v>4</v>
      </c>
      <c r="AK753" t="s">
        <v>193</v>
      </c>
      <c r="AL753" t="s">
        <v>193</v>
      </c>
      <c r="AM753" t="s">
        <v>193</v>
      </c>
      <c r="AN753">
        <v>15</v>
      </c>
      <c r="AO753" t="s">
        <v>194</v>
      </c>
      <c r="AP753" t="s">
        <v>826</v>
      </c>
      <c r="AQ753" s="283">
        <v>0.3</v>
      </c>
      <c r="AR753">
        <v>1.0840000000000001</v>
      </c>
      <c r="AS753" s="283">
        <v>0.32519999999999999</v>
      </c>
      <c r="AT753">
        <v>101</v>
      </c>
      <c r="AU753" t="s">
        <v>665</v>
      </c>
      <c r="AV753" t="s">
        <v>32</v>
      </c>
      <c r="AW753" t="s">
        <v>32</v>
      </c>
      <c r="AX753">
        <v>15</v>
      </c>
      <c r="AY753" t="s">
        <v>422</v>
      </c>
      <c r="AZ753">
        <v>1141</v>
      </c>
      <c r="BA753" t="s">
        <v>948</v>
      </c>
      <c r="BB753">
        <v>961576</v>
      </c>
      <c r="BC753" t="s">
        <v>2039</v>
      </c>
      <c r="BD753">
        <v>10848451</v>
      </c>
      <c r="BE753" t="s">
        <v>829</v>
      </c>
      <c r="BF753" t="s">
        <v>665</v>
      </c>
      <c r="BG753" t="s">
        <v>32</v>
      </c>
      <c r="BH753" t="s">
        <v>198</v>
      </c>
      <c r="BI753" t="s">
        <v>32</v>
      </c>
      <c r="BJ753" t="s">
        <v>32</v>
      </c>
      <c r="BK753" t="s">
        <v>32</v>
      </c>
      <c r="BL753" t="s">
        <v>32</v>
      </c>
      <c r="BM753" t="s">
        <v>32</v>
      </c>
      <c r="BN753" t="s">
        <v>1226</v>
      </c>
      <c r="BO753" t="s">
        <v>32</v>
      </c>
      <c r="BP753" t="s">
        <v>32</v>
      </c>
    </row>
    <row r="754" spans="1:68">
      <c r="A754" s="109">
        <v>2026</v>
      </c>
      <c r="B754" t="s">
        <v>656</v>
      </c>
      <c r="C754" s="109">
        <v>5</v>
      </c>
      <c r="D754" t="s">
        <v>2057</v>
      </c>
      <c r="E754">
        <v>2</v>
      </c>
      <c r="F754" t="s">
        <v>32</v>
      </c>
      <c r="G754" t="s">
        <v>32</v>
      </c>
      <c r="H754">
        <v>963146</v>
      </c>
      <c r="I754" t="s">
        <v>2037</v>
      </c>
      <c r="J754" t="s">
        <v>822</v>
      </c>
      <c r="K754" t="s">
        <v>945</v>
      </c>
      <c r="L754" t="s">
        <v>2038</v>
      </c>
      <c r="M754">
        <v>11.7</v>
      </c>
      <c r="N754">
        <v>15</v>
      </c>
      <c r="O754">
        <v>7.4</v>
      </c>
      <c r="P754" s="110">
        <v>46133</v>
      </c>
      <c r="Q754" s="110">
        <v>46147</v>
      </c>
      <c r="R754" s="110">
        <v>46147.717219178237</v>
      </c>
      <c r="S754" t="s">
        <v>187</v>
      </c>
      <c r="T754" t="s">
        <v>32</v>
      </c>
      <c r="U754" t="s">
        <v>32</v>
      </c>
      <c r="V754" t="s">
        <v>665</v>
      </c>
      <c r="W754" t="s">
        <v>665</v>
      </c>
      <c r="X754" t="s">
        <v>947</v>
      </c>
      <c r="Y754" t="s">
        <v>32</v>
      </c>
      <c r="Z754" t="s">
        <v>32</v>
      </c>
      <c r="AA754" t="s">
        <v>32</v>
      </c>
      <c r="AB754" t="s">
        <v>32</v>
      </c>
      <c r="AC754" t="s">
        <v>32</v>
      </c>
      <c r="AD754" t="s">
        <v>32</v>
      </c>
      <c r="AE754" t="s">
        <v>190</v>
      </c>
      <c r="AF754">
        <v>217</v>
      </c>
      <c r="AG754" t="s">
        <v>191</v>
      </c>
      <c r="AH754" t="s">
        <v>192</v>
      </c>
      <c r="AI754">
        <v>4</v>
      </c>
      <c r="AJ754">
        <v>4</v>
      </c>
      <c r="AK754" t="s">
        <v>193</v>
      </c>
      <c r="AL754" t="s">
        <v>193</v>
      </c>
      <c r="AM754" t="s">
        <v>193</v>
      </c>
      <c r="AN754">
        <v>15</v>
      </c>
      <c r="AO754" t="s">
        <v>194</v>
      </c>
      <c r="AP754" t="s">
        <v>826</v>
      </c>
      <c r="AQ754" s="283">
        <v>0.26300000000000001</v>
      </c>
      <c r="AR754">
        <v>1.0840000000000001</v>
      </c>
      <c r="AS754" s="283">
        <v>0.28509200000000001</v>
      </c>
      <c r="AT754">
        <v>140</v>
      </c>
      <c r="AU754" t="s">
        <v>665</v>
      </c>
      <c r="AV754" t="s">
        <v>32</v>
      </c>
      <c r="AW754" t="s">
        <v>32</v>
      </c>
      <c r="AX754">
        <v>15</v>
      </c>
      <c r="AY754" t="s">
        <v>422</v>
      </c>
      <c r="AZ754">
        <v>1141</v>
      </c>
      <c r="BA754" t="s">
        <v>948</v>
      </c>
      <c r="BB754">
        <v>961576</v>
      </c>
      <c r="BC754" t="s">
        <v>2039</v>
      </c>
      <c r="BD754">
        <v>10848451</v>
      </c>
      <c r="BE754" t="s">
        <v>829</v>
      </c>
      <c r="BF754" t="s">
        <v>665</v>
      </c>
      <c r="BG754" t="s">
        <v>32</v>
      </c>
      <c r="BH754" t="s">
        <v>198</v>
      </c>
      <c r="BI754" t="s">
        <v>32</v>
      </c>
      <c r="BJ754" t="s">
        <v>32</v>
      </c>
      <c r="BK754" t="s">
        <v>32</v>
      </c>
      <c r="BL754" t="s">
        <v>32</v>
      </c>
      <c r="BM754" t="s">
        <v>32</v>
      </c>
      <c r="BN754" t="s">
        <v>1226</v>
      </c>
      <c r="BO754" t="s">
        <v>32</v>
      </c>
      <c r="BP754" t="s">
        <v>32</v>
      </c>
    </row>
    <row r="755" spans="1:68">
      <c r="A755" s="109">
        <v>2026</v>
      </c>
      <c r="B755" t="s">
        <v>656</v>
      </c>
      <c r="C755" s="109">
        <v>4</v>
      </c>
      <c r="D755" t="s">
        <v>2058</v>
      </c>
      <c r="E755">
        <v>1</v>
      </c>
      <c r="F755" t="s">
        <v>32</v>
      </c>
      <c r="G755" t="s">
        <v>32</v>
      </c>
      <c r="H755">
        <v>969814</v>
      </c>
      <c r="I755" t="s">
        <v>2059</v>
      </c>
      <c r="J755" t="s">
        <v>822</v>
      </c>
      <c r="K755" t="s">
        <v>2060</v>
      </c>
      <c r="L755" t="s">
        <v>2061</v>
      </c>
      <c r="M755">
        <v>11.79</v>
      </c>
      <c r="N755">
        <v>15</v>
      </c>
      <c r="O755">
        <v>5</v>
      </c>
      <c r="P755" s="110">
        <v>46129</v>
      </c>
      <c r="Q755" s="110">
        <v>46146</v>
      </c>
      <c r="R755" s="110">
        <v>46146.894462071759</v>
      </c>
      <c r="S755" t="s">
        <v>187</v>
      </c>
      <c r="T755" t="s">
        <v>32</v>
      </c>
      <c r="U755" t="s">
        <v>32</v>
      </c>
      <c r="V755" t="s">
        <v>2062</v>
      </c>
      <c r="W755" t="s">
        <v>2062</v>
      </c>
      <c r="X755" t="s">
        <v>1320</v>
      </c>
      <c r="Y755" t="s">
        <v>32</v>
      </c>
      <c r="Z755" t="s">
        <v>32</v>
      </c>
      <c r="AA755" t="s">
        <v>32</v>
      </c>
      <c r="AB755" t="s">
        <v>32</v>
      </c>
      <c r="AC755" t="s">
        <v>32</v>
      </c>
      <c r="AD755" t="s">
        <v>32</v>
      </c>
      <c r="AE755" t="s">
        <v>190</v>
      </c>
      <c r="AF755">
        <v>217</v>
      </c>
      <c r="AG755" t="s">
        <v>191</v>
      </c>
      <c r="AH755" t="s">
        <v>192</v>
      </c>
      <c r="AI755">
        <v>4</v>
      </c>
      <c r="AJ755">
        <v>4</v>
      </c>
      <c r="AK755" t="s">
        <v>193</v>
      </c>
      <c r="AL755" t="s">
        <v>193</v>
      </c>
      <c r="AM755" t="s">
        <v>193</v>
      </c>
      <c r="AN755">
        <v>2</v>
      </c>
      <c r="AO755" t="s">
        <v>194</v>
      </c>
      <c r="AP755" t="s">
        <v>826</v>
      </c>
      <c r="AQ755" s="283">
        <v>0.4</v>
      </c>
      <c r="AR755">
        <v>1.0840000000000001</v>
      </c>
      <c r="AS755" s="283">
        <v>0.43359999999999999</v>
      </c>
      <c r="AT755">
        <v>106</v>
      </c>
      <c r="AU755" t="s">
        <v>63</v>
      </c>
      <c r="AV755" t="s">
        <v>32</v>
      </c>
      <c r="AW755" t="s">
        <v>32</v>
      </c>
      <c r="AX755">
        <v>2</v>
      </c>
      <c r="AY755" t="s">
        <v>195</v>
      </c>
      <c r="AZ755">
        <v>31</v>
      </c>
      <c r="BA755" t="s">
        <v>1143</v>
      </c>
      <c r="BB755">
        <v>233504</v>
      </c>
      <c r="BC755" t="s">
        <v>2063</v>
      </c>
      <c r="BD755">
        <v>18860762</v>
      </c>
      <c r="BE755" t="s">
        <v>829</v>
      </c>
      <c r="BF755" t="s">
        <v>2062</v>
      </c>
      <c r="BG755" t="s">
        <v>32</v>
      </c>
      <c r="BH755" t="s">
        <v>198</v>
      </c>
      <c r="BI755" t="s">
        <v>32</v>
      </c>
      <c r="BJ755" t="s">
        <v>32</v>
      </c>
      <c r="BK755" t="s">
        <v>32</v>
      </c>
      <c r="BL755" t="s">
        <v>32</v>
      </c>
      <c r="BM755" t="s">
        <v>32</v>
      </c>
      <c r="BN755" t="s">
        <v>1226</v>
      </c>
      <c r="BO755" t="s">
        <v>32</v>
      </c>
      <c r="BP755" t="s">
        <v>32</v>
      </c>
    </row>
    <row r="756" spans="1:68">
      <c r="A756" s="109">
        <v>2026</v>
      </c>
      <c r="B756" t="s">
        <v>656</v>
      </c>
      <c r="C756" s="109">
        <v>4</v>
      </c>
      <c r="D756" t="s">
        <v>2064</v>
      </c>
      <c r="E756">
        <v>1</v>
      </c>
      <c r="F756" t="s">
        <v>32</v>
      </c>
      <c r="G756" t="s">
        <v>32</v>
      </c>
      <c r="H756">
        <v>704501</v>
      </c>
      <c r="I756" t="s">
        <v>2032</v>
      </c>
      <c r="J756" t="s">
        <v>822</v>
      </c>
      <c r="K756" t="s">
        <v>945</v>
      </c>
      <c r="L756" t="s">
        <v>2033</v>
      </c>
      <c r="M756">
        <v>10.24</v>
      </c>
      <c r="N756">
        <v>12.5</v>
      </c>
      <c r="O756">
        <v>9.6999999999999993</v>
      </c>
      <c r="P756" s="110">
        <v>46134</v>
      </c>
      <c r="Q756" s="110">
        <v>46146</v>
      </c>
      <c r="R756" s="110">
        <v>46146.769562731482</v>
      </c>
      <c r="S756" t="s">
        <v>187</v>
      </c>
      <c r="T756" t="s">
        <v>32</v>
      </c>
      <c r="U756" t="s">
        <v>32</v>
      </c>
      <c r="V756" t="s">
        <v>665</v>
      </c>
      <c r="W756" t="s">
        <v>665</v>
      </c>
      <c r="X756" t="s">
        <v>947</v>
      </c>
      <c r="Y756" t="s">
        <v>32</v>
      </c>
      <c r="Z756" t="s">
        <v>32</v>
      </c>
      <c r="AA756" t="s">
        <v>32</v>
      </c>
      <c r="AB756" t="s">
        <v>32</v>
      </c>
      <c r="AC756" t="s">
        <v>32</v>
      </c>
      <c r="AD756" t="s">
        <v>32</v>
      </c>
      <c r="AE756" t="s">
        <v>190</v>
      </c>
      <c r="AF756">
        <v>217</v>
      </c>
      <c r="AG756" t="s">
        <v>191</v>
      </c>
      <c r="AH756" t="s">
        <v>192</v>
      </c>
      <c r="AI756">
        <v>4</v>
      </c>
      <c r="AJ756">
        <v>4</v>
      </c>
      <c r="AK756" t="s">
        <v>193</v>
      </c>
      <c r="AL756" t="s">
        <v>193</v>
      </c>
      <c r="AM756" t="s">
        <v>193</v>
      </c>
      <c r="AN756">
        <v>15</v>
      </c>
      <c r="AO756" t="s">
        <v>194</v>
      </c>
      <c r="AP756" t="s">
        <v>826</v>
      </c>
      <c r="AQ756" s="283">
        <v>0.39300000000000002</v>
      </c>
      <c r="AR756">
        <v>1.0840000000000001</v>
      </c>
      <c r="AS756" s="283">
        <v>0.42601200000000011</v>
      </c>
      <c r="AT756">
        <v>101</v>
      </c>
      <c r="AU756" t="s">
        <v>665</v>
      </c>
      <c r="AV756" t="s">
        <v>32</v>
      </c>
      <c r="AW756" t="s">
        <v>32</v>
      </c>
      <c r="AX756">
        <v>15</v>
      </c>
      <c r="AY756" t="s">
        <v>195</v>
      </c>
      <c r="AZ756">
        <v>7492</v>
      </c>
      <c r="BA756" t="s">
        <v>2034</v>
      </c>
      <c r="BB756">
        <v>942842</v>
      </c>
      <c r="BC756" t="s">
        <v>2035</v>
      </c>
      <c r="BD756">
        <v>12210613</v>
      </c>
      <c r="BE756" t="s">
        <v>859</v>
      </c>
      <c r="BF756" t="s">
        <v>665</v>
      </c>
      <c r="BG756" t="s">
        <v>32</v>
      </c>
      <c r="BH756" t="s">
        <v>198</v>
      </c>
      <c r="BI756" t="s">
        <v>32</v>
      </c>
      <c r="BJ756" t="s">
        <v>32</v>
      </c>
      <c r="BK756" t="s">
        <v>32</v>
      </c>
      <c r="BL756" t="s">
        <v>32</v>
      </c>
      <c r="BM756" t="s">
        <v>32</v>
      </c>
      <c r="BN756" t="s">
        <v>1226</v>
      </c>
      <c r="BO756" t="s">
        <v>32</v>
      </c>
      <c r="BP756" t="s">
        <v>32</v>
      </c>
    </row>
    <row r="757" spans="1:68">
      <c r="A757" s="109">
        <v>2026</v>
      </c>
      <c r="B757" t="s">
        <v>699</v>
      </c>
      <c r="C757" s="109">
        <v>29</v>
      </c>
      <c r="D757" t="s">
        <v>2065</v>
      </c>
      <c r="E757">
        <v>1</v>
      </c>
      <c r="F757" t="s">
        <v>32</v>
      </c>
      <c r="G757" t="s">
        <v>32</v>
      </c>
      <c r="H757">
        <v>966187</v>
      </c>
      <c r="I757" t="s">
        <v>2066</v>
      </c>
      <c r="J757" t="s">
        <v>822</v>
      </c>
      <c r="K757" t="s">
        <v>854</v>
      </c>
      <c r="L757" t="s">
        <v>2067</v>
      </c>
      <c r="M757">
        <v>11.76</v>
      </c>
      <c r="N757">
        <v>26</v>
      </c>
      <c r="O757">
        <v>14.9</v>
      </c>
      <c r="P757" s="110">
        <v>46133</v>
      </c>
      <c r="Q757" s="110">
        <v>46141</v>
      </c>
      <c r="R757" s="110">
        <v>46141.593335682868</v>
      </c>
      <c r="S757" t="s">
        <v>187</v>
      </c>
      <c r="T757" t="s">
        <v>32</v>
      </c>
      <c r="U757" t="s">
        <v>32</v>
      </c>
      <c r="V757" t="s">
        <v>203</v>
      </c>
      <c r="W757" t="s">
        <v>203</v>
      </c>
      <c r="X757" t="s">
        <v>1039</v>
      </c>
      <c r="Y757" t="s">
        <v>32</v>
      </c>
      <c r="Z757" t="s">
        <v>32</v>
      </c>
      <c r="AA757" t="s">
        <v>32</v>
      </c>
      <c r="AB757" t="s">
        <v>32</v>
      </c>
      <c r="AC757" t="s">
        <v>32</v>
      </c>
      <c r="AD757" t="s">
        <v>32</v>
      </c>
      <c r="AE757" t="s">
        <v>190</v>
      </c>
      <c r="AF757">
        <v>217</v>
      </c>
      <c r="AG757" t="s">
        <v>191</v>
      </c>
      <c r="AH757" t="s">
        <v>192</v>
      </c>
      <c r="AI757">
        <v>4</v>
      </c>
      <c r="AJ757">
        <v>4</v>
      </c>
      <c r="AK757" t="s">
        <v>193</v>
      </c>
      <c r="AL757" t="s">
        <v>193</v>
      </c>
      <c r="AM757" t="s">
        <v>193</v>
      </c>
      <c r="AN757">
        <v>8</v>
      </c>
      <c r="AO757" t="s">
        <v>194</v>
      </c>
      <c r="AP757" t="s">
        <v>826</v>
      </c>
      <c r="AQ757" s="283">
        <v>0.59899999999999998</v>
      </c>
      <c r="AR757">
        <v>1.0840000000000001</v>
      </c>
      <c r="AS757" s="283">
        <v>0.649316</v>
      </c>
      <c r="AT757">
        <v>114</v>
      </c>
      <c r="AU757" t="s">
        <v>205</v>
      </c>
      <c r="AV757" t="s">
        <v>32</v>
      </c>
      <c r="AW757" t="s">
        <v>32</v>
      </c>
      <c r="AX757">
        <v>5</v>
      </c>
      <c r="AY757" t="s">
        <v>195</v>
      </c>
      <c r="AZ757">
        <v>6008</v>
      </c>
      <c r="BA757" t="s">
        <v>2068</v>
      </c>
      <c r="BB757">
        <v>8863</v>
      </c>
      <c r="BC757" t="s">
        <v>2069</v>
      </c>
      <c r="BD757">
        <v>9889849</v>
      </c>
      <c r="BE757" t="s">
        <v>829</v>
      </c>
      <c r="BF757" t="s">
        <v>340</v>
      </c>
      <c r="BG757" t="s">
        <v>32</v>
      </c>
      <c r="BH757" t="s">
        <v>198</v>
      </c>
      <c r="BI757" t="s">
        <v>32</v>
      </c>
      <c r="BJ757" t="s">
        <v>32</v>
      </c>
      <c r="BK757" t="s">
        <v>32</v>
      </c>
      <c r="BL757" t="s">
        <v>32</v>
      </c>
      <c r="BM757" t="s">
        <v>32</v>
      </c>
      <c r="BN757" t="s">
        <v>1226</v>
      </c>
      <c r="BO757" t="s">
        <v>32</v>
      </c>
      <c r="BP757" t="s">
        <v>32</v>
      </c>
    </row>
    <row r="758" spans="1:68">
      <c r="A758" s="109">
        <v>2026</v>
      </c>
      <c r="B758" t="s">
        <v>699</v>
      </c>
      <c r="C758" s="109">
        <v>28</v>
      </c>
      <c r="D758" t="s">
        <v>2070</v>
      </c>
      <c r="E758">
        <v>1</v>
      </c>
      <c r="F758" t="s">
        <v>32</v>
      </c>
      <c r="G758" t="s">
        <v>32</v>
      </c>
      <c r="H758">
        <v>703971</v>
      </c>
      <c r="I758" t="s">
        <v>1997</v>
      </c>
      <c r="J758" t="s">
        <v>822</v>
      </c>
      <c r="K758" t="s">
        <v>941</v>
      </c>
      <c r="L758" t="s">
        <v>1998</v>
      </c>
      <c r="M758">
        <v>11.94</v>
      </c>
      <c r="N758">
        <v>20.3</v>
      </c>
      <c r="O758">
        <v>15.5</v>
      </c>
      <c r="P758" s="110">
        <v>46122</v>
      </c>
      <c r="Q758" s="110">
        <v>46140</v>
      </c>
      <c r="R758" s="110">
        <v>46140.758943668981</v>
      </c>
      <c r="S758" t="s">
        <v>187</v>
      </c>
      <c r="T758" t="s">
        <v>32</v>
      </c>
      <c r="U758" t="s">
        <v>32</v>
      </c>
      <c r="V758" t="s">
        <v>215</v>
      </c>
      <c r="W758" t="s">
        <v>216</v>
      </c>
      <c r="X758" t="s">
        <v>943</v>
      </c>
      <c r="Y758" t="s">
        <v>32</v>
      </c>
      <c r="Z758" t="s">
        <v>32</v>
      </c>
      <c r="AA758" t="s">
        <v>32</v>
      </c>
      <c r="AB758" t="s">
        <v>32</v>
      </c>
      <c r="AC758" t="s">
        <v>32</v>
      </c>
      <c r="AD758" t="s">
        <v>32</v>
      </c>
      <c r="AE758" t="s">
        <v>190</v>
      </c>
      <c r="AF758">
        <v>217</v>
      </c>
      <c r="AG758" t="s">
        <v>191</v>
      </c>
      <c r="AH758" t="s">
        <v>192</v>
      </c>
      <c r="AI758">
        <v>4</v>
      </c>
      <c r="AJ758">
        <v>4</v>
      </c>
      <c r="AK758" t="s">
        <v>193</v>
      </c>
      <c r="AL758" t="s">
        <v>193</v>
      </c>
      <c r="AM758" t="s">
        <v>193</v>
      </c>
      <c r="AN758">
        <v>2</v>
      </c>
      <c r="AO758" t="s">
        <v>194</v>
      </c>
      <c r="AP758" t="s">
        <v>826</v>
      </c>
      <c r="AQ758" s="283">
        <v>8.9999999999999993E-3</v>
      </c>
      <c r="AR758">
        <v>1.0840000000000001</v>
      </c>
      <c r="AS758" s="283">
        <v>9.7560000000000008E-3</v>
      </c>
      <c r="AT758">
        <v>104</v>
      </c>
      <c r="AU758" t="s">
        <v>216</v>
      </c>
      <c r="AV758" t="s">
        <v>32</v>
      </c>
      <c r="AW758" t="s">
        <v>32</v>
      </c>
      <c r="AX758">
        <v>1</v>
      </c>
      <c r="AY758" t="s">
        <v>195</v>
      </c>
      <c r="AZ758">
        <v>1981</v>
      </c>
      <c r="BA758" t="s">
        <v>218</v>
      </c>
      <c r="BB758">
        <v>957535</v>
      </c>
      <c r="BC758" t="s">
        <v>635</v>
      </c>
      <c r="BD758">
        <v>11613267</v>
      </c>
      <c r="BE758" t="s">
        <v>829</v>
      </c>
      <c r="BF758" t="s">
        <v>216</v>
      </c>
      <c r="BG758" t="s">
        <v>32</v>
      </c>
      <c r="BH758" t="s">
        <v>198</v>
      </c>
      <c r="BI758" t="s">
        <v>32</v>
      </c>
      <c r="BJ758" t="s">
        <v>32</v>
      </c>
      <c r="BK758" t="s">
        <v>32</v>
      </c>
      <c r="BL758" t="s">
        <v>32</v>
      </c>
      <c r="BM758" t="s">
        <v>32</v>
      </c>
      <c r="BN758" t="s">
        <v>1226</v>
      </c>
      <c r="BO758" t="s">
        <v>32</v>
      </c>
      <c r="BP758" t="s">
        <v>32</v>
      </c>
    </row>
    <row r="759" spans="1:68">
      <c r="A759" s="109">
        <v>2026</v>
      </c>
      <c r="B759" t="s">
        <v>699</v>
      </c>
      <c r="C759" s="109">
        <v>28</v>
      </c>
      <c r="D759" t="s">
        <v>2070</v>
      </c>
      <c r="E759">
        <v>2</v>
      </c>
      <c r="F759" t="s">
        <v>32</v>
      </c>
      <c r="G759" t="s">
        <v>32</v>
      </c>
      <c r="H759">
        <v>703971</v>
      </c>
      <c r="I759" t="s">
        <v>1997</v>
      </c>
      <c r="J759" t="s">
        <v>822</v>
      </c>
      <c r="K759" t="s">
        <v>941</v>
      </c>
      <c r="L759" t="s">
        <v>1998</v>
      </c>
      <c r="M759">
        <v>11.94</v>
      </c>
      <c r="N759">
        <v>20.3</v>
      </c>
      <c r="O759">
        <v>15.5</v>
      </c>
      <c r="P759" s="110">
        <v>46122</v>
      </c>
      <c r="Q759" s="110">
        <v>46140</v>
      </c>
      <c r="R759" s="110">
        <v>46140.758943668981</v>
      </c>
      <c r="S759" t="s">
        <v>187</v>
      </c>
      <c r="T759" t="s">
        <v>32</v>
      </c>
      <c r="U759" t="s">
        <v>32</v>
      </c>
      <c r="V759" t="s">
        <v>215</v>
      </c>
      <c r="W759" t="s">
        <v>216</v>
      </c>
      <c r="X759" t="s">
        <v>943</v>
      </c>
      <c r="Y759" t="s">
        <v>32</v>
      </c>
      <c r="Z759" t="s">
        <v>32</v>
      </c>
      <c r="AA759" t="s">
        <v>32</v>
      </c>
      <c r="AB759" t="s">
        <v>32</v>
      </c>
      <c r="AC759" t="s">
        <v>32</v>
      </c>
      <c r="AD759" t="s">
        <v>32</v>
      </c>
      <c r="AE759" t="s">
        <v>190</v>
      </c>
      <c r="AF759">
        <v>217</v>
      </c>
      <c r="AG759" t="s">
        <v>191</v>
      </c>
      <c r="AH759" t="s">
        <v>192</v>
      </c>
      <c r="AI759">
        <v>4</v>
      </c>
      <c r="AJ759">
        <v>4</v>
      </c>
      <c r="AK759" t="s">
        <v>193</v>
      </c>
      <c r="AL759" t="s">
        <v>193</v>
      </c>
      <c r="AM759" t="s">
        <v>193</v>
      </c>
      <c r="AN759">
        <v>2</v>
      </c>
      <c r="AO759" t="s">
        <v>194</v>
      </c>
      <c r="AP759" t="s">
        <v>826</v>
      </c>
      <c r="AQ759" s="283">
        <v>0.52700000000000002</v>
      </c>
      <c r="AR759">
        <v>1.0840000000000001</v>
      </c>
      <c r="AS759" s="283">
        <v>0.57126800000000011</v>
      </c>
      <c r="AT759">
        <v>104</v>
      </c>
      <c r="AU759" t="s">
        <v>216</v>
      </c>
      <c r="AV759" t="s">
        <v>32</v>
      </c>
      <c r="AW759" t="s">
        <v>32</v>
      </c>
      <c r="AX759">
        <v>1</v>
      </c>
      <c r="AY759" t="s">
        <v>422</v>
      </c>
      <c r="AZ759">
        <v>1141</v>
      </c>
      <c r="BA759" t="s">
        <v>948</v>
      </c>
      <c r="BB759">
        <v>957535</v>
      </c>
      <c r="BC759" t="s">
        <v>635</v>
      </c>
      <c r="BD759">
        <v>11613267</v>
      </c>
      <c r="BE759" t="s">
        <v>829</v>
      </c>
      <c r="BF759" t="s">
        <v>216</v>
      </c>
      <c r="BG759" t="s">
        <v>32</v>
      </c>
      <c r="BH759" t="s">
        <v>198</v>
      </c>
      <c r="BI759" t="s">
        <v>32</v>
      </c>
      <c r="BJ759" t="s">
        <v>32</v>
      </c>
      <c r="BK759" t="s">
        <v>32</v>
      </c>
      <c r="BL759" t="s">
        <v>32</v>
      </c>
      <c r="BM759" t="s">
        <v>32</v>
      </c>
      <c r="BN759" t="s">
        <v>1226</v>
      </c>
      <c r="BO759" t="s">
        <v>32</v>
      </c>
      <c r="BP759" t="s">
        <v>32</v>
      </c>
    </row>
    <row r="760" spans="1:68">
      <c r="A760" s="109">
        <v>2026</v>
      </c>
      <c r="B760" t="s">
        <v>699</v>
      </c>
      <c r="C760" s="109">
        <v>24</v>
      </c>
      <c r="D760" t="s">
        <v>2071</v>
      </c>
      <c r="E760">
        <v>1</v>
      </c>
      <c r="F760" t="s">
        <v>32</v>
      </c>
      <c r="H760">
        <v>702916</v>
      </c>
      <c r="I760" t="s">
        <v>392</v>
      </c>
      <c r="J760" t="s">
        <v>822</v>
      </c>
      <c r="K760" t="s">
        <v>952</v>
      </c>
      <c r="L760" t="s">
        <v>2043</v>
      </c>
      <c r="M760">
        <v>11.98</v>
      </c>
      <c r="N760">
        <v>15</v>
      </c>
      <c r="O760">
        <v>14.9</v>
      </c>
      <c r="P760" s="110">
        <v>46126</v>
      </c>
      <c r="Q760" s="110">
        <v>46136</v>
      </c>
      <c r="R760" s="110">
        <v>46136.735416666663</v>
      </c>
      <c r="S760" t="s">
        <v>187</v>
      </c>
      <c r="T760" t="s">
        <v>32</v>
      </c>
      <c r="U760" t="s">
        <v>32</v>
      </c>
      <c r="V760" t="s">
        <v>318</v>
      </c>
      <c r="W760" t="s">
        <v>318</v>
      </c>
      <c r="X760" t="s">
        <v>954</v>
      </c>
      <c r="Y760" t="s">
        <v>32</v>
      </c>
      <c r="Z760" t="s">
        <v>32</v>
      </c>
      <c r="AA760" t="s">
        <v>32</v>
      </c>
      <c r="AB760" t="s">
        <v>32</v>
      </c>
      <c r="AC760" t="s">
        <v>32</v>
      </c>
      <c r="AD760" t="s">
        <v>32</v>
      </c>
      <c r="AE760" t="s">
        <v>190</v>
      </c>
      <c r="AF760">
        <v>217</v>
      </c>
      <c r="AG760" t="s">
        <v>191</v>
      </c>
      <c r="AH760" t="s">
        <v>192</v>
      </c>
      <c r="AI760">
        <v>4</v>
      </c>
      <c r="AJ760">
        <v>4</v>
      </c>
      <c r="AK760" t="s">
        <v>193</v>
      </c>
      <c r="AL760" t="s">
        <v>193</v>
      </c>
      <c r="AM760" t="s">
        <v>193</v>
      </c>
      <c r="AN760">
        <v>3</v>
      </c>
      <c r="AO760" t="s">
        <v>194</v>
      </c>
      <c r="AP760" t="s">
        <v>826</v>
      </c>
      <c r="AQ760" s="283">
        <v>0.1</v>
      </c>
      <c r="AR760">
        <v>1.0840000000000001</v>
      </c>
      <c r="AS760" s="283">
        <v>0.1084</v>
      </c>
      <c r="AT760">
        <v>107</v>
      </c>
      <c r="AU760" t="s">
        <v>320</v>
      </c>
      <c r="AV760" t="s">
        <v>32</v>
      </c>
      <c r="AW760" t="s">
        <v>32</v>
      </c>
      <c r="AX760">
        <v>3</v>
      </c>
      <c r="AY760" t="s">
        <v>195</v>
      </c>
      <c r="AZ760">
        <v>8568</v>
      </c>
      <c r="BA760" t="s">
        <v>963</v>
      </c>
      <c r="BB760">
        <v>228542</v>
      </c>
      <c r="BC760" t="s">
        <v>2044</v>
      </c>
      <c r="BD760">
        <v>18821369</v>
      </c>
      <c r="BE760" t="s">
        <v>859</v>
      </c>
      <c r="BF760" t="s">
        <v>318</v>
      </c>
      <c r="BG760" t="s">
        <v>32</v>
      </c>
      <c r="BH760" t="s">
        <v>198</v>
      </c>
      <c r="BI760" t="s">
        <v>32</v>
      </c>
      <c r="BJ760" t="s">
        <v>32</v>
      </c>
      <c r="BK760" t="s">
        <v>32</v>
      </c>
      <c r="BL760" t="s">
        <v>32</v>
      </c>
      <c r="BM760" t="s">
        <v>32</v>
      </c>
      <c r="BN760" t="s">
        <v>1226</v>
      </c>
      <c r="BO760" t="s">
        <v>32</v>
      </c>
      <c r="BP760" t="s">
        <v>32</v>
      </c>
    </row>
    <row r="761" spans="1:68">
      <c r="A761" s="109">
        <v>2026</v>
      </c>
      <c r="B761" t="s">
        <v>699</v>
      </c>
      <c r="C761" s="109">
        <v>24</v>
      </c>
      <c r="D761" t="s">
        <v>2071</v>
      </c>
      <c r="E761">
        <v>2</v>
      </c>
      <c r="F761" t="s">
        <v>32</v>
      </c>
      <c r="H761">
        <v>702916</v>
      </c>
      <c r="I761" t="s">
        <v>392</v>
      </c>
      <c r="J761" t="s">
        <v>822</v>
      </c>
      <c r="K761" t="s">
        <v>952</v>
      </c>
      <c r="L761" t="s">
        <v>2043</v>
      </c>
      <c r="M761">
        <v>11.98</v>
      </c>
      <c r="N761">
        <v>15</v>
      </c>
      <c r="O761">
        <v>14.9</v>
      </c>
      <c r="P761" s="110">
        <v>46126</v>
      </c>
      <c r="Q761" s="110">
        <v>46136</v>
      </c>
      <c r="R761" s="110">
        <v>46136.735416666663</v>
      </c>
      <c r="S761" t="s">
        <v>187</v>
      </c>
      <c r="T761" t="s">
        <v>32</v>
      </c>
      <c r="U761" t="s">
        <v>32</v>
      </c>
      <c r="V761" t="s">
        <v>318</v>
      </c>
      <c r="W761" t="s">
        <v>318</v>
      </c>
      <c r="X761" t="s">
        <v>954</v>
      </c>
      <c r="Y761" t="s">
        <v>32</v>
      </c>
      <c r="Z761" t="s">
        <v>32</v>
      </c>
      <c r="AA761" t="s">
        <v>32</v>
      </c>
      <c r="AB761" t="s">
        <v>32</v>
      </c>
      <c r="AC761" t="s">
        <v>32</v>
      </c>
      <c r="AD761" t="s">
        <v>32</v>
      </c>
      <c r="AE761" t="s">
        <v>190</v>
      </c>
      <c r="AF761">
        <v>217</v>
      </c>
      <c r="AG761" t="s">
        <v>191</v>
      </c>
      <c r="AH761" t="s">
        <v>192</v>
      </c>
      <c r="AI761">
        <v>4</v>
      </c>
      <c r="AJ761">
        <v>4</v>
      </c>
      <c r="AK761" t="s">
        <v>193</v>
      </c>
      <c r="AL761" t="s">
        <v>193</v>
      </c>
      <c r="AM761" t="s">
        <v>193</v>
      </c>
      <c r="AN761">
        <v>2</v>
      </c>
      <c r="AO761" t="s">
        <v>194</v>
      </c>
      <c r="AP761" t="s">
        <v>826</v>
      </c>
      <c r="AQ761" s="283">
        <v>0.251</v>
      </c>
      <c r="AR761">
        <v>1.0840000000000001</v>
      </c>
      <c r="AS761" s="283">
        <v>0.27208399999999999</v>
      </c>
      <c r="AT761">
        <v>106</v>
      </c>
      <c r="AU761" t="s">
        <v>320</v>
      </c>
      <c r="AV761" t="s">
        <v>32</v>
      </c>
      <c r="AW761" t="s">
        <v>32</v>
      </c>
      <c r="AX761">
        <v>3</v>
      </c>
      <c r="AY761" t="s">
        <v>195</v>
      </c>
      <c r="AZ761">
        <v>8568</v>
      </c>
      <c r="BA761" t="s">
        <v>963</v>
      </c>
      <c r="BB761">
        <v>228542</v>
      </c>
      <c r="BC761" t="s">
        <v>2044</v>
      </c>
      <c r="BD761">
        <v>18821369</v>
      </c>
      <c r="BE761" t="s">
        <v>859</v>
      </c>
      <c r="BF761" t="s">
        <v>318</v>
      </c>
      <c r="BG761" t="s">
        <v>32</v>
      </c>
      <c r="BH761" t="s">
        <v>198</v>
      </c>
      <c r="BI761" t="s">
        <v>32</v>
      </c>
      <c r="BJ761" t="s">
        <v>32</v>
      </c>
      <c r="BK761" t="s">
        <v>32</v>
      </c>
      <c r="BL761" t="s">
        <v>32</v>
      </c>
      <c r="BM761" t="s">
        <v>32</v>
      </c>
      <c r="BN761" t="s">
        <v>1226</v>
      </c>
      <c r="BO761" t="s">
        <v>32</v>
      </c>
      <c r="BP761" t="s">
        <v>32</v>
      </c>
    </row>
    <row r="762" spans="1:68">
      <c r="A762" s="109">
        <v>2026</v>
      </c>
      <c r="B762" t="s">
        <v>699</v>
      </c>
      <c r="C762" s="109">
        <v>21</v>
      </c>
      <c r="D762" t="s">
        <v>2072</v>
      </c>
      <c r="E762">
        <v>1</v>
      </c>
      <c r="F762" t="s">
        <v>32</v>
      </c>
      <c r="G762" t="s">
        <v>32</v>
      </c>
      <c r="H762">
        <v>704782</v>
      </c>
      <c r="I762" t="s">
        <v>648</v>
      </c>
      <c r="J762" t="s">
        <v>822</v>
      </c>
      <c r="K762" t="s">
        <v>952</v>
      </c>
      <c r="L762" t="s">
        <v>2052</v>
      </c>
      <c r="M762">
        <v>11.98</v>
      </c>
      <c r="N762">
        <v>14.9</v>
      </c>
      <c r="O762">
        <v>14.5</v>
      </c>
      <c r="P762" s="110">
        <v>46118</v>
      </c>
      <c r="Q762" s="110">
        <v>46133</v>
      </c>
      <c r="R762" s="110">
        <v>46133.596415509259</v>
      </c>
      <c r="S762" t="s">
        <v>187</v>
      </c>
      <c r="T762" t="s">
        <v>32</v>
      </c>
      <c r="U762" t="s">
        <v>32</v>
      </c>
      <c r="V762" t="s">
        <v>65</v>
      </c>
      <c r="W762" t="s">
        <v>65</v>
      </c>
      <c r="X762" t="s">
        <v>1001</v>
      </c>
      <c r="Y762" t="s">
        <v>32</v>
      </c>
      <c r="Z762" t="s">
        <v>32</v>
      </c>
      <c r="AA762" t="s">
        <v>32</v>
      </c>
      <c r="AB762" t="s">
        <v>32</v>
      </c>
      <c r="AC762" t="s">
        <v>32</v>
      </c>
      <c r="AD762" t="s">
        <v>32</v>
      </c>
      <c r="AE762" t="s">
        <v>190</v>
      </c>
      <c r="AF762">
        <v>217</v>
      </c>
      <c r="AG762" t="s">
        <v>191</v>
      </c>
      <c r="AH762" t="s">
        <v>192</v>
      </c>
      <c r="AI762">
        <v>4</v>
      </c>
      <c r="AJ762">
        <v>4</v>
      </c>
      <c r="AK762" t="s">
        <v>193</v>
      </c>
      <c r="AL762" t="s">
        <v>193</v>
      </c>
      <c r="AM762" t="s">
        <v>193</v>
      </c>
      <c r="AN762">
        <v>4</v>
      </c>
      <c r="AO762" t="s">
        <v>194</v>
      </c>
      <c r="AP762" t="s">
        <v>826</v>
      </c>
      <c r="AQ762" s="283">
        <v>2.5680000000000001</v>
      </c>
      <c r="AR762">
        <v>1.0840000000000001</v>
      </c>
      <c r="AS762" s="283">
        <v>2.783712</v>
      </c>
      <c r="AT762">
        <v>110</v>
      </c>
      <c r="AU762" t="s">
        <v>387</v>
      </c>
      <c r="AV762" t="s">
        <v>32</v>
      </c>
      <c r="AW762" t="s">
        <v>32</v>
      </c>
      <c r="AX762">
        <v>3</v>
      </c>
      <c r="AY762" t="s">
        <v>195</v>
      </c>
      <c r="AZ762">
        <v>5811</v>
      </c>
      <c r="BA762" t="s">
        <v>397</v>
      </c>
      <c r="BB762">
        <v>242554</v>
      </c>
      <c r="BC762" t="s">
        <v>2053</v>
      </c>
      <c r="BD762">
        <v>21566243</v>
      </c>
      <c r="BE762" t="s">
        <v>829</v>
      </c>
      <c r="BF762" t="s">
        <v>318</v>
      </c>
      <c r="BG762" t="s">
        <v>32</v>
      </c>
      <c r="BH762" t="s">
        <v>198</v>
      </c>
      <c r="BI762" t="s">
        <v>32</v>
      </c>
      <c r="BJ762" t="s">
        <v>32</v>
      </c>
      <c r="BK762" t="s">
        <v>32</v>
      </c>
      <c r="BL762" t="s">
        <v>32</v>
      </c>
      <c r="BM762" t="s">
        <v>32</v>
      </c>
      <c r="BN762" t="s">
        <v>1226</v>
      </c>
      <c r="BO762" t="s">
        <v>32</v>
      </c>
      <c r="BP762" t="s">
        <v>32</v>
      </c>
    </row>
    <row r="763" spans="1:68">
      <c r="A763" s="109">
        <v>2026</v>
      </c>
      <c r="B763" t="s">
        <v>699</v>
      </c>
      <c r="C763" s="109">
        <v>20</v>
      </c>
      <c r="D763" t="s">
        <v>2073</v>
      </c>
      <c r="E763">
        <v>1</v>
      </c>
      <c r="F763" t="s">
        <v>32</v>
      </c>
      <c r="G763" t="s">
        <v>32</v>
      </c>
      <c r="H763">
        <v>700569</v>
      </c>
      <c r="I763" t="s">
        <v>2028</v>
      </c>
      <c r="J763" t="s">
        <v>822</v>
      </c>
      <c r="K763" t="s">
        <v>952</v>
      </c>
      <c r="L763" t="s">
        <v>2029</v>
      </c>
      <c r="M763">
        <v>11.98</v>
      </c>
      <c r="N763">
        <v>15</v>
      </c>
      <c r="O763">
        <v>14.3</v>
      </c>
      <c r="P763" s="110">
        <v>46123</v>
      </c>
      <c r="Q763" s="110">
        <v>46132</v>
      </c>
      <c r="R763" s="110">
        <v>46133.344021724537</v>
      </c>
      <c r="S763" t="s">
        <v>187</v>
      </c>
      <c r="T763" t="s">
        <v>32</v>
      </c>
      <c r="U763" t="s">
        <v>32</v>
      </c>
      <c r="V763" t="s">
        <v>65</v>
      </c>
      <c r="W763" t="s">
        <v>65</v>
      </c>
      <c r="X763" t="s">
        <v>1001</v>
      </c>
      <c r="Y763" t="s">
        <v>32</v>
      </c>
      <c r="Z763" t="s">
        <v>32</v>
      </c>
      <c r="AA763" t="s">
        <v>32</v>
      </c>
      <c r="AB763" t="s">
        <v>32</v>
      </c>
      <c r="AC763" t="s">
        <v>32</v>
      </c>
      <c r="AD763" t="s">
        <v>32</v>
      </c>
      <c r="AE763" t="s">
        <v>190</v>
      </c>
      <c r="AF763">
        <v>217</v>
      </c>
      <c r="AG763" t="s">
        <v>191</v>
      </c>
      <c r="AH763" t="s">
        <v>192</v>
      </c>
      <c r="AI763">
        <v>4</v>
      </c>
      <c r="AJ763">
        <v>4</v>
      </c>
      <c r="AK763" t="s">
        <v>193</v>
      </c>
      <c r="AL763" t="s">
        <v>193</v>
      </c>
      <c r="AM763" t="s">
        <v>193</v>
      </c>
      <c r="AN763">
        <v>4</v>
      </c>
      <c r="AO763" t="s">
        <v>194</v>
      </c>
      <c r="AP763" t="s">
        <v>826</v>
      </c>
      <c r="AQ763" s="283">
        <v>1.0029999999999999</v>
      </c>
      <c r="AR763">
        <v>1.0840000000000001</v>
      </c>
      <c r="AS763" s="283">
        <v>1.0872520000000001</v>
      </c>
      <c r="AT763">
        <v>109</v>
      </c>
      <c r="AU763" t="s">
        <v>387</v>
      </c>
      <c r="AV763" t="s">
        <v>32</v>
      </c>
      <c r="AW763" t="s">
        <v>32</v>
      </c>
      <c r="AX763">
        <v>3</v>
      </c>
      <c r="AY763" t="s">
        <v>195</v>
      </c>
      <c r="AZ763">
        <v>5811</v>
      </c>
      <c r="BA763" t="s">
        <v>397</v>
      </c>
      <c r="BB763">
        <v>912952</v>
      </c>
      <c r="BC763" t="s">
        <v>2030</v>
      </c>
      <c r="BD763">
        <v>12860329</v>
      </c>
      <c r="BE763" t="s">
        <v>829</v>
      </c>
      <c r="BF763" t="s">
        <v>318</v>
      </c>
      <c r="BG763" t="s">
        <v>32</v>
      </c>
      <c r="BH763" t="s">
        <v>198</v>
      </c>
      <c r="BI763" t="s">
        <v>32</v>
      </c>
      <c r="BJ763" t="s">
        <v>32</v>
      </c>
      <c r="BK763" t="s">
        <v>32</v>
      </c>
      <c r="BL763" t="s">
        <v>32</v>
      </c>
      <c r="BM763" t="s">
        <v>32</v>
      </c>
      <c r="BN763" t="s">
        <v>1226</v>
      </c>
      <c r="BO763" t="s">
        <v>32</v>
      </c>
      <c r="BP763" t="s">
        <v>32</v>
      </c>
    </row>
    <row r="764" spans="1:68">
      <c r="A764" s="109">
        <v>2026</v>
      </c>
      <c r="B764" t="s">
        <v>699</v>
      </c>
      <c r="C764" s="109">
        <v>18</v>
      </c>
      <c r="D764" t="s">
        <v>2074</v>
      </c>
      <c r="E764">
        <v>1</v>
      </c>
      <c r="F764" t="s">
        <v>32</v>
      </c>
      <c r="G764" t="s">
        <v>32</v>
      </c>
      <c r="H764">
        <v>699932</v>
      </c>
      <c r="I764" t="s">
        <v>2007</v>
      </c>
      <c r="J764" t="s">
        <v>822</v>
      </c>
      <c r="K764" t="s">
        <v>2008</v>
      </c>
      <c r="L764" t="s">
        <v>2009</v>
      </c>
      <c r="M764">
        <v>10.5</v>
      </c>
      <c r="N764">
        <v>12.5</v>
      </c>
      <c r="O764">
        <v>10.1</v>
      </c>
      <c r="P764" s="110">
        <v>46125</v>
      </c>
      <c r="Q764" s="110">
        <v>46130</v>
      </c>
      <c r="R764" s="110">
        <v>46131.342438391213</v>
      </c>
      <c r="S764" t="s">
        <v>187</v>
      </c>
      <c r="T764" t="s">
        <v>32</v>
      </c>
      <c r="U764" t="s">
        <v>32</v>
      </c>
      <c r="V764" t="s">
        <v>1196</v>
      </c>
      <c r="W764" t="s">
        <v>1197</v>
      </c>
      <c r="X764" t="s">
        <v>1001</v>
      </c>
      <c r="Y764" t="s">
        <v>32</v>
      </c>
      <c r="Z764" t="s">
        <v>32</v>
      </c>
      <c r="AA764" t="s">
        <v>32</v>
      </c>
      <c r="AB764" t="s">
        <v>32</v>
      </c>
      <c r="AC764" t="s">
        <v>32</v>
      </c>
      <c r="AD764" t="s">
        <v>32</v>
      </c>
      <c r="AE764" t="s">
        <v>190</v>
      </c>
      <c r="AF764">
        <v>217</v>
      </c>
      <c r="AG764" t="s">
        <v>191</v>
      </c>
      <c r="AH764" t="s">
        <v>192</v>
      </c>
      <c r="AI764">
        <v>4</v>
      </c>
      <c r="AJ764">
        <v>4</v>
      </c>
      <c r="AK764" t="s">
        <v>193</v>
      </c>
      <c r="AL764" t="s">
        <v>193</v>
      </c>
      <c r="AM764" t="s">
        <v>193</v>
      </c>
      <c r="AN764">
        <v>4</v>
      </c>
      <c r="AO764" t="s">
        <v>194</v>
      </c>
      <c r="AP764" t="s">
        <v>826</v>
      </c>
      <c r="AQ764" s="283">
        <v>0.28999999999999998</v>
      </c>
      <c r="AR764">
        <v>1.0840000000000001</v>
      </c>
      <c r="AS764" s="283">
        <v>0.31435999999999997</v>
      </c>
      <c r="AT764">
        <v>110</v>
      </c>
      <c r="AU764" t="s">
        <v>1198</v>
      </c>
      <c r="AV764" t="s">
        <v>32</v>
      </c>
      <c r="AW764" t="s">
        <v>32</v>
      </c>
      <c r="AX764">
        <v>4</v>
      </c>
      <c r="AY764" t="s">
        <v>195</v>
      </c>
      <c r="AZ764">
        <v>10746</v>
      </c>
      <c r="BA764" t="s">
        <v>1104</v>
      </c>
      <c r="BB764">
        <v>70020</v>
      </c>
      <c r="BC764" t="s">
        <v>2010</v>
      </c>
      <c r="BD764">
        <v>13361038</v>
      </c>
      <c r="BE764" t="s">
        <v>829</v>
      </c>
      <c r="BF764" t="s">
        <v>1197</v>
      </c>
      <c r="BG764" t="s">
        <v>32</v>
      </c>
      <c r="BH764" t="s">
        <v>198</v>
      </c>
      <c r="BI764" t="s">
        <v>32</v>
      </c>
      <c r="BJ764" t="s">
        <v>32</v>
      </c>
      <c r="BK764" t="s">
        <v>32</v>
      </c>
      <c r="BL764" t="s">
        <v>32</v>
      </c>
      <c r="BM764" t="s">
        <v>32</v>
      </c>
      <c r="BN764" t="s">
        <v>1226</v>
      </c>
      <c r="BO764" t="s">
        <v>32</v>
      </c>
      <c r="BP764" t="s">
        <v>32</v>
      </c>
    </row>
    <row r="765" spans="1:68">
      <c r="A765" s="109">
        <v>2026</v>
      </c>
      <c r="B765" t="s">
        <v>699</v>
      </c>
      <c r="C765" s="109">
        <v>14</v>
      </c>
      <c r="D765" t="s">
        <v>2075</v>
      </c>
      <c r="E765">
        <v>1</v>
      </c>
      <c r="F765" t="s">
        <v>32</v>
      </c>
      <c r="G765" t="s">
        <v>32</v>
      </c>
      <c r="H765">
        <v>951166</v>
      </c>
      <c r="I765" t="s">
        <v>2048</v>
      </c>
      <c r="J765" t="s">
        <v>822</v>
      </c>
      <c r="K765" t="s">
        <v>941</v>
      </c>
      <c r="L765" t="s">
        <v>2049</v>
      </c>
      <c r="M765">
        <v>11.45</v>
      </c>
      <c r="N765">
        <v>9</v>
      </c>
      <c r="O765">
        <v>18.399999999999999</v>
      </c>
      <c r="P765" s="110">
        <v>46112</v>
      </c>
      <c r="Q765" s="110">
        <v>46126</v>
      </c>
      <c r="R765" s="110">
        <v>46126.82267086806</v>
      </c>
      <c r="S765" t="s">
        <v>187</v>
      </c>
      <c r="T765" t="s">
        <v>32</v>
      </c>
      <c r="U765" t="s">
        <v>32</v>
      </c>
      <c r="V765" t="s">
        <v>215</v>
      </c>
      <c r="W765" t="s">
        <v>216</v>
      </c>
      <c r="X765" t="s">
        <v>943</v>
      </c>
      <c r="Y765" t="s">
        <v>32</v>
      </c>
      <c r="Z765" t="s">
        <v>32</v>
      </c>
      <c r="AA765" t="s">
        <v>32</v>
      </c>
      <c r="AB765" t="s">
        <v>32</v>
      </c>
      <c r="AC765" t="s">
        <v>32</v>
      </c>
      <c r="AD765" t="s">
        <v>32</v>
      </c>
      <c r="AE765" t="s">
        <v>190</v>
      </c>
      <c r="AF765">
        <v>217</v>
      </c>
      <c r="AG765" t="s">
        <v>191</v>
      </c>
      <c r="AH765" t="s">
        <v>192</v>
      </c>
      <c r="AI765">
        <v>4</v>
      </c>
      <c r="AJ765">
        <v>4</v>
      </c>
      <c r="AK765" t="s">
        <v>193</v>
      </c>
      <c r="AL765" t="s">
        <v>193</v>
      </c>
      <c r="AM765" t="s">
        <v>193</v>
      </c>
      <c r="AN765">
        <v>1</v>
      </c>
      <c r="AO765" t="s">
        <v>194</v>
      </c>
      <c r="AP765" t="s">
        <v>826</v>
      </c>
      <c r="AQ765" s="283">
        <v>5.2999999999999999E-2</v>
      </c>
      <c r="AR765">
        <v>1.0840000000000001</v>
      </c>
      <c r="AS765" s="283">
        <v>5.7452000000000003E-2</v>
      </c>
      <c r="AT765">
        <v>103</v>
      </c>
      <c r="AU765" t="s">
        <v>216</v>
      </c>
      <c r="AV765" t="s">
        <v>32</v>
      </c>
      <c r="AW765" t="s">
        <v>32</v>
      </c>
      <c r="AX765">
        <v>1</v>
      </c>
      <c r="AY765" t="s">
        <v>422</v>
      </c>
      <c r="AZ765">
        <v>1141</v>
      </c>
      <c r="BA765" t="s">
        <v>948</v>
      </c>
      <c r="BB765">
        <v>66254</v>
      </c>
      <c r="BC765" t="s">
        <v>2050</v>
      </c>
      <c r="BD765">
        <v>5603043</v>
      </c>
      <c r="BE765" t="s">
        <v>829</v>
      </c>
      <c r="BF765" t="s">
        <v>216</v>
      </c>
      <c r="BG765" t="s">
        <v>32</v>
      </c>
      <c r="BH765" t="s">
        <v>198</v>
      </c>
      <c r="BI765" t="s">
        <v>32</v>
      </c>
      <c r="BJ765" t="s">
        <v>32</v>
      </c>
      <c r="BK765" t="s">
        <v>32</v>
      </c>
      <c r="BL765" t="s">
        <v>32</v>
      </c>
      <c r="BM765" t="s">
        <v>32</v>
      </c>
      <c r="BN765" t="s">
        <v>1226</v>
      </c>
      <c r="BO765" t="s">
        <v>32</v>
      </c>
      <c r="BP765" t="s">
        <v>32</v>
      </c>
    </row>
    <row r="766" spans="1:68">
      <c r="A766" s="109">
        <v>2026</v>
      </c>
      <c r="B766" t="s">
        <v>699</v>
      </c>
      <c r="C766" s="109">
        <v>14</v>
      </c>
      <c r="D766" t="s">
        <v>2075</v>
      </c>
      <c r="E766">
        <v>2</v>
      </c>
      <c r="F766" t="s">
        <v>32</v>
      </c>
      <c r="G766" t="s">
        <v>32</v>
      </c>
      <c r="H766">
        <v>951166</v>
      </c>
      <c r="I766" t="s">
        <v>2048</v>
      </c>
      <c r="J766" t="s">
        <v>822</v>
      </c>
      <c r="K766" t="s">
        <v>941</v>
      </c>
      <c r="L766" t="s">
        <v>2049</v>
      </c>
      <c r="M766">
        <v>11.45</v>
      </c>
      <c r="N766">
        <v>9</v>
      </c>
      <c r="O766">
        <v>18.399999999999999</v>
      </c>
      <c r="P766" s="110">
        <v>46112</v>
      </c>
      <c r="Q766" s="110">
        <v>46126</v>
      </c>
      <c r="R766" s="110">
        <v>46126.82267086806</v>
      </c>
      <c r="S766" t="s">
        <v>187</v>
      </c>
      <c r="T766" t="s">
        <v>32</v>
      </c>
      <c r="U766" t="s">
        <v>32</v>
      </c>
      <c r="V766" t="s">
        <v>215</v>
      </c>
      <c r="W766" t="s">
        <v>216</v>
      </c>
      <c r="X766" t="s">
        <v>943</v>
      </c>
      <c r="Y766" t="s">
        <v>32</v>
      </c>
      <c r="Z766" t="s">
        <v>32</v>
      </c>
      <c r="AA766" t="s">
        <v>32</v>
      </c>
      <c r="AB766" t="s">
        <v>32</v>
      </c>
      <c r="AC766" t="s">
        <v>32</v>
      </c>
      <c r="AD766" t="s">
        <v>32</v>
      </c>
      <c r="AE766" t="s">
        <v>190</v>
      </c>
      <c r="AF766">
        <v>217</v>
      </c>
      <c r="AG766" t="s">
        <v>191</v>
      </c>
      <c r="AH766" t="s">
        <v>192</v>
      </c>
      <c r="AI766">
        <v>4</v>
      </c>
      <c r="AJ766">
        <v>4</v>
      </c>
      <c r="AK766" t="s">
        <v>193</v>
      </c>
      <c r="AL766" t="s">
        <v>193</v>
      </c>
      <c r="AM766" t="s">
        <v>193</v>
      </c>
      <c r="AN766">
        <v>2</v>
      </c>
      <c r="AO766" t="s">
        <v>194</v>
      </c>
      <c r="AP766" t="s">
        <v>826</v>
      </c>
      <c r="AQ766" s="283">
        <v>0.69399999999999995</v>
      </c>
      <c r="AR766">
        <v>1.0840000000000001</v>
      </c>
      <c r="AS766" s="283">
        <v>0.75229599999999996</v>
      </c>
      <c r="AT766">
        <v>104</v>
      </c>
      <c r="AU766" t="s">
        <v>216</v>
      </c>
      <c r="AV766" t="s">
        <v>32</v>
      </c>
      <c r="AW766" t="s">
        <v>32</v>
      </c>
      <c r="AX766">
        <v>1</v>
      </c>
      <c r="AY766" t="s">
        <v>422</v>
      </c>
      <c r="AZ766">
        <v>1141</v>
      </c>
      <c r="BA766" t="s">
        <v>948</v>
      </c>
      <c r="BB766">
        <v>66254</v>
      </c>
      <c r="BC766" t="s">
        <v>2050</v>
      </c>
      <c r="BD766">
        <v>5603043</v>
      </c>
      <c r="BE766" t="s">
        <v>829</v>
      </c>
      <c r="BF766" t="s">
        <v>216</v>
      </c>
      <c r="BG766" t="s">
        <v>32</v>
      </c>
      <c r="BH766" t="s">
        <v>198</v>
      </c>
      <c r="BI766" t="s">
        <v>32</v>
      </c>
      <c r="BJ766" t="s">
        <v>32</v>
      </c>
      <c r="BK766" t="s">
        <v>32</v>
      </c>
      <c r="BL766" t="s">
        <v>32</v>
      </c>
      <c r="BM766" t="s">
        <v>32</v>
      </c>
      <c r="BN766" t="s">
        <v>1226</v>
      </c>
      <c r="BO766" t="s">
        <v>32</v>
      </c>
      <c r="BP766" t="s">
        <v>32</v>
      </c>
    </row>
    <row r="767" spans="1:68">
      <c r="A767" s="109">
        <v>2026</v>
      </c>
      <c r="B767" t="s">
        <v>699</v>
      </c>
      <c r="C767" s="109">
        <v>12</v>
      </c>
      <c r="D767" t="s">
        <v>2076</v>
      </c>
      <c r="E767">
        <v>1</v>
      </c>
      <c r="F767" t="s">
        <v>32</v>
      </c>
      <c r="G767" t="s">
        <v>32</v>
      </c>
      <c r="H767">
        <v>702916</v>
      </c>
      <c r="I767" t="s">
        <v>392</v>
      </c>
      <c r="J767" t="s">
        <v>822</v>
      </c>
      <c r="K767" t="s">
        <v>952</v>
      </c>
      <c r="L767" t="s">
        <v>2043</v>
      </c>
      <c r="M767">
        <v>11.98</v>
      </c>
      <c r="N767">
        <v>15</v>
      </c>
      <c r="O767">
        <v>14.9</v>
      </c>
      <c r="P767" s="110">
        <v>46103</v>
      </c>
      <c r="Q767" s="110">
        <v>46124</v>
      </c>
      <c r="R767" s="110">
        <v>46124.86828746528</v>
      </c>
      <c r="S767" t="s">
        <v>187</v>
      </c>
      <c r="T767" t="s">
        <v>32</v>
      </c>
      <c r="U767" t="s">
        <v>32</v>
      </c>
      <c r="V767" t="s">
        <v>2062</v>
      </c>
      <c r="W767" t="s">
        <v>2062</v>
      </c>
      <c r="X767" t="s">
        <v>1320</v>
      </c>
      <c r="Y767" t="s">
        <v>32</v>
      </c>
      <c r="Z767" t="s">
        <v>32</v>
      </c>
      <c r="AA767" t="s">
        <v>32</v>
      </c>
      <c r="AB767" t="s">
        <v>32</v>
      </c>
      <c r="AC767" t="s">
        <v>32</v>
      </c>
      <c r="AD767" t="s">
        <v>32</v>
      </c>
      <c r="AE767" t="s">
        <v>190</v>
      </c>
      <c r="AF767">
        <v>217</v>
      </c>
      <c r="AG767" t="s">
        <v>191</v>
      </c>
      <c r="AH767" t="s">
        <v>192</v>
      </c>
      <c r="AI767">
        <v>4</v>
      </c>
      <c r="AJ767">
        <v>4</v>
      </c>
      <c r="AK767" t="s">
        <v>193</v>
      </c>
      <c r="AL767" t="s">
        <v>193</v>
      </c>
      <c r="AM767" t="s">
        <v>193</v>
      </c>
      <c r="AN767">
        <v>2</v>
      </c>
      <c r="AO767" t="s">
        <v>194</v>
      </c>
      <c r="AP767" t="s">
        <v>826</v>
      </c>
      <c r="AQ767" s="283">
        <v>1.1499999999999999</v>
      </c>
      <c r="AR767">
        <v>1.0840000000000001</v>
      </c>
      <c r="AS767" s="283">
        <v>1.2465999999999999</v>
      </c>
      <c r="AT767">
        <v>105</v>
      </c>
      <c r="AU767" t="s">
        <v>63</v>
      </c>
      <c r="AV767" t="s">
        <v>32</v>
      </c>
      <c r="AW767" t="s">
        <v>32</v>
      </c>
      <c r="AX767">
        <v>3</v>
      </c>
      <c r="AY767" t="s">
        <v>195</v>
      </c>
      <c r="AZ767">
        <v>5811</v>
      </c>
      <c r="BA767" t="s">
        <v>397</v>
      </c>
      <c r="BB767">
        <v>228542</v>
      </c>
      <c r="BC767" t="s">
        <v>2044</v>
      </c>
      <c r="BD767">
        <v>18821369</v>
      </c>
      <c r="BE767" t="s">
        <v>859</v>
      </c>
      <c r="BF767" t="s">
        <v>318</v>
      </c>
      <c r="BG767" t="s">
        <v>32</v>
      </c>
      <c r="BH767" t="s">
        <v>198</v>
      </c>
      <c r="BI767" t="s">
        <v>32</v>
      </c>
      <c r="BJ767" t="s">
        <v>32</v>
      </c>
      <c r="BK767" t="s">
        <v>32</v>
      </c>
      <c r="BL767" t="s">
        <v>32</v>
      </c>
      <c r="BM767" t="s">
        <v>32</v>
      </c>
      <c r="BN767" t="s">
        <v>1226</v>
      </c>
      <c r="BO767" t="s">
        <v>32</v>
      </c>
      <c r="BP767" t="s">
        <v>32</v>
      </c>
    </row>
    <row r="768" spans="1:68">
      <c r="A768" s="109">
        <v>2026</v>
      </c>
      <c r="B768" t="s">
        <v>699</v>
      </c>
      <c r="C768" s="109">
        <v>10</v>
      </c>
      <c r="D768" t="s">
        <v>2077</v>
      </c>
      <c r="E768">
        <v>1</v>
      </c>
      <c r="F768" t="s">
        <v>32</v>
      </c>
      <c r="G768" t="s">
        <v>32</v>
      </c>
      <c r="H768">
        <v>700569</v>
      </c>
      <c r="I768" t="s">
        <v>2028</v>
      </c>
      <c r="J768" t="s">
        <v>822</v>
      </c>
      <c r="K768" t="s">
        <v>952</v>
      </c>
      <c r="L768" t="s">
        <v>2029</v>
      </c>
      <c r="M768">
        <v>11.98</v>
      </c>
      <c r="N768">
        <v>15</v>
      </c>
      <c r="O768">
        <v>14.3</v>
      </c>
      <c r="P768" s="110">
        <v>46109</v>
      </c>
      <c r="Q768" s="110">
        <v>46122</v>
      </c>
      <c r="R768" s="110">
        <v>46122.658317094909</v>
      </c>
      <c r="S768" t="s">
        <v>187</v>
      </c>
      <c r="T768" t="s">
        <v>32</v>
      </c>
      <c r="U768" t="s">
        <v>32</v>
      </c>
      <c r="V768" t="s">
        <v>65</v>
      </c>
      <c r="W768" t="s">
        <v>65</v>
      </c>
      <c r="X768" t="s">
        <v>1001</v>
      </c>
      <c r="Y768" t="s">
        <v>32</v>
      </c>
      <c r="Z768" t="s">
        <v>32</v>
      </c>
      <c r="AA768" t="s">
        <v>32</v>
      </c>
      <c r="AB768" t="s">
        <v>32</v>
      </c>
      <c r="AC768" t="s">
        <v>32</v>
      </c>
      <c r="AD768" t="s">
        <v>32</v>
      </c>
      <c r="AE768" t="s">
        <v>190</v>
      </c>
      <c r="AF768">
        <v>217</v>
      </c>
      <c r="AG768" t="s">
        <v>191</v>
      </c>
      <c r="AH768" t="s">
        <v>192</v>
      </c>
      <c r="AI768">
        <v>4</v>
      </c>
      <c r="AJ768">
        <v>4</v>
      </c>
      <c r="AK768" t="s">
        <v>193</v>
      </c>
      <c r="AL768" t="s">
        <v>193</v>
      </c>
      <c r="AM768" t="s">
        <v>193</v>
      </c>
      <c r="AN768">
        <v>4</v>
      </c>
      <c r="AO768" t="s">
        <v>194</v>
      </c>
      <c r="AP768" t="s">
        <v>826</v>
      </c>
      <c r="AQ768" s="283">
        <v>0.111</v>
      </c>
      <c r="AR768">
        <v>1.0840000000000001</v>
      </c>
      <c r="AS768" s="283">
        <v>0.120324</v>
      </c>
      <c r="AT768">
        <v>109</v>
      </c>
      <c r="AU768" t="s">
        <v>387</v>
      </c>
      <c r="AV768" t="s">
        <v>32</v>
      </c>
      <c r="AW768" t="s">
        <v>32</v>
      </c>
      <c r="AX768">
        <v>3</v>
      </c>
      <c r="AY768" t="s">
        <v>195</v>
      </c>
      <c r="AZ768">
        <v>8568</v>
      </c>
      <c r="BA768" t="s">
        <v>963</v>
      </c>
      <c r="BB768">
        <v>912952</v>
      </c>
      <c r="BC768" t="s">
        <v>2030</v>
      </c>
      <c r="BD768">
        <v>12860329</v>
      </c>
      <c r="BE768" t="s">
        <v>829</v>
      </c>
      <c r="BF768" t="s">
        <v>318</v>
      </c>
      <c r="BG768" t="s">
        <v>32</v>
      </c>
      <c r="BH768" t="s">
        <v>198</v>
      </c>
      <c r="BI768" t="s">
        <v>32</v>
      </c>
      <c r="BJ768" t="s">
        <v>32</v>
      </c>
      <c r="BK768" t="s">
        <v>32</v>
      </c>
      <c r="BL768" t="s">
        <v>32</v>
      </c>
      <c r="BM768" t="s">
        <v>32</v>
      </c>
      <c r="BN768" t="s">
        <v>1226</v>
      </c>
      <c r="BO768" t="s">
        <v>32</v>
      </c>
      <c r="BP768" t="s">
        <v>32</v>
      </c>
    </row>
    <row r="769" spans="1:68">
      <c r="A769" s="109">
        <v>2026</v>
      </c>
      <c r="B769" t="s">
        <v>699</v>
      </c>
      <c r="C769" s="109">
        <v>7</v>
      </c>
      <c r="D769" t="s">
        <v>2078</v>
      </c>
      <c r="E769">
        <v>1</v>
      </c>
      <c r="F769" t="s">
        <v>32</v>
      </c>
      <c r="G769" t="s">
        <v>32</v>
      </c>
      <c r="H769">
        <v>698302</v>
      </c>
      <c r="I769" t="s">
        <v>2013</v>
      </c>
      <c r="J769" t="s">
        <v>822</v>
      </c>
      <c r="K769" t="s">
        <v>941</v>
      </c>
      <c r="L769" t="s">
        <v>2014</v>
      </c>
      <c r="M769">
        <v>11.6</v>
      </c>
      <c r="N769">
        <v>15</v>
      </c>
      <c r="O769">
        <v>5.3</v>
      </c>
      <c r="P769" s="110">
        <v>46105</v>
      </c>
      <c r="Q769" s="110">
        <v>46119</v>
      </c>
      <c r="R769" s="110">
        <v>46119.766473611111</v>
      </c>
      <c r="S769" t="s">
        <v>187</v>
      </c>
      <c r="T769" t="s">
        <v>32</v>
      </c>
      <c r="U769" t="s">
        <v>32</v>
      </c>
      <c r="V769" t="s">
        <v>215</v>
      </c>
      <c r="W769" t="s">
        <v>216</v>
      </c>
      <c r="X769" t="s">
        <v>943</v>
      </c>
      <c r="Y769" t="s">
        <v>32</v>
      </c>
      <c r="Z769" t="s">
        <v>32</v>
      </c>
      <c r="AA769" t="s">
        <v>32</v>
      </c>
      <c r="AB769" t="s">
        <v>32</v>
      </c>
      <c r="AC769" t="s">
        <v>32</v>
      </c>
      <c r="AD769" t="s">
        <v>32</v>
      </c>
      <c r="AE769" t="s">
        <v>190</v>
      </c>
      <c r="AF769">
        <v>217</v>
      </c>
      <c r="AG769" t="s">
        <v>191</v>
      </c>
      <c r="AH769" t="s">
        <v>192</v>
      </c>
      <c r="AI769">
        <v>4</v>
      </c>
      <c r="AJ769">
        <v>4</v>
      </c>
      <c r="AK769" t="s">
        <v>193</v>
      </c>
      <c r="AL769" t="s">
        <v>193</v>
      </c>
      <c r="AM769" t="s">
        <v>193</v>
      </c>
      <c r="AN769">
        <v>1</v>
      </c>
      <c r="AO769" t="s">
        <v>194</v>
      </c>
      <c r="AP769" t="s">
        <v>826</v>
      </c>
      <c r="AQ769" s="283">
        <v>5.5E-2</v>
      </c>
      <c r="AR769">
        <v>1.0840000000000001</v>
      </c>
      <c r="AS769" s="283">
        <v>5.9619999999999999E-2</v>
      </c>
      <c r="AT769">
        <v>103</v>
      </c>
      <c r="AU769" t="s">
        <v>216</v>
      </c>
      <c r="AV769" t="s">
        <v>32</v>
      </c>
      <c r="AW769" t="s">
        <v>32</v>
      </c>
      <c r="AX769">
        <v>1</v>
      </c>
      <c r="AY769" t="s">
        <v>422</v>
      </c>
      <c r="AZ769">
        <v>1141</v>
      </c>
      <c r="BA769" t="s">
        <v>948</v>
      </c>
      <c r="BB769">
        <v>983163</v>
      </c>
      <c r="BC769" t="s">
        <v>2015</v>
      </c>
      <c r="BD769">
        <v>15088103</v>
      </c>
      <c r="BE769" t="s">
        <v>829</v>
      </c>
      <c r="BF769" t="s">
        <v>216</v>
      </c>
      <c r="BG769" t="s">
        <v>32</v>
      </c>
      <c r="BH769" t="s">
        <v>198</v>
      </c>
      <c r="BI769" t="s">
        <v>32</v>
      </c>
      <c r="BJ769" t="s">
        <v>32</v>
      </c>
      <c r="BK769" t="s">
        <v>32</v>
      </c>
      <c r="BL769" t="s">
        <v>32</v>
      </c>
      <c r="BM769" t="s">
        <v>32</v>
      </c>
      <c r="BN769" t="s">
        <v>1226</v>
      </c>
      <c r="BO769" t="s">
        <v>32</v>
      </c>
      <c r="BP769" t="s">
        <v>32</v>
      </c>
    </row>
    <row r="770" spans="1:68">
      <c r="A770" s="109">
        <v>2026</v>
      </c>
      <c r="B770" t="s">
        <v>699</v>
      </c>
      <c r="C770" s="109">
        <v>7</v>
      </c>
      <c r="D770" t="s">
        <v>2078</v>
      </c>
      <c r="E770">
        <v>2</v>
      </c>
      <c r="F770" t="s">
        <v>32</v>
      </c>
      <c r="G770" t="s">
        <v>32</v>
      </c>
      <c r="H770">
        <v>698302</v>
      </c>
      <c r="I770" t="s">
        <v>2013</v>
      </c>
      <c r="J770" t="s">
        <v>822</v>
      </c>
      <c r="K770" t="s">
        <v>941</v>
      </c>
      <c r="L770" t="s">
        <v>2014</v>
      </c>
      <c r="M770">
        <v>11.6</v>
      </c>
      <c r="N770">
        <v>15</v>
      </c>
      <c r="O770">
        <v>5.3</v>
      </c>
      <c r="P770" s="110">
        <v>46105</v>
      </c>
      <c r="Q770" s="110">
        <v>46119</v>
      </c>
      <c r="R770" s="110">
        <v>46119.766473611111</v>
      </c>
      <c r="S770" t="s">
        <v>187</v>
      </c>
      <c r="T770" t="s">
        <v>32</v>
      </c>
      <c r="U770" t="s">
        <v>32</v>
      </c>
      <c r="V770" t="s">
        <v>215</v>
      </c>
      <c r="W770" t="s">
        <v>216</v>
      </c>
      <c r="X770" t="s">
        <v>943</v>
      </c>
      <c r="Y770" t="s">
        <v>32</v>
      </c>
      <c r="Z770" t="s">
        <v>32</v>
      </c>
      <c r="AA770" t="s">
        <v>32</v>
      </c>
      <c r="AB770" t="s">
        <v>32</v>
      </c>
      <c r="AC770" t="s">
        <v>32</v>
      </c>
      <c r="AD770" t="s">
        <v>32</v>
      </c>
      <c r="AE770" t="s">
        <v>190</v>
      </c>
      <c r="AF770">
        <v>217</v>
      </c>
      <c r="AG770" t="s">
        <v>191</v>
      </c>
      <c r="AH770" t="s">
        <v>192</v>
      </c>
      <c r="AI770">
        <v>4</v>
      </c>
      <c r="AJ770">
        <v>4</v>
      </c>
      <c r="AK770" t="s">
        <v>193</v>
      </c>
      <c r="AL770" t="s">
        <v>193</v>
      </c>
      <c r="AM770" t="s">
        <v>193</v>
      </c>
      <c r="AN770">
        <v>2</v>
      </c>
      <c r="AO770" t="s">
        <v>194</v>
      </c>
      <c r="AP770" t="s">
        <v>826</v>
      </c>
      <c r="AQ770" s="283">
        <v>0.3</v>
      </c>
      <c r="AR770">
        <v>1.0840000000000001</v>
      </c>
      <c r="AS770" s="283">
        <v>0.32519999999999999</v>
      </c>
      <c r="AT770">
        <v>104</v>
      </c>
      <c r="AU770" t="s">
        <v>216</v>
      </c>
      <c r="AV770" t="s">
        <v>32</v>
      </c>
      <c r="AW770" t="s">
        <v>32</v>
      </c>
      <c r="AX770">
        <v>1</v>
      </c>
      <c r="AY770" t="s">
        <v>422</v>
      </c>
      <c r="AZ770">
        <v>1141</v>
      </c>
      <c r="BA770" t="s">
        <v>948</v>
      </c>
      <c r="BB770">
        <v>983163</v>
      </c>
      <c r="BC770" t="s">
        <v>2015</v>
      </c>
      <c r="BD770">
        <v>15088103</v>
      </c>
      <c r="BE770" t="s">
        <v>829</v>
      </c>
      <c r="BF770" t="s">
        <v>216</v>
      </c>
      <c r="BG770" t="s">
        <v>32</v>
      </c>
      <c r="BH770" t="s">
        <v>198</v>
      </c>
      <c r="BI770" t="s">
        <v>32</v>
      </c>
      <c r="BJ770" t="s">
        <v>32</v>
      </c>
      <c r="BK770" t="s">
        <v>32</v>
      </c>
      <c r="BL770" t="s">
        <v>32</v>
      </c>
      <c r="BM770" t="s">
        <v>32</v>
      </c>
      <c r="BN770" t="s">
        <v>1226</v>
      </c>
      <c r="BO770" t="s">
        <v>32</v>
      </c>
      <c r="BP770" t="s">
        <v>32</v>
      </c>
    </row>
    <row r="771" spans="1:68">
      <c r="A771" s="109">
        <v>2026</v>
      </c>
      <c r="B771" t="s">
        <v>699</v>
      </c>
      <c r="C771" s="109">
        <v>7</v>
      </c>
      <c r="D771" t="s">
        <v>2079</v>
      </c>
      <c r="E771">
        <v>1</v>
      </c>
      <c r="F771" t="s">
        <v>32</v>
      </c>
      <c r="G771" t="s">
        <v>32</v>
      </c>
      <c r="H771">
        <v>963146</v>
      </c>
      <c r="I771" t="s">
        <v>2037</v>
      </c>
      <c r="J771" t="s">
        <v>822</v>
      </c>
      <c r="K771" t="s">
        <v>945</v>
      </c>
      <c r="L771" t="s">
        <v>2038</v>
      </c>
      <c r="M771">
        <v>11.7</v>
      </c>
      <c r="N771">
        <v>15</v>
      </c>
      <c r="O771">
        <v>7.4</v>
      </c>
      <c r="P771" s="110">
        <v>46105</v>
      </c>
      <c r="Q771" s="110">
        <v>46119</v>
      </c>
      <c r="R771" s="110">
        <v>46119.694588888888</v>
      </c>
      <c r="S771" t="s">
        <v>187</v>
      </c>
      <c r="T771" t="s">
        <v>32</v>
      </c>
      <c r="U771" t="s">
        <v>32</v>
      </c>
      <c r="V771" t="s">
        <v>665</v>
      </c>
      <c r="W771" t="s">
        <v>665</v>
      </c>
      <c r="X771" t="s">
        <v>947</v>
      </c>
      <c r="Y771" t="s">
        <v>32</v>
      </c>
      <c r="Z771" t="s">
        <v>32</v>
      </c>
      <c r="AA771" t="s">
        <v>32</v>
      </c>
      <c r="AB771" t="s">
        <v>32</v>
      </c>
      <c r="AC771" t="s">
        <v>32</v>
      </c>
      <c r="AD771" t="s">
        <v>32</v>
      </c>
      <c r="AE771" t="s">
        <v>190</v>
      </c>
      <c r="AF771">
        <v>217</v>
      </c>
      <c r="AG771" t="s">
        <v>191</v>
      </c>
      <c r="AH771" t="s">
        <v>192</v>
      </c>
      <c r="AI771">
        <v>4</v>
      </c>
      <c r="AJ771">
        <v>4</v>
      </c>
      <c r="AK771" t="s">
        <v>193</v>
      </c>
      <c r="AL771" t="s">
        <v>193</v>
      </c>
      <c r="AM771" t="s">
        <v>193</v>
      </c>
      <c r="AN771">
        <v>15</v>
      </c>
      <c r="AO771" t="s">
        <v>194</v>
      </c>
      <c r="AP771" t="s">
        <v>826</v>
      </c>
      <c r="AQ771" s="283">
        <v>0.309</v>
      </c>
      <c r="AR771">
        <v>1.0840000000000001</v>
      </c>
      <c r="AS771" s="283">
        <v>0.33495599999999998</v>
      </c>
      <c r="AT771">
        <v>101</v>
      </c>
      <c r="AU771" t="s">
        <v>665</v>
      </c>
      <c r="AV771" t="s">
        <v>32</v>
      </c>
      <c r="AW771" t="s">
        <v>32</v>
      </c>
      <c r="AX771">
        <v>15</v>
      </c>
      <c r="AY771" t="s">
        <v>422</v>
      </c>
      <c r="AZ771">
        <v>1141</v>
      </c>
      <c r="BA771" t="s">
        <v>948</v>
      </c>
      <c r="BB771">
        <v>961576</v>
      </c>
      <c r="BC771" t="s">
        <v>2039</v>
      </c>
      <c r="BD771">
        <v>10848451</v>
      </c>
      <c r="BE771" t="s">
        <v>829</v>
      </c>
      <c r="BF771" t="s">
        <v>665</v>
      </c>
      <c r="BG771" t="s">
        <v>32</v>
      </c>
      <c r="BH771" t="s">
        <v>198</v>
      </c>
      <c r="BI771" t="s">
        <v>32</v>
      </c>
      <c r="BJ771" t="s">
        <v>32</v>
      </c>
      <c r="BK771" t="s">
        <v>32</v>
      </c>
      <c r="BL771" t="s">
        <v>32</v>
      </c>
      <c r="BM771" t="s">
        <v>32</v>
      </c>
      <c r="BN771" t="s">
        <v>1226</v>
      </c>
      <c r="BO771" t="s">
        <v>32</v>
      </c>
      <c r="BP771" t="s">
        <v>32</v>
      </c>
    </row>
    <row r="772" spans="1:68">
      <c r="A772" s="109">
        <v>2026</v>
      </c>
      <c r="B772" t="s">
        <v>699</v>
      </c>
      <c r="C772" s="109">
        <v>6</v>
      </c>
      <c r="D772" t="s">
        <v>2080</v>
      </c>
      <c r="E772">
        <v>1</v>
      </c>
      <c r="F772" t="s">
        <v>32</v>
      </c>
      <c r="G772" t="s">
        <v>32</v>
      </c>
      <c r="H772">
        <v>698610</v>
      </c>
      <c r="I772" t="s">
        <v>643</v>
      </c>
      <c r="J772" t="s">
        <v>822</v>
      </c>
      <c r="K772" t="s">
        <v>941</v>
      </c>
      <c r="L772" t="s">
        <v>2041</v>
      </c>
      <c r="M772">
        <v>11.9</v>
      </c>
      <c r="N772">
        <v>15</v>
      </c>
      <c r="O772">
        <v>21</v>
      </c>
      <c r="P772" s="110">
        <v>46096</v>
      </c>
      <c r="Q772" s="110">
        <v>46118</v>
      </c>
      <c r="R772" s="110">
        <v>46118.800733298609</v>
      </c>
      <c r="S772" t="s">
        <v>187</v>
      </c>
      <c r="T772" t="s">
        <v>32</v>
      </c>
      <c r="U772" t="s">
        <v>32</v>
      </c>
      <c r="V772" t="s">
        <v>644</v>
      </c>
      <c r="W772" t="s">
        <v>216</v>
      </c>
      <c r="X772" t="s">
        <v>943</v>
      </c>
      <c r="Y772" t="s">
        <v>32</v>
      </c>
      <c r="Z772" t="s">
        <v>32</v>
      </c>
      <c r="AA772" t="s">
        <v>32</v>
      </c>
      <c r="AB772" t="s">
        <v>32</v>
      </c>
      <c r="AC772" t="s">
        <v>32</v>
      </c>
      <c r="AD772" t="s">
        <v>32</v>
      </c>
      <c r="AE772" t="s">
        <v>190</v>
      </c>
      <c r="AF772">
        <v>217</v>
      </c>
      <c r="AG772" t="s">
        <v>191</v>
      </c>
      <c r="AH772" t="s">
        <v>192</v>
      </c>
      <c r="AI772">
        <v>4</v>
      </c>
      <c r="AJ772">
        <v>4</v>
      </c>
      <c r="AK772" t="s">
        <v>193</v>
      </c>
      <c r="AL772" t="s">
        <v>193</v>
      </c>
      <c r="AM772" t="s">
        <v>193</v>
      </c>
      <c r="AN772">
        <v>2</v>
      </c>
      <c r="AO772" t="s">
        <v>194</v>
      </c>
      <c r="AP772" t="s">
        <v>826</v>
      </c>
      <c r="AQ772" s="283">
        <v>1.5</v>
      </c>
      <c r="AR772">
        <v>1.0840000000000001</v>
      </c>
      <c r="AS772" s="283">
        <v>1.6259999999999999</v>
      </c>
      <c r="AT772">
        <v>105</v>
      </c>
      <c r="AU772" t="s">
        <v>216</v>
      </c>
      <c r="AV772" t="s">
        <v>32</v>
      </c>
      <c r="AW772" t="s">
        <v>32</v>
      </c>
      <c r="AX772">
        <v>1</v>
      </c>
      <c r="AY772" t="s">
        <v>422</v>
      </c>
      <c r="AZ772">
        <v>1141</v>
      </c>
      <c r="BA772" t="s">
        <v>948</v>
      </c>
      <c r="BB772">
        <v>718</v>
      </c>
      <c r="BC772" t="s">
        <v>645</v>
      </c>
      <c r="BD772">
        <v>8908106</v>
      </c>
      <c r="BE772" t="s">
        <v>829</v>
      </c>
      <c r="BF772" t="s">
        <v>216</v>
      </c>
      <c r="BG772" t="s">
        <v>32</v>
      </c>
      <c r="BH772" t="s">
        <v>198</v>
      </c>
      <c r="BI772" t="s">
        <v>32</v>
      </c>
      <c r="BJ772" t="s">
        <v>32</v>
      </c>
      <c r="BK772" t="s">
        <v>32</v>
      </c>
      <c r="BL772" t="s">
        <v>32</v>
      </c>
      <c r="BM772" t="s">
        <v>32</v>
      </c>
      <c r="BN772" t="s">
        <v>1226</v>
      </c>
      <c r="BO772" t="s">
        <v>32</v>
      </c>
      <c r="BP772" t="s">
        <v>32</v>
      </c>
    </row>
    <row r="773" spans="1:68">
      <c r="A773" s="109">
        <v>2026</v>
      </c>
      <c r="B773" t="s">
        <v>699</v>
      </c>
      <c r="C773" s="109">
        <v>6</v>
      </c>
      <c r="D773" t="s">
        <v>2080</v>
      </c>
      <c r="E773">
        <v>2</v>
      </c>
      <c r="F773" t="s">
        <v>32</v>
      </c>
      <c r="G773" t="s">
        <v>32</v>
      </c>
      <c r="H773">
        <v>698610</v>
      </c>
      <c r="I773" t="s">
        <v>643</v>
      </c>
      <c r="J773" t="s">
        <v>822</v>
      </c>
      <c r="K773" t="s">
        <v>941</v>
      </c>
      <c r="L773" t="s">
        <v>2041</v>
      </c>
      <c r="M773">
        <v>11.9</v>
      </c>
      <c r="N773">
        <v>15</v>
      </c>
      <c r="O773">
        <v>21</v>
      </c>
      <c r="P773" s="110">
        <v>46096</v>
      </c>
      <c r="Q773" s="110">
        <v>46118</v>
      </c>
      <c r="R773" s="110">
        <v>46118.800733298609</v>
      </c>
      <c r="S773" t="s">
        <v>187</v>
      </c>
      <c r="T773" t="s">
        <v>32</v>
      </c>
      <c r="U773" t="s">
        <v>32</v>
      </c>
      <c r="V773" t="s">
        <v>644</v>
      </c>
      <c r="W773" t="s">
        <v>216</v>
      </c>
      <c r="X773" t="s">
        <v>943</v>
      </c>
      <c r="Y773" t="s">
        <v>32</v>
      </c>
      <c r="Z773" t="s">
        <v>32</v>
      </c>
      <c r="AA773" t="s">
        <v>32</v>
      </c>
      <c r="AB773" t="s">
        <v>32</v>
      </c>
      <c r="AC773" t="s">
        <v>32</v>
      </c>
      <c r="AD773" t="s">
        <v>32</v>
      </c>
      <c r="AE773" t="s">
        <v>190</v>
      </c>
      <c r="AF773">
        <v>217</v>
      </c>
      <c r="AG773" t="s">
        <v>191</v>
      </c>
      <c r="AH773" t="s">
        <v>192</v>
      </c>
      <c r="AI773">
        <v>4</v>
      </c>
      <c r="AJ773">
        <v>4</v>
      </c>
      <c r="AK773" t="s">
        <v>193</v>
      </c>
      <c r="AL773" t="s">
        <v>193</v>
      </c>
      <c r="AM773" t="s">
        <v>193</v>
      </c>
      <c r="AN773">
        <v>2</v>
      </c>
      <c r="AO773" t="s">
        <v>194</v>
      </c>
      <c r="AP773" t="s">
        <v>826</v>
      </c>
      <c r="AQ773" s="283">
        <v>5.6000000000000001E-2</v>
      </c>
      <c r="AR773">
        <v>1.0840000000000001</v>
      </c>
      <c r="AS773" s="283">
        <v>6.0704000000000008E-2</v>
      </c>
      <c r="AT773">
        <v>104</v>
      </c>
      <c r="AU773" t="s">
        <v>216</v>
      </c>
      <c r="AV773" t="s">
        <v>32</v>
      </c>
      <c r="AW773" t="s">
        <v>32</v>
      </c>
      <c r="AX773">
        <v>1</v>
      </c>
      <c r="AY773" t="s">
        <v>422</v>
      </c>
      <c r="AZ773">
        <v>1141</v>
      </c>
      <c r="BA773" t="s">
        <v>948</v>
      </c>
      <c r="BB773">
        <v>718</v>
      </c>
      <c r="BC773" t="s">
        <v>645</v>
      </c>
      <c r="BD773">
        <v>8908106</v>
      </c>
      <c r="BE773" t="s">
        <v>829</v>
      </c>
      <c r="BF773" t="s">
        <v>216</v>
      </c>
      <c r="BG773" t="s">
        <v>32</v>
      </c>
      <c r="BH773" t="s">
        <v>198</v>
      </c>
      <c r="BI773" t="s">
        <v>32</v>
      </c>
      <c r="BJ773" t="s">
        <v>32</v>
      </c>
      <c r="BK773" t="s">
        <v>32</v>
      </c>
      <c r="BL773" t="s">
        <v>32</v>
      </c>
      <c r="BM773" t="s">
        <v>32</v>
      </c>
      <c r="BN773" t="s">
        <v>1226</v>
      </c>
      <c r="BO773" t="s">
        <v>32</v>
      </c>
      <c r="BP773" t="s">
        <v>32</v>
      </c>
    </row>
    <row r="774" spans="1:68">
      <c r="A774" s="109">
        <v>2026</v>
      </c>
      <c r="B774" t="s">
        <v>699</v>
      </c>
      <c r="C774" s="109">
        <v>6</v>
      </c>
      <c r="D774" t="s">
        <v>2081</v>
      </c>
      <c r="E774">
        <v>1</v>
      </c>
      <c r="F774" t="s">
        <v>32</v>
      </c>
      <c r="G774" t="s">
        <v>32</v>
      </c>
      <c r="H774">
        <v>966187</v>
      </c>
      <c r="I774" t="s">
        <v>2066</v>
      </c>
      <c r="J774" t="s">
        <v>822</v>
      </c>
      <c r="K774" t="s">
        <v>854</v>
      </c>
      <c r="L774" t="s">
        <v>2067</v>
      </c>
      <c r="M774">
        <v>11.76</v>
      </c>
      <c r="N774">
        <v>26</v>
      </c>
      <c r="O774">
        <v>14.9</v>
      </c>
      <c r="P774" s="110">
        <v>46110</v>
      </c>
      <c r="Q774" s="110">
        <v>46118</v>
      </c>
      <c r="R774" s="110">
        <v>46118.645179548606</v>
      </c>
      <c r="S774" t="s">
        <v>187</v>
      </c>
      <c r="T774" t="s">
        <v>32</v>
      </c>
      <c r="U774" t="s">
        <v>32</v>
      </c>
      <c r="V774" t="s">
        <v>203</v>
      </c>
      <c r="W774" t="s">
        <v>203</v>
      </c>
      <c r="X774" t="s">
        <v>1039</v>
      </c>
      <c r="Y774" t="s">
        <v>32</v>
      </c>
      <c r="Z774" t="s">
        <v>32</v>
      </c>
      <c r="AA774" t="s">
        <v>32</v>
      </c>
      <c r="AB774" t="s">
        <v>32</v>
      </c>
      <c r="AC774" t="s">
        <v>32</v>
      </c>
      <c r="AD774" t="s">
        <v>32</v>
      </c>
      <c r="AE774" t="s">
        <v>190</v>
      </c>
      <c r="AF774">
        <v>217</v>
      </c>
      <c r="AG774" t="s">
        <v>191</v>
      </c>
      <c r="AH774" t="s">
        <v>192</v>
      </c>
      <c r="AI774">
        <v>4</v>
      </c>
      <c r="AJ774">
        <v>4</v>
      </c>
      <c r="AK774" t="s">
        <v>193</v>
      </c>
      <c r="AL774" t="s">
        <v>193</v>
      </c>
      <c r="AM774" t="s">
        <v>193</v>
      </c>
      <c r="AN774">
        <v>8</v>
      </c>
      <c r="AO774" t="s">
        <v>194</v>
      </c>
      <c r="AP774" t="s">
        <v>826</v>
      </c>
      <c r="AQ774" s="283">
        <v>7.1999999999999995E-2</v>
      </c>
      <c r="AR774">
        <v>1.0840000000000001</v>
      </c>
      <c r="AS774" s="283">
        <v>7.8048000000000006E-2</v>
      </c>
      <c r="AT774">
        <v>114</v>
      </c>
      <c r="AU774" t="s">
        <v>205</v>
      </c>
      <c r="AV774" t="s">
        <v>32</v>
      </c>
      <c r="AW774" t="s">
        <v>32</v>
      </c>
      <c r="AX774">
        <v>5</v>
      </c>
      <c r="AY774" t="s">
        <v>195</v>
      </c>
      <c r="AZ774">
        <v>6008</v>
      </c>
      <c r="BA774" t="s">
        <v>2068</v>
      </c>
      <c r="BB774">
        <v>8863</v>
      </c>
      <c r="BC774" t="s">
        <v>2069</v>
      </c>
      <c r="BD774">
        <v>9889849</v>
      </c>
      <c r="BE774" t="s">
        <v>829</v>
      </c>
      <c r="BF774" t="s">
        <v>340</v>
      </c>
      <c r="BG774" t="s">
        <v>32</v>
      </c>
      <c r="BH774" t="s">
        <v>198</v>
      </c>
      <c r="BI774" t="s">
        <v>32</v>
      </c>
      <c r="BJ774" t="s">
        <v>32</v>
      </c>
      <c r="BK774" t="s">
        <v>32</v>
      </c>
      <c r="BL774" t="s">
        <v>32</v>
      </c>
      <c r="BM774" t="s">
        <v>32</v>
      </c>
      <c r="BN774" t="s">
        <v>1226</v>
      </c>
      <c r="BO774" t="s">
        <v>32</v>
      </c>
      <c r="BP774" t="s">
        <v>32</v>
      </c>
    </row>
    <row r="775" spans="1:68">
      <c r="A775" s="109">
        <v>2026</v>
      </c>
      <c r="B775" t="s">
        <v>543</v>
      </c>
      <c r="C775" s="109">
        <v>31</v>
      </c>
      <c r="D775" t="s">
        <v>2082</v>
      </c>
      <c r="E775">
        <v>1</v>
      </c>
      <c r="F775" t="s">
        <v>32</v>
      </c>
      <c r="G775" t="s">
        <v>32</v>
      </c>
      <c r="H775">
        <v>704782</v>
      </c>
      <c r="I775" t="s">
        <v>648</v>
      </c>
      <c r="J775" t="s">
        <v>822</v>
      </c>
      <c r="K775" t="s">
        <v>952</v>
      </c>
      <c r="L775" t="s">
        <v>2052</v>
      </c>
      <c r="M775">
        <v>11.98</v>
      </c>
      <c r="N775">
        <v>14.9</v>
      </c>
      <c r="O775">
        <v>14.5</v>
      </c>
      <c r="P775" s="110">
        <v>46093</v>
      </c>
      <c r="Q775" s="110">
        <v>46112</v>
      </c>
      <c r="R775" s="110">
        <v>46112.852967280087</v>
      </c>
      <c r="S775" t="s">
        <v>187</v>
      </c>
      <c r="T775" t="s">
        <v>32</v>
      </c>
      <c r="U775" t="s">
        <v>32</v>
      </c>
      <c r="V775" t="s">
        <v>65</v>
      </c>
      <c r="W775" t="s">
        <v>65</v>
      </c>
      <c r="X775" t="s">
        <v>1001</v>
      </c>
      <c r="Y775" t="s">
        <v>32</v>
      </c>
      <c r="Z775" t="s">
        <v>32</v>
      </c>
      <c r="AA775" t="s">
        <v>32</v>
      </c>
      <c r="AB775" t="s">
        <v>32</v>
      </c>
      <c r="AC775" t="s">
        <v>32</v>
      </c>
      <c r="AD775" t="s">
        <v>32</v>
      </c>
      <c r="AE775" t="s">
        <v>190</v>
      </c>
      <c r="AF775">
        <v>217</v>
      </c>
      <c r="AG775" t="s">
        <v>191</v>
      </c>
      <c r="AH775" t="s">
        <v>192</v>
      </c>
      <c r="AI775">
        <v>4</v>
      </c>
      <c r="AJ775">
        <v>4</v>
      </c>
      <c r="AK775" t="s">
        <v>193</v>
      </c>
      <c r="AL775" t="s">
        <v>193</v>
      </c>
      <c r="AM775" t="s">
        <v>193</v>
      </c>
      <c r="AN775">
        <v>4</v>
      </c>
      <c r="AO775" t="s">
        <v>194</v>
      </c>
      <c r="AP775" t="s">
        <v>826</v>
      </c>
      <c r="AQ775" s="283">
        <v>3.2890000000000001</v>
      </c>
      <c r="AR775">
        <v>1.0840000000000001</v>
      </c>
      <c r="AS775" s="283">
        <v>3.5652760000000012</v>
      </c>
      <c r="AT775">
        <v>110</v>
      </c>
      <c r="AU775" t="s">
        <v>387</v>
      </c>
      <c r="AV775" t="s">
        <v>32</v>
      </c>
      <c r="AW775" t="s">
        <v>32</v>
      </c>
      <c r="AX775">
        <v>3</v>
      </c>
      <c r="AY775" t="s">
        <v>195</v>
      </c>
      <c r="AZ775">
        <v>31</v>
      </c>
      <c r="BA775" t="s">
        <v>1143</v>
      </c>
      <c r="BB775">
        <v>242554</v>
      </c>
      <c r="BC775" t="s">
        <v>2053</v>
      </c>
      <c r="BD775">
        <v>21566243</v>
      </c>
      <c r="BE775" t="s">
        <v>829</v>
      </c>
      <c r="BF775" t="s">
        <v>318</v>
      </c>
      <c r="BG775" t="s">
        <v>32</v>
      </c>
      <c r="BH775" t="s">
        <v>198</v>
      </c>
      <c r="BI775" t="s">
        <v>32</v>
      </c>
      <c r="BJ775" t="s">
        <v>32</v>
      </c>
      <c r="BK775" t="s">
        <v>32</v>
      </c>
      <c r="BL775" t="s">
        <v>32</v>
      </c>
      <c r="BM775" t="s">
        <v>32</v>
      </c>
      <c r="BN775" t="s">
        <v>1226</v>
      </c>
      <c r="BO775" t="s">
        <v>32</v>
      </c>
      <c r="BP775" t="s">
        <v>32</v>
      </c>
    </row>
    <row r="776" spans="1:68">
      <c r="A776" s="109">
        <v>2026</v>
      </c>
      <c r="B776" t="s">
        <v>543</v>
      </c>
      <c r="C776" s="109">
        <v>24</v>
      </c>
      <c r="D776" t="s">
        <v>2083</v>
      </c>
      <c r="E776">
        <v>1</v>
      </c>
      <c r="F776" t="s">
        <v>32</v>
      </c>
      <c r="G776" t="s">
        <v>32</v>
      </c>
      <c r="H776">
        <v>705644</v>
      </c>
      <c r="I776" t="s">
        <v>1990</v>
      </c>
      <c r="J776" t="s">
        <v>822</v>
      </c>
      <c r="K776" t="s">
        <v>945</v>
      </c>
      <c r="L776" t="s">
        <v>1991</v>
      </c>
      <c r="M776">
        <v>11.95</v>
      </c>
      <c r="N776">
        <v>15</v>
      </c>
      <c r="O776">
        <v>7.9</v>
      </c>
      <c r="P776" s="110">
        <v>46087</v>
      </c>
      <c r="Q776" s="110">
        <v>46105</v>
      </c>
      <c r="R776" s="110">
        <v>46105.84382519676</v>
      </c>
      <c r="S776" t="s">
        <v>187</v>
      </c>
      <c r="T776" t="s">
        <v>32</v>
      </c>
      <c r="U776" t="s">
        <v>32</v>
      </c>
      <c r="V776" t="s">
        <v>215</v>
      </c>
      <c r="W776" t="s">
        <v>216</v>
      </c>
      <c r="X776" t="s">
        <v>943</v>
      </c>
      <c r="Y776" t="s">
        <v>32</v>
      </c>
      <c r="Z776" t="s">
        <v>32</v>
      </c>
      <c r="AA776" t="s">
        <v>32</v>
      </c>
      <c r="AB776" t="s">
        <v>32</v>
      </c>
      <c r="AC776" t="s">
        <v>32</v>
      </c>
      <c r="AD776" t="s">
        <v>32</v>
      </c>
      <c r="AE776" t="s">
        <v>190</v>
      </c>
      <c r="AF776">
        <v>217</v>
      </c>
      <c r="AG776" t="s">
        <v>191</v>
      </c>
      <c r="AH776" t="s">
        <v>192</v>
      </c>
      <c r="AI776">
        <v>4</v>
      </c>
      <c r="AJ776">
        <v>4</v>
      </c>
      <c r="AK776" t="s">
        <v>193</v>
      </c>
      <c r="AL776" t="s">
        <v>193</v>
      </c>
      <c r="AM776" t="s">
        <v>193</v>
      </c>
      <c r="AN776">
        <v>1</v>
      </c>
      <c r="AO776" t="s">
        <v>194</v>
      </c>
      <c r="AP776" t="s">
        <v>826</v>
      </c>
      <c r="AQ776" s="283">
        <v>0.25</v>
      </c>
      <c r="AR776">
        <v>1.0840000000000001</v>
      </c>
      <c r="AS776" s="283">
        <v>0.27100000000000002</v>
      </c>
      <c r="AT776">
        <v>102</v>
      </c>
      <c r="AU776" t="s">
        <v>216</v>
      </c>
      <c r="AV776" t="s">
        <v>32</v>
      </c>
      <c r="AW776" t="s">
        <v>32</v>
      </c>
      <c r="AX776">
        <v>1</v>
      </c>
      <c r="AY776" t="s">
        <v>195</v>
      </c>
      <c r="AZ776">
        <v>6980</v>
      </c>
      <c r="BA776" t="s">
        <v>277</v>
      </c>
      <c r="BB776">
        <v>211340</v>
      </c>
      <c r="BC776" t="s">
        <v>1992</v>
      </c>
      <c r="BD776">
        <v>13865219</v>
      </c>
      <c r="BE776" t="s">
        <v>829</v>
      </c>
      <c r="BF776" t="s">
        <v>216</v>
      </c>
      <c r="BG776" t="s">
        <v>32</v>
      </c>
      <c r="BH776" t="s">
        <v>198</v>
      </c>
      <c r="BI776" t="s">
        <v>32</v>
      </c>
      <c r="BJ776" t="s">
        <v>32</v>
      </c>
      <c r="BK776" t="s">
        <v>32</v>
      </c>
      <c r="BL776" t="s">
        <v>32</v>
      </c>
      <c r="BM776" t="s">
        <v>32</v>
      </c>
      <c r="BN776" t="s">
        <v>1226</v>
      </c>
      <c r="BO776" t="s">
        <v>32</v>
      </c>
      <c r="BP776" t="s">
        <v>32</v>
      </c>
    </row>
    <row r="777" spans="1:68">
      <c r="A777" s="109">
        <v>2026</v>
      </c>
      <c r="B777" t="s">
        <v>543</v>
      </c>
      <c r="C777" s="109">
        <v>24</v>
      </c>
      <c r="D777" t="s">
        <v>2083</v>
      </c>
      <c r="E777">
        <v>2</v>
      </c>
      <c r="F777" t="s">
        <v>32</v>
      </c>
      <c r="G777" t="s">
        <v>32</v>
      </c>
      <c r="H777">
        <v>705644</v>
      </c>
      <c r="I777" t="s">
        <v>1990</v>
      </c>
      <c r="J777" t="s">
        <v>822</v>
      </c>
      <c r="K777" t="s">
        <v>945</v>
      </c>
      <c r="L777" t="s">
        <v>1991</v>
      </c>
      <c r="M777">
        <v>11.95</v>
      </c>
      <c r="N777">
        <v>15</v>
      </c>
      <c r="O777">
        <v>7.9</v>
      </c>
      <c r="P777" s="110">
        <v>46087</v>
      </c>
      <c r="Q777" s="110">
        <v>46105</v>
      </c>
      <c r="R777" s="110">
        <v>46105.84382519676</v>
      </c>
      <c r="S777" t="s">
        <v>187</v>
      </c>
      <c r="T777" t="s">
        <v>32</v>
      </c>
      <c r="U777" t="s">
        <v>32</v>
      </c>
      <c r="V777" t="s">
        <v>215</v>
      </c>
      <c r="W777" t="s">
        <v>216</v>
      </c>
      <c r="X777" t="s">
        <v>943</v>
      </c>
      <c r="Y777" t="s">
        <v>32</v>
      </c>
      <c r="Z777" t="s">
        <v>32</v>
      </c>
      <c r="AA777" t="s">
        <v>32</v>
      </c>
      <c r="AB777" t="s">
        <v>32</v>
      </c>
      <c r="AC777" t="s">
        <v>32</v>
      </c>
      <c r="AD777" t="s">
        <v>32</v>
      </c>
      <c r="AE777" t="s">
        <v>190</v>
      </c>
      <c r="AF777">
        <v>217</v>
      </c>
      <c r="AG777" t="s">
        <v>191</v>
      </c>
      <c r="AH777" t="s">
        <v>192</v>
      </c>
      <c r="AI777">
        <v>4</v>
      </c>
      <c r="AJ777">
        <v>4</v>
      </c>
      <c r="AK777" t="s">
        <v>193</v>
      </c>
      <c r="AL777" t="s">
        <v>193</v>
      </c>
      <c r="AM777" t="s">
        <v>193</v>
      </c>
      <c r="AN777">
        <v>1</v>
      </c>
      <c r="AO777" t="s">
        <v>194</v>
      </c>
      <c r="AP777" t="s">
        <v>826</v>
      </c>
      <c r="AQ777" s="283">
        <v>1.0429999999999999</v>
      </c>
      <c r="AR777">
        <v>1.0840000000000001</v>
      </c>
      <c r="AS777" s="283">
        <v>1.130612</v>
      </c>
      <c r="AT777">
        <v>103</v>
      </c>
      <c r="AU777" t="s">
        <v>216</v>
      </c>
      <c r="AV777" t="s">
        <v>32</v>
      </c>
      <c r="AW777" t="s">
        <v>32</v>
      </c>
      <c r="AX777">
        <v>1</v>
      </c>
      <c r="AY777" t="s">
        <v>195</v>
      </c>
      <c r="AZ777">
        <v>6980</v>
      </c>
      <c r="BA777" t="s">
        <v>277</v>
      </c>
      <c r="BB777">
        <v>211340</v>
      </c>
      <c r="BC777" t="s">
        <v>1992</v>
      </c>
      <c r="BD777">
        <v>13865219</v>
      </c>
      <c r="BE777" t="s">
        <v>829</v>
      </c>
      <c r="BF777" t="s">
        <v>216</v>
      </c>
      <c r="BG777" t="s">
        <v>32</v>
      </c>
      <c r="BH777" t="s">
        <v>198</v>
      </c>
      <c r="BI777" t="s">
        <v>32</v>
      </c>
      <c r="BJ777" t="s">
        <v>32</v>
      </c>
      <c r="BK777" t="s">
        <v>32</v>
      </c>
      <c r="BL777" t="s">
        <v>32</v>
      </c>
      <c r="BM777" t="s">
        <v>32</v>
      </c>
      <c r="BN777" t="s">
        <v>1226</v>
      </c>
      <c r="BO777" t="s">
        <v>32</v>
      </c>
      <c r="BP777" t="s">
        <v>32</v>
      </c>
    </row>
    <row r="778" spans="1:68">
      <c r="A778" s="109">
        <v>2026</v>
      </c>
      <c r="B778" t="s">
        <v>543</v>
      </c>
      <c r="C778" s="109">
        <v>20</v>
      </c>
      <c r="D778" t="s">
        <v>2084</v>
      </c>
      <c r="E778">
        <v>1</v>
      </c>
      <c r="F778" t="s">
        <v>32</v>
      </c>
      <c r="G778" t="s">
        <v>32</v>
      </c>
      <c r="H778">
        <v>700569</v>
      </c>
      <c r="I778" t="s">
        <v>2028</v>
      </c>
      <c r="J778" t="s">
        <v>822</v>
      </c>
      <c r="K778" t="s">
        <v>952</v>
      </c>
      <c r="L778" t="s">
        <v>2029</v>
      </c>
      <c r="M778">
        <v>11.98</v>
      </c>
      <c r="N778">
        <v>15</v>
      </c>
      <c r="O778">
        <v>14.3</v>
      </c>
      <c r="P778" s="110">
        <v>46096</v>
      </c>
      <c r="Q778" s="110">
        <v>46101</v>
      </c>
      <c r="R778" s="110">
        <v>46101.589772453714</v>
      </c>
      <c r="S778" t="s">
        <v>187</v>
      </c>
      <c r="T778" t="s">
        <v>32</v>
      </c>
      <c r="U778" t="s">
        <v>32</v>
      </c>
      <c r="V778" t="s">
        <v>65</v>
      </c>
      <c r="W778" t="s">
        <v>65</v>
      </c>
      <c r="X778" t="s">
        <v>1001</v>
      </c>
      <c r="Y778" t="s">
        <v>32</v>
      </c>
      <c r="Z778" t="s">
        <v>32</v>
      </c>
      <c r="AA778" t="s">
        <v>32</v>
      </c>
      <c r="AB778" t="s">
        <v>32</v>
      </c>
      <c r="AC778" t="s">
        <v>32</v>
      </c>
      <c r="AD778" t="s">
        <v>32</v>
      </c>
      <c r="AE778" t="s">
        <v>190</v>
      </c>
      <c r="AF778">
        <v>217</v>
      </c>
      <c r="AG778" t="s">
        <v>191</v>
      </c>
      <c r="AH778" t="s">
        <v>192</v>
      </c>
      <c r="AI778">
        <v>4</v>
      </c>
      <c r="AJ778">
        <v>4</v>
      </c>
      <c r="AK778" t="s">
        <v>193</v>
      </c>
      <c r="AL778" t="s">
        <v>193</v>
      </c>
      <c r="AM778" t="s">
        <v>193</v>
      </c>
      <c r="AN778">
        <v>4</v>
      </c>
      <c r="AO778" t="s">
        <v>194</v>
      </c>
      <c r="AP778" t="s">
        <v>826</v>
      </c>
      <c r="AQ778" s="283">
        <v>1.111</v>
      </c>
      <c r="AR778">
        <v>1.0840000000000001</v>
      </c>
      <c r="AS778" s="283">
        <v>1.204324</v>
      </c>
      <c r="AT778">
        <v>109</v>
      </c>
      <c r="AU778" t="s">
        <v>387</v>
      </c>
      <c r="AV778" t="s">
        <v>32</v>
      </c>
      <c r="AW778" t="s">
        <v>32</v>
      </c>
      <c r="AX778">
        <v>3</v>
      </c>
      <c r="AY778" t="s">
        <v>195</v>
      </c>
      <c r="AZ778">
        <v>5811</v>
      </c>
      <c r="BA778" t="s">
        <v>397</v>
      </c>
      <c r="BB778">
        <v>912952</v>
      </c>
      <c r="BC778" t="s">
        <v>2030</v>
      </c>
      <c r="BD778">
        <v>12860329</v>
      </c>
      <c r="BE778" t="s">
        <v>829</v>
      </c>
      <c r="BF778" t="s">
        <v>318</v>
      </c>
      <c r="BG778" t="s">
        <v>32</v>
      </c>
      <c r="BH778" t="s">
        <v>198</v>
      </c>
      <c r="BI778" t="s">
        <v>32</v>
      </c>
      <c r="BJ778" t="s">
        <v>32</v>
      </c>
      <c r="BK778" t="s">
        <v>32</v>
      </c>
      <c r="BL778" t="s">
        <v>32</v>
      </c>
      <c r="BM778" t="s">
        <v>32</v>
      </c>
      <c r="BN778" t="s">
        <v>1226</v>
      </c>
      <c r="BO778" t="s">
        <v>32</v>
      </c>
      <c r="BP778" t="s">
        <v>32</v>
      </c>
    </row>
    <row r="779" spans="1:68">
      <c r="A779" s="109">
        <v>2026</v>
      </c>
      <c r="B779" t="s">
        <v>543</v>
      </c>
      <c r="C779" s="109">
        <v>20</v>
      </c>
      <c r="D779" t="s">
        <v>2084</v>
      </c>
      <c r="E779">
        <v>2</v>
      </c>
      <c r="F779" t="s">
        <v>32</v>
      </c>
      <c r="G779" t="s">
        <v>32</v>
      </c>
      <c r="H779">
        <v>700569</v>
      </c>
      <c r="I779" t="s">
        <v>2028</v>
      </c>
      <c r="J779" t="s">
        <v>822</v>
      </c>
      <c r="K779" t="s">
        <v>952</v>
      </c>
      <c r="L779" t="s">
        <v>2029</v>
      </c>
      <c r="M779">
        <v>11.98</v>
      </c>
      <c r="N779">
        <v>15</v>
      </c>
      <c r="O779">
        <v>14.3</v>
      </c>
      <c r="P779" s="110">
        <v>46096</v>
      </c>
      <c r="Q779" s="110">
        <v>46101</v>
      </c>
      <c r="R779" s="110">
        <v>46101.589772453714</v>
      </c>
      <c r="S779" t="s">
        <v>187</v>
      </c>
      <c r="T779" t="s">
        <v>32</v>
      </c>
      <c r="U779" t="s">
        <v>32</v>
      </c>
      <c r="V779" t="s">
        <v>65</v>
      </c>
      <c r="W779" t="s">
        <v>65</v>
      </c>
      <c r="X779" t="s">
        <v>1001</v>
      </c>
      <c r="Y779" t="s">
        <v>32</v>
      </c>
      <c r="Z779" t="s">
        <v>32</v>
      </c>
      <c r="AA779" t="s">
        <v>32</v>
      </c>
      <c r="AB779" t="s">
        <v>32</v>
      </c>
      <c r="AC779" t="s">
        <v>32</v>
      </c>
      <c r="AD779" t="s">
        <v>32</v>
      </c>
      <c r="AE779" t="s">
        <v>190</v>
      </c>
      <c r="AF779">
        <v>217</v>
      </c>
      <c r="AG779" t="s">
        <v>191</v>
      </c>
      <c r="AH779" t="s">
        <v>192</v>
      </c>
      <c r="AI779">
        <v>4</v>
      </c>
      <c r="AJ779">
        <v>4</v>
      </c>
      <c r="AK779" t="s">
        <v>193</v>
      </c>
      <c r="AL779" t="s">
        <v>193</v>
      </c>
      <c r="AM779" t="s">
        <v>193</v>
      </c>
      <c r="AN779">
        <v>4</v>
      </c>
      <c r="AO779" t="s">
        <v>194</v>
      </c>
      <c r="AP779" t="s">
        <v>826</v>
      </c>
      <c r="AQ779" s="283">
        <v>0.02</v>
      </c>
      <c r="AR779">
        <v>1.0840000000000001</v>
      </c>
      <c r="AS779" s="283">
        <v>2.1680000000000001E-2</v>
      </c>
      <c r="AT779">
        <v>109</v>
      </c>
      <c r="AU779" t="s">
        <v>387</v>
      </c>
      <c r="AV779" t="s">
        <v>32</v>
      </c>
      <c r="AW779" t="s">
        <v>32</v>
      </c>
      <c r="AX779">
        <v>3</v>
      </c>
      <c r="AY779" t="s">
        <v>239</v>
      </c>
      <c r="AZ779">
        <v>99999999</v>
      </c>
      <c r="BA779" t="s">
        <v>677</v>
      </c>
      <c r="BB779">
        <v>912952</v>
      </c>
      <c r="BC779" t="s">
        <v>2030</v>
      </c>
      <c r="BD779">
        <v>12860329</v>
      </c>
      <c r="BE779" t="s">
        <v>829</v>
      </c>
      <c r="BF779" t="s">
        <v>318</v>
      </c>
      <c r="BG779" t="s">
        <v>32</v>
      </c>
      <c r="BH779" t="s">
        <v>198</v>
      </c>
      <c r="BI779" t="s">
        <v>32</v>
      </c>
      <c r="BJ779" t="s">
        <v>32</v>
      </c>
      <c r="BK779" t="s">
        <v>32</v>
      </c>
      <c r="BL779" t="s">
        <v>32</v>
      </c>
      <c r="BM779" t="s">
        <v>32</v>
      </c>
      <c r="BN779" t="s">
        <v>1226</v>
      </c>
      <c r="BO779" t="s">
        <v>32</v>
      </c>
      <c r="BP779" t="s">
        <v>32</v>
      </c>
    </row>
    <row r="780" spans="1:68">
      <c r="A780" s="109">
        <v>2026</v>
      </c>
      <c r="B780" t="s">
        <v>543</v>
      </c>
      <c r="C780" s="109">
        <v>19</v>
      </c>
      <c r="D780" t="s">
        <v>2085</v>
      </c>
      <c r="E780">
        <v>1</v>
      </c>
      <c r="F780" t="s">
        <v>32</v>
      </c>
      <c r="G780" t="s">
        <v>32</v>
      </c>
      <c r="H780">
        <v>703971</v>
      </c>
      <c r="I780" t="s">
        <v>1997</v>
      </c>
      <c r="J780" t="s">
        <v>822</v>
      </c>
      <c r="K780" t="s">
        <v>941</v>
      </c>
      <c r="L780" t="s">
        <v>1998</v>
      </c>
      <c r="M780">
        <v>11.94</v>
      </c>
      <c r="N780">
        <v>20.3</v>
      </c>
      <c r="O780">
        <v>15.5</v>
      </c>
      <c r="P780" s="110">
        <v>46087</v>
      </c>
      <c r="Q780" s="110">
        <v>46100</v>
      </c>
      <c r="R780" s="110">
        <v>46100.674831863427</v>
      </c>
      <c r="S780" t="s">
        <v>187</v>
      </c>
      <c r="T780" t="s">
        <v>32</v>
      </c>
      <c r="U780" t="s">
        <v>32</v>
      </c>
      <c r="V780" t="s">
        <v>215</v>
      </c>
      <c r="W780" t="s">
        <v>216</v>
      </c>
      <c r="X780" t="s">
        <v>943</v>
      </c>
      <c r="Y780" t="s">
        <v>32</v>
      </c>
      <c r="Z780" t="s">
        <v>32</v>
      </c>
      <c r="AA780" t="s">
        <v>32</v>
      </c>
      <c r="AB780" t="s">
        <v>32</v>
      </c>
      <c r="AC780" t="s">
        <v>32</v>
      </c>
      <c r="AD780" t="s">
        <v>32</v>
      </c>
      <c r="AE780" t="s">
        <v>190</v>
      </c>
      <c r="AF780">
        <v>217</v>
      </c>
      <c r="AG780" t="s">
        <v>191</v>
      </c>
      <c r="AH780" t="s">
        <v>192</v>
      </c>
      <c r="AI780">
        <v>4</v>
      </c>
      <c r="AJ780">
        <v>4</v>
      </c>
      <c r="AK780" t="s">
        <v>193</v>
      </c>
      <c r="AL780" t="s">
        <v>193</v>
      </c>
      <c r="AM780" t="s">
        <v>193</v>
      </c>
      <c r="AN780">
        <v>1</v>
      </c>
      <c r="AO780" t="s">
        <v>194</v>
      </c>
      <c r="AP780" t="s">
        <v>826</v>
      </c>
      <c r="AQ780" s="283">
        <v>0.48599999999999999</v>
      </c>
      <c r="AR780">
        <v>1.0840000000000001</v>
      </c>
      <c r="AS780" s="283">
        <v>0.52682400000000007</v>
      </c>
      <c r="AT780">
        <v>102</v>
      </c>
      <c r="AU780" t="s">
        <v>216</v>
      </c>
      <c r="AV780" t="s">
        <v>32</v>
      </c>
      <c r="AW780" t="s">
        <v>32</v>
      </c>
      <c r="AX780">
        <v>1</v>
      </c>
      <c r="AY780" t="s">
        <v>422</v>
      </c>
      <c r="AZ780">
        <v>1141</v>
      </c>
      <c r="BA780" t="s">
        <v>948</v>
      </c>
      <c r="BB780">
        <v>957535</v>
      </c>
      <c r="BC780" t="s">
        <v>635</v>
      </c>
      <c r="BD780">
        <v>11613267</v>
      </c>
      <c r="BE780" t="s">
        <v>829</v>
      </c>
      <c r="BF780" t="s">
        <v>216</v>
      </c>
      <c r="BG780" t="s">
        <v>32</v>
      </c>
      <c r="BH780" t="s">
        <v>198</v>
      </c>
      <c r="BI780" t="s">
        <v>32</v>
      </c>
      <c r="BJ780" t="s">
        <v>32</v>
      </c>
      <c r="BK780" t="s">
        <v>32</v>
      </c>
      <c r="BL780" t="s">
        <v>32</v>
      </c>
      <c r="BM780" t="s">
        <v>32</v>
      </c>
      <c r="BN780" t="s">
        <v>1226</v>
      </c>
      <c r="BO780" t="s">
        <v>32</v>
      </c>
      <c r="BP780" t="s">
        <v>32</v>
      </c>
    </row>
    <row r="781" spans="1:68">
      <c r="A781" s="109">
        <v>2026</v>
      </c>
      <c r="B781" t="s">
        <v>543</v>
      </c>
      <c r="C781" s="109">
        <v>18</v>
      </c>
      <c r="D781" t="s">
        <v>2086</v>
      </c>
      <c r="E781">
        <v>1</v>
      </c>
      <c r="F781" t="s">
        <v>32</v>
      </c>
      <c r="G781" t="s">
        <v>32</v>
      </c>
      <c r="H781">
        <v>951166</v>
      </c>
      <c r="I781" t="s">
        <v>2048</v>
      </c>
      <c r="J781" t="s">
        <v>822</v>
      </c>
      <c r="K781" t="s">
        <v>941</v>
      </c>
      <c r="L781" t="s">
        <v>2049</v>
      </c>
      <c r="M781">
        <v>11.45</v>
      </c>
      <c r="N781">
        <v>9</v>
      </c>
      <c r="O781">
        <v>18.399999999999999</v>
      </c>
      <c r="P781" s="110">
        <v>46084</v>
      </c>
      <c r="Q781" s="110">
        <v>46099</v>
      </c>
      <c r="R781" s="110">
        <v>46099.776424421303</v>
      </c>
      <c r="S781" t="s">
        <v>187</v>
      </c>
      <c r="T781" t="s">
        <v>32</v>
      </c>
      <c r="U781" t="s">
        <v>32</v>
      </c>
      <c r="V781" t="s">
        <v>215</v>
      </c>
      <c r="W781" t="s">
        <v>216</v>
      </c>
      <c r="X781" t="s">
        <v>943</v>
      </c>
      <c r="Y781" t="s">
        <v>32</v>
      </c>
      <c r="Z781" t="s">
        <v>32</v>
      </c>
      <c r="AA781" t="s">
        <v>32</v>
      </c>
      <c r="AB781" t="s">
        <v>32</v>
      </c>
      <c r="AC781" t="s">
        <v>32</v>
      </c>
      <c r="AD781" t="s">
        <v>32</v>
      </c>
      <c r="AE781" t="s">
        <v>190</v>
      </c>
      <c r="AF781">
        <v>217</v>
      </c>
      <c r="AG781" t="s">
        <v>191</v>
      </c>
      <c r="AH781" t="s">
        <v>192</v>
      </c>
      <c r="AI781">
        <v>4</v>
      </c>
      <c r="AJ781">
        <v>4</v>
      </c>
      <c r="AK781" t="s">
        <v>193</v>
      </c>
      <c r="AL781" t="s">
        <v>193</v>
      </c>
      <c r="AM781" t="s">
        <v>193</v>
      </c>
      <c r="AN781">
        <v>1</v>
      </c>
      <c r="AO781" t="s">
        <v>194</v>
      </c>
      <c r="AP781" t="s">
        <v>826</v>
      </c>
      <c r="AQ781" s="283">
        <v>0.3</v>
      </c>
      <c r="AR781">
        <v>1.0840000000000001</v>
      </c>
      <c r="AS781" s="283">
        <v>0.32519999999999999</v>
      </c>
      <c r="AT781">
        <v>103</v>
      </c>
      <c r="AU781" t="s">
        <v>216</v>
      </c>
      <c r="AV781" t="s">
        <v>32</v>
      </c>
      <c r="AW781" t="s">
        <v>32</v>
      </c>
      <c r="AX781">
        <v>1</v>
      </c>
      <c r="AY781" t="s">
        <v>422</v>
      </c>
      <c r="AZ781">
        <v>1141</v>
      </c>
      <c r="BA781" t="s">
        <v>948</v>
      </c>
      <c r="BB781">
        <v>66254</v>
      </c>
      <c r="BC781" t="s">
        <v>2050</v>
      </c>
      <c r="BD781">
        <v>5603043</v>
      </c>
      <c r="BE781" t="s">
        <v>829</v>
      </c>
      <c r="BF781" t="s">
        <v>216</v>
      </c>
      <c r="BG781" t="s">
        <v>32</v>
      </c>
      <c r="BH781" t="s">
        <v>198</v>
      </c>
      <c r="BI781" t="s">
        <v>32</v>
      </c>
      <c r="BJ781" t="s">
        <v>32</v>
      </c>
      <c r="BK781" t="s">
        <v>32</v>
      </c>
      <c r="BL781" t="s">
        <v>32</v>
      </c>
      <c r="BM781" t="s">
        <v>32</v>
      </c>
      <c r="BN781" t="s">
        <v>1226</v>
      </c>
      <c r="BO781" t="s">
        <v>32</v>
      </c>
      <c r="BP781" t="s">
        <v>32</v>
      </c>
    </row>
    <row r="782" spans="1:68">
      <c r="A782" s="109">
        <v>2026</v>
      </c>
      <c r="B782" t="s">
        <v>543</v>
      </c>
      <c r="C782" s="109">
        <v>18</v>
      </c>
      <c r="D782" t="s">
        <v>2086</v>
      </c>
      <c r="E782">
        <v>2</v>
      </c>
      <c r="F782" t="s">
        <v>32</v>
      </c>
      <c r="G782" t="s">
        <v>32</v>
      </c>
      <c r="H782">
        <v>951166</v>
      </c>
      <c r="I782" t="s">
        <v>2048</v>
      </c>
      <c r="J782" t="s">
        <v>822</v>
      </c>
      <c r="K782" t="s">
        <v>941</v>
      </c>
      <c r="L782" t="s">
        <v>2049</v>
      </c>
      <c r="M782">
        <v>11.45</v>
      </c>
      <c r="N782">
        <v>9</v>
      </c>
      <c r="O782">
        <v>18.399999999999999</v>
      </c>
      <c r="P782" s="110">
        <v>46084</v>
      </c>
      <c r="Q782" s="110">
        <v>46099</v>
      </c>
      <c r="R782" s="110">
        <v>46099.776424421303</v>
      </c>
      <c r="S782" t="s">
        <v>187</v>
      </c>
      <c r="T782" t="s">
        <v>32</v>
      </c>
      <c r="U782" t="s">
        <v>32</v>
      </c>
      <c r="V782" t="s">
        <v>215</v>
      </c>
      <c r="W782" t="s">
        <v>216</v>
      </c>
      <c r="X782" t="s">
        <v>943</v>
      </c>
      <c r="Y782" t="s">
        <v>32</v>
      </c>
      <c r="Z782" t="s">
        <v>32</v>
      </c>
      <c r="AA782" t="s">
        <v>32</v>
      </c>
      <c r="AB782" t="s">
        <v>32</v>
      </c>
      <c r="AC782" t="s">
        <v>32</v>
      </c>
      <c r="AD782" t="s">
        <v>32</v>
      </c>
      <c r="AE782" t="s">
        <v>190</v>
      </c>
      <c r="AF782">
        <v>217</v>
      </c>
      <c r="AG782" t="s">
        <v>191</v>
      </c>
      <c r="AH782" t="s">
        <v>192</v>
      </c>
      <c r="AI782">
        <v>4</v>
      </c>
      <c r="AJ782">
        <v>4</v>
      </c>
      <c r="AK782" t="s">
        <v>193</v>
      </c>
      <c r="AL782" t="s">
        <v>193</v>
      </c>
      <c r="AM782" t="s">
        <v>193</v>
      </c>
      <c r="AN782">
        <v>2</v>
      </c>
      <c r="AO782" t="s">
        <v>194</v>
      </c>
      <c r="AP782" t="s">
        <v>826</v>
      </c>
      <c r="AQ782" s="283">
        <v>0.35499999999999998</v>
      </c>
      <c r="AR782">
        <v>1.0840000000000001</v>
      </c>
      <c r="AS782" s="283">
        <v>0.38482</v>
      </c>
      <c r="AT782">
        <v>104</v>
      </c>
      <c r="AU782" t="s">
        <v>216</v>
      </c>
      <c r="AV782" t="s">
        <v>32</v>
      </c>
      <c r="AW782" t="s">
        <v>32</v>
      </c>
      <c r="AX782">
        <v>1</v>
      </c>
      <c r="AY782" t="s">
        <v>422</v>
      </c>
      <c r="AZ782">
        <v>1141</v>
      </c>
      <c r="BA782" t="s">
        <v>948</v>
      </c>
      <c r="BB782">
        <v>66254</v>
      </c>
      <c r="BC782" t="s">
        <v>2050</v>
      </c>
      <c r="BD782">
        <v>5603043</v>
      </c>
      <c r="BE782" t="s">
        <v>829</v>
      </c>
      <c r="BF782" t="s">
        <v>216</v>
      </c>
      <c r="BG782" t="s">
        <v>32</v>
      </c>
      <c r="BH782" t="s">
        <v>198</v>
      </c>
      <c r="BI782" t="s">
        <v>32</v>
      </c>
      <c r="BJ782" t="s">
        <v>32</v>
      </c>
      <c r="BK782" t="s">
        <v>32</v>
      </c>
      <c r="BL782" t="s">
        <v>32</v>
      </c>
      <c r="BM782" t="s">
        <v>32</v>
      </c>
      <c r="BN782" t="s">
        <v>1226</v>
      </c>
      <c r="BO782" t="s">
        <v>32</v>
      </c>
      <c r="BP782" t="s">
        <v>32</v>
      </c>
    </row>
    <row r="783" spans="1:68">
      <c r="A783" s="109">
        <v>2026</v>
      </c>
      <c r="B783" t="s">
        <v>543</v>
      </c>
      <c r="C783" s="109">
        <v>18</v>
      </c>
      <c r="D783" t="s">
        <v>2087</v>
      </c>
      <c r="E783">
        <v>1</v>
      </c>
      <c r="F783" t="s">
        <v>32</v>
      </c>
      <c r="G783" t="s">
        <v>32</v>
      </c>
      <c r="H783">
        <v>966187</v>
      </c>
      <c r="I783" t="s">
        <v>2066</v>
      </c>
      <c r="J783" t="s">
        <v>822</v>
      </c>
      <c r="K783" t="s">
        <v>854</v>
      </c>
      <c r="L783" t="s">
        <v>2067</v>
      </c>
      <c r="M783">
        <v>11.76</v>
      </c>
      <c r="N783">
        <v>26</v>
      </c>
      <c r="O783">
        <v>14.9</v>
      </c>
      <c r="P783" s="110">
        <v>46078</v>
      </c>
      <c r="Q783" s="110">
        <v>46099</v>
      </c>
      <c r="R783" s="110">
        <v>46099.507741354173</v>
      </c>
      <c r="S783" t="s">
        <v>187</v>
      </c>
      <c r="T783" t="s">
        <v>32</v>
      </c>
      <c r="U783" t="s">
        <v>32</v>
      </c>
      <c r="V783" t="s">
        <v>203</v>
      </c>
      <c r="W783" t="s">
        <v>203</v>
      </c>
      <c r="X783" t="s">
        <v>1039</v>
      </c>
      <c r="Y783" t="s">
        <v>32</v>
      </c>
      <c r="Z783" t="s">
        <v>32</v>
      </c>
      <c r="AA783" t="s">
        <v>32</v>
      </c>
      <c r="AB783" t="s">
        <v>32</v>
      </c>
      <c r="AC783" t="s">
        <v>32</v>
      </c>
      <c r="AD783" t="s">
        <v>32</v>
      </c>
      <c r="AE783" t="s">
        <v>190</v>
      </c>
      <c r="AF783">
        <v>217</v>
      </c>
      <c r="AG783" t="s">
        <v>191</v>
      </c>
      <c r="AH783" t="s">
        <v>192</v>
      </c>
      <c r="AI783">
        <v>4</v>
      </c>
      <c r="AJ783">
        <v>4</v>
      </c>
      <c r="AK783" t="s">
        <v>193</v>
      </c>
      <c r="AL783" t="s">
        <v>193</v>
      </c>
      <c r="AM783" t="s">
        <v>193</v>
      </c>
      <c r="AN783">
        <v>8</v>
      </c>
      <c r="AO783" t="s">
        <v>194</v>
      </c>
      <c r="AP783" t="s">
        <v>826</v>
      </c>
      <c r="AQ783" s="283">
        <v>1.2849999999999999</v>
      </c>
      <c r="AR783">
        <v>1.0840000000000001</v>
      </c>
      <c r="AS783" s="283">
        <v>1.3929400000000001</v>
      </c>
      <c r="AT783">
        <v>114</v>
      </c>
      <c r="AU783" t="s">
        <v>205</v>
      </c>
      <c r="AV783" t="s">
        <v>32</v>
      </c>
      <c r="AW783" t="s">
        <v>32</v>
      </c>
      <c r="AX783">
        <v>5</v>
      </c>
      <c r="AY783" t="s">
        <v>195</v>
      </c>
      <c r="AZ783">
        <v>6008</v>
      </c>
      <c r="BA783" t="s">
        <v>2068</v>
      </c>
      <c r="BB783">
        <v>8863</v>
      </c>
      <c r="BC783" t="s">
        <v>2069</v>
      </c>
      <c r="BD783">
        <v>9889849</v>
      </c>
      <c r="BE783" t="s">
        <v>829</v>
      </c>
      <c r="BF783" t="s">
        <v>340</v>
      </c>
      <c r="BG783" t="s">
        <v>32</v>
      </c>
      <c r="BH783" t="s">
        <v>198</v>
      </c>
      <c r="BI783" t="s">
        <v>32</v>
      </c>
      <c r="BJ783" t="s">
        <v>32</v>
      </c>
      <c r="BK783" t="s">
        <v>32</v>
      </c>
      <c r="BL783" t="s">
        <v>32</v>
      </c>
      <c r="BM783" t="s">
        <v>32</v>
      </c>
      <c r="BN783" t="s">
        <v>1226</v>
      </c>
      <c r="BO783" t="s">
        <v>32</v>
      </c>
      <c r="BP783" t="s">
        <v>32</v>
      </c>
    </row>
    <row r="784" spans="1:68">
      <c r="A784" s="109">
        <v>2026</v>
      </c>
      <c r="B784" t="s">
        <v>543</v>
      </c>
      <c r="C784" s="109">
        <v>16</v>
      </c>
      <c r="D784" t="s">
        <v>2088</v>
      </c>
      <c r="E784">
        <v>1</v>
      </c>
      <c r="F784" t="s">
        <v>32</v>
      </c>
      <c r="G784" t="s">
        <v>32</v>
      </c>
      <c r="H784">
        <v>702916</v>
      </c>
      <c r="I784" t="s">
        <v>392</v>
      </c>
      <c r="J784" t="s">
        <v>822</v>
      </c>
      <c r="K784" t="s">
        <v>952</v>
      </c>
      <c r="L784" t="s">
        <v>2043</v>
      </c>
      <c r="M784">
        <v>11.98</v>
      </c>
      <c r="N784">
        <v>15</v>
      </c>
      <c r="O784">
        <v>14.9</v>
      </c>
      <c r="P784" s="110">
        <v>46080</v>
      </c>
      <c r="Q784" s="110">
        <v>46097</v>
      </c>
      <c r="R784" s="110">
        <v>46097.665155983792</v>
      </c>
      <c r="S784" t="s">
        <v>187</v>
      </c>
      <c r="T784" t="s">
        <v>32</v>
      </c>
      <c r="U784" t="s">
        <v>32</v>
      </c>
      <c r="V784" t="s">
        <v>318</v>
      </c>
      <c r="W784" t="s">
        <v>318</v>
      </c>
      <c r="X784" t="s">
        <v>954</v>
      </c>
      <c r="Y784" t="s">
        <v>32</v>
      </c>
      <c r="Z784" t="s">
        <v>32</v>
      </c>
      <c r="AA784" t="s">
        <v>32</v>
      </c>
      <c r="AB784" t="s">
        <v>32</v>
      </c>
      <c r="AC784" t="s">
        <v>32</v>
      </c>
      <c r="AD784" t="s">
        <v>32</v>
      </c>
      <c r="AE784" t="s">
        <v>190</v>
      </c>
      <c r="AF784">
        <v>217</v>
      </c>
      <c r="AG784" t="s">
        <v>191</v>
      </c>
      <c r="AH784" t="s">
        <v>192</v>
      </c>
      <c r="AI784">
        <v>4</v>
      </c>
      <c r="AJ784">
        <v>4</v>
      </c>
      <c r="AK784" t="s">
        <v>193</v>
      </c>
      <c r="AL784" t="s">
        <v>193</v>
      </c>
      <c r="AM784" t="s">
        <v>193</v>
      </c>
      <c r="AN784">
        <v>2</v>
      </c>
      <c r="AO784" t="s">
        <v>194</v>
      </c>
      <c r="AP784" t="s">
        <v>826</v>
      </c>
      <c r="AQ784" s="283">
        <v>1.401</v>
      </c>
      <c r="AR784">
        <v>1.0840000000000001</v>
      </c>
      <c r="AS784" s="283">
        <v>1.5186839999999999</v>
      </c>
      <c r="AT784">
        <v>106</v>
      </c>
      <c r="AU784" t="s">
        <v>320</v>
      </c>
      <c r="AV784" t="s">
        <v>32</v>
      </c>
      <c r="AW784" t="s">
        <v>32</v>
      </c>
      <c r="AX784">
        <v>3</v>
      </c>
      <c r="AY784" t="s">
        <v>195</v>
      </c>
      <c r="AZ784">
        <v>8568</v>
      </c>
      <c r="BA784" t="s">
        <v>963</v>
      </c>
      <c r="BB784">
        <v>228542</v>
      </c>
      <c r="BC784" t="s">
        <v>2044</v>
      </c>
      <c r="BD784">
        <v>18821369</v>
      </c>
      <c r="BE784" t="s">
        <v>859</v>
      </c>
      <c r="BF784" t="s">
        <v>318</v>
      </c>
      <c r="BG784" t="s">
        <v>32</v>
      </c>
      <c r="BH784" t="s">
        <v>198</v>
      </c>
      <c r="BI784" t="s">
        <v>32</v>
      </c>
      <c r="BJ784" t="s">
        <v>32</v>
      </c>
      <c r="BK784" t="s">
        <v>32</v>
      </c>
      <c r="BL784" t="s">
        <v>32</v>
      </c>
      <c r="BM784" t="s">
        <v>32</v>
      </c>
      <c r="BN784" t="s">
        <v>1226</v>
      </c>
      <c r="BO784" t="s">
        <v>32</v>
      </c>
      <c r="BP784" t="s">
        <v>32</v>
      </c>
    </row>
    <row r="785" spans="1:68">
      <c r="A785" s="109">
        <v>2026</v>
      </c>
      <c r="B785" t="s">
        <v>543</v>
      </c>
      <c r="C785" s="109">
        <v>15</v>
      </c>
      <c r="D785" t="s">
        <v>2089</v>
      </c>
      <c r="E785">
        <v>1</v>
      </c>
      <c r="F785" t="s">
        <v>32</v>
      </c>
      <c r="G785" t="s">
        <v>32</v>
      </c>
      <c r="H785">
        <v>704501</v>
      </c>
      <c r="I785" t="s">
        <v>2032</v>
      </c>
      <c r="J785" t="s">
        <v>822</v>
      </c>
      <c r="K785" t="s">
        <v>945</v>
      </c>
      <c r="L785" t="s">
        <v>2033</v>
      </c>
      <c r="M785">
        <v>10.24</v>
      </c>
      <c r="N785">
        <v>12.5</v>
      </c>
      <c r="O785">
        <v>9.6999999999999993</v>
      </c>
      <c r="P785" s="110">
        <v>46081</v>
      </c>
      <c r="Q785" s="110">
        <v>46096</v>
      </c>
      <c r="R785" s="110">
        <v>46096.953075081023</v>
      </c>
      <c r="S785" t="s">
        <v>187</v>
      </c>
      <c r="T785" t="s">
        <v>32</v>
      </c>
      <c r="U785" t="s">
        <v>32</v>
      </c>
      <c r="V785" t="s">
        <v>665</v>
      </c>
      <c r="W785" t="s">
        <v>665</v>
      </c>
      <c r="X785" t="s">
        <v>947</v>
      </c>
      <c r="Y785" t="s">
        <v>32</v>
      </c>
      <c r="Z785" t="s">
        <v>32</v>
      </c>
      <c r="AA785" t="s">
        <v>32</v>
      </c>
      <c r="AB785" t="s">
        <v>32</v>
      </c>
      <c r="AC785" t="s">
        <v>32</v>
      </c>
      <c r="AD785" t="s">
        <v>32</v>
      </c>
      <c r="AE785" t="s">
        <v>190</v>
      </c>
      <c r="AF785">
        <v>217</v>
      </c>
      <c r="AG785" t="s">
        <v>191</v>
      </c>
      <c r="AH785" t="s">
        <v>192</v>
      </c>
      <c r="AI785">
        <v>4</v>
      </c>
      <c r="AJ785">
        <v>4</v>
      </c>
      <c r="AK785" t="s">
        <v>193</v>
      </c>
      <c r="AL785" t="s">
        <v>193</v>
      </c>
      <c r="AM785" t="s">
        <v>193</v>
      </c>
      <c r="AN785">
        <v>15</v>
      </c>
      <c r="AO785" t="s">
        <v>194</v>
      </c>
      <c r="AP785" t="s">
        <v>826</v>
      </c>
      <c r="AQ785" s="283">
        <v>0.1</v>
      </c>
      <c r="AR785">
        <v>1.0840000000000001</v>
      </c>
      <c r="AS785" s="283">
        <v>0.1084</v>
      </c>
      <c r="AT785">
        <v>101</v>
      </c>
      <c r="AU785" t="s">
        <v>665</v>
      </c>
      <c r="AV785" t="s">
        <v>32</v>
      </c>
      <c r="AW785" t="s">
        <v>32</v>
      </c>
      <c r="AX785">
        <v>15</v>
      </c>
      <c r="AY785" t="s">
        <v>195</v>
      </c>
      <c r="AZ785">
        <v>7492</v>
      </c>
      <c r="BA785" t="s">
        <v>2034</v>
      </c>
      <c r="BB785">
        <v>942842</v>
      </c>
      <c r="BC785" t="s">
        <v>2035</v>
      </c>
      <c r="BD785">
        <v>12210613</v>
      </c>
      <c r="BE785" t="s">
        <v>859</v>
      </c>
      <c r="BF785" t="s">
        <v>665</v>
      </c>
      <c r="BG785" t="s">
        <v>32</v>
      </c>
      <c r="BH785" t="s">
        <v>198</v>
      </c>
      <c r="BI785" t="s">
        <v>32</v>
      </c>
      <c r="BJ785" t="s">
        <v>32</v>
      </c>
      <c r="BK785" t="s">
        <v>32</v>
      </c>
      <c r="BL785" t="s">
        <v>32</v>
      </c>
      <c r="BM785" t="s">
        <v>32</v>
      </c>
      <c r="BN785" t="s">
        <v>1226</v>
      </c>
      <c r="BO785" t="s">
        <v>32</v>
      </c>
      <c r="BP785" t="s">
        <v>32</v>
      </c>
    </row>
    <row r="786" spans="1:68">
      <c r="A786" s="109">
        <v>2026</v>
      </c>
      <c r="B786" t="s">
        <v>543</v>
      </c>
      <c r="C786" s="109">
        <v>15</v>
      </c>
      <c r="D786" t="s">
        <v>2089</v>
      </c>
      <c r="E786">
        <v>2</v>
      </c>
      <c r="F786" t="s">
        <v>32</v>
      </c>
      <c r="G786" t="s">
        <v>32</v>
      </c>
      <c r="H786">
        <v>704501</v>
      </c>
      <c r="I786" t="s">
        <v>2032</v>
      </c>
      <c r="J786" t="s">
        <v>822</v>
      </c>
      <c r="K786" t="s">
        <v>945</v>
      </c>
      <c r="L786" t="s">
        <v>2033</v>
      </c>
      <c r="M786">
        <v>10.24</v>
      </c>
      <c r="N786">
        <v>12.5</v>
      </c>
      <c r="O786">
        <v>9.6999999999999993</v>
      </c>
      <c r="P786" s="110">
        <v>46081</v>
      </c>
      <c r="Q786" s="110">
        <v>46096</v>
      </c>
      <c r="R786" s="110">
        <v>46096.953075081023</v>
      </c>
      <c r="S786" t="s">
        <v>187</v>
      </c>
      <c r="T786" t="s">
        <v>32</v>
      </c>
      <c r="U786" t="s">
        <v>32</v>
      </c>
      <c r="V786" t="s">
        <v>665</v>
      </c>
      <c r="W786" t="s">
        <v>665</v>
      </c>
      <c r="X786" t="s">
        <v>947</v>
      </c>
      <c r="Y786" t="s">
        <v>32</v>
      </c>
      <c r="Z786" t="s">
        <v>32</v>
      </c>
      <c r="AA786" t="s">
        <v>32</v>
      </c>
      <c r="AB786" t="s">
        <v>32</v>
      </c>
      <c r="AC786" t="s">
        <v>32</v>
      </c>
      <c r="AD786" t="s">
        <v>32</v>
      </c>
      <c r="AE786" t="s">
        <v>190</v>
      </c>
      <c r="AF786">
        <v>217</v>
      </c>
      <c r="AG786" t="s">
        <v>191</v>
      </c>
      <c r="AH786" t="s">
        <v>192</v>
      </c>
      <c r="AI786">
        <v>4</v>
      </c>
      <c r="AJ786">
        <v>4</v>
      </c>
      <c r="AK786" t="s">
        <v>193</v>
      </c>
      <c r="AL786" t="s">
        <v>193</v>
      </c>
      <c r="AM786" t="s">
        <v>193</v>
      </c>
      <c r="AN786">
        <v>1</v>
      </c>
      <c r="AO786" t="s">
        <v>194</v>
      </c>
      <c r="AP786" t="s">
        <v>826</v>
      </c>
      <c r="AQ786" s="283">
        <v>0.191</v>
      </c>
      <c r="AR786">
        <v>1.0840000000000001</v>
      </c>
      <c r="AS786" s="283">
        <v>0.20704400000000001</v>
      </c>
      <c r="AT786">
        <v>102</v>
      </c>
      <c r="AU786" t="s">
        <v>665</v>
      </c>
      <c r="AV786" t="s">
        <v>32</v>
      </c>
      <c r="AW786" t="s">
        <v>32</v>
      </c>
      <c r="AX786">
        <v>15</v>
      </c>
      <c r="AY786" t="s">
        <v>195</v>
      </c>
      <c r="AZ786">
        <v>7492</v>
      </c>
      <c r="BA786" t="s">
        <v>2034</v>
      </c>
      <c r="BB786">
        <v>942842</v>
      </c>
      <c r="BC786" t="s">
        <v>2035</v>
      </c>
      <c r="BD786">
        <v>12210613</v>
      </c>
      <c r="BE786" t="s">
        <v>859</v>
      </c>
      <c r="BF786" t="s">
        <v>665</v>
      </c>
      <c r="BG786" t="s">
        <v>32</v>
      </c>
      <c r="BH786" t="s">
        <v>198</v>
      </c>
      <c r="BI786" t="s">
        <v>32</v>
      </c>
      <c r="BJ786" t="s">
        <v>32</v>
      </c>
      <c r="BK786" t="s">
        <v>32</v>
      </c>
      <c r="BL786" t="s">
        <v>32</v>
      </c>
      <c r="BM786" t="s">
        <v>32</v>
      </c>
      <c r="BN786" t="s">
        <v>1226</v>
      </c>
      <c r="BO786" t="s">
        <v>32</v>
      </c>
      <c r="BP786" t="s">
        <v>32</v>
      </c>
    </row>
    <row r="787" spans="1:68">
      <c r="A787" s="109">
        <v>2026</v>
      </c>
      <c r="B787" t="s">
        <v>543</v>
      </c>
      <c r="C787" s="109">
        <v>8</v>
      </c>
      <c r="D787" t="s">
        <v>2090</v>
      </c>
      <c r="E787">
        <v>1</v>
      </c>
      <c r="F787" t="s">
        <v>32</v>
      </c>
      <c r="G787" t="s">
        <v>32</v>
      </c>
      <c r="H787">
        <v>969814</v>
      </c>
      <c r="I787" t="s">
        <v>2059</v>
      </c>
      <c r="J787" t="s">
        <v>822</v>
      </c>
      <c r="K787" t="s">
        <v>2060</v>
      </c>
      <c r="L787" t="s">
        <v>2061</v>
      </c>
      <c r="M787">
        <v>11.79</v>
      </c>
      <c r="N787">
        <v>15</v>
      </c>
      <c r="O787">
        <v>5</v>
      </c>
      <c r="P787" s="110">
        <v>46076</v>
      </c>
      <c r="Q787" s="110">
        <v>46089</v>
      </c>
      <c r="R787" s="110">
        <v>46089.877013541671</v>
      </c>
      <c r="S787" t="s">
        <v>187</v>
      </c>
      <c r="T787" t="s">
        <v>32</v>
      </c>
      <c r="U787" t="s">
        <v>32</v>
      </c>
      <c r="V787" t="s">
        <v>2062</v>
      </c>
      <c r="W787" t="s">
        <v>2062</v>
      </c>
      <c r="X787" t="s">
        <v>1320</v>
      </c>
      <c r="Y787" t="s">
        <v>32</v>
      </c>
      <c r="Z787" t="s">
        <v>32</v>
      </c>
      <c r="AA787" t="s">
        <v>32</v>
      </c>
      <c r="AB787" t="s">
        <v>32</v>
      </c>
      <c r="AC787" t="s">
        <v>32</v>
      </c>
      <c r="AD787" t="s">
        <v>32</v>
      </c>
      <c r="AE787" t="s">
        <v>190</v>
      </c>
      <c r="AF787">
        <v>217</v>
      </c>
      <c r="AG787" t="s">
        <v>191</v>
      </c>
      <c r="AH787" t="s">
        <v>192</v>
      </c>
      <c r="AI787">
        <v>4</v>
      </c>
      <c r="AJ787">
        <v>4</v>
      </c>
      <c r="AK787" t="s">
        <v>193</v>
      </c>
      <c r="AL787" t="s">
        <v>193</v>
      </c>
      <c r="AM787" t="s">
        <v>193</v>
      </c>
      <c r="AN787">
        <v>2</v>
      </c>
      <c r="AO787" t="s">
        <v>194</v>
      </c>
      <c r="AP787" t="s">
        <v>826</v>
      </c>
      <c r="AQ787" s="283">
        <v>0.4</v>
      </c>
      <c r="AR787">
        <v>1.0840000000000001</v>
      </c>
      <c r="AS787" s="283">
        <v>0.43359999999999999</v>
      </c>
      <c r="AT787">
        <v>106</v>
      </c>
      <c r="AU787" t="s">
        <v>63</v>
      </c>
      <c r="AV787" t="s">
        <v>32</v>
      </c>
      <c r="AW787" t="s">
        <v>32</v>
      </c>
      <c r="AX787">
        <v>2</v>
      </c>
      <c r="AY787" t="s">
        <v>195</v>
      </c>
      <c r="AZ787">
        <v>31</v>
      </c>
      <c r="BA787" t="s">
        <v>1143</v>
      </c>
      <c r="BB787">
        <v>233504</v>
      </c>
      <c r="BC787" t="s">
        <v>2063</v>
      </c>
      <c r="BD787">
        <v>18860762</v>
      </c>
      <c r="BE787" t="s">
        <v>829</v>
      </c>
      <c r="BF787" t="s">
        <v>2062</v>
      </c>
      <c r="BG787" t="s">
        <v>32</v>
      </c>
      <c r="BH787" t="s">
        <v>198</v>
      </c>
      <c r="BI787" t="s">
        <v>32</v>
      </c>
      <c r="BJ787" t="s">
        <v>32</v>
      </c>
      <c r="BK787" t="s">
        <v>32</v>
      </c>
      <c r="BL787" t="s">
        <v>32</v>
      </c>
      <c r="BM787" t="s">
        <v>32</v>
      </c>
      <c r="BN787" t="s">
        <v>1226</v>
      </c>
      <c r="BO787" t="s">
        <v>32</v>
      </c>
      <c r="BP787" t="s">
        <v>32</v>
      </c>
    </row>
    <row r="788" spans="1:68">
      <c r="A788" s="109">
        <v>2026</v>
      </c>
      <c r="B788" t="s">
        <v>543</v>
      </c>
      <c r="C788" s="109">
        <v>8</v>
      </c>
      <c r="D788" t="s">
        <v>2091</v>
      </c>
      <c r="E788">
        <v>1</v>
      </c>
      <c r="F788" t="s">
        <v>32</v>
      </c>
      <c r="G788" t="s">
        <v>32</v>
      </c>
      <c r="H788">
        <v>697361</v>
      </c>
      <c r="I788" t="s">
        <v>2092</v>
      </c>
      <c r="J788" t="s">
        <v>822</v>
      </c>
      <c r="K788" t="s">
        <v>854</v>
      </c>
      <c r="L788" t="s">
        <v>2093</v>
      </c>
      <c r="M788">
        <v>11.9</v>
      </c>
      <c r="N788">
        <v>25.5</v>
      </c>
      <c r="O788">
        <v>19.3</v>
      </c>
      <c r="P788" s="110">
        <v>46072</v>
      </c>
      <c r="Q788" s="110">
        <v>46089</v>
      </c>
      <c r="R788" s="110">
        <v>46089.68286940972</v>
      </c>
      <c r="S788" t="s">
        <v>187</v>
      </c>
      <c r="T788" t="s">
        <v>32</v>
      </c>
      <c r="U788" t="s">
        <v>32</v>
      </c>
      <c r="V788" t="s">
        <v>203</v>
      </c>
      <c r="W788" t="s">
        <v>203</v>
      </c>
      <c r="X788" t="s">
        <v>1039</v>
      </c>
      <c r="Y788" t="s">
        <v>32</v>
      </c>
      <c r="Z788" t="s">
        <v>32</v>
      </c>
      <c r="AA788" t="s">
        <v>32</v>
      </c>
      <c r="AB788" t="s">
        <v>32</v>
      </c>
      <c r="AC788" t="s">
        <v>32</v>
      </c>
      <c r="AD788" t="s">
        <v>32</v>
      </c>
      <c r="AE788" t="s">
        <v>190</v>
      </c>
      <c r="AF788">
        <v>217</v>
      </c>
      <c r="AG788" t="s">
        <v>191</v>
      </c>
      <c r="AH788" t="s">
        <v>192</v>
      </c>
      <c r="AI788">
        <v>4</v>
      </c>
      <c r="AJ788">
        <v>4</v>
      </c>
      <c r="AK788" t="s">
        <v>193</v>
      </c>
      <c r="AL788" t="s">
        <v>193</v>
      </c>
      <c r="AM788" t="s">
        <v>193</v>
      </c>
      <c r="AN788">
        <v>14</v>
      </c>
      <c r="AO788" t="s">
        <v>194</v>
      </c>
      <c r="AP788" t="s">
        <v>826</v>
      </c>
      <c r="AQ788" s="283">
        <v>1</v>
      </c>
      <c r="AR788">
        <v>1.0840000000000001</v>
      </c>
      <c r="AS788" s="283">
        <v>1.0840000000000001</v>
      </c>
      <c r="AT788">
        <v>161</v>
      </c>
      <c r="AU788" t="s">
        <v>205</v>
      </c>
      <c r="AV788" t="s">
        <v>32</v>
      </c>
      <c r="AW788" t="s">
        <v>32</v>
      </c>
      <c r="AX788">
        <v>8</v>
      </c>
      <c r="AY788" t="s">
        <v>195</v>
      </c>
      <c r="AZ788">
        <v>9194</v>
      </c>
      <c r="BA788" t="s">
        <v>2094</v>
      </c>
      <c r="BB788">
        <v>20779</v>
      </c>
      <c r="BC788" t="s">
        <v>2095</v>
      </c>
      <c r="BD788">
        <v>12199146</v>
      </c>
      <c r="BE788" t="s">
        <v>829</v>
      </c>
      <c r="BF788" t="s">
        <v>203</v>
      </c>
      <c r="BG788" t="s">
        <v>32</v>
      </c>
      <c r="BH788" t="s">
        <v>198</v>
      </c>
      <c r="BI788" t="s">
        <v>32</v>
      </c>
      <c r="BJ788" t="s">
        <v>32</v>
      </c>
      <c r="BK788" t="s">
        <v>32</v>
      </c>
      <c r="BL788" t="s">
        <v>32</v>
      </c>
      <c r="BM788" t="s">
        <v>32</v>
      </c>
      <c r="BN788" t="s">
        <v>1226</v>
      </c>
      <c r="BO788" t="s">
        <v>32</v>
      </c>
      <c r="BP788" t="s">
        <v>32</v>
      </c>
    </row>
    <row r="789" spans="1:68">
      <c r="A789" s="109">
        <v>2026</v>
      </c>
      <c r="B789" t="s">
        <v>543</v>
      </c>
      <c r="C789" s="109">
        <v>8</v>
      </c>
      <c r="D789" t="s">
        <v>2091</v>
      </c>
      <c r="E789">
        <v>2</v>
      </c>
      <c r="F789" t="s">
        <v>32</v>
      </c>
      <c r="G789" t="s">
        <v>32</v>
      </c>
      <c r="H789">
        <v>697361</v>
      </c>
      <c r="I789" t="s">
        <v>2092</v>
      </c>
      <c r="J789" t="s">
        <v>822</v>
      </c>
      <c r="K789" t="s">
        <v>854</v>
      </c>
      <c r="L789" t="s">
        <v>2093</v>
      </c>
      <c r="M789">
        <v>11.9</v>
      </c>
      <c r="N789">
        <v>25.5</v>
      </c>
      <c r="O789">
        <v>19.3</v>
      </c>
      <c r="P789" s="110">
        <v>46072</v>
      </c>
      <c r="Q789" s="110">
        <v>46089</v>
      </c>
      <c r="R789" s="110">
        <v>46089.68286940972</v>
      </c>
      <c r="S789" t="s">
        <v>187</v>
      </c>
      <c r="T789" t="s">
        <v>32</v>
      </c>
      <c r="U789" t="s">
        <v>32</v>
      </c>
      <c r="V789" t="s">
        <v>203</v>
      </c>
      <c r="W789" t="s">
        <v>203</v>
      </c>
      <c r="X789" t="s">
        <v>1039</v>
      </c>
      <c r="Y789" t="s">
        <v>32</v>
      </c>
      <c r="Z789" t="s">
        <v>32</v>
      </c>
      <c r="AA789" t="s">
        <v>32</v>
      </c>
      <c r="AB789" t="s">
        <v>32</v>
      </c>
      <c r="AC789" t="s">
        <v>32</v>
      </c>
      <c r="AD789" t="s">
        <v>32</v>
      </c>
      <c r="AE789" t="s">
        <v>190</v>
      </c>
      <c r="AF789">
        <v>217</v>
      </c>
      <c r="AG789" t="s">
        <v>191</v>
      </c>
      <c r="AH789" t="s">
        <v>192</v>
      </c>
      <c r="AI789">
        <v>4</v>
      </c>
      <c r="AJ789">
        <v>4</v>
      </c>
      <c r="AK789" t="s">
        <v>193</v>
      </c>
      <c r="AL789" t="s">
        <v>193</v>
      </c>
      <c r="AM789" t="s">
        <v>193</v>
      </c>
      <c r="AN789">
        <v>10</v>
      </c>
      <c r="AO789" t="s">
        <v>194</v>
      </c>
      <c r="AP789" t="s">
        <v>826</v>
      </c>
      <c r="AQ789" s="283">
        <v>0.65800000000000003</v>
      </c>
      <c r="AR789">
        <v>1.0840000000000001</v>
      </c>
      <c r="AS789" s="283">
        <v>0.71327200000000013</v>
      </c>
      <c r="AT789">
        <v>117</v>
      </c>
      <c r="AU789" t="s">
        <v>205</v>
      </c>
      <c r="AV789" t="s">
        <v>32</v>
      </c>
      <c r="AW789" t="s">
        <v>32</v>
      </c>
      <c r="AX789">
        <v>8</v>
      </c>
      <c r="AY789" t="s">
        <v>195</v>
      </c>
      <c r="AZ789">
        <v>9194</v>
      </c>
      <c r="BA789" t="s">
        <v>2094</v>
      </c>
      <c r="BB789">
        <v>20779</v>
      </c>
      <c r="BC789" t="s">
        <v>2095</v>
      </c>
      <c r="BD789">
        <v>12199146</v>
      </c>
      <c r="BE789" t="s">
        <v>829</v>
      </c>
      <c r="BF789" t="s">
        <v>203</v>
      </c>
      <c r="BG789" t="s">
        <v>32</v>
      </c>
      <c r="BH789" t="s">
        <v>198</v>
      </c>
      <c r="BI789" t="s">
        <v>32</v>
      </c>
      <c r="BJ789" t="s">
        <v>32</v>
      </c>
      <c r="BK789" t="s">
        <v>32</v>
      </c>
      <c r="BL789" t="s">
        <v>32</v>
      </c>
      <c r="BM789" t="s">
        <v>32</v>
      </c>
      <c r="BN789" t="s">
        <v>1226</v>
      </c>
      <c r="BO789" t="s">
        <v>32</v>
      </c>
      <c r="BP789" t="s">
        <v>32</v>
      </c>
    </row>
    <row r="790" spans="1:68">
      <c r="A790" s="109">
        <v>2026</v>
      </c>
      <c r="B790" t="s">
        <v>543</v>
      </c>
      <c r="C790" s="109">
        <v>8</v>
      </c>
      <c r="D790" t="s">
        <v>2096</v>
      </c>
      <c r="E790">
        <v>1</v>
      </c>
      <c r="F790" t="s">
        <v>32</v>
      </c>
      <c r="G790" t="s">
        <v>32</v>
      </c>
      <c r="H790">
        <v>704819</v>
      </c>
      <c r="I790" t="s">
        <v>2001</v>
      </c>
      <c r="J790" t="s">
        <v>822</v>
      </c>
      <c r="K790" t="s">
        <v>854</v>
      </c>
      <c r="L790" t="s">
        <v>2002</v>
      </c>
      <c r="M790">
        <v>11.99</v>
      </c>
      <c r="N790">
        <v>28.7</v>
      </c>
      <c r="O790">
        <v>24.6</v>
      </c>
      <c r="P790" s="110">
        <v>46072</v>
      </c>
      <c r="Q790" s="110">
        <v>46089</v>
      </c>
      <c r="R790" s="110">
        <v>46089.675656793981</v>
      </c>
      <c r="S790" t="s">
        <v>187</v>
      </c>
      <c r="T790" t="s">
        <v>32</v>
      </c>
      <c r="U790" t="s">
        <v>32</v>
      </c>
      <c r="V790" t="s">
        <v>203</v>
      </c>
      <c r="W790" t="s">
        <v>203</v>
      </c>
      <c r="X790" t="s">
        <v>1039</v>
      </c>
      <c r="Y790" t="s">
        <v>32</v>
      </c>
      <c r="Z790" t="s">
        <v>32</v>
      </c>
      <c r="AA790" t="s">
        <v>32</v>
      </c>
      <c r="AB790" t="s">
        <v>32</v>
      </c>
      <c r="AC790" t="s">
        <v>32</v>
      </c>
      <c r="AD790" t="s">
        <v>32</v>
      </c>
      <c r="AE790" t="s">
        <v>190</v>
      </c>
      <c r="AF790">
        <v>217</v>
      </c>
      <c r="AG790" t="s">
        <v>191</v>
      </c>
      <c r="AH790" t="s">
        <v>192</v>
      </c>
      <c r="AI790">
        <v>4</v>
      </c>
      <c r="AJ790">
        <v>4</v>
      </c>
      <c r="AK790" t="s">
        <v>193</v>
      </c>
      <c r="AL790" t="s">
        <v>193</v>
      </c>
      <c r="AM790" t="s">
        <v>193</v>
      </c>
      <c r="AN790">
        <v>14</v>
      </c>
      <c r="AO790" t="s">
        <v>194</v>
      </c>
      <c r="AP790" t="s">
        <v>826</v>
      </c>
      <c r="AQ790" s="283">
        <v>0.5</v>
      </c>
      <c r="AR790">
        <v>1.0840000000000001</v>
      </c>
      <c r="AS790" s="283">
        <v>0.54200000000000004</v>
      </c>
      <c r="AT790">
        <v>161</v>
      </c>
      <c r="AU790" t="s">
        <v>205</v>
      </c>
      <c r="AV790" t="s">
        <v>32</v>
      </c>
      <c r="AW790" t="s">
        <v>32</v>
      </c>
      <c r="AX790">
        <v>8</v>
      </c>
      <c r="AY790" t="s">
        <v>195</v>
      </c>
      <c r="AZ790">
        <v>10772</v>
      </c>
      <c r="BA790" t="s">
        <v>2003</v>
      </c>
      <c r="BB790">
        <v>918871</v>
      </c>
      <c r="BC790" t="s">
        <v>2004</v>
      </c>
      <c r="BD790">
        <v>13606250</v>
      </c>
      <c r="BE790" t="s">
        <v>829</v>
      </c>
      <c r="BF790" t="s">
        <v>203</v>
      </c>
      <c r="BG790" t="s">
        <v>32</v>
      </c>
      <c r="BH790" t="s">
        <v>198</v>
      </c>
      <c r="BI790" t="s">
        <v>32</v>
      </c>
      <c r="BJ790" t="s">
        <v>32</v>
      </c>
      <c r="BK790" t="s">
        <v>32</v>
      </c>
      <c r="BL790" t="s">
        <v>32</v>
      </c>
      <c r="BM790" t="s">
        <v>32</v>
      </c>
      <c r="BN790" t="s">
        <v>1226</v>
      </c>
      <c r="BO790" t="s">
        <v>32</v>
      </c>
      <c r="BP790" t="s">
        <v>32</v>
      </c>
    </row>
    <row r="791" spans="1:68">
      <c r="A791" s="109">
        <v>2026</v>
      </c>
      <c r="B791" t="s">
        <v>543</v>
      </c>
      <c r="C791" s="109">
        <v>8</v>
      </c>
      <c r="D791" t="s">
        <v>2096</v>
      </c>
      <c r="E791">
        <v>2</v>
      </c>
      <c r="F791" t="s">
        <v>32</v>
      </c>
      <c r="G791" t="s">
        <v>32</v>
      </c>
      <c r="H791">
        <v>704819</v>
      </c>
      <c r="I791" t="s">
        <v>2001</v>
      </c>
      <c r="J791" t="s">
        <v>822</v>
      </c>
      <c r="K791" t="s">
        <v>854</v>
      </c>
      <c r="L791" t="s">
        <v>2002</v>
      </c>
      <c r="M791">
        <v>11.99</v>
      </c>
      <c r="N791">
        <v>28.7</v>
      </c>
      <c r="O791">
        <v>24.6</v>
      </c>
      <c r="P791" s="110">
        <v>46072</v>
      </c>
      <c r="Q791" s="110">
        <v>46089</v>
      </c>
      <c r="R791" s="110">
        <v>46089.675656793981</v>
      </c>
      <c r="S791" t="s">
        <v>187</v>
      </c>
      <c r="T791" t="s">
        <v>32</v>
      </c>
      <c r="U791" t="s">
        <v>32</v>
      </c>
      <c r="V791" t="s">
        <v>203</v>
      </c>
      <c r="W791" t="s">
        <v>203</v>
      </c>
      <c r="X791" t="s">
        <v>1039</v>
      </c>
      <c r="Y791" t="s">
        <v>32</v>
      </c>
      <c r="Z791" t="s">
        <v>32</v>
      </c>
      <c r="AA791" t="s">
        <v>32</v>
      </c>
      <c r="AB791" t="s">
        <v>32</v>
      </c>
      <c r="AC791" t="s">
        <v>32</v>
      </c>
      <c r="AD791" t="s">
        <v>32</v>
      </c>
      <c r="AE791" t="s">
        <v>190</v>
      </c>
      <c r="AF791">
        <v>217</v>
      </c>
      <c r="AG791" t="s">
        <v>191</v>
      </c>
      <c r="AH791" t="s">
        <v>192</v>
      </c>
      <c r="AI791">
        <v>4</v>
      </c>
      <c r="AJ791">
        <v>4</v>
      </c>
      <c r="AK791" t="s">
        <v>193</v>
      </c>
      <c r="AL791" t="s">
        <v>193</v>
      </c>
      <c r="AM791" t="s">
        <v>193</v>
      </c>
      <c r="AN791">
        <v>10</v>
      </c>
      <c r="AO791" t="s">
        <v>194</v>
      </c>
      <c r="AP791" t="s">
        <v>826</v>
      </c>
      <c r="AQ791" s="283">
        <v>0.45200000000000001</v>
      </c>
      <c r="AR791">
        <v>1.0840000000000001</v>
      </c>
      <c r="AS791" s="283">
        <v>0.48996800000000013</v>
      </c>
      <c r="AT791">
        <v>117</v>
      </c>
      <c r="AU791" t="s">
        <v>205</v>
      </c>
      <c r="AV791" t="s">
        <v>32</v>
      </c>
      <c r="AW791" t="s">
        <v>32</v>
      </c>
      <c r="AX791">
        <v>8</v>
      </c>
      <c r="AY791" t="s">
        <v>195</v>
      </c>
      <c r="AZ791">
        <v>10772</v>
      </c>
      <c r="BA791" t="s">
        <v>2003</v>
      </c>
      <c r="BB791">
        <v>918871</v>
      </c>
      <c r="BC791" t="s">
        <v>2004</v>
      </c>
      <c r="BD791">
        <v>13606250</v>
      </c>
      <c r="BE791" t="s">
        <v>829</v>
      </c>
      <c r="BF791" t="s">
        <v>203</v>
      </c>
      <c r="BG791" t="s">
        <v>32</v>
      </c>
      <c r="BH791" t="s">
        <v>198</v>
      </c>
      <c r="BI791" t="s">
        <v>32</v>
      </c>
      <c r="BJ791" t="s">
        <v>32</v>
      </c>
      <c r="BK791" t="s">
        <v>32</v>
      </c>
      <c r="BL791" t="s">
        <v>32</v>
      </c>
      <c r="BM791" t="s">
        <v>32</v>
      </c>
      <c r="BN791" t="s">
        <v>1226</v>
      </c>
      <c r="BO791" t="s">
        <v>32</v>
      </c>
      <c r="BP791" t="s">
        <v>32</v>
      </c>
    </row>
    <row r="792" spans="1:68">
      <c r="A792" s="109">
        <v>2026</v>
      </c>
      <c r="B792" t="s">
        <v>543</v>
      </c>
      <c r="C792" s="109">
        <v>8</v>
      </c>
      <c r="D792" t="s">
        <v>2097</v>
      </c>
      <c r="E792">
        <v>1</v>
      </c>
      <c r="F792" t="s">
        <v>32</v>
      </c>
      <c r="G792" t="s">
        <v>32</v>
      </c>
      <c r="H792">
        <v>697648</v>
      </c>
      <c r="I792" t="s">
        <v>2098</v>
      </c>
      <c r="J792" t="s">
        <v>822</v>
      </c>
      <c r="K792" t="s">
        <v>854</v>
      </c>
      <c r="L792" t="s">
        <v>2099</v>
      </c>
      <c r="M792">
        <v>11.98</v>
      </c>
      <c r="N792">
        <v>22.6</v>
      </c>
      <c r="O792">
        <v>16.899999999999999</v>
      </c>
      <c r="P792" s="110">
        <v>46072</v>
      </c>
      <c r="Q792" s="110">
        <v>46089</v>
      </c>
      <c r="R792" s="110">
        <v>46089.624139155087</v>
      </c>
      <c r="S792" t="s">
        <v>187</v>
      </c>
      <c r="T792" t="s">
        <v>32</v>
      </c>
      <c r="U792" t="s">
        <v>32</v>
      </c>
      <c r="V792" t="s">
        <v>203</v>
      </c>
      <c r="W792" t="s">
        <v>203</v>
      </c>
      <c r="X792" t="s">
        <v>1039</v>
      </c>
      <c r="Y792" t="s">
        <v>32</v>
      </c>
      <c r="Z792" t="s">
        <v>32</v>
      </c>
      <c r="AA792" t="s">
        <v>32</v>
      </c>
      <c r="AB792" t="s">
        <v>32</v>
      </c>
      <c r="AC792" t="s">
        <v>32</v>
      </c>
      <c r="AD792" t="s">
        <v>32</v>
      </c>
      <c r="AE792" t="s">
        <v>190</v>
      </c>
      <c r="AF792">
        <v>217</v>
      </c>
      <c r="AG792" t="s">
        <v>191</v>
      </c>
      <c r="AH792" t="s">
        <v>192</v>
      </c>
      <c r="AI792">
        <v>4</v>
      </c>
      <c r="AJ792">
        <v>4</v>
      </c>
      <c r="AK792" t="s">
        <v>193</v>
      </c>
      <c r="AL792" t="s">
        <v>193</v>
      </c>
      <c r="AM792" t="s">
        <v>193</v>
      </c>
      <c r="AN792">
        <v>14</v>
      </c>
      <c r="AO792" t="s">
        <v>194</v>
      </c>
      <c r="AP792" t="s">
        <v>826</v>
      </c>
      <c r="AQ792" s="283">
        <v>1.74</v>
      </c>
      <c r="AR792">
        <v>1.0840000000000001</v>
      </c>
      <c r="AS792" s="283">
        <v>1.8861600000000001</v>
      </c>
      <c r="AT792">
        <v>161</v>
      </c>
      <c r="AU792" t="s">
        <v>205</v>
      </c>
      <c r="AV792" t="s">
        <v>32</v>
      </c>
      <c r="AW792" t="s">
        <v>32</v>
      </c>
      <c r="AX792">
        <v>8</v>
      </c>
      <c r="AY792" t="s">
        <v>195</v>
      </c>
      <c r="AZ792">
        <v>9058</v>
      </c>
      <c r="BA792" t="s">
        <v>2100</v>
      </c>
      <c r="BB792">
        <v>85920</v>
      </c>
      <c r="BC792" t="s">
        <v>2101</v>
      </c>
      <c r="BD792">
        <v>10526410</v>
      </c>
      <c r="BE792" t="s">
        <v>829</v>
      </c>
      <c r="BF792" t="s">
        <v>203</v>
      </c>
      <c r="BG792" t="s">
        <v>32</v>
      </c>
      <c r="BH792" t="s">
        <v>198</v>
      </c>
      <c r="BI792" t="s">
        <v>32</v>
      </c>
      <c r="BJ792" t="s">
        <v>32</v>
      </c>
      <c r="BK792" t="s">
        <v>32</v>
      </c>
      <c r="BL792" t="s">
        <v>32</v>
      </c>
      <c r="BM792" t="s">
        <v>32</v>
      </c>
      <c r="BN792" t="s">
        <v>1226</v>
      </c>
      <c r="BO792" t="s">
        <v>32</v>
      </c>
      <c r="BP792" t="s">
        <v>32</v>
      </c>
    </row>
    <row r="793" spans="1:68">
      <c r="A793" s="109">
        <v>2026</v>
      </c>
      <c r="B793" t="s">
        <v>543</v>
      </c>
      <c r="C793" s="109">
        <v>7</v>
      </c>
      <c r="D793" t="s">
        <v>2102</v>
      </c>
      <c r="E793">
        <v>1</v>
      </c>
      <c r="F793" t="s">
        <v>32</v>
      </c>
      <c r="G793" t="s">
        <v>32</v>
      </c>
      <c r="H793">
        <v>698610</v>
      </c>
      <c r="I793" t="s">
        <v>643</v>
      </c>
      <c r="J793" t="s">
        <v>822</v>
      </c>
      <c r="K793" t="s">
        <v>941</v>
      </c>
      <c r="L793" t="s">
        <v>2041</v>
      </c>
      <c r="M793">
        <v>11.9</v>
      </c>
      <c r="N793">
        <v>15</v>
      </c>
      <c r="O793">
        <v>21</v>
      </c>
      <c r="P793" s="110">
        <v>46069</v>
      </c>
      <c r="Q793" s="110">
        <v>46088</v>
      </c>
      <c r="R793" s="110">
        <v>46088.68284765046</v>
      </c>
      <c r="S793" t="s">
        <v>187</v>
      </c>
      <c r="T793" t="s">
        <v>32</v>
      </c>
      <c r="U793" t="s">
        <v>32</v>
      </c>
      <c r="V793" t="s">
        <v>644</v>
      </c>
      <c r="W793" t="s">
        <v>216</v>
      </c>
      <c r="X793" t="s">
        <v>943</v>
      </c>
      <c r="Y793" t="s">
        <v>32</v>
      </c>
      <c r="Z793" t="s">
        <v>32</v>
      </c>
      <c r="AA793" t="s">
        <v>32</v>
      </c>
      <c r="AB793" t="s">
        <v>32</v>
      </c>
      <c r="AC793" t="s">
        <v>32</v>
      </c>
      <c r="AD793" t="s">
        <v>32</v>
      </c>
      <c r="AE793" t="s">
        <v>190</v>
      </c>
      <c r="AF793">
        <v>217</v>
      </c>
      <c r="AG793" t="s">
        <v>191</v>
      </c>
      <c r="AH793" t="s">
        <v>192</v>
      </c>
      <c r="AI793">
        <v>4</v>
      </c>
      <c r="AJ793">
        <v>4</v>
      </c>
      <c r="AK793" t="s">
        <v>193</v>
      </c>
      <c r="AL793" t="s">
        <v>193</v>
      </c>
      <c r="AM793" t="s">
        <v>193</v>
      </c>
      <c r="AN793">
        <v>1</v>
      </c>
      <c r="AO793" t="s">
        <v>194</v>
      </c>
      <c r="AP793" t="s">
        <v>826</v>
      </c>
      <c r="AQ793" s="283">
        <v>0.54400000000000004</v>
      </c>
      <c r="AR793">
        <v>1.0840000000000001</v>
      </c>
      <c r="AS793" s="283">
        <v>0.58969600000000011</v>
      </c>
      <c r="AT793">
        <v>102</v>
      </c>
      <c r="AU793" t="s">
        <v>216</v>
      </c>
      <c r="AV793" t="s">
        <v>32</v>
      </c>
      <c r="AW793" t="s">
        <v>32</v>
      </c>
      <c r="AX793">
        <v>1</v>
      </c>
      <c r="AY793" t="s">
        <v>422</v>
      </c>
      <c r="AZ793">
        <v>1141</v>
      </c>
      <c r="BA793" t="s">
        <v>948</v>
      </c>
      <c r="BB793">
        <v>718</v>
      </c>
      <c r="BC793" t="s">
        <v>645</v>
      </c>
      <c r="BD793">
        <v>8908106</v>
      </c>
      <c r="BE793" t="s">
        <v>829</v>
      </c>
      <c r="BF793" t="s">
        <v>216</v>
      </c>
      <c r="BG793" t="s">
        <v>32</v>
      </c>
      <c r="BH793" t="s">
        <v>198</v>
      </c>
      <c r="BI793" t="s">
        <v>32</v>
      </c>
      <c r="BJ793" t="s">
        <v>32</v>
      </c>
      <c r="BK793" t="s">
        <v>32</v>
      </c>
      <c r="BL793" t="s">
        <v>32</v>
      </c>
      <c r="BM793" t="s">
        <v>32</v>
      </c>
      <c r="BN793" t="s">
        <v>1226</v>
      </c>
      <c r="BO793" t="s">
        <v>32</v>
      </c>
      <c r="BP793" t="s">
        <v>32</v>
      </c>
    </row>
    <row r="794" spans="1:68">
      <c r="A794" s="109">
        <v>2026</v>
      </c>
      <c r="B794" t="s">
        <v>543</v>
      </c>
      <c r="C794" s="109">
        <v>7</v>
      </c>
      <c r="D794" t="s">
        <v>2102</v>
      </c>
      <c r="E794">
        <v>2</v>
      </c>
      <c r="F794" t="s">
        <v>32</v>
      </c>
      <c r="G794" t="s">
        <v>32</v>
      </c>
      <c r="H794">
        <v>698610</v>
      </c>
      <c r="I794" t="s">
        <v>643</v>
      </c>
      <c r="J794" t="s">
        <v>822</v>
      </c>
      <c r="K794" t="s">
        <v>941</v>
      </c>
      <c r="L794" t="s">
        <v>2041</v>
      </c>
      <c r="M794">
        <v>11.9</v>
      </c>
      <c r="N794">
        <v>15</v>
      </c>
      <c r="O794">
        <v>21</v>
      </c>
      <c r="P794" s="110">
        <v>46069</v>
      </c>
      <c r="Q794" s="110">
        <v>46088</v>
      </c>
      <c r="R794" s="110">
        <v>46088.68284765046</v>
      </c>
      <c r="S794" t="s">
        <v>187</v>
      </c>
      <c r="T794" t="s">
        <v>32</v>
      </c>
      <c r="U794" t="s">
        <v>32</v>
      </c>
      <c r="V794" t="s">
        <v>644</v>
      </c>
      <c r="W794" t="s">
        <v>216</v>
      </c>
      <c r="X794" t="s">
        <v>943</v>
      </c>
      <c r="Y794" t="s">
        <v>32</v>
      </c>
      <c r="Z794" t="s">
        <v>32</v>
      </c>
      <c r="AA794" t="s">
        <v>32</v>
      </c>
      <c r="AB794" t="s">
        <v>32</v>
      </c>
      <c r="AC794" t="s">
        <v>32</v>
      </c>
      <c r="AD794" t="s">
        <v>32</v>
      </c>
      <c r="AE794" t="s">
        <v>190</v>
      </c>
      <c r="AF794">
        <v>217</v>
      </c>
      <c r="AG794" t="s">
        <v>191</v>
      </c>
      <c r="AH794" t="s">
        <v>192</v>
      </c>
      <c r="AI794">
        <v>4</v>
      </c>
      <c r="AJ794">
        <v>4</v>
      </c>
      <c r="AK794" t="s">
        <v>193</v>
      </c>
      <c r="AL794" t="s">
        <v>193</v>
      </c>
      <c r="AM794" t="s">
        <v>193</v>
      </c>
      <c r="AN794">
        <v>2</v>
      </c>
      <c r="AO794" t="s">
        <v>194</v>
      </c>
      <c r="AP794" t="s">
        <v>826</v>
      </c>
      <c r="AQ794" s="283">
        <v>0.54400000000000004</v>
      </c>
      <c r="AR794">
        <v>1.0840000000000001</v>
      </c>
      <c r="AS794" s="283">
        <v>0.58969600000000011</v>
      </c>
      <c r="AT794">
        <v>104</v>
      </c>
      <c r="AU794" t="s">
        <v>216</v>
      </c>
      <c r="AV794" t="s">
        <v>32</v>
      </c>
      <c r="AW794" t="s">
        <v>32</v>
      </c>
      <c r="AX794">
        <v>1</v>
      </c>
      <c r="AY794" t="s">
        <v>422</v>
      </c>
      <c r="AZ794">
        <v>1141</v>
      </c>
      <c r="BA794" t="s">
        <v>948</v>
      </c>
      <c r="BB794">
        <v>718</v>
      </c>
      <c r="BC794" t="s">
        <v>645</v>
      </c>
      <c r="BD794">
        <v>8908106</v>
      </c>
      <c r="BE794" t="s">
        <v>829</v>
      </c>
      <c r="BF794" t="s">
        <v>216</v>
      </c>
      <c r="BG794" t="s">
        <v>32</v>
      </c>
      <c r="BH794" t="s">
        <v>198</v>
      </c>
      <c r="BI794" t="s">
        <v>32</v>
      </c>
      <c r="BJ794" t="s">
        <v>32</v>
      </c>
      <c r="BK794" t="s">
        <v>32</v>
      </c>
      <c r="BL794" t="s">
        <v>32</v>
      </c>
      <c r="BM794" t="s">
        <v>32</v>
      </c>
      <c r="BN794" t="s">
        <v>1226</v>
      </c>
      <c r="BO794" t="s">
        <v>32</v>
      </c>
      <c r="BP794" t="s">
        <v>32</v>
      </c>
    </row>
    <row r="795" spans="1:68">
      <c r="A795" s="109">
        <v>2026</v>
      </c>
      <c r="B795" t="s">
        <v>543</v>
      </c>
      <c r="C795" s="109">
        <v>7</v>
      </c>
      <c r="D795" t="s">
        <v>2102</v>
      </c>
      <c r="E795">
        <v>3</v>
      </c>
      <c r="F795" t="s">
        <v>32</v>
      </c>
      <c r="G795" t="s">
        <v>32</v>
      </c>
      <c r="H795">
        <v>698610</v>
      </c>
      <c r="I795" t="s">
        <v>643</v>
      </c>
      <c r="J795" t="s">
        <v>822</v>
      </c>
      <c r="K795" t="s">
        <v>941</v>
      </c>
      <c r="L795" t="s">
        <v>2041</v>
      </c>
      <c r="M795">
        <v>11.9</v>
      </c>
      <c r="N795">
        <v>15</v>
      </c>
      <c r="O795">
        <v>21</v>
      </c>
      <c r="P795" s="110">
        <v>46069</v>
      </c>
      <c r="Q795" s="110">
        <v>46088</v>
      </c>
      <c r="R795" s="110">
        <v>46088.68284765046</v>
      </c>
      <c r="S795" t="s">
        <v>187</v>
      </c>
      <c r="T795" t="s">
        <v>32</v>
      </c>
      <c r="U795" t="s">
        <v>32</v>
      </c>
      <c r="V795" t="s">
        <v>644</v>
      </c>
      <c r="W795" t="s">
        <v>216</v>
      </c>
      <c r="X795" t="s">
        <v>943</v>
      </c>
      <c r="Y795" t="s">
        <v>32</v>
      </c>
      <c r="Z795" t="s">
        <v>32</v>
      </c>
      <c r="AA795" t="s">
        <v>32</v>
      </c>
      <c r="AB795" t="s">
        <v>32</v>
      </c>
      <c r="AC795" t="s">
        <v>32</v>
      </c>
      <c r="AD795" t="s">
        <v>32</v>
      </c>
      <c r="AE795" t="s">
        <v>190</v>
      </c>
      <c r="AF795">
        <v>217</v>
      </c>
      <c r="AG795" t="s">
        <v>191</v>
      </c>
      <c r="AH795" t="s">
        <v>192</v>
      </c>
      <c r="AI795">
        <v>4</v>
      </c>
      <c r="AJ795">
        <v>4</v>
      </c>
      <c r="AK795" t="s">
        <v>193</v>
      </c>
      <c r="AL795" t="s">
        <v>193</v>
      </c>
      <c r="AM795" t="s">
        <v>193</v>
      </c>
      <c r="AN795">
        <v>2</v>
      </c>
      <c r="AO795" t="s">
        <v>194</v>
      </c>
      <c r="AP795" t="s">
        <v>826</v>
      </c>
      <c r="AQ795" s="283">
        <v>0.54400000000000004</v>
      </c>
      <c r="AR795">
        <v>1.0840000000000001</v>
      </c>
      <c r="AS795" s="283">
        <v>0.58969600000000011</v>
      </c>
      <c r="AT795">
        <v>105</v>
      </c>
      <c r="AU795" t="s">
        <v>216</v>
      </c>
      <c r="AV795" t="s">
        <v>32</v>
      </c>
      <c r="AW795" t="s">
        <v>32</v>
      </c>
      <c r="AX795">
        <v>1</v>
      </c>
      <c r="AY795" t="s">
        <v>422</v>
      </c>
      <c r="AZ795">
        <v>1141</v>
      </c>
      <c r="BA795" t="s">
        <v>948</v>
      </c>
      <c r="BB795">
        <v>718</v>
      </c>
      <c r="BC795" t="s">
        <v>645</v>
      </c>
      <c r="BD795">
        <v>8908106</v>
      </c>
      <c r="BE795" t="s">
        <v>829</v>
      </c>
      <c r="BF795" t="s">
        <v>216</v>
      </c>
      <c r="BG795" t="s">
        <v>32</v>
      </c>
      <c r="BH795" t="s">
        <v>198</v>
      </c>
      <c r="BI795" t="s">
        <v>32</v>
      </c>
      <c r="BJ795" t="s">
        <v>32</v>
      </c>
      <c r="BK795" t="s">
        <v>32</v>
      </c>
      <c r="BL795" t="s">
        <v>32</v>
      </c>
      <c r="BM795" t="s">
        <v>32</v>
      </c>
      <c r="BN795" t="s">
        <v>1226</v>
      </c>
      <c r="BO795" t="s">
        <v>32</v>
      </c>
      <c r="BP795" t="s">
        <v>32</v>
      </c>
    </row>
    <row r="796" spans="1:68">
      <c r="A796" s="109">
        <v>2026</v>
      </c>
      <c r="B796" t="s">
        <v>543</v>
      </c>
      <c r="C796" s="109">
        <v>6</v>
      </c>
      <c r="D796" t="s">
        <v>2103</v>
      </c>
      <c r="E796">
        <v>1</v>
      </c>
      <c r="F796" t="s">
        <v>32</v>
      </c>
      <c r="G796" t="s">
        <v>32</v>
      </c>
      <c r="H796">
        <v>704782</v>
      </c>
      <c r="I796" t="s">
        <v>648</v>
      </c>
      <c r="J796" t="s">
        <v>822</v>
      </c>
      <c r="K796" t="s">
        <v>952</v>
      </c>
      <c r="L796" t="s">
        <v>2052</v>
      </c>
      <c r="M796">
        <v>11.98</v>
      </c>
      <c r="N796">
        <v>14.9</v>
      </c>
      <c r="O796">
        <v>14.5</v>
      </c>
      <c r="P796" s="110">
        <v>46074</v>
      </c>
      <c r="Q796" s="110">
        <v>46087</v>
      </c>
      <c r="R796" s="110">
        <v>46087.631282789363</v>
      </c>
      <c r="S796" t="s">
        <v>187</v>
      </c>
      <c r="T796" t="s">
        <v>32</v>
      </c>
      <c r="U796" t="s">
        <v>32</v>
      </c>
      <c r="V796" t="s">
        <v>65</v>
      </c>
      <c r="W796" t="s">
        <v>65</v>
      </c>
      <c r="X796" t="s">
        <v>1001</v>
      </c>
      <c r="Y796" t="s">
        <v>32</v>
      </c>
      <c r="Z796" t="s">
        <v>32</v>
      </c>
      <c r="AA796" t="s">
        <v>32</v>
      </c>
      <c r="AB796" t="s">
        <v>32</v>
      </c>
      <c r="AC796" t="s">
        <v>32</v>
      </c>
      <c r="AD796" t="s">
        <v>32</v>
      </c>
      <c r="AE796" t="s">
        <v>190</v>
      </c>
      <c r="AF796">
        <v>217</v>
      </c>
      <c r="AG796" t="s">
        <v>191</v>
      </c>
      <c r="AH796" t="s">
        <v>192</v>
      </c>
      <c r="AI796">
        <v>4</v>
      </c>
      <c r="AJ796">
        <v>4</v>
      </c>
      <c r="AK796" t="s">
        <v>193</v>
      </c>
      <c r="AL796" t="s">
        <v>193</v>
      </c>
      <c r="AM796" t="s">
        <v>193</v>
      </c>
      <c r="AN796">
        <v>4</v>
      </c>
      <c r="AO796" t="s">
        <v>194</v>
      </c>
      <c r="AP796" t="s">
        <v>826</v>
      </c>
      <c r="AQ796" s="283">
        <v>2.633</v>
      </c>
      <c r="AR796">
        <v>1.0840000000000001</v>
      </c>
      <c r="AS796" s="283">
        <v>2.8541720000000002</v>
      </c>
      <c r="AT796">
        <v>110</v>
      </c>
      <c r="AU796" t="s">
        <v>387</v>
      </c>
      <c r="AV796" t="s">
        <v>32</v>
      </c>
      <c r="AW796" t="s">
        <v>32</v>
      </c>
      <c r="AX796">
        <v>3</v>
      </c>
      <c r="AY796" t="s">
        <v>195</v>
      </c>
      <c r="AZ796">
        <v>31</v>
      </c>
      <c r="BA796" t="s">
        <v>1143</v>
      </c>
      <c r="BB796">
        <v>242554</v>
      </c>
      <c r="BC796" t="s">
        <v>2053</v>
      </c>
      <c r="BD796">
        <v>21566243</v>
      </c>
      <c r="BE796" t="s">
        <v>829</v>
      </c>
      <c r="BF796" t="s">
        <v>318</v>
      </c>
      <c r="BG796" t="s">
        <v>32</v>
      </c>
      <c r="BH796" t="s">
        <v>198</v>
      </c>
      <c r="BI796" t="s">
        <v>32</v>
      </c>
      <c r="BJ796" t="s">
        <v>32</v>
      </c>
      <c r="BK796" t="s">
        <v>32</v>
      </c>
      <c r="BL796" t="s">
        <v>32</v>
      </c>
      <c r="BM796" t="s">
        <v>32</v>
      </c>
      <c r="BN796" t="s">
        <v>1226</v>
      </c>
      <c r="BO796" t="s">
        <v>32</v>
      </c>
      <c r="BP796" t="s">
        <v>32</v>
      </c>
    </row>
    <row r="797" spans="1:68">
      <c r="A797" s="109">
        <v>2026</v>
      </c>
      <c r="B797" t="s">
        <v>543</v>
      </c>
      <c r="C797" s="109">
        <v>4</v>
      </c>
      <c r="D797" t="s">
        <v>2104</v>
      </c>
      <c r="E797">
        <v>1</v>
      </c>
      <c r="F797" t="s">
        <v>32</v>
      </c>
      <c r="G797" t="s">
        <v>32</v>
      </c>
      <c r="H797">
        <v>963146</v>
      </c>
      <c r="I797" t="s">
        <v>2037</v>
      </c>
      <c r="J797" t="s">
        <v>822</v>
      </c>
      <c r="K797" t="s">
        <v>945</v>
      </c>
      <c r="L797" t="s">
        <v>2038</v>
      </c>
      <c r="M797">
        <v>11.7</v>
      </c>
      <c r="N797">
        <v>15</v>
      </c>
      <c r="O797">
        <v>7.4</v>
      </c>
      <c r="P797" s="110">
        <v>46072</v>
      </c>
      <c r="Q797" s="110">
        <v>46085</v>
      </c>
      <c r="R797" s="110">
        <v>46085.675783449071</v>
      </c>
      <c r="S797" t="s">
        <v>187</v>
      </c>
      <c r="T797" t="s">
        <v>32</v>
      </c>
      <c r="U797" t="s">
        <v>32</v>
      </c>
      <c r="V797" t="s">
        <v>665</v>
      </c>
      <c r="W797" t="s">
        <v>665</v>
      </c>
      <c r="X797" t="s">
        <v>947</v>
      </c>
      <c r="Y797" t="s">
        <v>32</v>
      </c>
      <c r="Z797" t="s">
        <v>32</v>
      </c>
      <c r="AA797" t="s">
        <v>32</v>
      </c>
      <c r="AB797" t="s">
        <v>32</v>
      </c>
      <c r="AC797" t="s">
        <v>32</v>
      </c>
      <c r="AD797" t="s">
        <v>32</v>
      </c>
      <c r="AE797" t="s">
        <v>190</v>
      </c>
      <c r="AF797">
        <v>217</v>
      </c>
      <c r="AG797" t="s">
        <v>191</v>
      </c>
      <c r="AH797" t="s">
        <v>192</v>
      </c>
      <c r="AI797">
        <v>4</v>
      </c>
      <c r="AJ797">
        <v>4</v>
      </c>
      <c r="AK797" t="s">
        <v>193</v>
      </c>
      <c r="AL797" t="s">
        <v>193</v>
      </c>
      <c r="AM797" t="s">
        <v>193</v>
      </c>
      <c r="AN797">
        <v>15</v>
      </c>
      <c r="AO797" t="s">
        <v>194</v>
      </c>
      <c r="AP797" t="s">
        <v>826</v>
      </c>
      <c r="AQ797" s="283">
        <v>0.42</v>
      </c>
      <c r="AR797">
        <v>1.0840000000000001</v>
      </c>
      <c r="AS797" s="283">
        <v>0.45528000000000002</v>
      </c>
      <c r="AT797">
        <v>101</v>
      </c>
      <c r="AU797" t="s">
        <v>665</v>
      </c>
      <c r="AV797" t="s">
        <v>32</v>
      </c>
      <c r="AW797" t="s">
        <v>32</v>
      </c>
      <c r="AX797">
        <v>15</v>
      </c>
      <c r="AY797" t="s">
        <v>422</v>
      </c>
      <c r="AZ797">
        <v>1141</v>
      </c>
      <c r="BA797" t="s">
        <v>948</v>
      </c>
      <c r="BB797">
        <v>961576</v>
      </c>
      <c r="BC797" t="s">
        <v>2039</v>
      </c>
      <c r="BD797">
        <v>10848451</v>
      </c>
      <c r="BE797" t="s">
        <v>829</v>
      </c>
      <c r="BF797" t="s">
        <v>665</v>
      </c>
      <c r="BG797" t="s">
        <v>32</v>
      </c>
      <c r="BH797" t="s">
        <v>198</v>
      </c>
      <c r="BI797" t="s">
        <v>32</v>
      </c>
      <c r="BJ797" t="s">
        <v>32</v>
      </c>
      <c r="BK797" t="s">
        <v>32</v>
      </c>
      <c r="BL797" t="s">
        <v>32</v>
      </c>
      <c r="BM797" t="s">
        <v>32</v>
      </c>
      <c r="BN797" t="s">
        <v>1226</v>
      </c>
      <c r="BO797" t="s">
        <v>32</v>
      </c>
      <c r="BP797" t="s">
        <v>32</v>
      </c>
    </row>
    <row r="798" spans="1:68">
      <c r="A798" s="109">
        <v>2026</v>
      </c>
      <c r="B798" t="s">
        <v>543</v>
      </c>
      <c r="C798" s="109">
        <v>2</v>
      </c>
      <c r="D798" t="s">
        <v>2105</v>
      </c>
      <c r="E798">
        <v>1</v>
      </c>
      <c r="F798" t="s">
        <v>32</v>
      </c>
      <c r="G798" t="s">
        <v>32</v>
      </c>
      <c r="H798">
        <v>705559</v>
      </c>
      <c r="I798" t="s">
        <v>1317</v>
      </c>
      <c r="J798" t="s">
        <v>822</v>
      </c>
      <c r="K798" t="s">
        <v>870</v>
      </c>
      <c r="L798" t="s">
        <v>1318</v>
      </c>
      <c r="M798">
        <v>11.85</v>
      </c>
      <c r="N798">
        <v>20.399999999999999</v>
      </c>
      <c r="O798">
        <v>23.9</v>
      </c>
      <c r="P798" s="110">
        <v>46070</v>
      </c>
      <c r="Q798" s="110">
        <v>46083</v>
      </c>
      <c r="R798" s="110">
        <v>46083.703974502307</v>
      </c>
      <c r="S798" t="s">
        <v>187</v>
      </c>
      <c r="T798" t="s">
        <v>32</v>
      </c>
      <c r="U798" t="s">
        <v>32</v>
      </c>
      <c r="V798" t="s">
        <v>215</v>
      </c>
      <c r="W798" t="s">
        <v>216</v>
      </c>
      <c r="X798" t="s">
        <v>943</v>
      </c>
      <c r="Y798" t="s">
        <v>32</v>
      </c>
      <c r="Z798" t="s">
        <v>32</v>
      </c>
      <c r="AA798" t="s">
        <v>32</v>
      </c>
      <c r="AB798" t="s">
        <v>32</v>
      </c>
      <c r="AC798" t="s">
        <v>32</v>
      </c>
      <c r="AD798" t="s">
        <v>32</v>
      </c>
      <c r="AE798" t="s">
        <v>190</v>
      </c>
      <c r="AF798">
        <v>217</v>
      </c>
      <c r="AG798" t="s">
        <v>191</v>
      </c>
      <c r="AH798" t="s">
        <v>192</v>
      </c>
      <c r="AI798">
        <v>4</v>
      </c>
      <c r="AJ798">
        <v>4</v>
      </c>
      <c r="AK798" t="s">
        <v>193</v>
      </c>
      <c r="AL798" t="s">
        <v>193</v>
      </c>
      <c r="AM798" t="s">
        <v>193</v>
      </c>
      <c r="AN798">
        <v>2</v>
      </c>
      <c r="AO798" t="s">
        <v>194</v>
      </c>
      <c r="AP798" t="s">
        <v>826</v>
      </c>
      <c r="AQ798" s="283">
        <v>0.28199999999999997</v>
      </c>
      <c r="AR798">
        <v>1.0840000000000001</v>
      </c>
      <c r="AS798" s="283">
        <v>0.30568800000000002</v>
      </c>
      <c r="AT798">
        <v>104</v>
      </c>
      <c r="AU798" t="s">
        <v>216</v>
      </c>
      <c r="AV798" t="s">
        <v>32</v>
      </c>
      <c r="AW798" t="s">
        <v>32</v>
      </c>
      <c r="AX798">
        <v>15</v>
      </c>
      <c r="AY798" t="s">
        <v>422</v>
      </c>
      <c r="AZ798">
        <v>1141</v>
      </c>
      <c r="BA798" t="s">
        <v>948</v>
      </c>
      <c r="BB798">
        <v>239299</v>
      </c>
      <c r="BC798" t="s">
        <v>1321</v>
      </c>
      <c r="BD798">
        <v>19109032</v>
      </c>
      <c r="BE798" t="s">
        <v>829</v>
      </c>
      <c r="BF798" t="s">
        <v>665</v>
      </c>
      <c r="BG798" t="s">
        <v>32</v>
      </c>
      <c r="BH798" t="s">
        <v>198</v>
      </c>
      <c r="BI798" t="s">
        <v>32</v>
      </c>
      <c r="BJ798" t="s">
        <v>32</v>
      </c>
      <c r="BK798" t="s">
        <v>32</v>
      </c>
      <c r="BL798" t="s">
        <v>32</v>
      </c>
      <c r="BM798" t="s">
        <v>32</v>
      </c>
      <c r="BN798" t="s">
        <v>1226</v>
      </c>
      <c r="BO798" t="s">
        <v>32</v>
      </c>
      <c r="BP798" t="s">
        <v>32</v>
      </c>
    </row>
    <row r="799" spans="1:68">
      <c r="A799" s="109">
        <v>2026</v>
      </c>
      <c r="B799" t="s">
        <v>543</v>
      </c>
      <c r="C799" s="109">
        <v>2</v>
      </c>
      <c r="D799" t="s">
        <v>2106</v>
      </c>
      <c r="E799">
        <v>1</v>
      </c>
      <c r="F799" t="s">
        <v>32</v>
      </c>
      <c r="G799" t="s">
        <v>32</v>
      </c>
      <c r="H799">
        <v>700569</v>
      </c>
      <c r="I799" t="s">
        <v>2028</v>
      </c>
      <c r="J799" t="s">
        <v>822</v>
      </c>
      <c r="K799" t="s">
        <v>952</v>
      </c>
      <c r="L799" t="s">
        <v>2029</v>
      </c>
      <c r="M799">
        <v>11.98</v>
      </c>
      <c r="N799">
        <v>15</v>
      </c>
      <c r="O799">
        <v>14.3</v>
      </c>
      <c r="P799" s="110">
        <v>46076</v>
      </c>
      <c r="Q799" s="110">
        <v>46083</v>
      </c>
      <c r="R799" s="110">
        <v>46083.53774699074</v>
      </c>
      <c r="S799" t="s">
        <v>187</v>
      </c>
      <c r="T799" t="s">
        <v>32</v>
      </c>
      <c r="U799" t="s">
        <v>32</v>
      </c>
      <c r="V799" t="s">
        <v>65</v>
      </c>
      <c r="W799" t="s">
        <v>65</v>
      </c>
      <c r="X799" t="s">
        <v>1001</v>
      </c>
      <c r="Y799" t="s">
        <v>32</v>
      </c>
      <c r="Z799" t="s">
        <v>32</v>
      </c>
      <c r="AA799" t="s">
        <v>32</v>
      </c>
      <c r="AB799" t="s">
        <v>32</v>
      </c>
      <c r="AC799" t="s">
        <v>32</v>
      </c>
      <c r="AD799" t="s">
        <v>32</v>
      </c>
      <c r="AE799" t="s">
        <v>190</v>
      </c>
      <c r="AF799">
        <v>217</v>
      </c>
      <c r="AG799" t="s">
        <v>191</v>
      </c>
      <c r="AH799" t="s">
        <v>192</v>
      </c>
      <c r="AI799">
        <v>4</v>
      </c>
      <c r="AJ799">
        <v>4</v>
      </c>
      <c r="AK799" t="s">
        <v>193</v>
      </c>
      <c r="AL799" t="s">
        <v>193</v>
      </c>
      <c r="AM799" t="s">
        <v>193</v>
      </c>
      <c r="AN799">
        <v>4</v>
      </c>
      <c r="AO799" t="s">
        <v>194</v>
      </c>
      <c r="AP799" t="s">
        <v>826</v>
      </c>
      <c r="AQ799" s="283">
        <v>0.33100000000000002</v>
      </c>
      <c r="AR799">
        <v>1.0840000000000001</v>
      </c>
      <c r="AS799" s="283">
        <v>0.35880400000000012</v>
      </c>
      <c r="AT799">
        <v>109</v>
      </c>
      <c r="AU799" t="s">
        <v>387</v>
      </c>
      <c r="AV799" t="s">
        <v>32</v>
      </c>
      <c r="AW799" t="s">
        <v>32</v>
      </c>
      <c r="AX799">
        <v>3</v>
      </c>
      <c r="AY799" t="s">
        <v>195</v>
      </c>
      <c r="AZ799">
        <v>8568</v>
      </c>
      <c r="BA799" t="s">
        <v>963</v>
      </c>
      <c r="BB799">
        <v>912952</v>
      </c>
      <c r="BC799" t="s">
        <v>2030</v>
      </c>
      <c r="BD799">
        <v>12860329</v>
      </c>
      <c r="BE799" t="s">
        <v>829</v>
      </c>
      <c r="BF799" t="s">
        <v>318</v>
      </c>
      <c r="BG799" t="s">
        <v>32</v>
      </c>
      <c r="BH799" t="s">
        <v>198</v>
      </c>
      <c r="BI799" t="s">
        <v>32</v>
      </c>
      <c r="BJ799" t="s">
        <v>32</v>
      </c>
      <c r="BK799" t="s">
        <v>32</v>
      </c>
      <c r="BL799" t="s">
        <v>32</v>
      </c>
      <c r="BM799" t="s">
        <v>32</v>
      </c>
      <c r="BN799" t="s">
        <v>1226</v>
      </c>
      <c r="BO799" t="s">
        <v>32</v>
      </c>
      <c r="BP799" t="s">
        <v>32</v>
      </c>
    </row>
    <row r="800" spans="1:68">
      <c r="A800" s="109">
        <v>2026</v>
      </c>
      <c r="B800" t="s">
        <v>543</v>
      </c>
      <c r="C800" s="109">
        <v>2</v>
      </c>
      <c r="D800" t="s">
        <v>2107</v>
      </c>
      <c r="E800">
        <v>1</v>
      </c>
      <c r="F800" t="s">
        <v>32</v>
      </c>
      <c r="G800" t="s">
        <v>32</v>
      </c>
      <c r="H800">
        <v>703870</v>
      </c>
      <c r="I800" t="s">
        <v>2108</v>
      </c>
      <c r="J800" t="s">
        <v>822</v>
      </c>
      <c r="K800" t="s">
        <v>854</v>
      </c>
      <c r="L800" t="s">
        <v>2109</v>
      </c>
      <c r="M800">
        <v>11.99</v>
      </c>
      <c r="N800">
        <v>18.8</v>
      </c>
      <c r="O800">
        <v>19.2</v>
      </c>
      <c r="P800" s="110">
        <v>46078</v>
      </c>
      <c r="Q800" s="110">
        <v>46083</v>
      </c>
      <c r="R800" s="110">
        <v>46083.488897766198</v>
      </c>
      <c r="S800" t="s">
        <v>187</v>
      </c>
      <c r="T800" t="s">
        <v>32</v>
      </c>
      <c r="U800" t="s">
        <v>32</v>
      </c>
      <c r="V800" t="s">
        <v>203</v>
      </c>
      <c r="W800" t="s">
        <v>203</v>
      </c>
      <c r="X800" t="s">
        <v>1039</v>
      </c>
      <c r="Y800" t="s">
        <v>32</v>
      </c>
      <c r="Z800" t="s">
        <v>32</v>
      </c>
      <c r="AA800" t="s">
        <v>32</v>
      </c>
      <c r="AB800" t="s">
        <v>32</v>
      </c>
      <c r="AC800" t="s">
        <v>32</v>
      </c>
      <c r="AD800" t="s">
        <v>32</v>
      </c>
      <c r="AE800" t="s">
        <v>190</v>
      </c>
      <c r="AF800">
        <v>217</v>
      </c>
      <c r="AG800" t="s">
        <v>191</v>
      </c>
      <c r="AH800" t="s">
        <v>192</v>
      </c>
      <c r="AI800">
        <v>4</v>
      </c>
      <c r="AJ800">
        <v>4</v>
      </c>
      <c r="AK800" t="s">
        <v>193</v>
      </c>
      <c r="AL800" t="s">
        <v>193</v>
      </c>
      <c r="AM800" t="s">
        <v>193</v>
      </c>
      <c r="AN800">
        <v>8</v>
      </c>
      <c r="AO800" t="s">
        <v>194</v>
      </c>
      <c r="AP800" t="s">
        <v>826</v>
      </c>
      <c r="AQ800" s="283">
        <v>1.038</v>
      </c>
      <c r="AR800">
        <v>1.0840000000000001</v>
      </c>
      <c r="AS800" s="283">
        <v>1.125192</v>
      </c>
      <c r="AT800">
        <v>114</v>
      </c>
      <c r="AU800" t="s">
        <v>205</v>
      </c>
      <c r="AV800" t="s">
        <v>32</v>
      </c>
      <c r="AW800" t="s">
        <v>32</v>
      </c>
      <c r="AX800">
        <v>8</v>
      </c>
      <c r="AY800" t="s">
        <v>195</v>
      </c>
      <c r="AZ800">
        <v>10446</v>
      </c>
      <c r="BA800" t="s">
        <v>2110</v>
      </c>
      <c r="BB800">
        <v>224253</v>
      </c>
      <c r="BC800" t="s">
        <v>2111</v>
      </c>
      <c r="BD800">
        <v>16388106</v>
      </c>
      <c r="BE800" t="s">
        <v>829</v>
      </c>
      <c r="BF800" t="s">
        <v>203</v>
      </c>
      <c r="BG800" t="s">
        <v>32</v>
      </c>
      <c r="BH800" t="s">
        <v>198</v>
      </c>
      <c r="BI800" t="s">
        <v>32</v>
      </c>
      <c r="BJ800" t="s">
        <v>32</v>
      </c>
      <c r="BK800" t="s">
        <v>32</v>
      </c>
      <c r="BL800" t="s">
        <v>32</v>
      </c>
      <c r="BM800" t="s">
        <v>32</v>
      </c>
      <c r="BN800" t="s">
        <v>1226</v>
      </c>
      <c r="BO800" t="s">
        <v>32</v>
      </c>
      <c r="BP800" t="s">
        <v>32</v>
      </c>
    </row>
    <row r="801" spans="1:68">
      <c r="A801" s="109">
        <v>2026</v>
      </c>
      <c r="B801" t="s">
        <v>598</v>
      </c>
      <c r="C801" s="109">
        <v>27</v>
      </c>
      <c r="D801" t="s">
        <v>2112</v>
      </c>
      <c r="E801">
        <v>1</v>
      </c>
      <c r="F801" t="s">
        <v>32</v>
      </c>
      <c r="G801" t="s">
        <v>32</v>
      </c>
      <c r="H801">
        <v>699932</v>
      </c>
      <c r="I801" t="s">
        <v>2007</v>
      </c>
      <c r="J801" t="s">
        <v>822</v>
      </c>
      <c r="K801" t="s">
        <v>2008</v>
      </c>
      <c r="L801" t="s">
        <v>2009</v>
      </c>
      <c r="M801">
        <v>10.5</v>
      </c>
      <c r="N801">
        <v>12.5</v>
      </c>
      <c r="O801">
        <v>10.1</v>
      </c>
      <c r="P801" s="110">
        <v>46067</v>
      </c>
      <c r="Q801" s="110">
        <v>46080</v>
      </c>
      <c r="R801" s="110">
        <v>46080.737237152767</v>
      </c>
      <c r="S801" t="s">
        <v>187</v>
      </c>
      <c r="T801" t="s">
        <v>32</v>
      </c>
      <c r="U801" t="s">
        <v>32</v>
      </c>
      <c r="V801" t="s">
        <v>1196</v>
      </c>
      <c r="W801" t="s">
        <v>1197</v>
      </c>
      <c r="X801" t="s">
        <v>1001</v>
      </c>
      <c r="Y801" t="s">
        <v>32</v>
      </c>
      <c r="Z801" t="s">
        <v>32</v>
      </c>
      <c r="AA801" t="s">
        <v>32</v>
      </c>
      <c r="AB801" t="s">
        <v>32</v>
      </c>
      <c r="AC801" t="s">
        <v>32</v>
      </c>
      <c r="AD801" t="s">
        <v>32</v>
      </c>
      <c r="AE801" t="s">
        <v>190</v>
      </c>
      <c r="AF801">
        <v>217</v>
      </c>
      <c r="AG801" t="s">
        <v>191</v>
      </c>
      <c r="AH801" t="s">
        <v>192</v>
      </c>
      <c r="AI801">
        <v>4</v>
      </c>
      <c r="AJ801">
        <v>4</v>
      </c>
      <c r="AK801" t="s">
        <v>193</v>
      </c>
      <c r="AL801" t="s">
        <v>193</v>
      </c>
      <c r="AM801" t="s">
        <v>193</v>
      </c>
      <c r="AN801">
        <v>4</v>
      </c>
      <c r="AO801" t="s">
        <v>194</v>
      </c>
      <c r="AP801" t="s">
        <v>826</v>
      </c>
      <c r="AQ801" s="283">
        <v>0.61499999999999999</v>
      </c>
      <c r="AR801">
        <v>1.0840000000000001</v>
      </c>
      <c r="AS801" s="283">
        <v>0.66666000000000003</v>
      </c>
      <c r="AT801">
        <v>110</v>
      </c>
      <c r="AU801" t="s">
        <v>1198</v>
      </c>
      <c r="AV801" t="s">
        <v>32</v>
      </c>
      <c r="AW801" t="s">
        <v>32</v>
      </c>
      <c r="AX801">
        <v>4</v>
      </c>
      <c r="AY801" t="s">
        <v>195</v>
      </c>
      <c r="AZ801">
        <v>10746</v>
      </c>
      <c r="BA801" t="s">
        <v>1104</v>
      </c>
      <c r="BB801">
        <v>70020</v>
      </c>
      <c r="BC801" t="s">
        <v>2010</v>
      </c>
      <c r="BD801">
        <v>13361038</v>
      </c>
      <c r="BE801" t="s">
        <v>829</v>
      </c>
      <c r="BF801" t="s">
        <v>1197</v>
      </c>
      <c r="BG801" t="s">
        <v>32</v>
      </c>
      <c r="BH801" t="s">
        <v>198</v>
      </c>
      <c r="BI801" t="s">
        <v>32</v>
      </c>
      <c r="BJ801" t="s">
        <v>32</v>
      </c>
      <c r="BK801" t="s">
        <v>32</v>
      </c>
      <c r="BL801" t="s">
        <v>32</v>
      </c>
      <c r="BM801" t="s">
        <v>32</v>
      </c>
      <c r="BN801" t="s">
        <v>1226</v>
      </c>
      <c r="BO801" t="s">
        <v>32</v>
      </c>
      <c r="BP801" t="s">
        <v>32</v>
      </c>
    </row>
    <row r="802" spans="1:68">
      <c r="A802" s="109">
        <v>2026</v>
      </c>
      <c r="B802" t="s">
        <v>598</v>
      </c>
      <c r="C802" s="109">
        <v>26</v>
      </c>
      <c r="D802" t="s">
        <v>2113</v>
      </c>
      <c r="E802">
        <v>1</v>
      </c>
      <c r="F802" t="s">
        <v>32</v>
      </c>
      <c r="G802" t="s">
        <v>32</v>
      </c>
      <c r="H802">
        <v>703496</v>
      </c>
      <c r="I802" t="s">
        <v>1222</v>
      </c>
      <c r="J802" t="s">
        <v>822</v>
      </c>
      <c r="K802" t="s">
        <v>910</v>
      </c>
      <c r="L802" t="s">
        <v>1223</v>
      </c>
      <c r="M802">
        <v>11.88</v>
      </c>
      <c r="N802">
        <v>47.4</v>
      </c>
      <c r="O802">
        <v>22</v>
      </c>
      <c r="P802" s="110">
        <v>46054</v>
      </c>
      <c r="Q802" s="110">
        <v>46079</v>
      </c>
      <c r="R802" s="110">
        <v>46079.534324849526</v>
      </c>
      <c r="S802" t="s">
        <v>187</v>
      </c>
      <c r="T802" t="s">
        <v>32</v>
      </c>
      <c r="U802" t="s">
        <v>32</v>
      </c>
      <c r="V802" t="s">
        <v>334</v>
      </c>
      <c r="W802" t="s">
        <v>188</v>
      </c>
      <c r="X802" t="s">
        <v>825</v>
      </c>
      <c r="Y802" t="s">
        <v>32</v>
      </c>
      <c r="Z802" t="s">
        <v>32</v>
      </c>
      <c r="AA802" t="s">
        <v>32</v>
      </c>
      <c r="AB802" t="s">
        <v>32</v>
      </c>
      <c r="AC802" t="s">
        <v>32</v>
      </c>
      <c r="AD802" t="s">
        <v>32</v>
      </c>
      <c r="AE802" t="s">
        <v>190</v>
      </c>
      <c r="AF802">
        <v>217</v>
      </c>
      <c r="AG802" t="s">
        <v>191</v>
      </c>
      <c r="AH802" t="s">
        <v>192</v>
      </c>
      <c r="AI802">
        <v>4</v>
      </c>
      <c r="AJ802">
        <v>4</v>
      </c>
      <c r="AK802" t="s">
        <v>193</v>
      </c>
      <c r="AL802" t="s">
        <v>193</v>
      </c>
      <c r="AM802" t="s">
        <v>193</v>
      </c>
      <c r="AN802">
        <v>10</v>
      </c>
      <c r="AO802" t="s">
        <v>194</v>
      </c>
      <c r="AP802" t="s">
        <v>826</v>
      </c>
      <c r="AQ802" s="283">
        <v>4.8369999999999997</v>
      </c>
      <c r="AR802">
        <v>1.0840000000000001</v>
      </c>
      <c r="AS802" s="283">
        <v>5.2433079999999999</v>
      </c>
      <c r="AT802">
        <v>162</v>
      </c>
      <c r="AU802" t="s">
        <v>188</v>
      </c>
      <c r="AV802" t="s">
        <v>32</v>
      </c>
      <c r="AW802" t="s">
        <v>32</v>
      </c>
      <c r="AX802">
        <v>10</v>
      </c>
      <c r="AY802" t="s">
        <v>195</v>
      </c>
      <c r="AZ802">
        <v>5769</v>
      </c>
      <c r="BA802" t="s">
        <v>995</v>
      </c>
      <c r="BB802">
        <v>951817</v>
      </c>
      <c r="BC802" t="s">
        <v>1224</v>
      </c>
      <c r="BD802">
        <v>13141334</v>
      </c>
      <c r="BE802" t="s">
        <v>829</v>
      </c>
      <c r="BF802" t="s">
        <v>301</v>
      </c>
      <c r="BG802" t="s">
        <v>32</v>
      </c>
      <c r="BH802" t="s">
        <v>198</v>
      </c>
      <c r="BI802" t="s">
        <v>32</v>
      </c>
      <c r="BJ802" t="s">
        <v>32</v>
      </c>
      <c r="BK802" t="s">
        <v>32</v>
      </c>
      <c r="BL802" t="s">
        <v>32</v>
      </c>
      <c r="BM802" t="s">
        <v>32</v>
      </c>
      <c r="BN802" t="s">
        <v>1226</v>
      </c>
      <c r="BO802" t="s">
        <v>32</v>
      </c>
      <c r="BP802" t="s">
        <v>32</v>
      </c>
    </row>
    <row r="803" spans="1:68">
      <c r="A803" s="109">
        <v>2026</v>
      </c>
      <c r="B803" t="s">
        <v>598</v>
      </c>
      <c r="C803" s="109">
        <v>21</v>
      </c>
      <c r="D803" t="s">
        <v>2114</v>
      </c>
      <c r="E803">
        <v>1</v>
      </c>
      <c r="F803" t="s">
        <v>32</v>
      </c>
      <c r="G803" t="s">
        <v>32</v>
      </c>
      <c r="H803">
        <v>702916</v>
      </c>
      <c r="I803" t="s">
        <v>392</v>
      </c>
      <c r="J803" t="s">
        <v>822</v>
      </c>
      <c r="K803" t="s">
        <v>952</v>
      </c>
      <c r="L803" t="s">
        <v>2043</v>
      </c>
      <c r="M803">
        <v>11.98</v>
      </c>
      <c r="N803">
        <v>15</v>
      </c>
      <c r="O803">
        <v>14.9</v>
      </c>
      <c r="P803" s="110">
        <v>46058</v>
      </c>
      <c r="Q803" s="110">
        <v>46074</v>
      </c>
      <c r="R803" s="110">
        <v>46074.546294409723</v>
      </c>
      <c r="S803" t="s">
        <v>187</v>
      </c>
      <c r="T803" t="s">
        <v>32</v>
      </c>
      <c r="U803" t="s">
        <v>32</v>
      </c>
      <c r="V803" t="s">
        <v>318</v>
      </c>
      <c r="W803" t="s">
        <v>318</v>
      </c>
      <c r="X803" t="s">
        <v>954</v>
      </c>
      <c r="Y803" t="s">
        <v>32</v>
      </c>
      <c r="Z803" t="s">
        <v>32</v>
      </c>
      <c r="AA803" t="s">
        <v>32</v>
      </c>
      <c r="AB803" t="s">
        <v>32</v>
      </c>
      <c r="AC803" t="s">
        <v>32</v>
      </c>
      <c r="AD803" t="s">
        <v>32</v>
      </c>
      <c r="AE803" t="s">
        <v>190</v>
      </c>
      <c r="AF803">
        <v>217</v>
      </c>
      <c r="AG803" t="s">
        <v>191</v>
      </c>
      <c r="AH803" t="s">
        <v>192</v>
      </c>
      <c r="AI803">
        <v>4</v>
      </c>
      <c r="AJ803">
        <v>4</v>
      </c>
      <c r="AK803" t="s">
        <v>193</v>
      </c>
      <c r="AL803" t="s">
        <v>193</v>
      </c>
      <c r="AM803" t="s">
        <v>193</v>
      </c>
      <c r="AN803">
        <v>2</v>
      </c>
      <c r="AO803" t="s">
        <v>194</v>
      </c>
      <c r="AP803" t="s">
        <v>826</v>
      </c>
      <c r="AQ803" s="283">
        <v>0.5</v>
      </c>
      <c r="AR803">
        <v>1.0840000000000001</v>
      </c>
      <c r="AS803" s="283">
        <v>0.54200000000000004</v>
      </c>
      <c r="AT803">
        <v>106</v>
      </c>
      <c r="AU803" t="s">
        <v>320</v>
      </c>
      <c r="AV803" t="s">
        <v>32</v>
      </c>
      <c r="AW803" t="s">
        <v>32</v>
      </c>
      <c r="AX803">
        <v>3</v>
      </c>
      <c r="AY803" t="s">
        <v>195</v>
      </c>
      <c r="AZ803">
        <v>31</v>
      </c>
      <c r="BA803" t="s">
        <v>1143</v>
      </c>
      <c r="BB803">
        <v>228542</v>
      </c>
      <c r="BC803" t="s">
        <v>2044</v>
      </c>
      <c r="BD803">
        <v>18821369</v>
      </c>
      <c r="BE803" t="s">
        <v>859</v>
      </c>
      <c r="BF803" t="s">
        <v>318</v>
      </c>
      <c r="BG803" t="s">
        <v>32</v>
      </c>
      <c r="BH803" t="s">
        <v>198</v>
      </c>
      <c r="BI803" t="s">
        <v>32</v>
      </c>
      <c r="BJ803" t="s">
        <v>32</v>
      </c>
      <c r="BK803" t="s">
        <v>32</v>
      </c>
      <c r="BL803" t="s">
        <v>32</v>
      </c>
      <c r="BM803" t="s">
        <v>32</v>
      </c>
      <c r="BN803" t="s">
        <v>1226</v>
      </c>
      <c r="BO803" t="s">
        <v>32</v>
      </c>
      <c r="BP803" t="s">
        <v>32</v>
      </c>
    </row>
    <row r="804" spans="1:68">
      <c r="A804" s="109">
        <v>2026</v>
      </c>
      <c r="B804" t="s">
        <v>598</v>
      </c>
      <c r="C804" s="109">
        <v>21</v>
      </c>
      <c r="D804" t="s">
        <v>2114</v>
      </c>
      <c r="E804">
        <v>2</v>
      </c>
      <c r="F804" t="s">
        <v>32</v>
      </c>
      <c r="G804" t="s">
        <v>32</v>
      </c>
      <c r="H804">
        <v>702916</v>
      </c>
      <c r="I804" t="s">
        <v>392</v>
      </c>
      <c r="J804" t="s">
        <v>822</v>
      </c>
      <c r="K804" t="s">
        <v>952</v>
      </c>
      <c r="L804" t="s">
        <v>2043</v>
      </c>
      <c r="M804">
        <v>11.98</v>
      </c>
      <c r="N804">
        <v>15</v>
      </c>
      <c r="O804">
        <v>14.9</v>
      </c>
      <c r="P804" s="110">
        <v>46058</v>
      </c>
      <c r="Q804" s="110">
        <v>46074</v>
      </c>
      <c r="R804" s="110">
        <v>46074.546294409723</v>
      </c>
      <c r="S804" t="s">
        <v>187</v>
      </c>
      <c r="T804" t="s">
        <v>32</v>
      </c>
      <c r="U804" t="s">
        <v>32</v>
      </c>
      <c r="V804" t="s">
        <v>318</v>
      </c>
      <c r="W804" t="s">
        <v>318</v>
      </c>
      <c r="X804" t="s">
        <v>954</v>
      </c>
      <c r="Y804" t="s">
        <v>32</v>
      </c>
      <c r="Z804" t="s">
        <v>32</v>
      </c>
      <c r="AA804" t="s">
        <v>32</v>
      </c>
      <c r="AB804" t="s">
        <v>32</v>
      </c>
      <c r="AC804" t="s">
        <v>32</v>
      </c>
      <c r="AD804" t="s">
        <v>32</v>
      </c>
      <c r="AE804" t="s">
        <v>190</v>
      </c>
      <c r="AF804">
        <v>217</v>
      </c>
      <c r="AG804" t="s">
        <v>191</v>
      </c>
      <c r="AH804" t="s">
        <v>192</v>
      </c>
      <c r="AI804">
        <v>4</v>
      </c>
      <c r="AJ804">
        <v>4</v>
      </c>
      <c r="AK804" t="s">
        <v>193</v>
      </c>
      <c r="AL804" t="s">
        <v>193</v>
      </c>
      <c r="AM804" t="s">
        <v>193</v>
      </c>
      <c r="AN804">
        <v>3</v>
      </c>
      <c r="AO804" t="s">
        <v>194</v>
      </c>
      <c r="AP804" t="s">
        <v>826</v>
      </c>
      <c r="AQ804" s="283">
        <v>0.36399999999999999</v>
      </c>
      <c r="AR804">
        <v>1.0840000000000001</v>
      </c>
      <c r="AS804" s="283">
        <v>0.39457599999999998</v>
      </c>
      <c r="AT804">
        <v>107</v>
      </c>
      <c r="AU804" t="s">
        <v>320</v>
      </c>
      <c r="AV804" t="s">
        <v>32</v>
      </c>
      <c r="AW804" t="s">
        <v>32</v>
      </c>
      <c r="AX804">
        <v>3</v>
      </c>
      <c r="AY804" t="s">
        <v>195</v>
      </c>
      <c r="AZ804">
        <v>31</v>
      </c>
      <c r="BA804" t="s">
        <v>1143</v>
      </c>
      <c r="BB804">
        <v>228542</v>
      </c>
      <c r="BC804" t="s">
        <v>2044</v>
      </c>
      <c r="BD804">
        <v>18821369</v>
      </c>
      <c r="BE804" t="s">
        <v>859</v>
      </c>
      <c r="BF804" t="s">
        <v>318</v>
      </c>
      <c r="BG804" t="s">
        <v>32</v>
      </c>
      <c r="BH804" t="s">
        <v>198</v>
      </c>
      <c r="BI804" t="s">
        <v>32</v>
      </c>
      <c r="BJ804" t="s">
        <v>32</v>
      </c>
      <c r="BK804" t="s">
        <v>32</v>
      </c>
      <c r="BL804" t="s">
        <v>32</v>
      </c>
      <c r="BM804" t="s">
        <v>32</v>
      </c>
      <c r="BN804" t="s">
        <v>1226</v>
      </c>
      <c r="BO804" t="s">
        <v>32</v>
      </c>
      <c r="BP804" t="s">
        <v>32</v>
      </c>
    </row>
    <row r="805" spans="1:68">
      <c r="A805" s="109">
        <v>2026</v>
      </c>
      <c r="B805" t="s">
        <v>598</v>
      </c>
      <c r="C805" s="109">
        <v>20</v>
      </c>
      <c r="D805" t="s">
        <v>2115</v>
      </c>
      <c r="E805">
        <v>1</v>
      </c>
      <c r="F805" t="s">
        <v>32</v>
      </c>
      <c r="G805" t="s">
        <v>32</v>
      </c>
      <c r="H805">
        <v>704501</v>
      </c>
      <c r="I805" t="s">
        <v>2032</v>
      </c>
      <c r="J805" t="s">
        <v>822</v>
      </c>
      <c r="K805" t="s">
        <v>945</v>
      </c>
      <c r="L805" t="s">
        <v>2033</v>
      </c>
      <c r="M805">
        <v>10.24</v>
      </c>
      <c r="N805">
        <v>12.5</v>
      </c>
      <c r="O805">
        <v>9.6999999999999993</v>
      </c>
      <c r="P805" s="110">
        <v>46059</v>
      </c>
      <c r="Q805" s="110">
        <v>46073</v>
      </c>
      <c r="R805" s="110">
        <v>46073.553440358803</v>
      </c>
      <c r="S805" t="s">
        <v>187</v>
      </c>
      <c r="T805" t="s">
        <v>32</v>
      </c>
      <c r="U805" t="s">
        <v>32</v>
      </c>
      <c r="V805" t="s">
        <v>665</v>
      </c>
      <c r="W805" t="s">
        <v>665</v>
      </c>
      <c r="X805" t="s">
        <v>947</v>
      </c>
      <c r="Y805" t="s">
        <v>32</v>
      </c>
      <c r="Z805" t="s">
        <v>32</v>
      </c>
      <c r="AA805" t="s">
        <v>32</v>
      </c>
      <c r="AB805" t="s">
        <v>32</v>
      </c>
      <c r="AC805" t="s">
        <v>32</v>
      </c>
      <c r="AD805" t="s">
        <v>32</v>
      </c>
      <c r="AE805" t="s">
        <v>190</v>
      </c>
      <c r="AF805">
        <v>217</v>
      </c>
      <c r="AG805" t="s">
        <v>191</v>
      </c>
      <c r="AH805" t="s">
        <v>192</v>
      </c>
      <c r="AI805">
        <v>4</v>
      </c>
      <c r="AJ805">
        <v>4</v>
      </c>
      <c r="AK805" t="s">
        <v>193</v>
      </c>
      <c r="AL805" t="s">
        <v>193</v>
      </c>
      <c r="AM805" t="s">
        <v>193</v>
      </c>
      <c r="AN805">
        <v>15</v>
      </c>
      <c r="AO805" t="s">
        <v>194</v>
      </c>
      <c r="AP805" t="s">
        <v>826</v>
      </c>
      <c r="AQ805" s="283">
        <v>0.216</v>
      </c>
      <c r="AR805">
        <v>1.0840000000000001</v>
      </c>
      <c r="AS805" s="283">
        <v>0.23414399999999999</v>
      </c>
      <c r="AT805">
        <v>101</v>
      </c>
      <c r="AU805" t="s">
        <v>665</v>
      </c>
      <c r="AV805" t="s">
        <v>32</v>
      </c>
      <c r="AW805" t="s">
        <v>32</v>
      </c>
      <c r="AX805">
        <v>15</v>
      </c>
      <c r="AY805" t="s">
        <v>195</v>
      </c>
      <c r="AZ805">
        <v>7492</v>
      </c>
      <c r="BA805" t="s">
        <v>2034</v>
      </c>
      <c r="BB805">
        <v>942842</v>
      </c>
      <c r="BC805" t="s">
        <v>2035</v>
      </c>
      <c r="BD805">
        <v>12210613</v>
      </c>
      <c r="BE805" t="s">
        <v>859</v>
      </c>
      <c r="BF805" t="s">
        <v>665</v>
      </c>
      <c r="BG805" t="s">
        <v>32</v>
      </c>
      <c r="BH805" t="s">
        <v>198</v>
      </c>
      <c r="BI805" t="s">
        <v>32</v>
      </c>
      <c r="BJ805" t="s">
        <v>32</v>
      </c>
      <c r="BK805" t="s">
        <v>32</v>
      </c>
      <c r="BL805" t="s">
        <v>32</v>
      </c>
      <c r="BM805" t="s">
        <v>32</v>
      </c>
      <c r="BN805" t="s">
        <v>1226</v>
      </c>
      <c r="BO805" t="s">
        <v>32</v>
      </c>
      <c r="BP805" t="s">
        <v>32</v>
      </c>
    </row>
    <row r="806" spans="1:68">
      <c r="A806" s="109">
        <v>2026</v>
      </c>
      <c r="B806" t="s">
        <v>598</v>
      </c>
      <c r="C806" s="109">
        <v>20</v>
      </c>
      <c r="D806" t="s">
        <v>2115</v>
      </c>
      <c r="E806">
        <v>2</v>
      </c>
      <c r="F806" t="s">
        <v>32</v>
      </c>
      <c r="G806" t="s">
        <v>32</v>
      </c>
      <c r="H806">
        <v>704501</v>
      </c>
      <c r="I806" t="s">
        <v>2032</v>
      </c>
      <c r="J806" t="s">
        <v>822</v>
      </c>
      <c r="K806" t="s">
        <v>945</v>
      </c>
      <c r="L806" t="s">
        <v>2033</v>
      </c>
      <c r="M806">
        <v>10.24</v>
      </c>
      <c r="N806">
        <v>12.5</v>
      </c>
      <c r="O806">
        <v>9.6999999999999993</v>
      </c>
      <c r="P806" s="110">
        <v>46059</v>
      </c>
      <c r="Q806" s="110">
        <v>46073</v>
      </c>
      <c r="R806" s="110">
        <v>46073.553440358803</v>
      </c>
      <c r="S806" t="s">
        <v>187</v>
      </c>
      <c r="T806" t="s">
        <v>32</v>
      </c>
      <c r="U806" t="s">
        <v>32</v>
      </c>
      <c r="V806" t="s">
        <v>665</v>
      </c>
      <c r="W806" t="s">
        <v>665</v>
      </c>
      <c r="X806" t="s">
        <v>947</v>
      </c>
      <c r="Y806" t="s">
        <v>32</v>
      </c>
      <c r="Z806" t="s">
        <v>32</v>
      </c>
      <c r="AA806" t="s">
        <v>32</v>
      </c>
      <c r="AB806" t="s">
        <v>32</v>
      </c>
      <c r="AC806" t="s">
        <v>32</v>
      </c>
      <c r="AD806" t="s">
        <v>32</v>
      </c>
      <c r="AE806" t="s">
        <v>190</v>
      </c>
      <c r="AF806">
        <v>217</v>
      </c>
      <c r="AG806" t="s">
        <v>191</v>
      </c>
      <c r="AH806" t="s">
        <v>192</v>
      </c>
      <c r="AI806">
        <v>4</v>
      </c>
      <c r="AJ806">
        <v>4</v>
      </c>
      <c r="AK806" t="s">
        <v>193</v>
      </c>
      <c r="AL806" t="s">
        <v>193</v>
      </c>
      <c r="AM806" t="s">
        <v>193</v>
      </c>
      <c r="AN806">
        <v>1</v>
      </c>
      <c r="AO806" t="s">
        <v>194</v>
      </c>
      <c r="AP806" t="s">
        <v>826</v>
      </c>
      <c r="AQ806" s="283">
        <v>0.5</v>
      </c>
      <c r="AR806">
        <v>1.0840000000000001</v>
      </c>
      <c r="AS806" s="283">
        <v>0.54200000000000004</v>
      </c>
      <c r="AT806">
        <v>102</v>
      </c>
      <c r="AU806" t="s">
        <v>665</v>
      </c>
      <c r="AV806" t="s">
        <v>32</v>
      </c>
      <c r="AW806" t="s">
        <v>32</v>
      </c>
      <c r="AX806">
        <v>15</v>
      </c>
      <c r="AY806" t="s">
        <v>195</v>
      </c>
      <c r="AZ806">
        <v>7492</v>
      </c>
      <c r="BA806" t="s">
        <v>2034</v>
      </c>
      <c r="BB806">
        <v>942842</v>
      </c>
      <c r="BC806" t="s">
        <v>2035</v>
      </c>
      <c r="BD806">
        <v>12210613</v>
      </c>
      <c r="BE806" t="s">
        <v>859</v>
      </c>
      <c r="BF806" t="s">
        <v>665</v>
      </c>
      <c r="BG806" t="s">
        <v>32</v>
      </c>
      <c r="BH806" t="s">
        <v>198</v>
      </c>
      <c r="BI806" t="s">
        <v>32</v>
      </c>
      <c r="BJ806" t="s">
        <v>32</v>
      </c>
      <c r="BK806" t="s">
        <v>32</v>
      </c>
      <c r="BL806" t="s">
        <v>32</v>
      </c>
      <c r="BM806" t="s">
        <v>32</v>
      </c>
      <c r="BN806" t="s">
        <v>1226</v>
      </c>
      <c r="BO806" t="s">
        <v>32</v>
      </c>
      <c r="BP806" t="s">
        <v>32</v>
      </c>
    </row>
    <row r="807" spans="1:68">
      <c r="A807" s="109">
        <v>2026</v>
      </c>
      <c r="B807" t="s">
        <v>598</v>
      </c>
      <c r="C807" s="109">
        <v>18</v>
      </c>
      <c r="D807" t="s">
        <v>2116</v>
      </c>
      <c r="E807">
        <v>1</v>
      </c>
      <c r="F807" t="s">
        <v>32</v>
      </c>
      <c r="G807" t="s">
        <v>32</v>
      </c>
      <c r="H807">
        <v>703971</v>
      </c>
      <c r="I807" t="s">
        <v>1997</v>
      </c>
      <c r="J807" t="s">
        <v>822</v>
      </c>
      <c r="K807" t="s">
        <v>941</v>
      </c>
      <c r="L807" t="s">
        <v>1998</v>
      </c>
      <c r="M807">
        <v>11.94</v>
      </c>
      <c r="N807">
        <v>20.3</v>
      </c>
      <c r="O807">
        <v>15.5</v>
      </c>
      <c r="P807" s="110">
        <v>46059</v>
      </c>
      <c r="Q807" s="110">
        <v>46071</v>
      </c>
      <c r="R807" s="110">
        <v>46071.695138194453</v>
      </c>
      <c r="S807" t="s">
        <v>187</v>
      </c>
      <c r="T807" t="s">
        <v>32</v>
      </c>
      <c r="U807" t="s">
        <v>32</v>
      </c>
      <c r="V807" t="s">
        <v>215</v>
      </c>
      <c r="W807" t="s">
        <v>216</v>
      </c>
      <c r="X807" t="s">
        <v>943</v>
      </c>
      <c r="Y807" t="s">
        <v>32</v>
      </c>
      <c r="Z807" t="s">
        <v>32</v>
      </c>
      <c r="AA807" t="s">
        <v>32</v>
      </c>
      <c r="AB807" t="s">
        <v>32</v>
      </c>
      <c r="AC807" t="s">
        <v>32</v>
      </c>
      <c r="AD807" t="s">
        <v>32</v>
      </c>
      <c r="AE807" t="s">
        <v>190</v>
      </c>
      <c r="AF807">
        <v>217</v>
      </c>
      <c r="AG807" t="s">
        <v>191</v>
      </c>
      <c r="AH807" t="s">
        <v>192</v>
      </c>
      <c r="AI807">
        <v>4</v>
      </c>
      <c r="AJ807">
        <v>4</v>
      </c>
      <c r="AK807" t="s">
        <v>193</v>
      </c>
      <c r="AL807" t="s">
        <v>193</v>
      </c>
      <c r="AM807" t="s">
        <v>193</v>
      </c>
      <c r="AN807">
        <v>2</v>
      </c>
      <c r="AO807" t="s">
        <v>194</v>
      </c>
      <c r="AP807" t="s">
        <v>826</v>
      </c>
      <c r="AQ807" s="283">
        <v>0.17</v>
      </c>
      <c r="AR807">
        <v>1.0840000000000001</v>
      </c>
      <c r="AS807" s="283">
        <v>0.18428</v>
      </c>
      <c r="AT807">
        <v>104</v>
      </c>
      <c r="AU807" t="s">
        <v>216</v>
      </c>
      <c r="AV807" t="s">
        <v>32</v>
      </c>
      <c r="AW807" t="s">
        <v>32</v>
      </c>
      <c r="AX807">
        <v>1</v>
      </c>
      <c r="AY807" t="s">
        <v>422</v>
      </c>
      <c r="AZ807">
        <v>1141</v>
      </c>
      <c r="BA807" t="s">
        <v>948</v>
      </c>
      <c r="BB807">
        <v>957535</v>
      </c>
      <c r="BC807" t="s">
        <v>635</v>
      </c>
      <c r="BD807">
        <v>11613267</v>
      </c>
      <c r="BE807" t="s">
        <v>829</v>
      </c>
      <c r="BF807" t="s">
        <v>216</v>
      </c>
      <c r="BG807" t="s">
        <v>32</v>
      </c>
      <c r="BH807" t="s">
        <v>198</v>
      </c>
      <c r="BI807" t="s">
        <v>32</v>
      </c>
      <c r="BJ807" t="s">
        <v>32</v>
      </c>
      <c r="BK807" t="s">
        <v>32</v>
      </c>
      <c r="BL807" t="s">
        <v>32</v>
      </c>
      <c r="BM807" t="s">
        <v>32</v>
      </c>
      <c r="BN807" t="s">
        <v>1226</v>
      </c>
      <c r="BO807" t="s">
        <v>32</v>
      </c>
      <c r="BP807" t="s">
        <v>32</v>
      </c>
    </row>
    <row r="808" spans="1:68">
      <c r="A808" s="109">
        <v>2026</v>
      </c>
      <c r="B808" t="s">
        <v>598</v>
      </c>
      <c r="C808" s="109">
        <v>18</v>
      </c>
      <c r="D808" t="s">
        <v>2117</v>
      </c>
      <c r="E808">
        <v>1</v>
      </c>
      <c r="F808" t="s">
        <v>32</v>
      </c>
      <c r="G808" t="s">
        <v>32</v>
      </c>
      <c r="H808">
        <v>902783</v>
      </c>
      <c r="I808" t="s">
        <v>638</v>
      </c>
      <c r="J808" t="s">
        <v>822</v>
      </c>
      <c r="K808" t="s">
        <v>854</v>
      </c>
      <c r="L808" t="s">
        <v>2024</v>
      </c>
      <c r="M808">
        <v>11.8</v>
      </c>
      <c r="N808">
        <v>15</v>
      </c>
      <c r="O808">
        <v>18.399999999999999</v>
      </c>
      <c r="P808" s="110">
        <v>46055</v>
      </c>
      <c r="Q808" s="110">
        <v>46071</v>
      </c>
      <c r="R808" s="110">
        <v>46071.678005636582</v>
      </c>
      <c r="S808" t="s">
        <v>187</v>
      </c>
      <c r="T808" t="s">
        <v>32</v>
      </c>
      <c r="U808" t="s">
        <v>32</v>
      </c>
      <c r="V808" t="s">
        <v>215</v>
      </c>
      <c r="W808" t="s">
        <v>216</v>
      </c>
      <c r="X808" t="s">
        <v>943</v>
      </c>
      <c r="Y808" t="s">
        <v>32</v>
      </c>
      <c r="Z808" t="s">
        <v>32</v>
      </c>
      <c r="AA808" t="s">
        <v>32</v>
      </c>
      <c r="AB808" t="s">
        <v>32</v>
      </c>
      <c r="AC808" t="s">
        <v>32</v>
      </c>
      <c r="AD808" t="s">
        <v>32</v>
      </c>
      <c r="AE808" t="s">
        <v>190</v>
      </c>
      <c r="AF808">
        <v>217</v>
      </c>
      <c r="AG808" t="s">
        <v>191</v>
      </c>
      <c r="AH808" t="s">
        <v>192</v>
      </c>
      <c r="AI808">
        <v>4</v>
      </c>
      <c r="AJ808">
        <v>4</v>
      </c>
      <c r="AK808" t="s">
        <v>193</v>
      </c>
      <c r="AL808" t="s">
        <v>193</v>
      </c>
      <c r="AM808" t="s">
        <v>193</v>
      </c>
      <c r="AN808">
        <v>1</v>
      </c>
      <c r="AO808" t="s">
        <v>194</v>
      </c>
      <c r="AP808" t="s">
        <v>826</v>
      </c>
      <c r="AQ808" s="283">
        <v>0.2</v>
      </c>
      <c r="AR808">
        <v>1.0840000000000001</v>
      </c>
      <c r="AS808" s="283">
        <v>0.21679999999999999</v>
      </c>
      <c r="AT808">
        <v>102</v>
      </c>
      <c r="AU808" t="s">
        <v>216</v>
      </c>
      <c r="AV808" t="s">
        <v>32</v>
      </c>
      <c r="AW808" t="s">
        <v>32</v>
      </c>
      <c r="AX808">
        <v>8</v>
      </c>
      <c r="AY808" t="s">
        <v>422</v>
      </c>
      <c r="AZ808">
        <v>1141</v>
      </c>
      <c r="BA808" t="s">
        <v>948</v>
      </c>
      <c r="BB808">
        <v>19499</v>
      </c>
      <c r="BC808" t="s">
        <v>639</v>
      </c>
      <c r="BD808">
        <v>8223862</v>
      </c>
      <c r="BE808" t="s">
        <v>829</v>
      </c>
      <c r="BF808" t="s">
        <v>203</v>
      </c>
      <c r="BG808" t="s">
        <v>32</v>
      </c>
      <c r="BH808" t="s">
        <v>198</v>
      </c>
      <c r="BI808" t="s">
        <v>32</v>
      </c>
      <c r="BJ808" t="s">
        <v>32</v>
      </c>
      <c r="BK808" t="s">
        <v>32</v>
      </c>
      <c r="BL808" t="s">
        <v>32</v>
      </c>
      <c r="BM808" t="s">
        <v>32</v>
      </c>
      <c r="BN808" t="s">
        <v>1226</v>
      </c>
      <c r="BO808" t="s">
        <v>32</v>
      </c>
      <c r="BP808" t="s">
        <v>32</v>
      </c>
    </row>
    <row r="809" spans="1:68">
      <c r="A809" s="109">
        <v>2026</v>
      </c>
      <c r="B809" t="s">
        <v>598</v>
      </c>
      <c r="C809" s="109">
        <v>18</v>
      </c>
      <c r="D809" t="s">
        <v>2117</v>
      </c>
      <c r="E809">
        <v>2</v>
      </c>
      <c r="F809" t="s">
        <v>32</v>
      </c>
      <c r="G809" t="s">
        <v>32</v>
      </c>
      <c r="H809">
        <v>902783</v>
      </c>
      <c r="I809" t="s">
        <v>638</v>
      </c>
      <c r="J809" t="s">
        <v>822</v>
      </c>
      <c r="K809" t="s">
        <v>854</v>
      </c>
      <c r="L809" t="s">
        <v>2024</v>
      </c>
      <c r="M809">
        <v>11.8</v>
      </c>
      <c r="N809">
        <v>15</v>
      </c>
      <c r="O809">
        <v>18.399999999999999</v>
      </c>
      <c r="P809" s="110">
        <v>46055</v>
      </c>
      <c r="Q809" s="110">
        <v>46071</v>
      </c>
      <c r="R809" s="110">
        <v>46071.678005636582</v>
      </c>
      <c r="S809" t="s">
        <v>187</v>
      </c>
      <c r="T809" t="s">
        <v>32</v>
      </c>
      <c r="U809" t="s">
        <v>32</v>
      </c>
      <c r="V809" t="s">
        <v>215</v>
      </c>
      <c r="W809" t="s">
        <v>216</v>
      </c>
      <c r="X809" t="s">
        <v>943</v>
      </c>
      <c r="Y809" t="s">
        <v>32</v>
      </c>
      <c r="Z809" t="s">
        <v>32</v>
      </c>
      <c r="AA809" t="s">
        <v>32</v>
      </c>
      <c r="AB809" t="s">
        <v>32</v>
      </c>
      <c r="AC809" t="s">
        <v>32</v>
      </c>
      <c r="AD809" t="s">
        <v>32</v>
      </c>
      <c r="AE809" t="s">
        <v>190</v>
      </c>
      <c r="AF809">
        <v>217</v>
      </c>
      <c r="AG809" t="s">
        <v>191</v>
      </c>
      <c r="AH809" t="s">
        <v>192</v>
      </c>
      <c r="AI809">
        <v>4</v>
      </c>
      <c r="AJ809">
        <v>4</v>
      </c>
      <c r="AK809" t="s">
        <v>193</v>
      </c>
      <c r="AL809" t="s">
        <v>193</v>
      </c>
      <c r="AM809" t="s">
        <v>193</v>
      </c>
      <c r="AN809">
        <v>1</v>
      </c>
      <c r="AO809" t="s">
        <v>194</v>
      </c>
      <c r="AP809" t="s">
        <v>826</v>
      </c>
      <c r="AQ809" s="283">
        <v>0.2</v>
      </c>
      <c r="AR809">
        <v>1.0840000000000001</v>
      </c>
      <c r="AS809" s="283">
        <v>0.21679999999999999</v>
      </c>
      <c r="AT809">
        <v>103</v>
      </c>
      <c r="AU809" t="s">
        <v>216</v>
      </c>
      <c r="AV809" t="s">
        <v>32</v>
      </c>
      <c r="AW809" t="s">
        <v>32</v>
      </c>
      <c r="AX809">
        <v>8</v>
      </c>
      <c r="AY809" t="s">
        <v>422</v>
      </c>
      <c r="AZ809">
        <v>1141</v>
      </c>
      <c r="BA809" t="s">
        <v>948</v>
      </c>
      <c r="BB809">
        <v>19499</v>
      </c>
      <c r="BC809" t="s">
        <v>639</v>
      </c>
      <c r="BD809">
        <v>8223862</v>
      </c>
      <c r="BE809" t="s">
        <v>829</v>
      </c>
      <c r="BF809" t="s">
        <v>203</v>
      </c>
      <c r="BG809" t="s">
        <v>32</v>
      </c>
      <c r="BH809" t="s">
        <v>198</v>
      </c>
      <c r="BI809" t="s">
        <v>32</v>
      </c>
      <c r="BJ809" t="s">
        <v>32</v>
      </c>
      <c r="BK809" t="s">
        <v>32</v>
      </c>
      <c r="BL809" t="s">
        <v>32</v>
      </c>
      <c r="BM809" t="s">
        <v>32</v>
      </c>
      <c r="BN809" t="s">
        <v>1226</v>
      </c>
      <c r="BO809" t="s">
        <v>32</v>
      </c>
      <c r="BP809" t="s">
        <v>32</v>
      </c>
    </row>
    <row r="810" spans="1:68">
      <c r="A810" s="109">
        <v>2026</v>
      </c>
      <c r="B810" t="s">
        <v>598</v>
      </c>
      <c r="C810" s="109">
        <v>18</v>
      </c>
      <c r="D810" t="s">
        <v>2117</v>
      </c>
      <c r="E810">
        <v>3</v>
      </c>
      <c r="F810" t="s">
        <v>32</v>
      </c>
      <c r="G810" t="s">
        <v>32</v>
      </c>
      <c r="H810">
        <v>902783</v>
      </c>
      <c r="I810" t="s">
        <v>638</v>
      </c>
      <c r="J810" t="s">
        <v>822</v>
      </c>
      <c r="K810" t="s">
        <v>854</v>
      </c>
      <c r="L810" t="s">
        <v>2024</v>
      </c>
      <c r="M810">
        <v>11.8</v>
      </c>
      <c r="N810">
        <v>15</v>
      </c>
      <c r="O810">
        <v>18.399999999999999</v>
      </c>
      <c r="P810" s="110">
        <v>46055</v>
      </c>
      <c r="Q810" s="110">
        <v>46071</v>
      </c>
      <c r="R810" s="110">
        <v>46071.678005636582</v>
      </c>
      <c r="S810" t="s">
        <v>187</v>
      </c>
      <c r="T810" t="s">
        <v>32</v>
      </c>
      <c r="U810" t="s">
        <v>32</v>
      </c>
      <c r="V810" t="s">
        <v>215</v>
      </c>
      <c r="W810" t="s">
        <v>216</v>
      </c>
      <c r="X810" t="s">
        <v>943</v>
      </c>
      <c r="Y810" t="s">
        <v>32</v>
      </c>
      <c r="Z810" t="s">
        <v>32</v>
      </c>
      <c r="AA810" t="s">
        <v>32</v>
      </c>
      <c r="AB810" t="s">
        <v>32</v>
      </c>
      <c r="AC810" t="s">
        <v>32</v>
      </c>
      <c r="AD810" t="s">
        <v>32</v>
      </c>
      <c r="AE810" t="s">
        <v>190</v>
      </c>
      <c r="AF810">
        <v>217</v>
      </c>
      <c r="AG810" t="s">
        <v>191</v>
      </c>
      <c r="AH810" t="s">
        <v>192</v>
      </c>
      <c r="AI810">
        <v>4</v>
      </c>
      <c r="AJ810">
        <v>4</v>
      </c>
      <c r="AK810" t="s">
        <v>193</v>
      </c>
      <c r="AL810" t="s">
        <v>193</v>
      </c>
      <c r="AM810" t="s">
        <v>193</v>
      </c>
      <c r="AN810">
        <v>2</v>
      </c>
      <c r="AO810" t="s">
        <v>194</v>
      </c>
      <c r="AP810" t="s">
        <v>826</v>
      </c>
      <c r="AQ810" s="283">
        <v>0.24099999999999999</v>
      </c>
      <c r="AR810">
        <v>1.0840000000000001</v>
      </c>
      <c r="AS810" s="283">
        <v>0.26124399999999998</v>
      </c>
      <c r="AT810">
        <v>104</v>
      </c>
      <c r="AU810" t="s">
        <v>216</v>
      </c>
      <c r="AV810" t="s">
        <v>32</v>
      </c>
      <c r="AW810" t="s">
        <v>32</v>
      </c>
      <c r="AX810">
        <v>8</v>
      </c>
      <c r="AY810" t="s">
        <v>422</v>
      </c>
      <c r="AZ810">
        <v>1141</v>
      </c>
      <c r="BA810" t="s">
        <v>948</v>
      </c>
      <c r="BB810">
        <v>19499</v>
      </c>
      <c r="BC810" t="s">
        <v>639</v>
      </c>
      <c r="BD810">
        <v>8223862</v>
      </c>
      <c r="BE810" t="s">
        <v>829</v>
      </c>
      <c r="BF810" t="s">
        <v>203</v>
      </c>
      <c r="BG810" t="s">
        <v>32</v>
      </c>
      <c r="BH810" t="s">
        <v>198</v>
      </c>
      <c r="BI810" t="s">
        <v>32</v>
      </c>
      <c r="BJ810" t="s">
        <v>32</v>
      </c>
      <c r="BK810" t="s">
        <v>32</v>
      </c>
      <c r="BL810" t="s">
        <v>32</v>
      </c>
      <c r="BM810" t="s">
        <v>32</v>
      </c>
      <c r="BN810" t="s">
        <v>1226</v>
      </c>
      <c r="BO810" t="s">
        <v>32</v>
      </c>
      <c r="BP810" t="s">
        <v>32</v>
      </c>
    </row>
    <row r="811" spans="1:68">
      <c r="A811" s="109">
        <v>2026</v>
      </c>
      <c r="B811" t="s">
        <v>598</v>
      </c>
      <c r="C811" s="109">
        <v>18</v>
      </c>
      <c r="D811" t="s">
        <v>2118</v>
      </c>
      <c r="E811">
        <v>1</v>
      </c>
      <c r="F811" t="s">
        <v>32</v>
      </c>
      <c r="G811" t="s">
        <v>32</v>
      </c>
      <c r="H811">
        <v>966187</v>
      </c>
      <c r="I811" t="s">
        <v>2066</v>
      </c>
      <c r="J811" t="s">
        <v>822</v>
      </c>
      <c r="K811" t="s">
        <v>854</v>
      </c>
      <c r="L811" t="s">
        <v>2067</v>
      </c>
      <c r="M811">
        <v>11.76</v>
      </c>
      <c r="N811">
        <v>26</v>
      </c>
      <c r="O811">
        <v>14.9</v>
      </c>
      <c r="P811" s="110">
        <v>46059</v>
      </c>
      <c r="Q811" s="110">
        <v>46071</v>
      </c>
      <c r="R811" s="110">
        <v>46071.633297719913</v>
      </c>
      <c r="S811" t="s">
        <v>187</v>
      </c>
      <c r="T811" t="s">
        <v>32</v>
      </c>
      <c r="U811" t="s">
        <v>32</v>
      </c>
      <c r="V811" t="s">
        <v>203</v>
      </c>
      <c r="W811" t="s">
        <v>203</v>
      </c>
      <c r="X811" t="s">
        <v>1039</v>
      </c>
      <c r="Y811" t="s">
        <v>32</v>
      </c>
      <c r="Z811" t="s">
        <v>32</v>
      </c>
      <c r="AA811" t="s">
        <v>32</v>
      </c>
      <c r="AB811" t="s">
        <v>32</v>
      </c>
      <c r="AC811" t="s">
        <v>32</v>
      </c>
      <c r="AD811" t="s">
        <v>32</v>
      </c>
      <c r="AE811" t="s">
        <v>190</v>
      </c>
      <c r="AF811">
        <v>217</v>
      </c>
      <c r="AG811" t="s">
        <v>191</v>
      </c>
      <c r="AH811" t="s">
        <v>192</v>
      </c>
      <c r="AI811">
        <v>4</v>
      </c>
      <c r="AJ811">
        <v>4</v>
      </c>
      <c r="AK811" t="s">
        <v>193</v>
      </c>
      <c r="AL811" t="s">
        <v>193</v>
      </c>
      <c r="AM811" t="s">
        <v>193</v>
      </c>
      <c r="AN811">
        <v>8</v>
      </c>
      <c r="AO811" t="s">
        <v>194</v>
      </c>
      <c r="AP811" t="s">
        <v>826</v>
      </c>
      <c r="AQ811" s="283">
        <v>1.2270000000000001</v>
      </c>
      <c r="AR811">
        <v>1.0840000000000001</v>
      </c>
      <c r="AS811" s="283">
        <v>1.330068</v>
      </c>
      <c r="AT811">
        <v>114</v>
      </c>
      <c r="AU811" t="s">
        <v>205</v>
      </c>
      <c r="AV811" t="s">
        <v>32</v>
      </c>
      <c r="AW811" t="s">
        <v>32</v>
      </c>
      <c r="AX811">
        <v>5</v>
      </c>
      <c r="AY811" t="s">
        <v>195</v>
      </c>
      <c r="AZ811">
        <v>6008</v>
      </c>
      <c r="BA811" t="s">
        <v>2068</v>
      </c>
      <c r="BB811">
        <v>8863</v>
      </c>
      <c r="BC811" t="s">
        <v>2069</v>
      </c>
      <c r="BD811">
        <v>9889849</v>
      </c>
      <c r="BE811" t="s">
        <v>829</v>
      </c>
      <c r="BF811" t="s">
        <v>340</v>
      </c>
      <c r="BG811" t="s">
        <v>32</v>
      </c>
      <c r="BH811" t="s">
        <v>198</v>
      </c>
      <c r="BI811" t="s">
        <v>32</v>
      </c>
      <c r="BJ811" t="s">
        <v>32</v>
      </c>
      <c r="BK811" t="s">
        <v>32</v>
      </c>
      <c r="BL811" t="s">
        <v>32</v>
      </c>
      <c r="BM811" t="s">
        <v>32</v>
      </c>
      <c r="BN811" t="s">
        <v>1226</v>
      </c>
      <c r="BO811" t="s">
        <v>32</v>
      </c>
      <c r="BP811" t="s">
        <v>32</v>
      </c>
    </row>
    <row r="812" spans="1:68">
      <c r="A812" s="109">
        <v>2026</v>
      </c>
      <c r="B812" t="s">
        <v>598</v>
      </c>
      <c r="C812" s="109">
        <v>18</v>
      </c>
      <c r="D812" t="s">
        <v>2119</v>
      </c>
      <c r="E812">
        <v>1</v>
      </c>
      <c r="F812" t="s">
        <v>32</v>
      </c>
      <c r="G812" t="s">
        <v>32</v>
      </c>
      <c r="H812">
        <v>703870</v>
      </c>
      <c r="I812" t="s">
        <v>2108</v>
      </c>
      <c r="J812" t="s">
        <v>822</v>
      </c>
      <c r="K812" t="s">
        <v>854</v>
      </c>
      <c r="L812" t="s">
        <v>2109</v>
      </c>
      <c r="M812">
        <v>11.99</v>
      </c>
      <c r="N812">
        <v>18.8</v>
      </c>
      <c r="O812">
        <v>19.2</v>
      </c>
      <c r="P812" s="110">
        <v>46054</v>
      </c>
      <c r="Q812" s="110">
        <v>46071</v>
      </c>
      <c r="R812" s="110">
        <v>46071.040118321762</v>
      </c>
      <c r="S812" t="s">
        <v>187</v>
      </c>
      <c r="T812" t="s">
        <v>32</v>
      </c>
      <c r="U812" t="s">
        <v>32</v>
      </c>
      <c r="V812" t="s">
        <v>203</v>
      </c>
      <c r="W812" t="s">
        <v>203</v>
      </c>
      <c r="X812" t="s">
        <v>1039</v>
      </c>
      <c r="Y812" t="s">
        <v>32</v>
      </c>
      <c r="Z812" t="s">
        <v>32</v>
      </c>
      <c r="AA812" t="s">
        <v>32</v>
      </c>
      <c r="AB812" t="s">
        <v>32</v>
      </c>
      <c r="AC812" t="s">
        <v>32</v>
      </c>
      <c r="AD812" t="s">
        <v>32</v>
      </c>
      <c r="AE812" t="s">
        <v>190</v>
      </c>
      <c r="AF812">
        <v>217</v>
      </c>
      <c r="AG812" t="s">
        <v>191</v>
      </c>
      <c r="AH812" t="s">
        <v>192</v>
      </c>
      <c r="AI812">
        <v>4</v>
      </c>
      <c r="AJ812">
        <v>4</v>
      </c>
      <c r="AK812" t="s">
        <v>193</v>
      </c>
      <c r="AL812" t="s">
        <v>193</v>
      </c>
      <c r="AM812" t="s">
        <v>193</v>
      </c>
      <c r="AN812">
        <v>8</v>
      </c>
      <c r="AO812" t="s">
        <v>194</v>
      </c>
      <c r="AP812" t="s">
        <v>826</v>
      </c>
      <c r="AQ812" s="283">
        <v>1.4650000000000001</v>
      </c>
      <c r="AR812">
        <v>1.0840000000000001</v>
      </c>
      <c r="AS812" s="283">
        <v>1.58806</v>
      </c>
      <c r="AT812">
        <v>114</v>
      </c>
      <c r="AU812" t="s">
        <v>205</v>
      </c>
      <c r="AV812" t="s">
        <v>32</v>
      </c>
      <c r="AW812" t="s">
        <v>32</v>
      </c>
      <c r="AX812">
        <v>8</v>
      </c>
      <c r="AY812" t="s">
        <v>195</v>
      </c>
      <c r="AZ812">
        <v>10446</v>
      </c>
      <c r="BA812" t="s">
        <v>2110</v>
      </c>
      <c r="BB812">
        <v>224253</v>
      </c>
      <c r="BC812" t="s">
        <v>2111</v>
      </c>
      <c r="BD812">
        <v>16388106</v>
      </c>
      <c r="BE812" t="s">
        <v>829</v>
      </c>
      <c r="BF812" t="s">
        <v>203</v>
      </c>
      <c r="BG812" t="s">
        <v>32</v>
      </c>
      <c r="BH812" t="s">
        <v>198</v>
      </c>
      <c r="BI812" t="s">
        <v>32</v>
      </c>
      <c r="BJ812" t="s">
        <v>32</v>
      </c>
      <c r="BK812" t="s">
        <v>32</v>
      </c>
      <c r="BL812" t="s">
        <v>32</v>
      </c>
      <c r="BM812" t="s">
        <v>32</v>
      </c>
      <c r="BN812" t="s">
        <v>1226</v>
      </c>
      <c r="BO812" t="s">
        <v>32</v>
      </c>
      <c r="BP812" t="s">
        <v>32</v>
      </c>
    </row>
    <row r="813" spans="1:68">
      <c r="A813" s="109">
        <v>2026</v>
      </c>
      <c r="B813" t="s">
        <v>598</v>
      </c>
      <c r="C813" s="109">
        <v>14</v>
      </c>
      <c r="D813" t="s">
        <v>2120</v>
      </c>
      <c r="E813">
        <v>1</v>
      </c>
      <c r="F813" t="s">
        <v>32</v>
      </c>
      <c r="G813" t="s">
        <v>32</v>
      </c>
      <c r="H813">
        <v>699932</v>
      </c>
      <c r="I813" t="s">
        <v>2007</v>
      </c>
      <c r="J813" t="s">
        <v>822</v>
      </c>
      <c r="K813" t="s">
        <v>2008</v>
      </c>
      <c r="L813" t="s">
        <v>2009</v>
      </c>
      <c r="M813">
        <v>10.5</v>
      </c>
      <c r="N813">
        <v>12.5</v>
      </c>
      <c r="O813">
        <v>10.1</v>
      </c>
      <c r="P813" s="110">
        <v>46054</v>
      </c>
      <c r="Q813" s="110">
        <v>46067</v>
      </c>
      <c r="R813" s="110">
        <v>46070.726856331021</v>
      </c>
      <c r="S813" t="s">
        <v>187</v>
      </c>
      <c r="T813" t="s">
        <v>32</v>
      </c>
      <c r="U813" t="s">
        <v>32</v>
      </c>
      <c r="V813" t="s">
        <v>1196</v>
      </c>
      <c r="W813" t="s">
        <v>1197</v>
      </c>
      <c r="X813" t="s">
        <v>1001</v>
      </c>
      <c r="Y813" t="s">
        <v>32</v>
      </c>
      <c r="Z813" t="s">
        <v>32</v>
      </c>
      <c r="AA813" t="s">
        <v>32</v>
      </c>
      <c r="AB813" t="s">
        <v>32</v>
      </c>
      <c r="AC813" t="s">
        <v>32</v>
      </c>
      <c r="AD813" t="s">
        <v>32</v>
      </c>
      <c r="AE813" t="s">
        <v>190</v>
      </c>
      <c r="AF813">
        <v>217</v>
      </c>
      <c r="AG813" t="s">
        <v>191</v>
      </c>
      <c r="AH813" t="s">
        <v>192</v>
      </c>
      <c r="AI813">
        <v>4</v>
      </c>
      <c r="AJ813">
        <v>4</v>
      </c>
      <c r="AK813" t="s">
        <v>193</v>
      </c>
      <c r="AL813" t="s">
        <v>193</v>
      </c>
      <c r="AM813" t="s">
        <v>193</v>
      </c>
      <c r="AN813">
        <v>4</v>
      </c>
      <c r="AO813" t="s">
        <v>597</v>
      </c>
      <c r="AP813" t="s">
        <v>826</v>
      </c>
      <c r="AQ813" s="283">
        <v>0.216</v>
      </c>
      <c r="AR813">
        <v>1</v>
      </c>
      <c r="AS813" s="283">
        <v>0.216</v>
      </c>
      <c r="AT813">
        <v>110</v>
      </c>
      <c r="AU813" t="s">
        <v>1198</v>
      </c>
      <c r="AV813" t="s">
        <v>32</v>
      </c>
      <c r="AW813" t="s">
        <v>32</v>
      </c>
      <c r="AX813">
        <v>4</v>
      </c>
      <c r="AY813" t="s">
        <v>195</v>
      </c>
      <c r="AZ813">
        <v>10746</v>
      </c>
      <c r="BA813" t="s">
        <v>1104</v>
      </c>
      <c r="BB813">
        <v>70020</v>
      </c>
      <c r="BC813" t="s">
        <v>2010</v>
      </c>
      <c r="BD813">
        <v>13361038</v>
      </c>
      <c r="BE813" t="s">
        <v>829</v>
      </c>
      <c r="BF813" t="s">
        <v>1197</v>
      </c>
      <c r="BG813" t="s">
        <v>32</v>
      </c>
      <c r="BH813" t="s">
        <v>198</v>
      </c>
      <c r="BI813" t="s">
        <v>32</v>
      </c>
      <c r="BJ813" t="s">
        <v>32</v>
      </c>
      <c r="BK813" t="s">
        <v>32</v>
      </c>
      <c r="BL813" t="s">
        <v>32</v>
      </c>
      <c r="BM813" t="s">
        <v>32</v>
      </c>
      <c r="BN813" t="s">
        <v>1226</v>
      </c>
      <c r="BO813" t="s">
        <v>32</v>
      </c>
      <c r="BP813" t="s">
        <v>32</v>
      </c>
    </row>
    <row r="814" spans="1:68">
      <c r="A814" s="109">
        <v>2026</v>
      </c>
      <c r="B814" t="s">
        <v>598</v>
      </c>
      <c r="C814" s="109">
        <v>17</v>
      </c>
      <c r="D814" t="s">
        <v>2121</v>
      </c>
      <c r="E814">
        <v>1</v>
      </c>
      <c r="F814" t="s">
        <v>32</v>
      </c>
      <c r="G814" t="s">
        <v>32</v>
      </c>
      <c r="H814">
        <v>697361</v>
      </c>
      <c r="I814" t="s">
        <v>2092</v>
      </c>
      <c r="J814" t="s">
        <v>822</v>
      </c>
      <c r="K814" t="s">
        <v>854</v>
      </c>
      <c r="L814" t="s">
        <v>2093</v>
      </c>
      <c r="M814">
        <v>11.9</v>
      </c>
      <c r="N814">
        <v>25.5</v>
      </c>
      <c r="O814">
        <v>19.3</v>
      </c>
      <c r="P814" s="110">
        <v>46048</v>
      </c>
      <c r="Q814" s="110">
        <v>46070</v>
      </c>
      <c r="R814" s="110">
        <v>46070.545280092592</v>
      </c>
      <c r="S814" t="s">
        <v>187</v>
      </c>
      <c r="T814" t="s">
        <v>32</v>
      </c>
      <c r="U814" t="s">
        <v>32</v>
      </c>
      <c r="V814" t="s">
        <v>301</v>
      </c>
      <c r="W814" t="s">
        <v>302</v>
      </c>
      <c r="X814" t="s">
        <v>856</v>
      </c>
      <c r="Y814" t="s">
        <v>32</v>
      </c>
      <c r="Z814" t="s">
        <v>32</v>
      </c>
      <c r="AA814" t="s">
        <v>32</v>
      </c>
      <c r="AB814" t="s">
        <v>32</v>
      </c>
      <c r="AC814" t="s">
        <v>32</v>
      </c>
      <c r="AD814" t="s">
        <v>32</v>
      </c>
      <c r="AE814" t="s">
        <v>190</v>
      </c>
      <c r="AF814">
        <v>217</v>
      </c>
      <c r="AG814" t="s">
        <v>191</v>
      </c>
      <c r="AH814" t="s">
        <v>192</v>
      </c>
      <c r="AI814">
        <v>4</v>
      </c>
      <c r="AJ814">
        <v>4</v>
      </c>
      <c r="AK814" t="s">
        <v>193</v>
      </c>
      <c r="AL814" t="s">
        <v>193</v>
      </c>
      <c r="AM814" t="s">
        <v>193</v>
      </c>
      <c r="AN814">
        <v>10</v>
      </c>
      <c r="AO814" t="s">
        <v>597</v>
      </c>
      <c r="AP814" t="s">
        <v>826</v>
      </c>
      <c r="AQ814" s="283">
        <v>5.1740000000000004</v>
      </c>
      <c r="AR814">
        <v>1</v>
      </c>
      <c r="AS814" s="283">
        <v>5.1740000000000004</v>
      </c>
      <c r="AT814">
        <v>117</v>
      </c>
      <c r="AU814" t="s">
        <v>261</v>
      </c>
      <c r="AV814" t="s">
        <v>32</v>
      </c>
      <c r="AW814" t="s">
        <v>32</v>
      </c>
      <c r="AX814">
        <v>8</v>
      </c>
      <c r="AY814" t="s">
        <v>195</v>
      </c>
      <c r="AZ814">
        <v>9194</v>
      </c>
      <c r="BA814" t="s">
        <v>2094</v>
      </c>
      <c r="BB814">
        <v>20779</v>
      </c>
      <c r="BC814" t="s">
        <v>2095</v>
      </c>
      <c r="BD814">
        <v>12199146</v>
      </c>
      <c r="BE814" t="s">
        <v>829</v>
      </c>
      <c r="BF814" t="s">
        <v>203</v>
      </c>
      <c r="BG814" t="s">
        <v>32</v>
      </c>
      <c r="BH814" t="s">
        <v>198</v>
      </c>
      <c r="BI814" t="s">
        <v>32</v>
      </c>
      <c r="BJ814" t="s">
        <v>32</v>
      </c>
      <c r="BK814" t="s">
        <v>32</v>
      </c>
      <c r="BL814" t="s">
        <v>32</v>
      </c>
      <c r="BM814" t="s">
        <v>32</v>
      </c>
      <c r="BN814" t="s">
        <v>1226</v>
      </c>
      <c r="BO814" t="s">
        <v>32</v>
      </c>
      <c r="BP814" t="s">
        <v>32</v>
      </c>
    </row>
    <row r="815" spans="1:68">
      <c r="A815" s="109">
        <v>2026</v>
      </c>
      <c r="B815" t="s">
        <v>598</v>
      </c>
      <c r="C815" s="109">
        <v>16</v>
      </c>
      <c r="D815" t="s">
        <v>2122</v>
      </c>
      <c r="E815">
        <v>1</v>
      </c>
      <c r="F815" t="s">
        <v>32</v>
      </c>
      <c r="G815" t="s">
        <v>32</v>
      </c>
      <c r="H815">
        <v>704782</v>
      </c>
      <c r="I815" t="s">
        <v>648</v>
      </c>
      <c r="J815" t="s">
        <v>822</v>
      </c>
      <c r="K815" t="s">
        <v>952</v>
      </c>
      <c r="L815" t="s">
        <v>2052</v>
      </c>
      <c r="M815">
        <v>11.98</v>
      </c>
      <c r="N815">
        <v>14.9</v>
      </c>
      <c r="O815">
        <v>14.5</v>
      </c>
      <c r="P815" s="110">
        <v>46054</v>
      </c>
      <c r="Q815" s="110">
        <v>46069</v>
      </c>
      <c r="R815" s="110">
        <v>46069.961604085649</v>
      </c>
      <c r="S815" t="s">
        <v>187</v>
      </c>
      <c r="T815" t="s">
        <v>32</v>
      </c>
      <c r="U815" t="s">
        <v>32</v>
      </c>
      <c r="V815" t="s">
        <v>318</v>
      </c>
      <c r="W815" t="s">
        <v>318</v>
      </c>
      <c r="X815" t="s">
        <v>954</v>
      </c>
      <c r="Y815" t="s">
        <v>32</v>
      </c>
      <c r="Z815" t="s">
        <v>32</v>
      </c>
      <c r="AA815" t="s">
        <v>32</v>
      </c>
      <c r="AB815" t="s">
        <v>32</v>
      </c>
      <c r="AC815" t="s">
        <v>32</v>
      </c>
      <c r="AD815" t="s">
        <v>32</v>
      </c>
      <c r="AE815" t="s">
        <v>190</v>
      </c>
      <c r="AF815">
        <v>217</v>
      </c>
      <c r="AG815" t="s">
        <v>191</v>
      </c>
      <c r="AH815" t="s">
        <v>192</v>
      </c>
      <c r="AI815">
        <v>4</v>
      </c>
      <c r="AJ815">
        <v>4</v>
      </c>
      <c r="AK815" t="s">
        <v>193</v>
      </c>
      <c r="AL815" t="s">
        <v>193</v>
      </c>
      <c r="AM815" t="s">
        <v>193</v>
      </c>
      <c r="AN815">
        <v>3</v>
      </c>
      <c r="AO815" t="s">
        <v>194</v>
      </c>
      <c r="AP815" t="s">
        <v>826</v>
      </c>
      <c r="AQ815" s="283">
        <v>2.6419999999999999</v>
      </c>
      <c r="AR815">
        <v>1.0840000000000001</v>
      </c>
      <c r="AS815" s="283">
        <v>2.863928</v>
      </c>
      <c r="AT815">
        <v>108</v>
      </c>
      <c r="AU815" t="s">
        <v>320</v>
      </c>
      <c r="AV815" t="s">
        <v>32</v>
      </c>
      <c r="AW815" t="s">
        <v>32</v>
      </c>
      <c r="AX815">
        <v>3</v>
      </c>
      <c r="AY815" t="s">
        <v>195</v>
      </c>
      <c r="AZ815">
        <v>5811</v>
      </c>
      <c r="BA815" t="s">
        <v>397</v>
      </c>
      <c r="BB815">
        <v>242554</v>
      </c>
      <c r="BC815" t="s">
        <v>2053</v>
      </c>
      <c r="BD815">
        <v>21566243</v>
      </c>
      <c r="BE815" t="s">
        <v>829</v>
      </c>
      <c r="BF815" t="s">
        <v>318</v>
      </c>
      <c r="BG815" t="s">
        <v>32</v>
      </c>
      <c r="BH815" t="s">
        <v>198</v>
      </c>
      <c r="BI815" t="s">
        <v>32</v>
      </c>
      <c r="BJ815" t="s">
        <v>32</v>
      </c>
      <c r="BK815" t="s">
        <v>32</v>
      </c>
      <c r="BL815" t="s">
        <v>32</v>
      </c>
      <c r="BM815" t="s">
        <v>32</v>
      </c>
      <c r="BN815" t="s">
        <v>1226</v>
      </c>
      <c r="BO815" t="s">
        <v>32</v>
      </c>
      <c r="BP815" t="s">
        <v>32</v>
      </c>
    </row>
    <row r="816" spans="1:68">
      <c r="A816" s="109">
        <v>2026</v>
      </c>
      <c r="B816" t="s">
        <v>598</v>
      </c>
      <c r="C816" s="109">
        <v>16</v>
      </c>
      <c r="D816" t="s">
        <v>2123</v>
      </c>
      <c r="E816">
        <v>1</v>
      </c>
      <c r="F816" t="s">
        <v>32</v>
      </c>
      <c r="G816" t="s">
        <v>32</v>
      </c>
      <c r="H816">
        <v>969814</v>
      </c>
      <c r="I816" t="s">
        <v>2059</v>
      </c>
      <c r="J816" t="s">
        <v>822</v>
      </c>
      <c r="K816" t="s">
        <v>2060</v>
      </c>
      <c r="L816" t="s">
        <v>2061</v>
      </c>
      <c r="M816">
        <v>11.79</v>
      </c>
      <c r="N816">
        <v>15</v>
      </c>
      <c r="O816">
        <v>5</v>
      </c>
      <c r="P816" s="110">
        <v>46056</v>
      </c>
      <c r="Q816" s="110">
        <v>46069</v>
      </c>
      <c r="R816" s="110">
        <v>46069.936594756953</v>
      </c>
      <c r="S816" t="s">
        <v>187</v>
      </c>
      <c r="T816" t="s">
        <v>32</v>
      </c>
      <c r="U816" t="s">
        <v>32</v>
      </c>
      <c r="V816" t="s">
        <v>2062</v>
      </c>
      <c r="W816" t="s">
        <v>2062</v>
      </c>
      <c r="X816" t="s">
        <v>1320</v>
      </c>
      <c r="Y816" t="s">
        <v>32</v>
      </c>
      <c r="Z816" t="s">
        <v>32</v>
      </c>
      <c r="AA816" t="s">
        <v>32</v>
      </c>
      <c r="AB816" t="s">
        <v>32</v>
      </c>
      <c r="AC816" t="s">
        <v>32</v>
      </c>
      <c r="AD816" t="s">
        <v>32</v>
      </c>
      <c r="AE816" t="s">
        <v>190</v>
      </c>
      <c r="AF816">
        <v>217</v>
      </c>
      <c r="AG816" t="s">
        <v>191</v>
      </c>
      <c r="AH816" t="s">
        <v>192</v>
      </c>
      <c r="AI816">
        <v>4</v>
      </c>
      <c r="AJ816">
        <v>4</v>
      </c>
      <c r="AK816" t="s">
        <v>193</v>
      </c>
      <c r="AL816" t="s">
        <v>193</v>
      </c>
      <c r="AM816" t="s">
        <v>193</v>
      </c>
      <c r="AN816">
        <v>2</v>
      </c>
      <c r="AO816" t="s">
        <v>194</v>
      </c>
      <c r="AP816" t="s">
        <v>826</v>
      </c>
      <c r="AQ816" s="283">
        <v>1.45</v>
      </c>
      <c r="AR816">
        <v>1.0840000000000001</v>
      </c>
      <c r="AS816" s="283">
        <v>1.5718000000000001</v>
      </c>
      <c r="AT816">
        <v>106</v>
      </c>
      <c r="AU816" t="s">
        <v>63</v>
      </c>
      <c r="AV816" t="s">
        <v>32</v>
      </c>
      <c r="AW816" t="s">
        <v>32</v>
      </c>
      <c r="AX816">
        <v>2</v>
      </c>
      <c r="AY816" t="s">
        <v>195</v>
      </c>
      <c r="AZ816">
        <v>31</v>
      </c>
      <c r="BA816" t="s">
        <v>1143</v>
      </c>
      <c r="BB816">
        <v>233504</v>
      </c>
      <c r="BC816" t="s">
        <v>2063</v>
      </c>
      <c r="BD816">
        <v>18860762</v>
      </c>
      <c r="BE816" t="s">
        <v>829</v>
      </c>
      <c r="BF816" t="s">
        <v>2062</v>
      </c>
      <c r="BG816" t="s">
        <v>32</v>
      </c>
      <c r="BH816" t="s">
        <v>198</v>
      </c>
      <c r="BI816" t="s">
        <v>32</v>
      </c>
      <c r="BJ816" t="s">
        <v>32</v>
      </c>
      <c r="BK816" t="s">
        <v>32</v>
      </c>
      <c r="BL816" t="s">
        <v>32</v>
      </c>
      <c r="BM816" t="s">
        <v>32</v>
      </c>
      <c r="BN816" t="s">
        <v>1226</v>
      </c>
      <c r="BO816" t="s">
        <v>32</v>
      </c>
      <c r="BP816" t="s">
        <v>32</v>
      </c>
    </row>
    <row r="817" spans="1:68">
      <c r="A817" s="109">
        <v>2026</v>
      </c>
      <c r="B817" t="s">
        <v>598</v>
      </c>
      <c r="C817" s="109">
        <v>16</v>
      </c>
      <c r="D817" t="s">
        <v>2124</v>
      </c>
      <c r="E817">
        <v>1</v>
      </c>
      <c r="F817" t="s">
        <v>32</v>
      </c>
      <c r="G817" t="s">
        <v>32</v>
      </c>
      <c r="H817">
        <v>697648</v>
      </c>
      <c r="I817" t="s">
        <v>2098</v>
      </c>
      <c r="J817" t="s">
        <v>822</v>
      </c>
      <c r="K817" t="s">
        <v>854</v>
      </c>
      <c r="L817" t="s">
        <v>2099</v>
      </c>
      <c r="M817">
        <v>11.98</v>
      </c>
      <c r="N817">
        <v>22.6</v>
      </c>
      <c r="O817">
        <v>16.899999999999999</v>
      </c>
      <c r="P817" s="110">
        <v>46048</v>
      </c>
      <c r="Q817" s="110">
        <v>46069</v>
      </c>
      <c r="R817" s="110">
        <v>46069.536200347233</v>
      </c>
      <c r="S817" t="s">
        <v>187</v>
      </c>
      <c r="T817" t="s">
        <v>32</v>
      </c>
      <c r="U817" t="s">
        <v>32</v>
      </c>
      <c r="V817" t="s">
        <v>334</v>
      </c>
      <c r="W817" t="s">
        <v>188</v>
      </c>
      <c r="X817" t="s">
        <v>825</v>
      </c>
      <c r="Y817" t="s">
        <v>32</v>
      </c>
      <c r="Z817" t="s">
        <v>32</v>
      </c>
      <c r="AA817" t="s">
        <v>32</v>
      </c>
      <c r="AB817" t="s">
        <v>32</v>
      </c>
      <c r="AC817" t="s">
        <v>32</v>
      </c>
      <c r="AD817" t="s">
        <v>32</v>
      </c>
      <c r="AE817" t="s">
        <v>190</v>
      </c>
      <c r="AF817">
        <v>217</v>
      </c>
      <c r="AG817" t="s">
        <v>191</v>
      </c>
      <c r="AH817" t="s">
        <v>192</v>
      </c>
      <c r="AI817">
        <v>4</v>
      </c>
      <c r="AJ817">
        <v>4</v>
      </c>
      <c r="AK817" t="s">
        <v>193</v>
      </c>
      <c r="AL817" t="s">
        <v>193</v>
      </c>
      <c r="AM817" t="s">
        <v>193</v>
      </c>
      <c r="AN817">
        <v>9</v>
      </c>
      <c r="AO817" t="s">
        <v>194</v>
      </c>
      <c r="AP817" t="s">
        <v>826</v>
      </c>
      <c r="AQ817" s="283">
        <v>3.6749999999999998</v>
      </c>
      <c r="AR817">
        <v>1.0840000000000001</v>
      </c>
      <c r="AS817" s="283">
        <v>3.9836999999999998</v>
      </c>
      <c r="AT817">
        <v>115</v>
      </c>
      <c r="AU817" t="s">
        <v>188</v>
      </c>
      <c r="AV817" t="s">
        <v>32</v>
      </c>
      <c r="AW817" t="s">
        <v>32</v>
      </c>
      <c r="AX817">
        <v>8</v>
      </c>
      <c r="AY817" t="s">
        <v>195</v>
      </c>
      <c r="AZ817">
        <v>9058</v>
      </c>
      <c r="BA817" t="s">
        <v>2100</v>
      </c>
      <c r="BB817">
        <v>85920</v>
      </c>
      <c r="BC817" t="s">
        <v>2101</v>
      </c>
      <c r="BD817">
        <v>10526410</v>
      </c>
      <c r="BE817" t="s">
        <v>829</v>
      </c>
      <c r="BF817" t="s">
        <v>203</v>
      </c>
      <c r="BG817" t="s">
        <v>32</v>
      </c>
      <c r="BH817" t="s">
        <v>198</v>
      </c>
      <c r="BI817" t="s">
        <v>32</v>
      </c>
      <c r="BJ817" t="s">
        <v>32</v>
      </c>
      <c r="BK817" t="s">
        <v>32</v>
      </c>
      <c r="BL817" t="s">
        <v>32</v>
      </c>
      <c r="BM817" t="s">
        <v>32</v>
      </c>
      <c r="BN817" t="s">
        <v>1226</v>
      </c>
      <c r="BO817" t="s">
        <v>32</v>
      </c>
      <c r="BP817" t="s">
        <v>32</v>
      </c>
    </row>
    <row r="818" spans="1:68">
      <c r="A818" s="109">
        <v>2026</v>
      </c>
      <c r="B818" t="s">
        <v>598</v>
      </c>
      <c r="C818" s="109">
        <v>4</v>
      </c>
      <c r="D818" t="s">
        <v>2125</v>
      </c>
      <c r="E818">
        <v>1</v>
      </c>
      <c r="F818" t="s">
        <v>32</v>
      </c>
      <c r="G818" t="s">
        <v>32</v>
      </c>
      <c r="H818">
        <v>966187</v>
      </c>
      <c r="I818" t="s">
        <v>2066</v>
      </c>
      <c r="J818" t="s">
        <v>822</v>
      </c>
      <c r="K818" t="s">
        <v>854</v>
      </c>
      <c r="L818" t="s">
        <v>2067</v>
      </c>
      <c r="M818">
        <v>11.76</v>
      </c>
      <c r="N818">
        <v>26</v>
      </c>
      <c r="O818">
        <v>14.9</v>
      </c>
      <c r="P818" s="110">
        <v>46054</v>
      </c>
      <c r="Q818" s="110">
        <v>46057</v>
      </c>
      <c r="R818" s="110">
        <v>46057.812918321761</v>
      </c>
      <c r="S818" t="s">
        <v>187</v>
      </c>
      <c r="T818" t="s">
        <v>32</v>
      </c>
      <c r="U818" t="s">
        <v>32</v>
      </c>
      <c r="V818" t="s">
        <v>203</v>
      </c>
      <c r="W818" t="s">
        <v>203</v>
      </c>
      <c r="X818" t="s">
        <v>1039</v>
      </c>
      <c r="Y818" t="s">
        <v>32</v>
      </c>
      <c r="Z818" t="s">
        <v>32</v>
      </c>
      <c r="AA818" t="s">
        <v>32</v>
      </c>
      <c r="AB818" t="s">
        <v>32</v>
      </c>
      <c r="AC818" t="s">
        <v>32</v>
      </c>
      <c r="AD818" t="s">
        <v>32</v>
      </c>
      <c r="AE818" t="s">
        <v>190</v>
      </c>
      <c r="AF818">
        <v>217</v>
      </c>
      <c r="AG818" t="s">
        <v>191</v>
      </c>
      <c r="AH818" t="s">
        <v>192</v>
      </c>
      <c r="AI818">
        <v>4</v>
      </c>
      <c r="AJ818">
        <v>4</v>
      </c>
      <c r="AK818" t="s">
        <v>193</v>
      </c>
      <c r="AL818" t="s">
        <v>193</v>
      </c>
      <c r="AM818" t="s">
        <v>193</v>
      </c>
      <c r="AN818">
        <v>8</v>
      </c>
      <c r="AO818" t="s">
        <v>194</v>
      </c>
      <c r="AP818" t="s">
        <v>826</v>
      </c>
      <c r="AQ818" s="283">
        <v>0.28699999999999998</v>
      </c>
      <c r="AR818">
        <v>1.0840000000000001</v>
      </c>
      <c r="AS818" s="283">
        <v>0.311108</v>
      </c>
      <c r="AT818">
        <v>114</v>
      </c>
      <c r="AU818" t="s">
        <v>205</v>
      </c>
      <c r="AV818" t="s">
        <v>32</v>
      </c>
      <c r="AW818" t="s">
        <v>32</v>
      </c>
      <c r="AX818">
        <v>5</v>
      </c>
      <c r="AY818" t="s">
        <v>195</v>
      </c>
      <c r="AZ818">
        <v>6008</v>
      </c>
      <c r="BA818" t="s">
        <v>2068</v>
      </c>
      <c r="BB818">
        <v>8863</v>
      </c>
      <c r="BC818" t="s">
        <v>2069</v>
      </c>
      <c r="BD818">
        <v>9889849</v>
      </c>
      <c r="BE818" t="s">
        <v>829</v>
      </c>
      <c r="BF818" t="s">
        <v>340</v>
      </c>
      <c r="BG818" t="s">
        <v>32</v>
      </c>
      <c r="BH818" t="s">
        <v>198</v>
      </c>
      <c r="BI818" t="s">
        <v>32</v>
      </c>
      <c r="BJ818" t="s">
        <v>32</v>
      </c>
      <c r="BK818" t="s">
        <v>32</v>
      </c>
      <c r="BL818" t="s">
        <v>32</v>
      </c>
      <c r="BM818" t="s">
        <v>32</v>
      </c>
      <c r="BN818" t="s">
        <v>1226</v>
      </c>
      <c r="BO818" t="s">
        <v>32</v>
      </c>
      <c r="BP818" t="s">
        <v>32</v>
      </c>
    </row>
    <row r="819" spans="1:68">
      <c r="A819" s="109">
        <v>2026</v>
      </c>
      <c r="B819" t="s">
        <v>656</v>
      </c>
      <c r="C819" s="109">
        <v>5</v>
      </c>
      <c r="D819" t="s">
        <v>2126</v>
      </c>
      <c r="E819">
        <v>1</v>
      </c>
      <c r="F819" t="s">
        <v>32</v>
      </c>
      <c r="H819">
        <v>915628</v>
      </c>
      <c r="I819" t="s">
        <v>602</v>
      </c>
      <c r="J819" t="s">
        <v>822</v>
      </c>
      <c r="K819" t="s">
        <v>823</v>
      </c>
      <c r="L819" t="s">
        <v>2127</v>
      </c>
      <c r="M819">
        <v>17.25</v>
      </c>
      <c r="N819">
        <v>41</v>
      </c>
      <c r="O819">
        <v>50.1</v>
      </c>
      <c r="P819" s="110">
        <v>46139</v>
      </c>
      <c r="Q819" s="110">
        <v>46147</v>
      </c>
      <c r="R819" s="110">
        <v>46147.704861111109</v>
      </c>
      <c r="S819" t="s">
        <v>187</v>
      </c>
      <c r="T819" t="s">
        <v>32</v>
      </c>
      <c r="U819" t="s">
        <v>32</v>
      </c>
      <c r="V819" t="s">
        <v>334</v>
      </c>
      <c r="W819" t="s">
        <v>188</v>
      </c>
      <c r="X819" t="s">
        <v>825</v>
      </c>
      <c r="Y819" t="s">
        <v>32</v>
      </c>
      <c r="Z819" t="s">
        <v>32</v>
      </c>
      <c r="AA819" t="s">
        <v>32</v>
      </c>
      <c r="AB819" t="s">
        <v>32</v>
      </c>
      <c r="AC819" t="s">
        <v>32</v>
      </c>
      <c r="AD819" t="s">
        <v>32</v>
      </c>
      <c r="AE819" t="s">
        <v>190</v>
      </c>
      <c r="AF819">
        <v>217</v>
      </c>
      <c r="AG819" t="s">
        <v>191</v>
      </c>
      <c r="AH819" t="s">
        <v>192</v>
      </c>
      <c r="AI819">
        <v>4</v>
      </c>
      <c r="AJ819">
        <v>4</v>
      </c>
      <c r="AK819" t="s">
        <v>32</v>
      </c>
      <c r="AL819" t="s">
        <v>193</v>
      </c>
      <c r="AM819" t="s">
        <v>193</v>
      </c>
      <c r="AN819">
        <v>9</v>
      </c>
      <c r="AO819" t="s">
        <v>194</v>
      </c>
      <c r="AP819" t="s">
        <v>826</v>
      </c>
      <c r="AQ819" s="283">
        <v>1.345</v>
      </c>
      <c r="AR819">
        <v>1.0840000000000001</v>
      </c>
      <c r="AS819" s="283">
        <v>1.4579800000000001</v>
      </c>
      <c r="AT819">
        <v>115</v>
      </c>
      <c r="AU819" t="s">
        <v>188</v>
      </c>
      <c r="AV819" t="s">
        <v>32</v>
      </c>
      <c r="AW819" t="s">
        <v>32</v>
      </c>
      <c r="AX819">
        <v>14</v>
      </c>
      <c r="AY819" t="s">
        <v>195</v>
      </c>
      <c r="AZ819">
        <v>9687</v>
      </c>
      <c r="BA819" t="s">
        <v>1083</v>
      </c>
      <c r="BB819">
        <v>96860730</v>
      </c>
      <c r="BC819" t="s">
        <v>32</v>
      </c>
      <c r="BD819">
        <v>96860730</v>
      </c>
      <c r="BE819" t="s">
        <v>32</v>
      </c>
      <c r="BF819" t="s">
        <v>32</v>
      </c>
      <c r="BG819" t="s">
        <v>32</v>
      </c>
      <c r="BH819" t="s">
        <v>198</v>
      </c>
      <c r="BI819" t="s">
        <v>2128</v>
      </c>
      <c r="BJ819">
        <v>487114</v>
      </c>
      <c r="BK819" t="s">
        <v>831</v>
      </c>
      <c r="BL819" t="s">
        <v>445</v>
      </c>
      <c r="BM819" t="s">
        <v>841</v>
      </c>
      <c r="BN819" t="s">
        <v>834</v>
      </c>
      <c r="BO819" t="s">
        <v>32</v>
      </c>
      <c r="BP819" t="s">
        <v>32</v>
      </c>
    </row>
    <row r="820" spans="1:68">
      <c r="A820" s="109">
        <v>2026</v>
      </c>
      <c r="B820" t="s">
        <v>656</v>
      </c>
      <c r="C820" s="109">
        <v>5</v>
      </c>
      <c r="D820" t="s">
        <v>2126</v>
      </c>
      <c r="E820">
        <v>2</v>
      </c>
      <c r="F820" t="s">
        <v>32</v>
      </c>
      <c r="H820">
        <v>915628</v>
      </c>
      <c r="I820" t="s">
        <v>602</v>
      </c>
      <c r="J820" t="s">
        <v>822</v>
      </c>
      <c r="K820" t="s">
        <v>823</v>
      </c>
      <c r="L820" t="s">
        <v>2127</v>
      </c>
      <c r="M820">
        <v>17.25</v>
      </c>
      <c r="N820">
        <v>41</v>
      </c>
      <c r="O820">
        <v>50.1</v>
      </c>
      <c r="P820" s="110">
        <v>46139</v>
      </c>
      <c r="Q820" s="110">
        <v>46147</v>
      </c>
      <c r="R820" s="110">
        <v>46147.704861111109</v>
      </c>
      <c r="S820" t="s">
        <v>187</v>
      </c>
      <c r="T820" t="s">
        <v>32</v>
      </c>
      <c r="U820" t="s">
        <v>32</v>
      </c>
      <c r="V820" t="s">
        <v>334</v>
      </c>
      <c r="W820" t="s">
        <v>188</v>
      </c>
      <c r="X820" t="s">
        <v>825</v>
      </c>
      <c r="Y820" t="s">
        <v>32</v>
      </c>
      <c r="Z820" t="s">
        <v>32</v>
      </c>
      <c r="AA820" t="s">
        <v>32</v>
      </c>
      <c r="AB820" t="s">
        <v>32</v>
      </c>
      <c r="AC820" t="s">
        <v>32</v>
      </c>
      <c r="AD820" t="s">
        <v>32</v>
      </c>
      <c r="AE820" t="s">
        <v>190</v>
      </c>
      <c r="AF820">
        <v>217</v>
      </c>
      <c r="AG820" t="s">
        <v>191</v>
      </c>
      <c r="AH820" t="s">
        <v>192</v>
      </c>
      <c r="AI820">
        <v>4</v>
      </c>
      <c r="AJ820">
        <v>4</v>
      </c>
      <c r="AK820" t="s">
        <v>32</v>
      </c>
      <c r="AL820" t="s">
        <v>193</v>
      </c>
      <c r="AM820" t="s">
        <v>193</v>
      </c>
      <c r="AN820">
        <v>9</v>
      </c>
      <c r="AO820" t="s">
        <v>194</v>
      </c>
      <c r="AP820" t="s">
        <v>826</v>
      </c>
      <c r="AQ820" s="283">
        <v>8.9999999999999993E-3</v>
      </c>
      <c r="AR820">
        <v>1.0840000000000001</v>
      </c>
      <c r="AS820" s="283">
        <v>9.7560000000000008E-3</v>
      </c>
      <c r="AT820">
        <v>115</v>
      </c>
      <c r="AU820" t="s">
        <v>188</v>
      </c>
      <c r="AV820" t="s">
        <v>32</v>
      </c>
      <c r="AW820" t="s">
        <v>32</v>
      </c>
      <c r="AX820">
        <v>14</v>
      </c>
      <c r="AY820" t="s">
        <v>239</v>
      </c>
      <c r="AZ820">
        <v>1734622</v>
      </c>
      <c r="BA820" t="s">
        <v>274</v>
      </c>
      <c r="BB820">
        <v>96860730</v>
      </c>
      <c r="BC820" t="s">
        <v>32</v>
      </c>
      <c r="BD820">
        <v>96860730</v>
      </c>
      <c r="BE820" t="s">
        <v>32</v>
      </c>
      <c r="BF820" t="s">
        <v>32</v>
      </c>
      <c r="BG820" t="s">
        <v>32</v>
      </c>
      <c r="BH820" t="s">
        <v>198</v>
      </c>
      <c r="BI820" t="s">
        <v>2128</v>
      </c>
      <c r="BJ820">
        <v>487114</v>
      </c>
      <c r="BK820" t="s">
        <v>831</v>
      </c>
      <c r="BL820" t="s">
        <v>445</v>
      </c>
      <c r="BM820" t="s">
        <v>841</v>
      </c>
      <c r="BN820" t="s">
        <v>834</v>
      </c>
      <c r="BO820" t="s">
        <v>32</v>
      </c>
      <c r="BP820" t="s">
        <v>32</v>
      </c>
    </row>
    <row r="821" spans="1:68">
      <c r="A821" s="109">
        <v>2026</v>
      </c>
      <c r="B821" t="s">
        <v>699</v>
      </c>
      <c r="C821" s="109">
        <v>24</v>
      </c>
      <c r="D821" t="s">
        <v>2129</v>
      </c>
      <c r="E821">
        <v>1</v>
      </c>
      <c r="F821" t="s">
        <v>32</v>
      </c>
      <c r="H821">
        <v>915628</v>
      </c>
      <c r="I821" t="s">
        <v>602</v>
      </c>
      <c r="J821" t="s">
        <v>822</v>
      </c>
      <c r="K821" t="s">
        <v>823</v>
      </c>
      <c r="L821" t="s">
        <v>2127</v>
      </c>
      <c r="M821">
        <v>17.25</v>
      </c>
      <c r="N821">
        <v>41</v>
      </c>
      <c r="O821">
        <v>50.1</v>
      </c>
      <c r="P821" s="110">
        <v>46122</v>
      </c>
      <c r="Q821" s="110">
        <v>46136</v>
      </c>
      <c r="R821" s="110">
        <v>46136.645138888889</v>
      </c>
      <c r="S821" t="s">
        <v>187</v>
      </c>
      <c r="T821" t="s">
        <v>32</v>
      </c>
      <c r="U821" t="s">
        <v>32</v>
      </c>
      <c r="V821" t="s">
        <v>188</v>
      </c>
      <c r="W821" t="s">
        <v>188</v>
      </c>
      <c r="X821" t="s">
        <v>825</v>
      </c>
      <c r="Y821" t="s">
        <v>32</v>
      </c>
      <c r="Z821" t="s">
        <v>32</v>
      </c>
      <c r="AA821" t="s">
        <v>32</v>
      </c>
      <c r="AB821" t="s">
        <v>32</v>
      </c>
      <c r="AC821" t="s">
        <v>32</v>
      </c>
      <c r="AD821" t="s">
        <v>32</v>
      </c>
      <c r="AE821" t="s">
        <v>190</v>
      </c>
      <c r="AF821">
        <v>217</v>
      </c>
      <c r="AG821" t="s">
        <v>191</v>
      </c>
      <c r="AH821" t="s">
        <v>192</v>
      </c>
      <c r="AI821">
        <v>4</v>
      </c>
      <c r="AJ821">
        <v>4</v>
      </c>
      <c r="AK821" t="s">
        <v>32</v>
      </c>
      <c r="AL821" t="s">
        <v>193</v>
      </c>
      <c r="AM821" t="s">
        <v>193</v>
      </c>
      <c r="AN821">
        <v>9</v>
      </c>
      <c r="AO821" t="s">
        <v>194</v>
      </c>
      <c r="AP821" t="s">
        <v>826</v>
      </c>
      <c r="AQ821" s="283">
        <v>3.4220000000000002</v>
      </c>
      <c r="AR821">
        <v>1.0840000000000001</v>
      </c>
      <c r="AS821" s="283">
        <v>3.709448000000001</v>
      </c>
      <c r="AT821">
        <v>115</v>
      </c>
      <c r="AU821" t="s">
        <v>188</v>
      </c>
      <c r="AV821" t="s">
        <v>32</v>
      </c>
      <c r="AW821" t="s">
        <v>32</v>
      </c>
      <c r="AX821">
        <v>14</v>
      </c>
      <c r="AY821" t="s">
        <v>195</v>
      </c>
      <c r="AZ821">
        <v>9687</v>
      </c>
      <c r="BA821" t="s">
        <v>1083</v>
      </c>
      <c r="BB821">
        <v>96860730</v>
      </c>
      <c r="BC821" t="s">
        <v>32</v>
      </c>
      <c r="BD821">
        <v>96860730</v>
      </c>
      <c r="BE821" t="s">
        <v>32</v>
      </c>
      <c r="BF821" t="s">
        <v>32</v>
      </c>
      <c r="BG821" t="s">
        <v>32</v>
      </c>
      <c r="BH821" t="s">
        <v>198</v>
      </c>
      <c r="BI821" t="s">
        <v>2130</v>
      </c>
      <c r="BJ821">
        <v>485776</v>
      </c>
      <c r="BK821" t="s">
        <v>831</v>
      </c>
      <c r="BL821" t="s">
        <v>445</v>
      </c>
      <c r="BM821" t="s">
        <v>841</v>
      </c>
      <c r="BN821" t="s">
        <v>834</v>
      </c>
      <c r="BO821" t="s">
        <v>32</v>
      </c>
      <c r="BP821" t="s">
        <v>32</v>
      </c>
    </row>
    <row r="822" spans="1:68">
      <c r="A822" s="109">
        <v>2026</v>
      </c>
      <c r="B822" t="s">
        <v>699</v>
      </c>
      <c r="C822" s="109">
        <v>22</v>
      </c>
      <c r="D822" t="s">
        <v>2131</v>
      </c>
      <c r="E822">
        <v>1</v>
      </c>
      <c r="F822" t="s">
        <v>32</v>
      </c>
      <c r="G822" t="s">
        <v>32</v>
      </c>
      <c r="H822">
        <v>913818</v>
      </c>
      <c r="I822" t="s">
        <v>416</v>
      </c>
      <c r="J822" t="s">
        <v>822</v>
      </c>
      <c r="K822" t="s">
        <v>341</v>
      </c>
      <c r="L822" t="s">
        <v>2132</v>
      </c>
      <c r="M822">
        <v>14.9</v>
      </c>
      <c r="N822">
        <v>17.2</v>
      </c>
      <c r="O822">
        <v>28.1</v>
      </c>
      <c r="P822" s="110">
        <v>46112</v>
      </c>
      <c r="Q822" s="110">
        <v>46134</v>
      </c>
      <c r="R822" s="110">
        <v>46134.812044641207</v>
      </c>
      <c r="S822" t="s">
        <v>187</v>
      </c>
      <c r="T822" t="s">
        <v>32</v>
      </c>
      <c r="U822" t="s">
        <v>32</v>
      </c>
      <c r="V822" t="s">
        <v>267</v>
      </c>
      <c r="W822" t="s">
        <v>268</v>
      </c>
      <c r="X822" t="s">
        <v>856</v>
      </c>
      <c r="Y822" t="s">
        <v>32</v>
      </c>
      <c r="Z822" t="s">
        <v>32</v>
      </c>
      <c r="AA822" t="s">
        <v>32</v>
      </c>
      <c r="AB822" t="s">
        <v>32</v>
      </c>
      <c r="AC822" t="s">
        <v>32</v>
      </c>
      <c r="AD822" t="s">
        <v>32</v>
      </c>
      <c r="AE822" t="s">
        <v>190</v>
      </c>
      <c r="AF822">
        <v>217</v>
      </c>
      <c r="AG822" t="s">
        <v>191</v>
      </c>
      <c r="AH822" t="s">
        <v>192</v>
      </c>
      <c r="AI822">
        <v>4</v>
      </c>
      <c r="AJ822">
        <v>4</v>
      </c>
      <c r="AK822" t="s">
        <v>32</v>
      </c>
      <c r="AL822" t="s">
        <v>193</v>
      </c>
      <c r="AM822" t="s">
        <v>193</v>
      </c>
      <c r="AN822">
        <v>10</v>
      </c>
      <c r="AO822" t="s">
        <v>194</v>
      </c>
      <c r="AP822" t="s">
        <v>826</v>
      </c>
      <c r="AQ822" s="283">
        <v>1.675</v>
      </c>
      <c r="AR822">
        <v>1.0840000000000001</v>
      </c>
      <c r="AS822" s="283">
        <v>1.8157000000000001</v>
      </c>
      <c r="AT822">
        <v>117</v>
      </c>
      <c r="AU822" t="s">
        <v>269</v>
      </c>
      <c r="AV822" t="s">
        <v>32</v>
      </c>
      <c r="AW822" t="s">
        <v>32</v>
      </c>
      <c r="AX822">
        <v>5</v>
      </c>
      <c r="AY822" t="s">
        <v>195</v>
      </c>
      <c r="AZ822">
        <v>3189</v>
      </c>
      <c r="BA822" t="s">
        <v>369</v>
      </c>
      <c r="BB822">
        <v>79818010</v>
      </c>
      <c r="BC822" t="s">
        <v>32</v>
      </c>
      <c r="BD822">
        <v>79818010</v>
      </c>
      <c r="BE822" t="s">
        <v>32</v>
      </c>
      <c r="BF822" t="s">
        <v>32</v>
      </c>
      <c r="BG822" t="s">
        <v>32</v>
      </c>
      <c r="BH822" t="s">
        <v>198</v>
      </c>
      <c r="BI822" t="s">
        <v>32</v>
      </c>
      <c r="BJ822">
        <v>485274</v>
      </c>
      <c r="BK822" t="s">
        <v>831</v>
      </c>
      <c r="BL822" t="s">
        <v>272</v>
      </c>
      <c r="BM822" t="s">
        <v>841</v>
      </c>
      <c r="BN822" t="s">
        <v>834</v>
      </c>
      <c r="BO822" t="s">
        <v>32</v>
      </c>
      <c r="BP822" t="s">
        <v>32</v>
      </c>
    </row>
    <row r="823" spans="1:68">
      <c r="A823" s="109">
        <v>2026</v>
      </c>
      <c r="B823" t="s">
        <v>699</v>
      </c>
      <c r="C823" s="109">
        <v>22</v>
      </c>
      <c r="D823" t="s">
        <v>2131</v>
      </c>
      <c r="E823">
        <v>2</v>
      </c>
      <c r="F823" t="s">
        <v>32</v>
      </c>
      <c r="G823" t="s">
        <v>32</v>
      </c>
      <c r="H823">
        <v>913818</v>
      </c>
      <c r="I823" t="s">
        <v>416</v>
      </c>
      <c r="J823" t="s">
        <v>822</v>
      </c>
      <c r="K823" t="s">
        <v>341</v>
      </c>
      <c r="L823" t="s">
        <v>2132</v>
      </c>
      <c r="M823">
        <v>14.9</v>
      </c>
      <c r="N823">
        <v>17.2</v>
      </c>
      <c r="O823">
        <v>28.1</v>
      </c>
      <c r="P823" s="110">
        <v>46112</v>
      </c>
      <c r="Q823" s="110">
        <v>46134</v>
      </c>
      <c r="R823" s="110">
        <v>46134.812044641207</v>
      </c>
      <c r="S823" t="s">
        <v>187</v>
      </c>
      <c r="T823" t="s">
        <v>32</v>
      </c>
      <c r="U823" t="s">
        <v>32</v>
      </c>
      <c r="V823" t="s">
        <v>267</v>
      </c>
      <c r="W823" t="s">
        <v>268</v>
      </c>
      <c r="X823" t="s">
        <v>856</v>
      </c>
      <c r="Y823" t="s">
        <v>32</v>
      </c>
      <c r="Z823" t="s">
        <v>32</v>
      </c>
      <c r="AA823" t="s">
        <v>32</v>
      </c>
      <c r="AB823" t="s">
        <v>32</v>
      </c>
      <c r="AC823" t="s">
        <v>32</v>
      </c>
      <c r="AD823" t="s">
        <v>32</v>
      </c>
      <c r="AE823" t="s">
        <v>190</v>
      </c>
      <c r="AF823">
        <v>217</v>
      </c>
      <c r="AG823" t="s">
        <v>191</v>
      </c>
      <c r="AH823" t="s">
        <v>192</v>
      </c>
      <c r="AI823">
        <v>4</v>
      </c>
      <c r="AJ823">
        <v>4</v>
      </c>
      <c r="AK823" t="s">
        <v>32</v>
      </c>
      <c r="AL823" t="s">
        <v>193</v>
      </c>
      <c r="AM823" t="s">
        <v>193</v>
      </c>
      <c r="AN823">
        <v>10</v>
      </c>
      <c r="AO823" t="s">
        <v>194</v>
      </c>
      <c r="AP823" t="s">
        <v>826</v>
      </c>
      <c r="AQ823" s="283">
        <v>0.40500000000000003</v>
      </c>
      <c r="AR823">
        <v>1.0840000000000001</v>
      </c>
      <c r="AS823" s="283">
        <v>0.43902000000000008</v>
      </c>
      <c r="AT823">
        <v>162</v>
      </c>
      <c r="AU823" t="s">
        <v>269</v>
      </c>
      <c r="AV823" t="s">
        <v>32</v>
      </c>
      <c r="AW823" t="s">
        <v>32</v>
      </c>
      <c r="AX823">
        <v>5</v>
      </c>
      <c r="AY823" t="s">
        <v>195</v>
      </c>
      <c r="AZ823">
        <v>3189</v>
      </c>
      <c r="BA823" t="s">
        <v>369</v>
      </c>
      <c r="BB823">
        <v>79818010</v>
      </c>
      <c r="BC823" t="s">
        <v>32</v>
      </c>
      <c r="BD823">
        <v>79818010</v>
      </c>
      <c r="BE823" t="s">
        <v>32</v>
      </c>
      <c r="BF823" t="s">
        <v>32</v>
      </c>
      <c r="BG823" t="s">
        <v>32</v>
      </c>
      <c r="BH823" t="s">
        <v>198</v>
      </c>
      <c r="BI823" t="s">
        <v>32</v>
      </c>
      <c r="BJ823">
        <v>485274</v>
      </c>
      <c r="BK823" t="s">
        <v>831</v>
      </c>
      <c r="BL823" t="s">
        <v>272</v>
      </c>
      <c r="BM823" t="s">
        <v>841</v>
      </c>
      <c r="BN823" t="s">
        <v>834</v>
      </c>
      <c r="BO823" t="s">
        <v>32</v>
      </c>
      <c r="BP823" t="s">
        <v>32</v>
      </c>
    </row>
    <row r="824" spans="1:68">
      <c r="A824" s="109">
        <v>2026</v>
      </c>
      <c r="B824" t="s">
        <v>699</v>
      </c>
      <c r="C824" s="109">
        <v>20</v>
      </c>
      <c r="D824" t="s">
        <v>2133</v>
      </c>
      <c r="E824">
        <v>1</v>
      </c>
      <c r="F824" t="s">
        <v>32</v>
      </c>
      <c r="G824" t="s">
        <v>32</v>
      </c>
      <c r="H824">
        <v>902118</v>
      </c>
      <c r="I824" t="s">
        <v>242</v>
      </c>
      <c r="J824" t="s">
        <v>822</v>
      </c>
      <c r="K824" t="s">
        <v>1101</v>
      </c>
      <c r="L824" t="s">
        <v>2134</v>
      </c>
      <c r="M824">
        <v>15.43</v>
      </c>
      <c r="N824">
        <v>19</v>
      </c>
      <c r="O824">
        <v>21.8</v>
      </c>
      <c r="P824" s="110">
        <v>46117</v>
      </c>
      <c r="Q824" s="110">
        <v>46132</v>
      </c>
      <c r="R824" s="110">
        <v>46132.786494756947</v>
      </c>
      <c r="S824" t="s">
        <v>187</v>
      </c>
      <c r="T824" t="s">
        <v>32</v>
      </c>
      <c r="U824" t="s">
        <v>32</v>
      </c>
      <c r="V824" t="s">
        <v>232</v>
      </c>
      <c r="W824" t="s">
        <v>233</v>
      </c>
      <c r="X824" t="s">
        <v>1103</v>
      </c>
      <c r="Y824" t="s">
        <v>32</v>
      </c>
      <c r="Z824" t="s">
        <v>32</v>
      </c>
      <c r="AA824" t="s">
        <v>32</v>
      </c>
      <c r="AB824" t="s">
        <v>32</v>
      </c>
      <c r="AC824" t="s">
        <v>32</v>
      </c>
      <c r="AD824" t="s">
        <v>32</v>
      </c>
      <c r="AE824" t="s">
        <v>190</v>
      </c>
      <c r="AF824">
        <v>217</v>
      </c>
      <c r="AG824" t="s">
        <v>191</v>
      </c>
      <c r="AH824" t="s">
        <v>192</v>
      </c>
      <c r="AI824">
        <v>4</v>
      </c>
      <c r="AJ824">
        <v>4</v>
      </c>
      <c r="AK824" t="s">
        <v>32</v>
      </c>
      <c r="AL824" t="s">
        <v>193</v>
      </c>
      <c r="AM824" t="s">
        <v>193</v>
      </c>
      <c r="AN824">
        <v>7</v>
      </c>
      <c r="AO824" t="s">
        <v>194</v>
      </c>
      <c r="AP824" t="s">
        <v>826</v>
      </c>
      <c r="AQ824" s="283">
        <v>1.3420000000000001</v>
      </c>
      <c r="AR824">
        <v>1.0840000000000001</v>
      </c>
      <c r="AS824" s="283">
        <v>1.454728</v>
      </c>
      <c r="AT824">
        <v>113</v>
      </c>
      <c r="AU824" t="s">
        <v>235</v>
      </c>
      <c r="AV824" t="s">
        <v>32</v>
      </c>
      <c r="AW824" t="s">
        <v>32</v>
      </c>
      <c r="AX824">
        <v>7</v>
      </c>
      <c r="AY824" t="s">
        <v>195</v>
      </c>
      <c r="AZ824">
        <v>10746</v>
      </c>
      <c r="BA824" t="s">
        <v>1104</v>
      </c>
      <c r="BB824">
        <v>77544490</v>
      </c>
      <c r="BC824" t="s">
        <v>32</v>
      </c>
      <c r="BD824">
        <v>77544490</v>
      </c>
      <c r="BE824" t="s">
        <v>32</v>
      </c>
      <c r="BF824" t="s">
        <v>32</v>
      </c>
      <c r="BG824" t="s">
        <v>32</v>
      </c>
      <c r="BH824" t="s">
        <v>198</v>
      </c>
      <c r="BI824" t="s">
        <v>32</v>
      </c>
      <c r="BJ824">
        <v>484787</v>
      </c>
      <c r="BK824" t="s">
        <v>831</v>
      </c>
      <c r="BL824" t="s">
        <v>238</v>
      </c>
      <c r="BM824" t="s">
        <v>841</v>
      </c>
      <c r="BN824" t="s">
        <v>834</v>
      </c>
      <c r="BO824" t="s">
        <v>32</v>
      </c>
      <c r="BP824" t="s">
        <v>32</v>
      </c>
    </row>
    <row r="825" spans="1:68">
      <c r="A825" s="109">
        <v>2026</v>
      </c>
      <c r="B825" t="s">
        <v>699</v>
      </c>
      <c r="C825" s="109">
        <v>20</v>
      </c>
      <c r="D825" t="s">
        <v>2133</v>
      </c>
      <c r="E825">
        <v>2</v>
      </c>
      <c r="F825" t="s">
        <v>32</v>
      </c>
      <c r="G825" t="s">
        <v>32</v>
      </c>
      <c r="H825">
        <v>902118</v>
      </c>
      <c r="I825" t="s">
        <v>242</v>
      </c>
      <c r="J825" t="s">
        <v>822</v>
      </c>
      <c r="K825" t="s">
        <v>1101</v>
      </c>
      <c r="L825" t="s">
        <v>2134</v>
      </c>
      <c r="M825">
        <v>15.43</v>
      </c>
      <c r="N825">
        <v>19</v>
      </c>
      <c r="O825">
        <v>21.8</v>
      </c>
      <c r="P825" s="110">
        <v>46117</v>
      </c>
      <c r="Q825" s="110">
        <v>46132</v>
      </c>
      <c r="R825" s="110">
        <v>46132.786494756947</v>
      </c>
      <c r="S825" t="s">
        <v>187</v>
      </c>
      <c r="T825" t="s">
        <v>32</v>
      </c>
      <c r="U825" t="s">
        <v>32</v>
      </c>
      <c r="V825" t="s">
        <v>232</v>
      </c>
      <c r="W825" t="s">
        <v>233</v>
      </c>
      <c r="X825" t="s">
        <v>1103</v>
      </c>
      <c r="Y825" t="s">
        <v>32</v>
      </c>
      <c r="Z825" t="s">
        <v>32</v>
      </c>
      <c r="AA825" t="s">
        <v>32</v>
      </c>
      <c r="AB825" t="s">
        <v>32</v>
      </c>
      <c r="AC825" t="s">
        <v>32</v>
      </c>
      <c r="AD825" t="s">
        <v>32</v>
      </c>
      <c r="AE825" t="s">
        <v>190</v>
      </c>
      <c r="AF825">
        <v>217</v>
      </c>
      <c r="AG825" t="s">
        <v>191</v>
      </c>
      <c r="AH825" t="s">
        <v>192</v>
      </c>
      <c r="AI825">
        <v>4</v>
      </c>
      <c r="AJ825">
        <v>4</v>
      </c>
      <c r="AK825" t="s">
        <v>32</v>
      </c>
      <c r="AL825" t="s">
        <v>193</v>
      </c>
      <c r="AM825" t="s">
        <v>193</v>
      </c>
      <c r="AN825">
        <v>7</v>
      </c>
      <c r="AO825" t="s">
        <v>194</v>
      </c>
      <c r="AP825" t="s">
        <v>826</v>
      </c>
      <c r="AQ825" s="283">
        <v>2E-3</v>
      </c>
      <c r="AR825">
        <v>1.0840000000000001</v>
      </c>
      <c r="AS825" s="283">
        <v>2.1679999999999998E-3</v>
      </c>
      <c r="AT825">
        <v>113</v>
      </c>
      <c r="AU825" t="s">
        <v>235</v>
      </c>
      <c r="AV825" t="s">
        <v>32</v>
      </c>
      <c r="AW825" t="s">
        <v>32</v>
      </c>
      <c r="AX825">
        <v>7</v>
      </c>
      <c r="AY825" t="s">
        <v>239</v>
      </c>
      <c r="AZ825">
        <v>8888888</v>
      </c>
      <c r="BA825" t="s">
        <v>280</v>
      </c>
      <c r="BB825">
        <v>77544490</v>
      </c>
      <c r="BC825" t="s">
        <v>32</v>
      </c>
      <c r="BD825">
        <v>77544490</v>
      </c>
      <c r="BE825" t="s">
        <v>32</v>
      </c>
      <c r="BF825" t="s">
        <v>32</v>
      </c>
      <c r="BG825" t="s">
        <v>32</v>
      </c>
      <c r="BH825" t="s">
        <v>198</v>
      </c>
      <c r="BI825" t="s">
        <v>32</v>
      </c>
      <c r="BJ825">
        <v>484787</v>
      </c>
      <c r="BK825" t="s">
        <v>831</v>
      </c>
      <c r="BL825" t="s">
        <v>238</v>
      </c>
      <c r="BM825" t="s">
        <v>841</v>
      </c>
      <c r="BN825" t="s">
        <v>834</v>
      </c>
      <c r="BO825" t="s">
        <v>32</v>
      </c>
      <c r="BP825" t="s">
        <v>32</v>
      </c>
    </row>
    <row r="826" spans="1:68">
      <c r="A826" s="109">
        <v>2026</v>
      </c>
      <c r="B826" t="s">
        <v>699</v>
      </c>
      <c r="C826" s="109">
        <v>16</v>
      </c>
      <c r="D826" t="s">
        <v>2135</v>
      </c>
      <c r="E826">
        <v>1</v>
      </c>
      <c r="F826" t="s">
        <v>32</v>
      </c>
      <c r="G826" t="s">
        <v>32</v>
      </c>
      <c r="H826">
        <v>913819</v>
      </c>
      <c r="I826" t="s">
        <v>368</v>
      </c>
      <c r="J826" t="s">
        <v>822</v>
      </c>
      <c r="K826" t="s">
        <v>1101</v>
      </c>
      <c r="L826" t="s">
        <v>2136</v>
      </c>
      <c r="M826">
        <v>14.66</v>
      </c>
      <c r="N826">
        <v>24</v>
      </c>
      <c r="O826">
        <v>31.8</v>
      </c>
      <c r="P826" s="110">
        <v>46114</v>
      </c>
      <c r="Q826" s="110">
        <v>46128</v>
      </c>
      <c r="R826" s="110">
        <v>46128.677694942133</v>
      </c>
      <c r="S826" t="s">
        <v>187</v>
      </c>
      <c r="T826" t="s">
        <v>32</v>
      </c>
      <c r="U826" t="s">
        <v>32</v>
      </c>
      <c r="V826" t="s">
        <v>267</v>
      </c>
      <c r="W826" t="s">
        <v>268</v>
      </c>
      <c r="X826" t="s">
        <v>856</v>
      </c>
      <c r="Y826" t="s">
        <v>32</v>
      </c>
      <c r="Z826" t="s">
        <v>32</v>
      </c>
      <c r="AA826" t="s">
        <v>32</v>
      </c>
      <c r="AB826" t="s">
        <v>32</v>
      </c>
      <c r="AC826" t="s">
        <v>32</v>
      </c>
      <c r="AD826" t="s">
        <v>32</v>
      </c>
      <c r="AE826" t="s">
        <v>190</v>
      </c>
      <c r="AF826">
        <v>217</v>
      </c>
      <c r="AG826" t="s">
        <v>191</v>
      </c>
      <c r="AH826" t="s">
        <v>192</v>
      </c>
      <c r="AI826">
        <v>4</v>
      </c>
      <c r="AJ826">
        <v>4</v>
      </c>
      <c r="AK826" t="s">
        <v>32</v>
      </c>
      <c r="AL826" t="s">
        <v>193</v>
      </c>
      <c r="AM826" t="s">
        <v>193</v>
      </c>
      <c r="AN826">
        <v>10</v>
      </c>
      <c r="AO826" t="s">
        <v>194</v>
      </c>
      <c r="AP826" t="s">
        <v>826</v>
      </c>
      <c r="AQ826" s="283">
        <v>1</v>
      </c>
      <c r="AR826">
        <v>1.0840000000000001</v>
      </c>
      <c r="AS826" s="283">
        <v>1.0840000000000001</v>
      </c>
      <c r="AT826">
        <v>117</v>
      </c>
      <c r="AU826" t="s">
        <v>269</v>
      </c>
      <c r="AV826" t="s">
        <v>32</v>
      </c>
      <c r="AW826" t="s">
        <v>32</v>
      </c>
      <c r="AX826">
        <v>5</v>
      </c>
      <c r="AY826" t="s">
        <v>195</v>
      </c>
      <c r="AZ826">
        <v>3189</v>
      </c>
      <c r="BA826" t="s">
        <v>369</v>
      </c>
      <c r="BB826">
        <v>79818010</v>
      </c>
      <c r="BC826" t="s">
        <v>32</v>
      </c>
      <c r="BD826">
        <v>79818010</v>
      </c>
      <c r="BE826" t="s">
        <v>32</v>
      </c>
      <c r="BF826" t="s">
        <v>32</v>
      </c>
      <c r="BG826" t="s">
        <v>32</v>
      </c>
      <c r="BH826" t="s">
        <v>198</v>
      </c>
      <c r="BI826" t="s">
        <v>32</v>
      </c>
      <c r="BJ826">
        <v>484200</v>
      </c>
      <c r="BK826" t="s">
        <v>831</v>
      </c>
      <c r="BL826" t="s">
        <v>272</v>
      </c>
      <c r="BM826" t="s">
        <v>833</v>
      </c>
      <c r="BN826" t="s">
        <v>834</v>
      </c>
      <c r="BO826" t="s">
        <v>32</v>
      </c>
      <c r="BP826" t="s">
        <v>32</v>
      </c>
    </row>
    <row r="827" spans="1:68">
      <c r="A827" s="109">
        <v>2026</v>
      </c>
      <c r="B827" t="s">
        <v>699</v>
      </c>
      <c r="C827" s="109">
        <v>16</v>
      </c>
      <c r="D827" t="s">
        <v>2135</v>
      </c>
      <c r="E827">
        <v>2</v>
      </c>
      <c r="F827" t="s">
        <v>32</v>
      </c>
      <c r="G827" t="s">
        <v>32</v>
      </c>
      <c r="H827">
        <v>913819</v>
      </c>
      <c r="I827" t="s">
        <v>368</v>
      </c>
      <c r="J827" t="s">
        <v>822</v>
      </c>
      <c r="K827" t="s">
        <v>1101</v>
      </c>
      <c r="L827" t="s">
        <v>2136</v>
      </c>
      <c r="M827">
        <v>14.66</v>
      </c>
      <c r="N827">
        <v>24</v>
      </c>
      <c r="O827">
        <v>31.8</v>
      </c>
      <c r="P827" s="110">
        <v>46114</v>
      </c>
      <c r="Q827" s="110">
        <v>46128</v>
      </c>
      <c r="R827" s="110">
        <v>46128.677694942133</v>
      </c>
      <c r="S827" t="s">
        <v>187</v>
      </c>
      <c r="T827" t="s">
        <v>32</v>
      </c>
      <c r="U827" t="s">
        <v>32</v>
      </c>
      <c r="V827" t="s">
        <v>267</v>
      </c>
      <c r="W827" t="s">
        <v>268</v>
      </c>
      <c r="X827" t="s">
        <v>856</v>
      </c>
      <c r="Y827" t="s">
        <v>32</v>
      </c>
      <c r="Z827" t="s">
        <v>32</v>
      </c>
      <c r="AA827" t="s">
        <v>32</v>
      </c>
      <c r="AB827" t="s">
        <v>32</v>
      </c>
      <c r="AC827" t="s">
        <v>32</v>
      </c>
      <c r="AD827" t="s">
        <v>32</v>
      </c>
      <c r="AE827" t="s">
        <v>190</v>
      </c>
      <c r="AF827">
        <v>217</v>
      </c>
      <c r="AG827" t="s">
        <v>191</v>
      </c>
      <c r="AH827" t="s">
        <v>192</v>
      </c>
      <c r="AI827">
        <v>4</v>
      </c>
      <c r="AJ827">
        <v>4</v>
      </c>
      <c r="AK827" t="s">
        <v>32</v>
      </c>
      <c r="AL827" t="s">
        <v>193</v>
      </c>
      <c r="AM827" t="s">
        <v>193</v>
      </c>
      <c r="AN827">
        <v>11</v>
      </c>
      <c r="AO827" t="s">
        <v>194</v>
      </c>
      <c r="AP827" t="s">
        <v>826</v>
      </c>
      <c r="AQ827" s="283">
        <v>0.8</v>
      </c>
      <c r="AR827">
        <v>1.0840000000000001</v>
      </c>
      <c r="AS827" s="283">
        <v>0.86720000000000008</v>
      </c>
      <c r="AT827">
        <v>118</v>
      </c>
      <c r="AU827" t="s">
        <v>269</v>
      </c>
      <c r="AV827" t="s">
        <v>32</v>
      </c>
      <c r="AW827" t="s">
        <v>32</v>
      </c>
      <c r="AX827">
        <v>5</v>
      </c>
      <c r="AY827" t="s">
        <v>195</v>
      </c>
      <c r="AZ827">
        <v>3189</v>
      </c>
      <c r="BA827" t="s">
        <v>369</v>
      </c>
      <c r="BB827">
        <v>79818010</v>
      </c>
      <c r="BC827" t="s">
        <v>32</v>
      </c>
      <c r="BD827">
        <v>79818010</v>
      </c>
      <c r="BE827" t="s">
        <v>32</v>
      </c>
      <c r="BF827" t="s">
        <v>32</v>
      </c>
      <c r="BG827" t="s">
        <v>32</v>
      </c>
      <c r="BH827" t="s">
        <v>198</v>
      </c>
      <c r="BI827" t="s">
        <v>32</v>
      </c>
      <c r="BJ827">
        <v>484200</v>
      </c>
      <c r="BK827" t="s">
        <v>831</v>
      </c>
      <c r="BL827" t="s">
        <v>272</v>
      </c>
      <c r="BM827" t="s">
        <v>833</v>
      </c>
      <c r="BN827" t="s">
        <v>834</v>
      </c>
      <c r="BO827" t="s">
        <v>32</v>
      </c>
      <c r="BP827" t="s">
        <v>32</v>
      </c>
    </row>
    <row r="828" spans="1:68">
      <c r="A828" s="109">
        <v>2026</v>
      </c>
      <c r="B828" t="s">
        <v>699</v>
      </c>
      <c r="C828" s="109">
        <v>16</v>
      </c>
      <c r="D828" t="s">
        <v>2135</v>
      </c>
      <c r="E828">
        <v>3</v>
      </c>
      <c r="F828" t="s">
        <v>32</v>
      </c>
      <c r="G828" t="s">
        <v>32</v>
      </c>
      <c r="H828">
        <v>913819</v>
      </c>
      <c r="I828" t="s">
        <v>368</v>
      </c>
      <c r="J828" t="s">
        <v>822</v>
      </c>
      <c r="K828" t="s">
        <v>1101</v>
      </c>
      <c r="L828" t="s">
        <v>2136</v>
      </c>
      <c r="M828">
        <v>14.66</v>
      </c>
      <c r="N828">
        <v>24</v>
      </c>
      <c r="O828">
        <v>31.8</v>
      </c>
      <c r="P828" s="110">
        <v>46114</v>
      </c>
      <c r="Q828" s="110">
        <v>46128</v>
      </c>
      <c r="R828" s="110">
        <v>46128.677694942133</v>
      </c>
      <c r="S828" t="s">
        <v>187</v>
      </c>
      <c r="T828" t="s">
        <v>32</v>
      </c>
      <c r="U828" t="s">
        <v>32</v>
      </c>
      <c r="V828" t="s">
        <v>267</v>
      </c>
      <c r="W828" t="s">
        <v>268</v>
      </c>
      <c r="X828" t="s">
        <v>856</v>
      </c>
      <c r="Y828" t="s">
        <v>32</v>
      </c>
      <c r="Z828" t="s">
        <v>32</v>
      </c>
      <c r="AA828" t="s">
        <v>32</v>
      </c>
      <c r="AB828" t="s">
        <v>32</v>
      </c>
      <c r="AC828" t="s">
        <v>32</v>
      </c>
      <c r="AD828" t="s">
        <v>32</v>
      </c>
      <c r="AE828" t="s">
        <v>190</v>
      </c>
      <c r="AF828">
        <v>217</v>
      </c>
      <c r="AG828" t="s">
        <v>191</v>
      </c>
      <c r="AH828" t="s">
        <v>192</v>
      </c>
      <c r="AI828">
        <v>4</v>
      </c>
      <c r="AJ828">
        <v>4</v>
      </c>
      <c r="AK828" t="s">
        <v>32</v>
      </c>
      <c r="AL828" t="s">
        <v>193</v>
      </c>
      <c r="AM828" t="s">
        <v>193</v>
      </c>
      <c r="AN828">
        <v>11</v>
      </c>
      <c r="AO828" t="s">
        <v>194</v>
      </c>
      <c r="AP828" t="s">
        <v>826</v>
      </c>
      <c r="AQ828" s="283">
        <v>2.1999999999999999E-2</v>
      </c>
      <c r="AR828">
        <v>1.0840000000000001</v>
      </c>
      <c r="AS828" s="283">
        <v>2.3848000000000001E-2</v>
      </c>
      <c r="AT828">
        <v>122</v>
      </c>
      <c r="AU828" t="s">
        <v>269</v>
      </c>
      <c r="AV828" t="s">
        <v>32</v>
      </c>
      <c r="AW828" t="s">
        <v>32</v>
      </c>
      <c r="AX828">
        <v>5</v>
      </c>
      <c r="AY828" t="s">
        <v>195</v>
      </c>
      <c r="AZ828">
        <v>3189</v>
      </c>
      <c r="BA828" t="s">
        <v>369</v>
      </c>
      <c r="BB828">
        <v>79818010</v>
      </c>
      <c r="BC828" t="s">
        <v>32</v>
      </c>
      <c r="BD828">
        <v>79818010</v>
      </c>
      <c r="BE828" t="s">
        <v>32</v>
      </c>
      <c r="BF828" t="s">
        <v>32</v>
      </c>
      <c r="BG828" t="s">
        <v>32</v>
      </c>
      <c r="BH828" t="s">
        <v>198</v>
      </c>
      <c r="BI828" t="s">
        <v>32</v>
      </c>
      <c r="BJ828">
        <v>484200</v>
      </c>
      <c r="BK828" t="s">
        <v>831</v>
      </c>
      <c r="BL828" t="s">
        <v>272</v>
      </c>
      <c r="BM828" t="s">
        <v>833</v>
      </c>
      <c r="BN828" t="s">
        <v>834</v>
      </c>
      <c r="BO828" t="s">
        <v>32</v>
      </c>
      <c r="BP828" t="s">
        <v>32</v>
      </c>
    </row>
    <row r="829" spans="1:68">
      <c r="A829" s="109">
        <v>2026</v>
      </c>
      <c r="B829" t="s">
        <v>699</v>
      </c>
      <c r="C829" s="109">
        <v>14</v>
      </c>
      <c r="D829" t="s">
        <v>2137</v>
      </c>
      <c r="E829">
        <v>1</v>
      </c>
      <c r="F829" t="s">
        <v>32</v>
      </c>
      <c r="G829" t="s">
        <v>32</v>
      </c>
      <c r="H829">
        <v>30440</v>
      </c>
      <c r="I829" t="s">
        <v>310</v>
      </c>
      <c r="J829" t="s">
        <v>822</v>
      </c>
      <c r="K829" t="s">
        <v>1101</v>
      </c>
      <c r="L829" t="s">
        <v>2138</v>
      </c>
      <c r="M829">
        <v>15</v>
      </c>
      <c r="N829">
        <v>36</v>
      </c>
      <c r="O829">
        <v>35.700000000000003</v>
      </c>
      <c r="P829" s="110">
        <v>46109</v>
      </c>
      <c r="Q829" s="110">
        <v>46126</v>
      </c>
      <c r="R829" s="110">
        <v>46126.483837500004</v>
      </c>
      <c r="S829" t="s">
        <v>187</v>
      </c>
      <c r="T829" t="s">
        <v>32</v>
      </c>
      <c r="U829" t="s">
        <v>32</v>
      </c>
      <c r="V829" t="s">
        <v>232</v>
      </c>
      <c r="W829" t="s">
        <v>233</v>
      </c>
      <c r="X829" t="s">
        <v>1103</v>
      </c>
      <c r="Y829" t="s">
        <v>32</v>
      </c>
      <c r="Z829" t="s">
        <v>32</v>
      </c>
      <c r="AA829" t="s">
        <v>32</v>
      </c>
      <c r="AB829" t="s">
        <v>32</v>
      </c>
      <c r="AC829" t="s">
        <v>32</v>
      </c>
      <c r="AD829" t="s">
        <v>32</v>
      </c>
      <c r="AE829" t="s">
        <v>190</v>
      </c>
      <c r="AF829">
        <v>217</v>
      </c>
      <c r="AG829" t="s">
        <v>191</v>
      </c>
      <c r="AH829" t="s">
        <v>192</v>
      </c>
      <c r="AI829">
        <v>4</v>
      </c>
      <c r="AJ829">
        <v>4</v>
      </c>
      <c r="AK829" t="s">
        <v>32</v>
      </c>
      <c r="AL829" t="s">
        <v>193</v>
      </c>
      <c r="AM829" t="s">
        <v>193</v>
      </c>
      <c r="AN829">
        <v>5</v>
      </c>
      <c r="AO829" t="s">
        <v>194</v>
      </c>
      <c r="AP829" t="s">
        <v>826</v>
      </c>
      <c r="AQ829" s="283">
        <v>2.5209999999999999</v>
      </c>
      <c r="AR829">
        <v>1.0840000000000001</v>
      </c>
      <c r="AS829" s="283">
        <v>2.732764</v>
      </c>
      <c r="AT829">
        <v>111</v>
      </c>
      <c r="AU829" t="s">
        <v>235</v>
      </c>
      <c r="AV829" t="s">
        <v>32</v>
      </c>
      <c r="AW829" t="s">
        <v>32</v>
      </c>
      <c r="AX829">
        <v>7</v>
      </c>
      <c r="AY829" t="s">
        <v>195</v>
      </c>
      <c r="AZ829">
        <v>10653</v>
      </c>
      <c r="BA829" t="s">
        <v>1108</v>
      </c>
      <c r="BB829">
        <v>77457870</v>
      </c>
      <c r="BC829" t="s">
        <v>32</v>
      </c>
      <c r="BD829">
        <v>77457870</v>
      </c>
      <c r="BE829" t="s">
        <v>32</v>
      </c>
      <c r="BF829" t="s">
        <v>32</v>
      </c>
      <c r="BG829" t="s">
        <v>32</v>
      </c>
      <c r="BH829" t="s">
        <v>198</v>
      </c>
      <c r="BI829" t="s">
        <v>32</v>
      </c>
      <c r="BJ829">
        <v>483839</v>
      </c>
      <c r="BK829" t="s">
        <v>831</v>
      </c>
      <c r="BL829" t="s">
        <v>238</v>
      </c>
      <c r="BM829" t="s">
        <v>841</v>
      </c>
      <c r="BN829" t="s">
        <v>834</v>
      </c>
      <c r="BO829" t="s">
        <v>32</v>
      </c>
      <c r="BP829" t="s">
        <v>32</v>
      </c>
    </row>
    <row r="830" spans="1:68">
      <c r="A830" s="109">
        <v>2026</v>
      </c>
      <c r="B830" t="s">
        <v>699</v>
      </c>
      <c r="C830" s="109">
        <v>14</v>
      </c>
      <c r="D830" t="s">
        <v>2137</v>
      </c>
      <c r="E830">
        <v>2</v>
      </c>
      <c r="F830" t="s">
        <v>32</v>
      </c>
      <c r="G830" t="s">
        <v>32</v>
      </c>
      <c r="H830">
        <v>30440</v>
      </c>
      <c r="I830" t="s">
        <v>310</v>
      </c>
      <c r="J830" t="s">
        <v>822</v>
      </c>
      <c r="K830" t="s">
        <v>1101</v>
      </c>
      <c r="L830" t="s">
        <v>2138</v>
      </c>
      <c r="M830">
        <v>15</v>
      </c>
      <c r="N830">
        <v>36</v>
      </c>
      <c r="O830">
        <v>35.700000000000003</v>
      </c>
      <c r="P830" s="110">
        <v>46109</v>
      </c>
      <c r="Q830" s="110">
        <v>46126</v>
      </c>
      <c r="R830" s="110">
        <v>46126.483837500004</v>
      </c>
      <c r="S830" t="s">
        <v>187</v>
      </c>
      <c r="T830" t="s">
        <v>32</v>
      </c>
      <c r="U830" t="s">
        <v>32</v>
      </c>
      <c r="V830" t="s">
        <v>232</v>
      </c>
      <c r="W830" t="s">
        <v>233</v>
      </c>
      <c r="X830" t="s">
        <v>1103</v>
      </c>
      <c r="Y830" t="s">
        <v>32</v>
      </c>
      <c r="Z830" t="s">
        <v>32</v>
      </c>
      <c r="AA830" t="s">
        <v>32</v>
      </c>
      <c r="AB830" t="s">
        <v>32</v>
      </c>
      <c r="AC830" t="s">
        <v>32</v>
      </c>
      <c r="AD830" t="s">
        <v>32</v>
      </c>
      <c r="AE830" t="s">
        <v>190</v>
      </c>
      <c r="AF830">
        <v>217</v>
      </c>
      <c r="AG830" t="s">
        <v>191</v>
      </c>
      <c r="AH830" t="s">
        <v>192</v>
      </c>
      <c r="AI830">
        <v>4</v>
      </c>
      <c r="AJ830">
        <v>4</v>
      </c>
      <c r="AK830" t="s">
        <v>32</v>
      </c>
      <c r="AL830" t="s">
        <v>193</v>
      </c>
      <c r="AM830" t="s">
        <v>193</v>
      </c>
      <c r="AN830">
        <v>5</v>
      </c>
      <c r="AO830" t="s">
        <v>194</v>
      </c>
      <c r="AP830" t="s">
        <v>826</v>
      </c>
      <c r="AQ830" s="283">
        <v>0.02</v>
      </c>
      <c r="AR830">
        <v>1.0840000000000001</v>
      </c>
      <c r="AS830" s="283">
        <v>2.1680000000000001E-2</v>
      </c>
      <c r="AT830">
        <v>111</v>
      </c>
      <c r="AU830" t="s">
        <v>235</v>
      </c>
      <c r="AV830" t="s">
        <v>32</v>
      </c>
      <c r="AW830" t="s">
        <v>32</v>
      </c>
      <c r="AX830">
        <v>7</v>
      </c>
      <c r="AY830" t="s">
        <v>239</v>
      </c>
      <c r="AZ830">
        <v>8888888</v>
      </c>
      <c r="BA830" t="s">
        <v>280</v>
      </c>
      <c r="BB830">
        <v>77457870</v>
      </c>
      <c r="BC830" t="s">
        <v>32</v>
      </c>
      <c r="BD830">
        <v>77457870</v>
      </c>
      <c r="BE830" t="s">
        <v>32</v>
      </c>
      <c r="BF830" t="s">
        <v>32</v>
      </c>
      <c r="BG830" t="s">
        <v>32</v>
      </c>
      <c r="BH830" t="s">
        <v>198</v>
      </c>
      <c r="BI830" t="s">
        <v>32</v>
      </c>
      <c r="BJ830">
        <v>483839</v>
      </c>
      <c r="BK830" t="s">
        <v>831</v>
      </c>
      <c r="BL830" t="s">
        <v>238</v>
      </c>
      <c r="BM830" t="s">
        <v>841</v>
      </c>
      <c r="BN830" t="s">
        <v>834</v>
      </c>
      <c r="BO830" t="s">
        <v>32</v>
      </c>
      <c r="BP830" t="s">
        <v>32</v>
      </c>
    </row>
    <row r="831" spans="1:68">
      <c r="A831" s="109">
        <v>2026</v>
      </c>
      <c r="B831" t="s">
        <v>699</v>
      </c>
      <c r="C831" s="109">
        <v>5</v>
      </c>
      <c r="D831" t="s">
        <v>2139</v>
      </c>
      <c r="E831">
        <v>1</v>
      </c>
      <c r="F831" t="s">
        <v>32</v>
      </c>
      <c r="G831" t="s">
        <v>32</v>
      </c>
      <c r="H831">
        <v>902118</v>
      </c>
      <c r="I831" t="s">
        <v>242</v>
      </c>
      <c r="J831" t="s">
        <v>822</v>
      </c>
      <c r="K831" t="s">
        <v>1101</v>
      </c>
      <c r="L831" t="s">
        <v>2134</v>
      </c>
      <c r="M831">
        <v>15.43</v>
      </c>
      <c r="N831">
        <v>19</v>
      </c>
      <c r="O831">
        <v>21.8</v>
      </c>
      <c r="P831" s="110">
        <v>46100</v>
      </c>
      <c r="Q831" s="110">
        <v>46117</v>
      </c>
      <c r="R831" s="110">
        <v>46117.499647187498</v>
      </c>
      <c r="S831" t="s">
        <v>187</v>
      </c>
      <c r="T831" t="s">
        <v>32</v>
      </c>
      <c r="U831" t="s">
        <v>32</v>
      </c>
      <c r="V831" t="s">
        <v>232</v>
      </c>
      <c r="W831" t="s">
        <v>233</v>
      </c>
      <c r="X831" t="s">
        <v>1103</v>
      </c>
      <c r="Y831" t="s">
        <v>32</v>
      </c>
      <c r="Z831" t="s">
        <v>32</v>
      </c>
      <c r="AA831" t="s">
        <v>32</v>
      </c>
      <c r="AB831" t="s">
        <v>32</v>
      </c>
      <c r="AC831" t="s">
        <v>32</v>
      </c>
      <c r="AD831" t="s">
        <v>32</v>
      </c>
      <c r="AE831" t="s">
        <v>190</v>
      </c>
      <c r="AF831">
        <v>217</v>
      </c>
      <c r="AG831" t="s">
        <v>191</v>
      </c>
      <c r="AH831" t="s">
        <v>192</v>
      </c>
      <c r="AI831">
        <v>4</v>
      </c>
      <c r="AJ831">
        <v>4</v>
      </c>
      <c r="AK831" t="s">
        <v>32</v>
      </c>
      <c r="AL831" t="s">
        <v>193</v>
      </c>
      <c r="AM831" t="s">
        <v>193</v>
      </c>
      <c r="AN831">
        <v>7</v>
      </c>
      <c r="AO831" t="s">
        <v>194</v>
      </c>
      <c r="AP831" t="s">
        <v>826</v>
      </c>
      <c r="AQ831" s="283">
        <v>1.1080000000000001</v>
      </c>
      <c r="AR831">
        <v>1.0840000000000001</v>
      </c>
      <c r="AS831" s="283">
        <v>1.2010719999999999</v>
      </c>
      <c r="AT831">
        <v>113</v>
      </c>
      <c r="AU831" t="s">
        <v>235</v>
      </c>
      <c r="AV831" t="s">
        <v>32</v>
      </c>
      <c r="AW831" t="s">
        <v>32</v>
      </c>
      <c r="AX831">
        <v>7</v>
      </c>
      <c r="AY831" t="s">
        <v>195</v>
      </c>
      <c r="AZ831">
        <v>7458</v>
      </c>
      <c r="BA831" t="s">
        <v>243</v>
      </c>
      <c r="BB831">
        <v>77544490</v>
      </c>
      <c r="BC831" t="s">
        <v>32</v>
      </c>
      <c r="BD831">
        <v>77544490</v>
      </c>
      <c r="BE831" t="s">
        <v>32</v>
      </c>
      <c r="BF831" t="s">
        <v>32</v>
      </c>
      <c r="BG831" t="s">
        <v>32</v>
      </c>
      <c r="BH831" t="s">
        <v>198</v>
      </c>
      <c r="BI831" t="s">
        <v>32</v>
      </c>
      <c r="BJ831">
        <v>482003</v>
      </c>
      <c r="BK831" t="s">
        <v>831</v>
      </c>
      <c r="BL831" t="s">
        <v>238</v>
      </c>
      <c r="BM831" t="s">
        <v>841</v>
      </c>
      <c r="BN831" t="s">
        <v>834</v>
      </c>
      <c r="BO831" t="s">
        <v>32</v>
      </c>
      <c r="BP831" t="s">
        <v>32</v>
      </c>
    </row>
    <row r="832" spans="1:68">
      <c r="A832" s="109">
        <v>2026</v>
      </c>
      <c r="B832" t="s">
        <v>699</v>
      </c>
      <c r="C832" s="109">
        <v>1</v>
      </c>
      <c r="D832" t="s">
        <v>2140</v>
      </c>
      <c r="E832">
        <v>1</v>
      </c>
      <c r="F832" t="s">
        <v>32</v>
      </c>
      <c r="G832" t="s">
        <v>32</v>
      </c>
      <c r="H832">
        <v>915628</v>
      </c>
      <c r="I832" t="s">
        <v>602</v>
      </c>
      <c r="J832" t="s">
        <v>822</v>
      </c>
      <c r="K832" t="s">
        <v>823</v>
      </c>
      <c r="L832" t="s">
        <v>2127</v>
      </c>
      <c r="M832">
        <v>17.25</v>
      </c>
      <c r="N832">
        <v>41</v>
      </c>
      <c r="O832">
        <v>50.1</v>
      </c>
      <c r="P832" s="110">
        <v>46100</v>
      </c>
      <c r="Q832" s="110">
        <v>46113</v>
      </c>
      <c r="R832" s="110">
        <v>46113.544545717603</v>
      </c>
      <c r="S832" t="s">
        <v>187</v>
      </c>
      <c r="T832" t="s">
        <v>32</v>
      </c>
      <c r="U832" t="s">
        <v>32</v>
      </c>
      <c r="V832" t="s">
        <v>334</v>
      </c>
      <c r="W832" t="s">
        <v>188</v>
      </c>
      <c r="X832" t="s">
        <v>825</v>
      </c>
      <c r="Y832" t="s">
        <v>32</v>
      </c>
      <c r="Z832" t="s">
        <v>32</v>
      </c>
      <c r="AA832" t="s">
        <v>32</v>
      </c>
      <c r="AB832" t="s">
        <v>32</v>
      </c>
      <c r="AC832" t="s">
        <v>32</v>
      </c>
      <c r="AD832" t="s">
        <v>32</v>
      </c>
      <c r="AE832" t="s">
        <v>190</v>
      </c>
      <c r="AF832">
        <v>217</v>
      </c>
      <c r="AG832" t="s">
        <v>191</v>
      </c>
      <c r="AH832" t="s">
        <v>192</v>
      </c>
      <c r="AI832">
        <v>4</v>
      </c>
      <c r="AJ832">
        <v>4</v>
      </c>
      <c r="AK832" t="s">
        <v>32</v>
      </c>
      <c r="AL832" t="s">
        <v>193</v>
      </c>
      <c r="AM832" t="s">
        <v>193</v>
      </c>
      <c r="AN832">
        <v>9</v>
      </c>
      <c r="AO832" t="s">
        <v>194</v>
      </c>
      <c r="AP832" t="s">
        <v>826</v>
      </c>
      <c r="AQ832" s="283">
        <v>2.0139999999999998</v>
      </c>
      <c r="AR832">
        <v>1.0840000000000001</v>
      </c>
      <c r="AS832" s="283">
        <v>2.183176</v>
      </c>
      <c r="AT832">
        <v>115</v>
      </c>
      <c r="AU832" t="s">
        <v>188</v>
      </c>
      <c r="AV832" t="s">
        <v>32</v>
      </c>
      <c r="AW832" t="s">
        <v>32</v>
      </c>
      <c r="AX832">
        <v>14</v>
      </c>
      <c r="AY832" t="s">
        <v>195</v>
      </c>
      <c r="AZ832">
        <v>9687</v>
      </c>
      <c r="BA832" t="s">
        <v>1083</v>
      </c>
      <c r="BB832">
        <v>96860730</v>
      </c>
      <c r="BC832" t="s">
        <v>32</v>
      </c>
      <c r="BD832">
        <v>96860730</v>
      </c>
      <c r="BE832" t="s">
        <v>32</v>
      </c>
      <c r="BF832" t="s">
        <v>32</v>
      </c>
      <c r="BG832" t="s">
        <v>32</v>
      </c>
      <c r="BH832" t="s">
        <v>198</v>
      </c>
      <c r="BI832" t="s">
        <v>32</v>
      </c>
      <c r="BJ832">
        <v>481624</v>
      </c>
      <c r="BK832" t="s">
        <v>831</v>
      </c>
      <c r="BL832" t="s">
        <v>336</v>
      </c>
      <c r="BM832" t="s">
        <v>841</v>
      </c>
      <c r="BN832" t="s">
        <v>834</v>
      </c>
      <c r="BO832" t="s">
        <v>32</v>
      </c>
      <c r="BP832" t="s">
        <v>32</v>
      </c>
    </row>
    <row r="833" spans="1:68">
      <c r="A833" s="109">
        <v>2026</v>
      </c>
      <c r="B833" t="s">
        <v>543</v>
      </c>
      <c r="C833" s="109">
        <v>25</v>
      </c>
      <c r="D833" t="s">
        <v>2141</v>
      </c>
      <c r="E833">
        <v>1</v>
      </c>
      <c r="F833" t="s">
        <v>32</v>
      </c>
      <c r="G833" t="s">
        <v>32</v>
      </c>
      <c r="H833">
        <v>913819</v>
      </c>
      <c r="I833" t="s">
        <v>368</v>
      </c>
      <c r="J833" t="s">
        <v>822</v>
      </c>
      <c r="K833" t="s">
        <v>1101</v>
      </c>
      <c r="L833" t="s">
        <v>2136</v>
      </c>
      <c r="M833">
        <v>14.66</v>
      </c>
      <c r="N833">
        <v>24</v>
      </c>
      <c r="O833">
        <v>31.8</v>
      </c>
      <c r="P833" s="110">
        <v>46085</v>
      </c>
      <c r="Q833" s="110">
        <v>46106</v>
      </c>
      <c r="R833" s="110">
        <v>46106.472690046299</v>
      </c>
      <c r="S833" t="s">
        <v>187</v>
      </c>
      <c r="T833" t="s">
        <v>32</v>
      </c>
      <c r="U833" t="s">
        <v>32</v>
      </c>
      <c r="V833" t="s">
        <v>267</v>
      </c>
      <c r="W833" t="s">
        <v>268</v>
      </c>
      <c r="X833" t="s">
        <v>856</v>
      </c>
      <c r="Y833" t="s">
        <v>32</v>
      </c>
      <c r="Z833" t="s">
        <v>32</v>
      </c>
      <c r="AA833" t="s">
        <v>32</v>
      </c>
      <c r="AB833" t="s">
        <v>32</v>
      </c>
      <c r="AC833" t="s">
        <v>32</v>
      </c>
      <c r="AD833" t="s">
        <v>32</v>
      </c>
      <c r="AE833" t="s">
        <v>190</v>
      </c>
      <c r="AF833">
        <v>217</v>
      </c>
      <c r="AG833" t="s">
        <v>191</v>
      </c>
      <c r="AH833" t="s">
        <v>192</v>
      </c>
      <c r="AI833">
        <v>4</v>
      </c>
      <c r="AJ833">
        <v>4</v>
      </c>
      <c r="AK833" t="s">
        <v>32</v>
      </c>
      <c r="AL833" t="s">
        <v>193</v>
      </c>
      <c r="AM833" t="s">
        <v>193</v>
      </c>
      <c r="AN833">
        <v>11</v>
      </c>
      <c r="AO833" t="s">
        <v>194</v>
      </c>
      <c r="AP833" t="s">
        <v>826</v>
      </c>
      <c r="AQ833" s="283">
        <v>0.68300000000000005</v>
      </c>
      <c r="AR833">
        <v>1.0840000000000001</v>
      </c>
      <c r="AS833" s="283">
        <v>0.74037200000000014</v>
      </c>
      <c r="AT833">
        <v>118</v>
      </c>
      <c r="AU833" t="s">
        <v>269</v>
      </c>
      <c r="AV833" t="s">
        <v>32</v>
      </c>
      <c r="AW833" t="s">
        <v>32</v>
      </c>
      <c r="AX833">
        <v>5</v>
      </c>
      <c r="AY833" t="s">
        <v>195</v>
      </c>
      <c r="AZ833">
        <v>3189</v>
      </c>
      <c r="BA833" t="s">
        <v>369</v>
      </c>
      <c r="BB833">
        <v>79818010</v>
      </c>
      <c r="BC833" t="s">
        <v>32</v>
      </c>
      <c r="BD833">
        <v>79818010</v>
      </c>
      <c r="BE833" t="s">
        <v>32</v>
      </c>
      <c r="BF833" t="s">
        <v>32</v>
      </c>
      <c r="BG833" t="s">
        <v>32</v>
      </c>
      <c r="BH833" t="s">
        <v>198</v>
      </c>
      <c r="BI833" t="s">
        <v>2142</v>
      </c>
      <c r="BJ833">
        <v>479939</v>
      </c>
      <c r="BK833" t="s">
        <v>831</v>
      </c>
      <c r="BL833" t="s">
        <v>272</v>
      </c>
      <c r="BM833" t="s">
        <v>841</v>
      </c>
      <c r="BN833" t="s">
        <v>834</v>
      </c>
      <c r="BO833" t="s">
        <v>32</v>
      </c>
      <c r="BP833" t="s">
        <v>32</v>
      </c>
    </row>
    <row r="834" spans="1:68">
      <c r="A834" s="109">
        <v>2026</v>
      </c>
      <c r="B834" t="s">
        <v>543</v>
      </c>
      <c r="C834" s="109">
        <v>25</v>
      </c>
      <c r="D834" t="s">
        <v>2141</v>
      </c>
      <c r="E834">
        <v>2</v>
      </c>
      <c r="F834" t="s">
        <v>32</v>
      </c>
      <c r="G834" t="s">
        <v>32</v>
      </c>
      <c r="H834">
        <v>913819</v>
      </c>
      <c r="I834" t="s">
        <v>368</v>
      </c>
      <c r="J834" t="s">
        <v>822</v>
      </c>
      <c r="K834" t="s">
        <v>1101</v>
      </c>
      <c r="L834" t="s">
        <v>2136</v>
      </c>
      <c r="M834">
        <v>14.66</v>
      </c>
      <c r="N834">
        <v>24</v>
      </c>
      <c r="O834">
        <v>31.8</v>
      </c>
      <c r="P834" s="110">
        <v>46085</v>
      </c>
      <c r="Q834" s="110">
        <v>46106</v>
      </c>
      <c r="R834" s="110">
        <v>46106.472690046299</v>
      </c>
      <c r="S834" t="s">
        <v>187</v>
      </c>
      <c r="T834" t="s">
        <v>32</v>
      </c>
      <c r="U834" t="s">
        <v>32</v>
      </c>
      <c r="V834" t="s">
        <v>267</v>
      </c>
      <c r="W834" t="s">
        <v>268</v>
      </c>
      <c r="X834" t="s">
        <v>856</v>
      </c>
      <c r="Y834" t="s">
        <v>32</v>
      </c>
      <c r="Z834" t="s">
        <v>32</v>
      </c>
      <c r="AA834" t="s">
        <v>32</v>
      </c>
      <c r="AB834" t="s">
        <v>32</v>
      </c>
      <c r="AC834" t="s">
        <v>32</v>
      </c>
      <c r="AD834" t="s">
        <v>32</v>
      </c>
      <c r="AE834" t="s">
        <v>190</v>
      </c>
      <c r="AF834">
        <v>217</v>
      </c>
      <c r="AG834" t="s">
        <v>191</v>
      </c>
      <c r="AH834" t="s">
        <v>192</v>
      </c>
      <c r="AI834">
        <v>4</v>
      </c>
      <c r="AJ834">
        <v>4</v>
      </c>
      <c r="AK834" t="s">
        <v>32</v>
      </c>
      <c r="AL834" t="s">
        <v>193</v>
      </c>
      <c r="AM834" t="s">
        <v>193</v>
      </c>
      <c r="AN834">
        <v>11</v>
      </c>
      <c r="AO834" t="s">
        <v>194</v>
      </c>
      <c r="AP834" t="s">
        <v>826</v>
      </c>
      <c r="AQ834" s="283">
        <v>0.40400000000000003</v>
      </c>
      <c r="AR834">
        <v>1.0840000000000001</v>
      </c>
      <c r="AS834" s="283">
        <v>0.43793599999999999</v>
      </c>
      <c r="AT834">
        <v>118</v>
      </c>
      <c r="AU834" t="s">
        <v>269</v>
      </c>
      <c r="AV834" t="s">
        <v>32</v>
      </c>
      <c r="AW834" t="s">
        <v>32</v>
      </c>
      <c r="AX834">
        <v>5</v>
      </c>
      <c r="AY834" t="s">
        <v>195</v>
      </c>
      <c r="AZ834">
        <v>3189</v>
      </c>
      <c r="BA834" t="s">
        <v>369</v>
      </c>
      <c r="BB834">
        <v>79818010</v>
      </c>
      <c r="BC834" t="s">
        <v>32</v>
      </c>
      <c r="BD834">
        <v>79818010</v>
      </c>
      <c r="BE834" t="s">
        <v>32</v>
      </c>
      <c r="BF834" t="s">
        <v>32</v>
      </c>
      <c r="BG834" t="s">
        <v>32</v>
      </c>
      <c r="BH834" t="s">
        <v>198</v>
      </c>
      <c r="BI834" t="s">
        <v>2142</v>
      </c>
      <c r="BJ834">
        <v>479939</v>
      </c>
      <c r="BK834" t="s">
        <v>831</v>
      </c>
      <c r="BL834" t="s">
        <v>272</v>
      </c>
      <c r="BM834" t="s">
        <v>841</v>
      </c>
      <c r="BN834" t="s">
        <v>834</v>
      </c>
      <c r="BO834" t="s">
        <v>32</v>
      </c>
      <c r="BP834" t="s">
        <v>32</v>
      </c>
    </row>
    <row r="835" spans="1:68">
      <c r="A835" s="109">
        <v>2026</v>
      </c>
      <c r="B835" t="s">
        <v>543</v>
      </c>
      <c r="C835" s="109">
        <v>25</v>
      </c>
      <c r="D835" t="s">
        <v>2141</v>
      </c>
      <c r="E835">
        <v>3</v>
      </c>
      <c r="F835" t="s">
        <v>32</v>
      </c>
      <c r="G835" t="s">
        <v>32</v>
      </c>
      <c r="H835">
        <v>913819</v>
      </c>
      <c r="I835" t="s">
        <v>368</v>
      </c>
      <c r="J835" t="s">
        <v>822</v>
      </c>
      <c r="K835" t="s">
        <v>1101</v>
      </c>
      <c r="L835" t="s">
        <v>2136</v>
      </c>
      <c r="M835">
        <v>14.66</v>
      </c>
      <c r="N835">
        <v>24</v>
      </c>
      <c r="O835">
        <v>31.8</v>
      </c>
      <c r="P835" s="110">
        <v>46085</v>
      </c>
      <c r="Q835" s="110">
        <v>46106</v>
      </c>
      <c r="R835" s="110">
        <v>46106.472690046299</v>
      </c>
      <c r="S835" t="s">
        <v>187</v>
      </c>
      <c r="T835" t="s">
        <v>32</v>
      </c>
      <c r="U835" t="s">
        <v>32</v>
      </c>
      <c r="V835" t="s">
        <v>267</v>
      </c>
      <c r="W835" t="s">
        <v>268</v>
      </c>
      <c r="X835" t="s">
        <v>856</v>
      </c>
      <c r="Y835" t="s">
        <v>32</v>
      </c>
      <c r="Z835" t="s">
        <v>32</v>
      </c>
      <c r="AA835" t="s">
        <v>32</v>
      </c>
      <c r="AB835" t="s">
        <v>32</v>
      </c>
      <c r="AC835" t="s">
        <v>32</v>
      </c>
      <c r="AD835" t="s">
        <v>32</v>
      </c>
      <c r="AE835" t="s">
        <v>190</v>
      </c>
      <c r="AF835">
        <v>217</v>
      </c>
      <c r="AG835" t="s">
        <v>191</v>
      </c>
      <c r="AH835" t="s">
        <v>192</v>
      </c>
      <c r="AI835">
        <v>4</v>
      </c>
      <c r="AJ835">
        <v>4</v>
      </c>
      <c r="AK835" t="s">
        <v>32</v>
      </c>
      <c r="AL835" t="s">
        <v>193</v>
      </c>
      <c r="AM835" t="s">
        <v>193</v>
      </c>
      <c r="AN835">
        <v>11</v>
      </c>
      <c r="AO835" t="s">
        <v>194</v>
      </c>
      <c r="AP835" t="s">
        <v>826</v>
      </c>
      <c r="AQ835" s="283">
        <v>8.9999999999999993E-3</v>
      </c>
      <c r="AR835">
        <v>1.0840000000000001</v>
      </c>
      <c r="AS835" s="283">
        <v>9.7560000000000008E-3</v>
      </c>
      <c r="AT835">
        <v>118</v>
      </c>
      <c r="AU835" t="s">
        <v>269</v>
      </c>
      <c r="AV835" t="s">
        <v>32</v>
      </c>
      <c r="AW835" t="s">
        <v>32</v>
      </c>
      <c r="AX835">
        <v>5</v>
      </c>
      <c r="AY835" t="s">
        <v>195</v>
      </c>
      <c r="AZ835">
        <v>1977</v>
      </c>
      <c r="BA835" t="s">
        <v>2143</v>
      </c>
      <c r="BB835">
        <v>79818010</v>
      </c>
      <c r="BC835" t="s">
        <v>32</v>
      </c>
      <c r="BD835">
        <v>79818010</v>
      </c>
      <c r="BE835" t="s">
        <v>32</v>
      </c>
      <c r="BF835" t="s">
        <v>32</v>
      </c>
      <c r="BG835" t="s">
        <v>32</v>
      </c>
      <c r="BH835" t="s">
        <v>198</v>
      </c>
      <c r="BI835" t="s">
        <v>2142</v>
      </c>
      <c r="BJ835">
        <v>479939</v>
      </c>
      <c r="BK835" t="s">
        <v>831</v>
      </c>
      <c r="BL835" t="s">
        <v>272</v>
      </c>
      <c r="BM835" t="s">
        <v>841</v>
      </c>
      <c r="BN835" t="s">
        <v>834</v>
      </c>
      <c r="BO835" t="s">
        <v>32</v>
      </c>
      <c r="BP835" t="s">
        <v>32</v>
      </c>
    </row>
    <row r="836" spans="1:68">
      <c r="A836" s="109">
        <v>2026</v>
      </c>
      <c r="B836" t="s">
        <v>543</v>
      </c>
      <c r="C836" s="109">
        <v>25</v>
      </c>
      <c r="D836" t="s">
        <v>2144</v>
      </c>
      <c r="E836">
        <v>1</v>
      </c>
      <c r="F836" t="s">
        <v>32</v>
      </c>
      <c r="G836" t="s">
        <v>32</v>
      </c>
      <c r="H836">
        <v>913818</v>
      </c>
      <c r="I836" t="s">
        <v>416</v>
      </c>
      <c r="J836" t="s">
        <v>822</v>
      </c>
      <c r="K836" t="s">
        <v>341</v>
      </c>
      <c r="L836" t="s">
        <v>2132</v>
      </c>
      <c r="M836">
        <v>14.9</v>
      </c>
      <c r="N836">
        <v>17.2</v>
      </c>
      <c r="O836">
        <v>28.1</v>
      </c>
      <c r="P836" s="110">
        <v>46085</v>
      </c>
      <c r="Q836" s="110">
        <v>46106</v>
      </c>
      <c r="R836" s="110">
        <v>46106.426290856492</v>
      </c>
      <c r="S836" t="s">
        <v>187</v>
      </c>
      <c r="T836" t="s">
        <v>32</v>
      </c>
      <c r="U836" t="s">
        <v>32</v>
      </c>
      <c r="V836" t="s">
        <v>267</v>
      </c>
      <c r="W836" t="s">
        <v>268</v>
      </c>
      <c r="X836" t="s">
        <v>856</v>
      </c>
      <c r="Y836" t="s">
        <v>32</v>
      </c>
      <c r="Z836" t="s">
        <v>32</v>
      </c>
      <c r="AA836" t="s">
        <v>32</v>
      </c>
      <c r="AB836" t="s">
        <v>32</v>
      </c>
      <c r="AC836" t="s">
        <v>32</v>
      </c>
      <c r="AD836" t="s">
        <v>32</v>
      </c>
      <c r="AE836" t="s">
        <v>190</v>
      </c>
      <c r="AF836">
        <v>217</v>
      </c>
      <c r="AG836" t="s">
        <v>191</v>
      </c>
      <c r="AH836" t="s">
        <v>192</v>
      </c>
      <c r="AI836">
        <v>4</v>
      </c>
      <c r="AJ836">
        <v>4</v>
      </c>
      <c r="AK836" t="s">
        <v>32</v>
      </c>
      <c r="AL836" t="s">
        <v>193</v>
      </c>
      <c r="AM836" t="s">
        <v>193</v>
      </c>
      <c r="AN836">
        <v>11</v>
      </c>
      <c r="AO836" t="s">
        <v>194</v>
      </c>
      <c r="AP836" t="s">
        <v>826</v>
      </c>
      <c r="AQ836" s="283">
        <v>0.32600000000000001</v>
      </c>
      <c r="AR836">
        <v>1.0840000000000001</v>
      </c>
      <c r="AS836" s="283">
        <v>0.35338399999999998</v>
      </c>
      <c r="AT836">
        <v>118</v>
      </c>
      <c r="AU836" t="s">
        <v>269</v>
      </c>
      <c r="AV836" t="s">
        <v>32</v>
      </c>
      <c r="AW836" t="s">
        <v>32</v>
      </c>
      <c r="AX836">
        <v>5</v>
      </c>
      <c r="AY836" t="s">
        <v>195</v>
      </c>
      <c r="AZ836">
        <v>3189</v>
      </c>
      <c r="BA836" t="s">
        <v>369</v>
      </c>
      <c r="BB836">
        <v>79818010</v>
      </c>
      <c r="BC836" t="s">
        <v>32</v>
      </c>
      <c r="BD836">
        <v>79818010</v>
      </c>
      <c r="BE836" t="s">
        <v>32</v>
      </c>
      <c r="BF836" t="s">
        <v>32</v>
      </c>
      <c r="BG836" t="s">
        <v>32</v>
      </c>
      <c r="BH836" t="s">
        <v>198</v>
      </c>
      <c r="BI836" t="s">
        <v>32</v>
      </c>
      <c r="BJ836">
        <v>479938</v>
      </c>
      <c r="BK836" t="s">
        <v>831</v>
      </c>
      <c r="BL836" t="s">
        <v>272</v>
      </c>
      <c r="BM836" t="s">
        <v>841</v>
      </c>
      <c r="BN836" t="s">
        <v>834</v>
      </c>
      <c r="BO836" t="s">
        <v>32</v>
      </c>
      <c r="BP836" t="s">
        <v>32</v>
      </c>
    </row>
    <row r="837" spans="1:68">
      <c r="A837" s="109">
        <v>2026</v>
      </c>
      <c r="B837" t="s">
        <v>543</v>
      </c>
      <c r="C837" s="109">
        <v>25</v>
      </c>
      <c r="D837" t="s">
        <v>2144</v>
      </c>
      <c r="E837">
        <v>2</v>
      </c>
      <c r="F837" t="s">
        <v>32</v>
      </c>
      <c r="G837" t="s">
        <v>32</v>
      </c>
      <c r="H837">
        <v>913818</v>
      </c>
      <c r="I837" t="s">
        <v>416</v>
      </c>
      <c r="J837" t="s">
        <v>822</v>
      </c>
      <c r="K837" t="s">
        <v>341</v>
      </c>
      <c r="L837" t="s">
        <v>2132</v>
      </c>
      <c r="M837">
        <v>14.9</v>
      </c>
      <c r="N837">
        <v>17.2</v>
      </c>
      <c r="O837">
        <v>28.1</v>
      </c>
      <c r="P837" s="110">
        <v>46085</v>
      </c>
      <c r="Q837" s="110">
        <v>46106</v>
      </c>
      <c r="R837" s="110">
        <v>46106.426290856492</v>
      </c>
      <c r="S837" t="s">
        <v>187</v>
      </c>
      <c r="T837" t="s">
        <v>32</v>
      </c>
      <c r="U837" t="s">
        <v>32</v>
      </c>
      <c r="V837" t="s">
        <v>267</v>
      </c>
      <c r="W837" t="s">
        <v>268</v>
      </c>
      <c r="X837" t="s">
        <v>856</v>
      </c>
      <c r="Y837" t="s">
        <v>32</v>
      </c>
      <c r="Z837" t="s">
        <v>32</v>
      </c>
      <c r="AA837" t="s">
        <v>32</v>
      </c>
      <c r="AB837" t="s">
        <v>32</v>
      </c>
      <c r="AC837" t="s">
        <v>32</v>
      </c>
      <c r="AD837" t="s">
        <v>32</v>
      </c>
      <c r="AE837" t="s">
        <v>190</v>
      </c>
      <c r="AF837">
        <v>217</v>
      </c>
      <c r="AG837" t="s">
        <v>191</v>
      </c>
      <c r="AH837" t="s">
        <v>192</v>
      </c>
      <c r="AI837">
        <v>4</v>
      </c>
      <c r="AJ837">
        <v>4</v>
      </c>
      <c r="AK837" t="s">
        <v>32</v>
      </c>
      <c r="AL837" t="s">
        <v>193</v>
      </c>
      <c r="AM837" t="s">
        <v>193</v>
      </c>
      <c r="AN837">
        <v>11</v>
      </c>
      <c r="AO837" t="s">
        <v>194</v>
      </c>
      <c r="AP837" t="s">
        <v>826</v>
      </c>
      <c r="AQ837" s="283">
        <v>0.14699999999999999</v>
      </c>
      <c r="AR837">
        <v>1.0840000000000001</v>
      </c>
      <c r="AS837" s="283">
        <v>0.15934799999999999</v>
      </c>
      <c r="AT837">
        <v>118</v>
      </c>
      <c r="AU837" t="s">
        <v>269</v>
      </c>
      <c r="AV837" t="s">
        <v>32</v>
      </c>
      <c r="AW837" t="s">
        <v>32</v>
      </c>
      <c r="AX837">
        <v>5</v>
      </c>
      <c r="AY837" t="s">
        <v>195</v>
      </c>
      <c r="AZ837">
        <v>3189</v>
      </c>
      <c r="BA837" t="s">
        <v>369</v>
      </c>
      <c r="BB837">
        <v>79818010</v>
      </c>
      <c r="BC837" t="s">
        <v>32</v>
      </c>
      <c r="BD837">
        <v>79818010</v>
      </c>
      <c r="BE837" t="s">
        <v>32</v>
      </c>
      <c r="BF837" t="s">
        <v>32</v>
      </c>
      <c r="BG837" t="s">
        <v>32</v>
      </c>
      <c r="BH837" t="s">
        <v>198</v>
      </c>
      <c r="BI837" t="s">
        <v>32</v>
      </c>
      <c r="BJ837">
        <v>479938</v>
      </c>
      <c r="BK837" t="s">
        <v>831</v>
      </c>
      <c r="BL837" t="s">
        <v>272</v>
      </c>
      <c r="BM837" t="s">
        <v>841</v>
      </c>
      <c r="BN837" t="s">
        <v>834</v>
      </c>
      <c r="BO837" t="s">
        <v>32</v>
      </c>
      <c r="BP837" t="s">
        <v>32</v>
      </c>
    </row>
    <row r="838" spans="1:68">
      <c r="A838" s="109">
        <v>2026</v>
      </c>
      <c r="B838" t="s">
        <v>543</v>
      </c>
      <c r="C838" s="109">
        <v>22</v>
      </c>
      <c r="D838" t="s">
        <v>2145</v>
      </c>
      <c r="E838">
        <v>1</v>
      </c>
      <c r="F838" t="s">
        <v>32</v>
      </c>
      <c r="G838" t="s">
        <v>32</v>
      </c>
      <c r="H838">
        <v>969643</v>
      </c>
      <c r="I838" t="s">
        <v>2146</v>
      </c>
      <c r="J838" t="s">
        <v>822</v>
      </c>
      <c r="K838" t="s">
        <v>1742</v>
      </c>
      <c r="L838" t="s">
        <v>2147</v>
      </c>
      <c r="M838">
        <v>18</v>
      </c>
      <c r="N838">
        <v>49.5</v>
      </c>
      <c r="O838">
        <v>67.2</v>
      </c>
      <c r="P838" s="110">
        <v>46095</v>
      </c>
      <c r="Q838" s="110">
        <v>46103</v>
      </c>
      <c r="R838" s="110">
        <v>46103.647049733787</v>
      </c>
      <c r="S838" t="s">
        <v>187</v>
      </c>
      <c r="T838" t="s">
        <v>32</v>
      </c>
      <c r="U838" t="s">
        <v>32</v>
      </c>
      <c r="V838" t="s">
        <v>479</v>
      </c>
      <c r="W838" t="s">
        <v>480</v>
      </c>
      <c r="X838" t="s">
        <v>1039</v>
      </c>
      <c r="Y838" t="s">
        <v>32</v>
      </c>
      <c r="Z838" t="s">
        <v>32</v>
      </c>
      <c r="AA838" t="s">
        <v>32</v>
      </c>
      <c r="AB838" t="s">
        <v>32</v>
      </c>
      <c r="AC838" t="s">
        <v>32</v>
      </c>
      <c r="AD838" t="s">
        <v>32</v>
      </c>
      <c r="AE838" t="s">
        <v>190</v>
      </c>
      <c r="AF838">
        <v>217</v>
      </c>
      <c r="AG838" t="s">
        <v>191</v>
      </c>
      <c r="AH838" t="s">
        <v>192</v>
      </c>
      <c r="AI838">
        <v>4</v>
      </c>
      <c r="AJ838">
        <v>4</v>
      </c>
      <c r="AK838" t="s">
        <v>32</v>
      </c>
      <c r="AL838" t="s">
        <v>193</v>
      </c>
      <c r="AM838" t="s">
        <v>193</v>
      </c>
      <c r="AN838">
        <v>8</v>
      </c>
      <c r="AO838" t="s">
        <v>194</v>
      </c>
      <c r="AP838" t="s">
        <v>826</v>
      </c>
      <c r="AQ838" s="283">
        <v>0.63600000000000001</v>
      </c>
      <c r="AR838">
        <v>1.0840000000000001</v>
      </c>
      <c r="AS838" s="283">
        <v>0.68942400000000004</v>
      </c>
      <c r="AT838">
        <v>114</v>
      </c>
      <c r="AU838" t="s">
        <v>352</v>
      </c>
      <c r="AV838" t="s">
        <v>32</v>
      </c>
      <c r="AW838" t="s">
        <v>32</v>
      </c>
      <c r="AX838">
        <v>10</v>
      </c>
      <c r="AY838" t="s">
        <v>195</v>
      </c>
      <c r="AZ838">
        <v>9658</v>
      </c>
      <c r="BA838" t="s">
        <v>2148</v>
      </c>
      <c r="BB838">
        <v>16036605</v>
      </c>
      <c r="BC838" t="s">
        <v>32</v>
      </c>
      <c r="BD838">
        <v>16036605</v>
      </c>
      <c r="BE838" t="s">
        <v>32</v>
      </c>
      <c r="BF838" t="s">
        <v>32</v>
      </c>
      <c r="BG838" t="s">
        <v>32</v>
      </c>
      <c r="BH838" t="s">
        <v>198</v>
      </c>
      <c r="BI838" t="s">
        <v>32</v>
      </c>
      <c r="BJ838">
        <v>479157</v>
      </c>
      <c r="BK838" t="s">
        <v>831</v>
      </c>
      <c r="BL838" t="s">
        <v>482</v>
      </c>
      <c r="BM838" t="s">
        <v>841</v>
      </c>
      <c r="BN838" t="s">
        <v>834</v>
      </c>
      <c r="BO838" t="s">
        <v>32</v>
      </c>
      <c r="BP838" t="s">
        <v>32</v>
      </c>
    </row>
    <row r="839" spans="1:68">
      <c r="A839" s="109">
        <v>2026</v>
      </c>
      <c r="B839" t="s">
        <v>543</v>
      </c>
      <c r="C839" s="109">
        <v>14</v>
      </c>
      <c r="D839" t="s">
        <v>2149</v>
      </c>
      <c r="E839">
        <v>1</v>
      </c>
      <c r="F839" t="s">
        <v>32</v>
      </c>
      <c r="G839" t="s">
        <v>32</v>
      </c>
      <c r="H839">
        <v>915628</v>
      </c>
      <c r="I839" t="s">
        <v>602</v>
      </c>
      <c r="J839" t="s">
        <v>822</v>
      </c>
      <c r="K839" t="s">
        <v>823</v>
      </c>
      <c r="L839" t="s">
        <v>2127</v>
      </c>
      <c r="M839">
        <v>17.25</v>
      </c>
      <c r="N839">
        <v>41</v>
      </c>
      <c r="O839">
        <v>50.1</v>
      </c>
      <c r="P839" s="110">
        <v>46087</v>
      </c>
      <c r="Q839" s="110">
        <v>46095</v>
      </c>
      <c r="R839" s="110">
        <v>46095.757370486113</v>
      </c>
      <c r="S839" t="s">
        <v>187</v>
      </c>
      <c r="T839" t="s">
        <v>32</v>
      </c>
      <c r="U839" t="s">
        <v>32</v>
      </c>
      <c r="V839" t="s">
        <v>334</v>
      </c>
      <c r="W839" t="s">
        <v>188</v>
      </c>
      <c r="X839" t="s">
        <v>825</v>
      </c>
      <c r="Y839" t="s">
        <v>32</v>
      </c>
      <c r="Z839" t="s">
        <v>32</v>
      </c>
      <c r="AA839" t="s">
        <v>32</v>
      </c>
      <c r="AB839" t="s">
        <v>32</v>
      </c>
      <c r="AC839" t="s">
        <v>32</v>
      </c>
      <c r="AD839" t="s">
        <v>32</v>
      </c>
      <c r="AE839" t="s">
        <v>190</v>
      </c>
      <c r="AF839">
        <v>217</v>
      </c>
      <c r="AG839" t="s">
        <v>191</v>
      </c>
      <c r="AH839" t="s">
        <v>192</v>
      </c>
      <c r="AI839">
        <v>4</v>
      </c>
      <c r="AJ839">
        <v>4</v>
      </c>
      <c r="AK839" t="s">
        <v>32</v>
      </c>
      <c r="AL839" t="s">
        <v>193</v>
      </c>
      <c r="AM839" t="s">
        <v>193</v>
      </c>
      <c r="AN839">
        <v>9</v>
      </c>
      <c r="AO839" t="s">
        <v>194</v>
      </c>
      <c r="AP839" t="s">
        <v>826</v>
      </c>
      <c r="AQ839" s="283">
        <v>0.70899999999999996</v>
      </c>
      <c r="AR839">
        <v>1.0840000000000001</v>
      </c>
      <c r="AS839" s="283">
        <v>0.76855600000000002</v>
      </c>
      <c r="AT839">
        <v>115</v>
      </c>
      <c r="AU839" t="s">
        <v>188</v>
      </c>
      <c r="AV839" t="s">
        <v>32</v>
      </c>
      <c r="AW839" t="s">
        <v>32</v>
      </c>
      <c r="AX839">
        <v>14</v>
      </c>
      <c r="AY839" t="s">
        <v>195</v>
      </c>
      <c r="AZ839">
        <v>9687</v>
      </c>
      <c r="BA839" t="s">
        <v>1083</v>
      </c>
      <c r="BB839">
        <v>96860730</v>
      </c>
      <c r="BC839" t="s">
        <v>32</v>
      </c>
      <c r="BD839">
        <v>96860730</v>
      </c>
      <c r="BE839" t="s">
        <v>32</v>
      </c>
      <c r="BF839" t="s">
        <v>32</v>
      </c>
      <c r="BG839" t="s">
        <v>32</v>
      </c>
      <c r="BH839" t="s">
        <v>198</v>
      </c>
      <c r="BI839" t="s">
        <v>32</v>
      </c>
      <c r="BJ839">
        <v>477243</v>
      </c>
      <c r="BK839" t="s">
        <v>831</v>
      </c>
      <c r="BL839" t="s">
        <v>445</v>
      </c>
      <c r="BM839" t="s">
        <v>833</v>
      </c>
      <c r="BN839" t="s">
        <v>834</v>
      </c>
      <c r="BO839" t="s">
        <v>32</v>
      </c>
      <c r="BP839" t="s">
        <v>32</v>
      </c>
    </row>
    <row r="840" spans="1:68">
      <c r="A840" s="109">
        <v>2026</v>
      </c>
      <c r="B840" t="s">
        <v>543</v>
      </c>
      <c r="C840" s="109">
        <v>11</v>
      </c>
      <c r="D840" t="s">
        <v>2150</v>
      </c>
      <c r="E840">
        <v>1</v>
      </c>
      <c r="F840" t="s">
        <v>32</v>
      </c>
      <c r="G840" t="s">
        <v>32</v>
      </c>
      <c r="H840">
        <v>902118</v>
      </c>
      <c r="I840" t="s">
        <v>242</v>
      </c>
      <c r="J840" t="s">
        <v>822</v>
      </c>
      <c r="K840" t="s">
        <v>1101</v>
      </c>
      <c r="L840" t="s">
        <v>2134</v>
      </c>
      <c r="M840">
        <v>15.43</v>
      </c>
      <c r="N840">
        <v>19</v>
      </c>
      <c r="O840">
        <v>21.8</v>
      </c>
      <c r="P840" s="110">
        <v>46079</v>
      </c>
      <c r="Q840" s="110">
        <v>46092</v>
      </c>
      <c r="R840" s="110">
        <v>46092.965912233798</v>
      </c>
      <c r="S840" t="s">
        <v>187</v>
      </c>
      <c r="T840" t="s">
        <v>32</v>
      </c>
      <c r="U840" t="s">
        <v>32</v>
      </c>
      <c r="V840" t="s">
        <v>232</v>
      </c>
      <c r="W840" t="s">
        <v>233</v>
      </c>
      <c r="X840" t="s">
        <v>1103</v>
      </c>
      <c r="Y840" t="s">
        <v>32</v>
      </c>
      <c r="Z840" t="s">
        <v>32</v>
      </c>
      <c r="AA840" t="s">
        <v>32</v>
      </c>
      <c r="AB840" t="s">
        <v>32</v>
      </c>
      <c r="AC840" t="s">
        <v>32</v>
      </c>
      <c r="AD840" t="s">
        <v>32</v>
      </c>
      <c r="AE840" t="s">
        <v>190</v>
      </c>
      <c r="AF840">
        <v>217</v>
      </c>
      <c r="AG840" t="s">
        <v>191</v>
      </c>
      <c r="AH840" t="s">
        <v>192</v>
      </c>
      <c r="AI840">
        <v>4</v>
      </c>
      <c r="AJ840">
        <v>4</v>
      </c>
      <c r="AK840" t="s">
        <v>32</v>
      </c>
      <c r="AL840" t="s">
        <v>193</v>
      </c>
      <c r="AM840" t="s">
        <v>193</v>
      </c>
      <c r="AN840">
        <v>7</v>
      </c>
      <c r="AO840" t="s">
        <v>194</v>
      </c>
      <c r="AP840" t="s">
        <v>826</v>
      </c>
      <c r="AQ840" s="283">
        <v>1.7869999999999999</v>
      </c>
      <c r="AR840">
        <v>1.0840000000000001</v>
      </c>
      <c r="AS840" s="283">
        <v>1.9371080000000001</v>
      </c>
      <c r="AT840">
        <v>113</v>
      </c>
      <c r="AU840" t="s">
        <v>235</v>
      </c>
      <c r="AV840" t="s">
        <v>32</v>
      </c>
      <c r="AW840" t="s">
        <v>32</v>
      </c>
      <c r="AX840">
        <v>7</v>
      </c>
      <c r="AY840" t="s">
        <v>195</v>
      </c>
      <c r="AZ840">
        <v>7112</v>
      </c>
      <c r="BA840" t="s">
        <v>1347</v>
      </c>
      <c r="BB840">
        <v>77544490</v>
      </c>
      <c r="BC840" t="s">
        <v>32</v>
      </c>
      <c r="BD840">
        <v>77544490</v>
      </c>
      <c r="BE840" t="s">
        <v>32</v>
      </c>
      <c r="BF840" t="s">
        <v>32</v>
      </c>
      <c r="BG840" t="s">
        <v>32</v>
      </c>
      <c r="BH840" t="s">
        <v>198</v>
      </c>
      <c r="BI840" t="s">
        <v>32</v>
      </c>
      <c r="BJ840">
        <v>476474</v>
      </c>
      <c r="BK840" t="s">
        <v>831</v>
      </c>
      <c r="BL840" t="s">
        <v>238</v>
      </c>
      <c r="BM840" t="s">
        <v>841</v>
      </c>
      <c r="BN840" t="s">
        <v>834</v>
      </c>
      <c r="BO840" t="s">
        <v>32</v>
      </c>
      <c r="BP840" t="s">
        <v>32</v>
      </c>
    </row>
    <row r="841" spans="1:68">
      <c r="A841" s="109">
        <v>2026</v>
      </c>
      <c r="B841" t="s">
        <v>543</v>
      </c>
      <c r="C841" s="109">
        <v>11</v>
      </c>
      <c r="D841" t="s">
        <v>2150</v>
      </c>
      <c r="E841">
        <v>2</v>
      </c>
      <c r="F841" t="s">
        <v>32</v>
      </c>
      <c r="G841" t="s">
        <v>32</v>
      </c>
      <c r="H841">
        <v>902118</v>
      </c>
      <c r="I841" t="s">
        <v>242</v>
      </c>
      <c r="J841" t="s">
        <v>822</v>
      </c>
      <c r="K841" t="s">
        <v>1101</v>
      </c>
      <c r="L841" t="s">
        <v>2134</v>
      </c>
      <c r="M841">
        <v>15.43</v>
      </c>
      <c r="N841">
        <v>19</v>
      </c>
      <c r="O841">
        <v>21.8</v>
      </c>
      <c r="P841" s="110">
        <v>46079</v>
      </c>
      <c r="Q841" s="110">
        <v>46092</v>
      </c>
      <c r="R841" s="110">
        <v>46092.965912233798</v>
      </c>
      <c r="S841" t="s">
        <v>187</v>
      </c>
      <c r="T841" t="s">
        <v>32</v>
      </c>
      <c r="U841" t="s">
        <v>32</v>
      </c>
      <c r="V841" t="s">
        <v>232</v>
      </c>
      <c r="W841" t="s">
        <v>233</v>
      </c>
      <c r="X841" t="s">
        <v>1103</v>
      </c>
      <c r="Y841" t="s">
        <v>32</v>
      </c>
      <c r="Z841" t="s">
        <v>32</v>
      </c>
      <c r="AA841" t="s">
        <v>32</v>
      </c>
      <c r="AB841" t="s">
        <v>32</v>
      </c>
      <c r="AC841" t="s">
        <v>32</v>
      </c>
      <c r="AD841" t="s">
        <v>32</v>
      </c>
      <c r="AE841" t="s">
        <v>190</v>
      </c>
      <c r="AF841">
        <v>217</v>
      </c>
      <c r="AG841" t="s">
        <v>191</v>
      </c>
      <c r="AH841" t="s">
        <v>192</v>
      </c>
      <c r="AI841">
        <v>4</v>
      </c>
      <c r="AJ841">
        <v>4</v>
      </c>
      <c r="AK841" t="s">
        <v>32</v>
      </c>
      <c r="AL841" t="s">
        <v>193</v>
      </c>
      <c r="AM841" t="s">
        <v>193</v>
      </c>
      <c r="AN841">
        <v>7</v>
      </c>
      <c r="AO841" t="s">
        <v>194</v>
      </c>
      <c r="AP841" t="s">
        <v>826</v>
      </c>
      <c r="AQ841" s="283">
        <v>7.4999999999999997E-2</v>
      </c>
      <c r="AR841">
        <v>1.0840000000000001</v>
      </c>
      <c r="AS841" s="283">
        <v>8.1299999999999997E-2</v>
      </c>
      <c r="AT841">
        <v>113</v>
      </c>
      <c r="AU841" t="s">
        <v>235</v>
      </c>
      <c r="AV841" t="s">
        <v>32</v>
      </c>
      <c r="AW841" t="s">
        <v>32</v>
      </c>
      <c r="AX841">
        <v>7</v>
      </c>
      <c r="AY841" t="s">
        <v>239</v>
      </c>
      <c r="AZ841">
        <v>8888888</v>
      </c>
      <c r="BA841" t="s">
        <v>280</v>
      </c>
      <c r="BB841">
        <v>77544490</v>
      </c>
      <c r="BC841" t="s">
        <v>32</v>
      </c>
      <c r="BD841">
        <v>77544490</v>
      </c>
      <c r="BE841" t="s">
        <v>32</v>
      </c>
      <c r="BF841" t="s">
        <v>32</v>
      </c>
      <c r="BG841" t="s">
        <v>32</v>
      </c>
      <c r="BH841" t="s">
        <v>198</v>
      </c>
      <c r="BI841" t="s">
        <v>32</v>
      </c>
      <c r="BJ841">
        <v>476474</v>
      </c>
      <c r="BK841" t="s">
        <v>831</v>
      </c>
      <c r="BL841" t="s">
        <v>238</v>
      </c>
      <c r="BM841" t="s">
        <v>841</v>
      </c>
      <c r="BN841" t="s">
        <v>834</v>
      </c>
      <c r="BO841" t="s">
        <v>32</v>
      </c>
      <c r="BP841" t="s">
        <v>32</v>
      </c>
    </row>
    <row r="842" spans="1:68">
      <c r="A842" s="109">
        <v>2026</v>
      </c>
      <c r="B842" t="s">
        <v>543</v>
      </c>
      <c r="C842" s="109">
        <v>11</v>
      </c>
      <c r="D842" t="s">
        <v>2151</v>
      </c>
      <c r="E842">
        <v>1</v>
      </c>
      <c r="F842" t="s">
        <v>32</v>
      </c>
      <c r="G842" t="s">
        <v>32</v>
      </c>
      <c r="H842">
        <v>30440</v>
      </c>
      <c r="I842" t="s">
        <v>310</v>
      </c>
      <c r="J842" t="s">
        <v>822</v>
      </c>
      <c r="K842" t="s">
        <v>1101</v>
      </c>
      <c r="L842" t="s">
        <v>2138</v>
      </c>
      <c r="M842">
        <v>15</v>
      </c>
      <c r="N842">
        <v>36</v>
      </c>
      <c r="O842">
        <v>35.700000000000003</v>
      </c>
      <c r="P842" s="110">
        <v>46077</v>
      </c>
      <c r="Q842" s="110">
        <v>46092</v>
      </c>
      <c r="R842" s="110">
        <v>46092.843453043977</v>
      </c>
      <c r="S842" t="s">
        <v>187</v>
      </c>
      <c r="T842" t="s">
        <v>32</v>
      </c>
      <c r="U842" t="s">
        <v>32</v>
      </c>
      <c r="V842" t="s">
        <v>232</v>
      </c>
      <c r="W842" t="s">
        <v>233</v>
      </c>
      <c r="X842" t="s">
        <v>1103</v>
      </c>
      <c r="Y842" t="s">
        <v>32</v>
      </c>
      <c r="Z842" t="s">
        <v>32</v>
      </c>
      <c r="AA842" t="s">
        <v>32</v>
      </c>
      <c r="AB842" t="s">
        <v>32</v>
      </c>
      <c r="AC842" t="s">
        <v>32</v>
      </c>
      <c r="AD842" t="s">
        <v>32</v>
      </c>
      <c r="AE842" t="s">
        <v>190</v>
      </c>
      <c r="AF842">
        <v>217</v>
      </c>
      <c r="AG842" t="s">
        <v>191</v>
      </c>
      <c r="AH842" t="s">
        <v>192</v>
      </c>
      <c r="AI842">
        <v>4</v>
      </c>
      <c r="AJ842">
        <v>4</v>
      </c>
      <c r="AK842" t="s">
        <v>32</v>
      </c>
      <c r="AL842" t="s">
        <v>193</v>
      </c>
      <c r="AM842" t="s">
        <v>193</v>
      </c>
      <c r="AN842">
        <v>5</v>
      </c>
      <c r="AO842" t="s">
        <v>194</v>
      </c>
      <c r="AP842" t="s">
        <v>826</v>
      </c>
      <c r="AQ842" s="283">
        <v>2</v>
      </c>
      <c r="AR842">
        <v>1.0840000000000001</v>
      </c>
      <c r="AS842" s="283">
        <v>2.1680000000000001</v>
      </c>
      <c r="AT842">
        <v>111</v>
      </c>
      <c r="AU842" t="s">
        <v>235</v>
      </c>
      <c r="AV842" t="s">
        <v>32</v>
      </c>
      <c r="AW842" t="s">
        <v>32</v>
      </c>
      <c r="AX842">
        <v>7</v>
      </c>
      <c r="AY842" t="s">
        <v>195</v>
      </c>
      <c r="AZ842">
        <v>10653</v>
      </c>
      <c r="BA842" t="s">
        <v>1108</v>
      </c>
      <c r="BB842">
        <v>77457870</v>
      </c>
      <c r="BC842" t="s">
        <v>32</v>
      </c>
      <c r="BD842">
        <v>77457870</v>
      </c>
      <c r="BE842" t="s">
        <v>32</v>
      </c>
      <c r="BF842" t="s">
        <v>32</v>
      </c>
      <c r="BG842" t="s">
        <v>32</v>
      </c>
      <c r="BH842" t="s">
        <v>198</v>
      </c>
      <c r="BI842" t="s">
        <v>32</v>
      </c>
      <c r="BJ842">
        <v>476461</v>
      </c>
      <c r="BK842" t="s">
        <v>831</v>
      </c>
      <c r="BL842" t="s">
        <v>238</v>
      </c>
      <c r="BM842" t="s">
        <v>841</v>
      </c>
      <c r="BN842" t="s">
        <v>834</v>
      </c>
      <c r="BO842" t="s">
        <v>32</v>
      </c>
      <c r="BP842" t="s">
        <v>32</v>
      </c>
    </row>
    <row r="843" spans="1:68">
      <c r="A843" s="109">
        <v>2026</v>
      </c>
      <c r="B843" t="s">
        <v>543</v>
      </c>
      <c r="C843" s="109">
        <v>11</v>
      </c>
      <c r="D843" t="s">
        <v>2151</v>
      </c>
      <c r="E843">
        <v>2</v>
      </c>
      <c r="F843" t="s">
        <v>32</v>
      </c>
      <c r="G843" t="s">
        <v>32</v>
      </c>
      <c r="H843">
        <v>30440</v>
      </c>
      <c r="I843" t="s">
        <v>310</v>
      </c>
      <c r="J843" t="s">
        <v>822</v>
      </c>
      <c r="K843" t="s">
        <v>1101</v>
      </c>
      <c r="L843" t="s">
        <v>2138</v>
      </c>
      <c r="M843">
        <v>15</v>
      </c>
      <c r="N843">
        <v>36</v>
      </c>
      <c r="O843">
        <v>35.700000000000003</v>
      </c>
      <c r="P843" s="110">
        <v>46077</v>
      </c>
      <c r="Q843" s="110">
        <v>46092</v>
      </c>
      <c r="R843" s="110">
        <v>46092.843453043977</v>
      </c>
      <c r="S843" t="s">
        <v>187</v>
      </c>
      <c r="T843" t="s">
        <v>32</v>
      </c>
      <c r="U843" t="s">
        <v>32</v>
      </c>
      <c r="V843" t="s">
        <v>232</v>
      </c>
      <c r="W843" t="s">
        <v>233</v>
      </c>
      <c r="X843" t="s">
        <v>1103</v>
      </c>
      <c r="Y843" t="s">
        <v>32</v>
      </c>
      <c r="Z843" t="s">
        <v>32</v>
      </c>
      <c r="AA843" t="s">
        <v>32</v>
      </c>
      <c r="AB843" t="s">
        <v>32</v>
      </c>
      <c r="AC843" t="s">
        <v>32</v>
      </c>
      <c r="AD843" t="s">
        <v>32</v>
      </c>
      <c r="AE843" t="s">
        <v>190</v>
      </c>
      <c r="AF843">
        <v>217</v>
      </c>
      <c r="AG843" t="s">
        <v>191</v>
      </c>
      <c r="AH843" t="s">
        <v>192</v>
      </c>
      <c r="AI843">
        <v>4</v>
      </c>
      <c r="AJ843">
        <v>4</v>
      </c>
      <c r="AK843" t="s">
        <v>32</v>
      </c>
      <c r="AL843" t="s">
        <v>193</v>
      </c>
      <c r="AM843" t="s">
        <v>193</v>
      </c>
      <c r="AN843">
        <v>7</v>
      </c>
      <c r="AO843" t="s">
        <v>194</v>
      </c>
      <c r="AP843" t="s">
        <v>826</v>
      </c>
      <c r="AQ843" s="283">
        <v>1.208</v>
      </c>
      <c r="AR843">
        <v>1.0840000000000001</v>
      </c>
      <c r="AS843" s="283">
        <v>1.309472</v>
      </c>
      <c r="AT843">
        <v>113</v>
      </c>
      <c r="AU843" t="s">
        <v>235</v>
      </c>
      <c r="AV843" t="s">
        <v>32</v>
      </c>
      <c r="AW843" t="s">
        <v>32</v>
      </c>
      <c r="AX843">
        <v>7</v>
      </c>
      <c r="AY843" t="s">
        <v>195</v>
      </c>
      <c r="AZ843">
        <v>10653</v>
      </c>
      <c r="BA843" t="s">
        <v>1108</v>
      </c>
      <c r="BB843">
        <v>77457870</v>
      </c>
      <c r="BC843" t="s">
        <v>32</v>
      </c>
      <c r="BD843">
        <v>77457870</v>
      </c>
      <c r="BE843" t="s">
        <v>32</v>
      </c>
      <c r="BF843" t="s">
        <v>32</v>
      </c>
      <c r="BG843" t="s">
        <v>32</v>
      </c>
      <c r="BH843" t="s">
        <v>198</v>
      </c>
      <c r="BI843" t="s">
        <v>32</v>
      </c>
      <c r="BJ843">
        <v>476461</v>
      </c>
      <c r="BK843" t="s">
        <v>831</v>
      </c>
      <c r="BL843" t="s">
        <v>238</v>
      </c>
      <c r="BM843" t="s">
        <v>841</v>
      </c>
      <c r="BN843" t="s">
        <v>834</v>
      </c>
      <c r="BO843" t="s">
        <v>32</v>
      </c>
      <c r="BP843" t="s">
        <v>32</v>
      </c>
    </row>
    <row r="844" spans="1:68">
      <c r="A844" s="109">
        <v>2026</v>
      </c>
      <c r="B844" t="s">
        <v>543</v>
      </c>
      <c r="C844" s="109">
        <v>11</v>
      </c>
      <c r="D844" t="s">
        <v>2151</v>
      </c>
      <c r="E844">
        <v>3</v>
      </c>
      <c r="F844" t="s">
        <v>32</v>
      </c>
      <c r="G844" t="s">
        <v>32</v>
      </c>
      <c r="H844">
        <v>30440</v>
      </c>
      <c r="I844" t="s">
        <v>310</v>
      </c>
      <c r="J844" t="s">
        <v>822</v>
      </c>
      <c r="K844" t="s">
        <v>1101</v>
      </c>
      <c r="L844" t="s">
        <v>2138</v>
      </c>
      <c r="M844">
        <v>15</v>
      </c>
      <c r="N844">
        <v>36</v>
      </c>
      <c r="O844">
        <v>35.700000000000003</v>
      </c>
      <c r="P844" s="110">
        <v>46077</v>
      </c>
      <c r="Q844" s="110">
        <v>46092</v>
      </c>
      <c r="R844" s="110">
        <v>46092.843453043977</v>
      </c>
      <c r="S844" t="s">
        <v>187</v>
      </c>
      <c r="T844" t="s">
        <v>32</v>
      </c>
      <c r="U844" t="s">
        <v>32</v>
      </c>
      <c r="V844" t="s">
        <v>232</v>
      </c>
      <c r="W844" t="s">
        <v>233</v>
      </c>
      <c r="X844" t="s">
        <v>1103</v>
      </c>
      <c r="Y844" t="s">
        <v>32</v>
      </c>
      <c r="Z844" t="s">
        <v>32</v>
      </c>
      <c r="AA844" t="s">
        <v>32</v>
      </c>
      <c r="AB844" t="s">
        <v>32</v>
      </c>
      <c r="AC844" t="s">
        <v>32</v>
      </c>
      <c r="AD844" t="s">
        <v>32</v>
      </c>
      <c r="AE844" t="s">
        <v>190</v>
      </c>
      <c r="AF844">
        <v>217</v>
      </c>
      <c r="AG844" t="s">
        <v>191</v>
      </c>
      <c r="AH844" t="s">
        <v>192</v>
      </c>
      <c r="AI844">
        <v>4</v>
      </c>
      <c r="AJ844">
        <v>4</v>
      </c>
      <c r="AK844" t="s">
        <v>32</v>
      </c>
      <c r="AL844" t="s">
        <v>193</v>
      </c>
      <c r="AM844" t="s">
        <v>193</v>
      </c>
      <c r="AN844">
        <v>7</v>
      </c>
      <c r="AO844" t="s">
        <v>194</v>
      </c>
      <c r="AP844" t="s">
        <v>826</v>
      </c>
      <c r="AQ844" s="283">
        <v>1.2999999999999999E-2</v>
      </c>
      <c r="AR844">
        <v>1.0840000000000001</v>
      </c>
      <c r="AS844" s="283">
        <v>1.4092E-2</v>
      </c>
      <c r="AT844">
        <v>113</v>
      </c>
      <c r="AU844" t="s">
        <v>235</v>
      </c>
      <c r="AV844" t="s">
        <v>32</v>
      </c>
      <c r="AW844" t="s">
        <v>32</v>
      </c>
      <c r="AX844">
        <v>7</v>
      </c>
      <c r="AY844" t="s">
        <v>239</v>
      </c>
      <c r="AZ844">
        <v>8888888</v>
      </c>
      <c r="BA844" t="s">
        <v>280</v>
      </c>
      <c r="BB844">
        <v>77457870</v>
      </c>
      <c r="BC844" t="s">
        <v>32</v>
      </c>
      <c r="BD844">
        <v>77457870</v>
      </c>
      <c r="BE844" t="s">
        <v>32</v>
      </c>
      <c r="BF844" t="s">
        <v>32</v>
      </c>
      <c r="BG844" t="s">
        <v>32</v>
      </c>
      <c r="BH844" t="s">
        <v>198</v>
      </c>
      <c r="BI844" t="s">
        <v>32</v>
      </c>
      <c r="BJ844">
        <v>476461</v>
      </c>
      <c r="BK844" t="s">
        <v>831</v>
      </c>
      <c r="BL844" t="s">
        <v>238</v>
      </c>
      <c r="BM844" t="s">
        <v>841</v>
      </c>
      <c r="BN844" t="s">
        <v>834</v>
      </c>
      <c r="BO844" t="s">
        <v>32</v>
      </c>
      <c r="BP844" t="s">
        <v>32</v>
      </c>
    </row>
    <row r="845" spans="1:68">
      <c r="A845" s="109">
        <v>2026</v>
      </c>
      <c r="B845" t="s">
        <v>543</v>
      </c>
      <c r="C845" s="109">
        <v>10</v>
      </c>
      <c r="D845" t="s">
        <v>2152</v>
      </c>
      <c r="E845">
        <v>1</v>
      </c>
      <c r="F845" t="s">
        <v>32</v>
      </c>
      <c r="G845" t="s">
        <v>32</v>
      </c>
      <c r="H845">
        <v>969643</v>
      </c>
      <c r="I845" t="s">
        <v>2146</v>
      </c>
      <c r="J845" t="s">
        <v>822</v>
      </c>
      <c r="K845" t="s">
        <v>1742</v>
      </c>
      <c r="L845" t="s">
        <v>2147</v>
      </c>
      <c r="M845">
        <v>18</v>
      </c>
      <c r="N845">
        <v>49.5</v>
      </c>
      <c r="O845">
        <v>67.2</v>
      </c>
      <c r="P845" s="110">
        <v>46079</v>
      </c>
      <c r="Q845" s="110">
        <v>46091</v>
      </c>
      <c r="R845" s="110">
        <v>46091.527086145827</v>
      </c>
      <c r="S845" t="s">
        <v>187</v>
      </c>
      <c r="T845" t="s">
        <v>32</v>
      </c>
      <c r="U845" t="s">
        <v>32</v>
      </c>
      <c r="V845" t="s">
        <v>350</v>
      </c>
      <c r="W845" t="s">
        <v>351</v>
      </c>
      <c r="X845" t="s">
        <v>1039</v>
      </c>
      <c r="Y845" t="s">
        <v>32</v>
      </c>
      <c r="Z845" t="s">
        <v>32</v>
      </c>
      <c r="AA845" t="s">
        <v>32</v>
      </c>
      <c r="AB845" t="s">
        <v>32</v>
      </c>
      <c r="AC845" t="s">
        <v>32</v>
      </c>
      <c r="AD845" t="s">
        <v>32</v>
      </c>
      <c r="AE845" t="s">
        <v>190</v>
      </c>
      <c r="AF845">
        <v>217</v>
      </c>
      <c r="AG845" t="s">
        <v>191</v>
      </c>
      <c r="AH845" t="s">
        <v>192</v>
      </c>
      <c r="AI845">
        <v>4</v>
      </c>
      <c r="AJ845">
        <v>4</v>
      </c>
      <c r="AK845" t="s">
        <v>32</v>
      </c>
      <c r="AL845" t="s">
        <v>193</v>
      </c>
      <c r="AM845" t="s">
        <v>193</v>
      </c>
      <c r="AN845">
        <v>8</v>
      </c>
      <c r="AO845" t="s">
        <v>194</v>
      </c>
      <c r="AP845" t="s">
        <v>826</v>
      </c>
      <c r="AQ845" s="283">
        <v>2.0390000000000001</v>
      </c>
      <c r="AR845">
        <v>1.0840000000000001</v>
      </c>
      <c r="AS845" s="283">
        <v>2.2102759999999999</v>
      </c>
      <c r="AT845">
        <v>114</v>
      </c>
      <c r="AU845" t="s">
        <v>352</v>
      </c>
      <c r="AV845" t="s">
        <v>32</v>
      </c>
      <c r="AW845" t="s">
        <v>32</v>
      </c>
      <c r="AX845">
        <v>10</v>
      </c>
      <c r="AY845" t="s">
        <v>195</v>
      </c>
      <c r="AZ845">
        <v>9658</v>
      </c>
      <c r="BA845" t="s">
        <v>2148</v>
      </c>
      <c r="BB845">
        <v>16036605</v>
      </c>
      <c r="BC845" t="s">
        <v>32</v>
      </c>
      <c r="BD845">
        <v>16036605</v>
      </c>
      <c r="BE845" t="s">
        <v>32</v>
      </c>
      <c r="BF845" t="s">
        <v>32</v>
      </c>
      <c r="BG845" t="s">
        <v>32</v>
      </c>
      <c r="BH845" t="s">
        <v>198</v>
      </c>
      <c r="BI845" t="s">
        <v>32</v>
      </c>
      <c r="BJ845">
        <v>475907</v>
      </c>
      <c r="BK845" t="s">
        <v>831</v>
      </c>
      <c r="BL845" t="s">
        <v>355</v>
      </c>
      <c r="BM845" t="s">
        <v>833</v>
      </c>
      <c r="BN845" t="s">
        <v>834</v>
      </c>
      <c r="BO845" t="s">
        <v>32</v>
      </c>
      <c r="BP845" t="s">
        <v>32</v>
      </c>
    </row>
    <row r="846" spans="1:68">
      <c r="A846" s="109">
        <v>2026</v>
      </c>
      <c r="B846" t="s">
        <v>543</v>
      </c>
      <c r="C846" s="109">
        <v>8</v>
      </c>
      <c r="D846" t="s">
        <v>2153</v>
      </c>
      <c r="E846">
        <v>1</v>
      </c>
      <c r="F846" t="s">
        <v>32</v>
      </c>
      <c r="G846" t="s">
        <v>32</v>
      </c>
      <c r="H846">
        <v>39739</v>
      </c>
      <c r="I846" t="s">
        <v>2154</v>
      </c>
      <c r="J846" t="s">
        <v>822</v>
      </c>
      <c r="K846" t="s">
        <v>854</v>
      </c>
      <c r="L846" t="s">
        <v>1125</v>
      </c>
      <c r="M846">
        <v>17.8</v>
      </c>
      <c r="N846">
        <v>47</v>
      </c>
      <c r="O846">
        <v>29.9</v>
      </c>
      <c r="P846" s="110">
        <v>46086</v>
      </c>
      <c r="Q846" s="110">
        <v>46089</v>
      </c>
      <c r="R846" s="110">
        <v>46089.631897071748</v>
      </c>
      <c r="S846" t="s">
        <v>187</v>
      </c>
      <c r="T846" t="s">
        <v>32</v>
      </c>
      <c r="U846" t="s">
        <v>32</v>
      </c>
      <c r="V846" t="s">
        <v>203</v>
      </c>
      <c r="W846" t="s">
        <v>203</v>
      </c>
      <c r="X846" t="s">
        <v>1039</v>
      </c>
      <c r="Y846" t="s">
        <v>32</v>
      </c>
      <c r="Z846" t="s">
        <v>32</v>
      </c>
      <c r="AA846" t="s">
        <v>32</v>
      </c>
      <c r="AB846" t="s">
        <v>32</v>
      </c>
      <c r="AC846" t="s">
        <v>32</v>
      </c>
      <c r="AD846" t="s">
        <v>32</v>
      </c>
      <c r="AE846" t="s">
        <v>190</v>
      </c>
      <c r="AF846">
        <v>217</v>
      </c>
      <c r="AG846" t="s">
        <v>191</v>
      </c>
      <c r="AH846" t="s">
        <v>192</v>
      </c>
      <c r="AI846">
        <v>4</v>
      </c>
      <c r="AJ846">
        <v>4</v>
      </c>
      <c r="AK846" t="s">
        <v>32</v>
      </c>
      <c r="AL846" t="s">
        <v>193</v>
      </c>
      <c r="AM846" t="s">
        <v>193</v>
      </c>
      <c r="AN846">
        <v>9</v>
      </c>
      <c r="AO846" t="s">
        <v>194</v>
      </c>
      <c r="AP846" t="s">
        <v>826</v>
      </c>
      <c r="AQ846" s="283">
        <v>0.42499999999999999</v>
      </c>
      <c r="AR846">
        <v>1.0840000000000001</v>
      </c>
      <c r="AS846" s="283">
        <v>0.4607</v>
      </c>
      <c r="AT846">
        <v>115</v>
      </c>
      <c r="AU846" t="s">
        <v>205</v>
      </c>
      <c r="AV846" t="s">
        <v>32</v>
      </c>
      <c r="AW846" t="s">
        <v>32</v>
      </c>
      <c r="AX846">
        <v>8</v>
      </c>
      <c r="AY846" t="s">
        <v>195</v>
      </c>
      <c r="AZ846">
        <v>10354</v>
      </c>
      <c r="BA846" t="s">
        <v>2155</v>
      </c>
      <c r="BB846">
        <v>50641540</v>
      </c>
      <c r="BC846" t="s">
        <v>32</v>
      </c>
      <c r="BD846">
        <v>50641540</v>
      </c>
      <c r="BE846" t="s">
        <v>32</v>
      </c>
      <c r="BF846" t="s">
        <v>32</v>
      </c>
      <c r="BG846" t="s">
        <v>32</v>
      </c>
      <c r="BH846" t="s">
        <v>198</v>
      </c>
      <c r="BI846" t="s">
        <v>32</v>
      </c>
      <c r="BJ846">
        <v>475557</v>
      </c>
      <c r="BK846" t="s">
        <v>831</v>
      </c>
      <c r="BL846" t="s">
        <v>1041</v>
      </c>
      <c r="BM846" t="s">
        <v>841</v>
      </c>
      <c r="BN846" t="s">
        <v>834</v>
      </c>
      <c r="BO846" t="s">
        <v>32</v>
      </c>
      <c r="BP846" t="s">
        <v>32</v>
      </c>
    </row>
    <row r="847" spans="1:68">
      <c r="A847" s="109">
        <v>2026</v>
      </c>
      <c r="B847" t="s">
        <v>543</v>
      </c>
      <c r="C847" s="109">
        <v>8</v>
      </c>
      <c r="D847" t="s">
        <v>2156</v>
      </c>
      <c r="E847">
        <v>1</v>
      </c>
      <c r="F847" t="s">
        <v>32</v>
      </c>
      <c r="G847" t="s">
        <v>32</v>
      </c>
      <c r="H847">
        <v>958002</v>
      </c>
      <c r="I847" t="s">
        <v>2157</v>
      </c>
      <c r="J847" t="s">
        <v>822</v>
      </c>
      <c r="K847" t="s">
        <v>854</v>
      </c>
      <c r="L847" t="s">
        <v>2158</v>
      </c>
      <c r="M847">
        <v>17.399999999999999</v>
      </c>
      <c r="N847">
        <v>50</v>
      </c>
      <c r="O847">
        <v>39</v>
      </c>
      <c r="P847" s="110">
        <v>46086</v>
      </c>
      <c r="Q847" s="110">
        <v>46089</v>
      </c>
      <c r="R847" s="110">
        <v>46089.704437384258</v>
      </c>
      <c r="S847" t="s">
        <v>187</v>
      </c>
      <c r="T847" t="s">
        <v>32</v>
      </c>
      <c r="U847" t="s">
        <v>32</v>
      </c>
      <c r="V847" t="s">
        <v>203</v>
      </c>
      <c r="W847" t="s">
        <v>203</v>
      </c>
      <c r="X847" t="s">
        <v>1039</v>
      </c>
      <c r="Y847" t="s">
        <v>32</v>
      </c>
      <c r="Z847" t="s">
        <v>32</v>
      </c>
      <c r="AA847" t="s">
        <v>32</v>
      </c>
      <c r="AB847" t="s">
        <v>32</v>
      </c>
      <c r="AC847" t="s">
        <v>32</v>
      </c>
      <c r="AD847" t="s">
        <v>32</v>
      </c>
      <c r="AE847" t="s">
        <v>190</v>
      </c>
      <c r="AF847">
        <v>217</v>
      </c>
      <c r="AG847" t="s">
        <v>191</v>
      </c>
      <c r="AH847" t="s">
        <v>192</v>
      </c>
      <c r="AI847">
        <v>4</v>
      </c>
      <c r="AJ847">
        <v>4</v>
      </c>
      <c r="AK847" t="s">
        <v>32</v>
      </c>
      <c r="AL847" t="s">
        <v>193</v>
      </c>
      <c r="AM847" t="s">
        <v>193</v>
      </c>
      <c r="AN847">
        <v>10</v>
      </c>
      <c r="AO847" t="s">
        <v>194</v>
      </c>
      <c r="AP847" t="s">
        <v>826</v>
      </c>
      <c r="AQ847" s="283">
        <v>0.13</v>
      </c>
      <c r="AR847">
        <v>1.0840000000000001</v>
      </c>
      <c r="AS847" s="283">
        <v>0.14091999999999999</v>
      </c>
      <c r="AT847">
        <v>117</v>
      </c>
      <c r="AU847" t="s">
        <v>205</v>
      </c>
      <c r="AV847" t="s">
        <v>32</v>
      </c>
      <c r="AW847" t="s">
        <v>32</v>
      </c>
      <c r="AX847">
        <v>8</v>
      </c>
      <c r="AY847" t="s">
        <v>195</v>
      </c>
      <c r="AZ847">
        <v>6630</v>
      </c>
      <c r="BA847" t="s">
        <v>2159</v>
      </c>
      <c r="BB847">
        <v>14071733</v>
      </c>
      <c r="BC847" t="s">
        <v>32</v>
      </c>
      <c r="BD847">
        <v>14071733</v>
      </c>
      <c r="BE847" t="s">
        <v>32</v>
      </c>
      <c r="BF847" t="s">
        <v>32</v>
      </c>
      <c r="BG847" t="s">
        <v>32</v>
      </c>
      <c r="BH847" t="s">
        <v>198</v>
      </c>
      <c r="BI847" t="s">
        <v>32</v>
      </c>
      <c r="BJ847">
        <v>475552</v>
      </c>
      <c r="BK847" t="s">
        <v>831</v>
      </c>
      <c r="BL847" t="s">
        <v>1041</v>
      </c>
      <c r="BM847" t="s">
        <v>841</v>
      </c>
      <c r="BN847" t="s">
        <v>834</v>
      </c>
      <c r="BO847" t="s">
        <v>32</v>
      </c>
      <c r="BP847" t="s">
        <v>32</v>
      </c>
    </row>
    <row r="848" spans="1:68">
      <c r="A848" s="109">
        <v>2026</v>
      </c>
      <c r="B848" t="s">
        <v>543</v>
      </c>
      <c r="C848" s="109">
        <v>8</v>
      </c>
      <c r="D848" t="s">
        <v>2160</v>
      </c>
      <c r="E848">
        <v>1</v>
      </c>
      <c r="F848" t="s">
        <v>32</v>
      </c>
      <c r="G848" t="s">
        <v>32</v>
      </c>
      <c r="H848">
        <v>961099</v>
      </c>
      <c r="I848" t="s">
        <v>2161</v>
      </c>
      <c r="J848" t="s">
        <v>822</v>
      </c>
      <c r="K848" t="s">
        <v>854</v>
      </c>
      <c r="L848" t="s">
        <v>2162</v>
      </c>
      <c r="M848">
        <v>17.97</v>
      </c>
      <c r="N848">
        <v>47</v>
      </c>
      <c r="O848">
        <v>52</v>
      </c>
      <c r="P848" s="110">
        <v>46063</v>
      </c>
      <c r="Q848" s="110">
        <v>46089</v>
      </c>
      <c r="R848" s="110">
        <v>46089.566023530089</v>
      </c>
      <c r="S848" t="s">
        <v>187</v>
      </c>
      <c r="T848" t="s">
        <v>32</v>
      </c>
      <c r="U848" t="s">
        <v>32</v>
      </c>
      <c r="V848" t="s">
        <v>203</v>
      </c>
      <c r="W848" t="s">
        <v>203</v>
      </c>
      <c r="X848" t="s">
        <v>1039</v>
      </c>
      <c r="Y848" t="s">
        <v>32</v>
      </c>
      <c r="Z848" t="s">
        <v>32</v>
      </c>
      <c r="AA848" t="s">
        <v>32</v>
      </c>
      <c r="AB848" t="s">
        <v>32</v>
      </c>
      <c r="AC848" t="s">
        <v>32</v>
      </c>
      <c r="AD848" t="s">
        <v>32</v>
      </c>
      <c r="AE848" t="s">
        <v>190</v>
      </c>
      <c r="AF848">
        <v>217</v>
      </c>
      <c r="AG848" t="s">
        <v>191</v>
      </c>
      <c r="AH848" t="s">
        <v>192</v>
      </c>
      <c r="AI848">
        <v>4</v>
      </c>
      <c r="AJ848">
        <v>4</v>
      </c>
      <c r="AK848" t="s">
        <v>32</v>
      </c>
      <c r="AL848" t="s">
        <v>193</v>
      </c>
      <c r="AM848" t="s">
        <v>193</v>
      </c>
      <c r="AN848">
        <v>9</v>
      </c>
      <c r="AO848" t="s">
        <v>194</v>
      </c>
      <c r="AP848" t="s">
        <v>826</v>
      </c>
      <c r="AQ848" s="283">
        <v>3.5529999999999999</v>
      </c>
      <c r="AR848">
        <v>1.0840000000000001</v>
      </c>
      <c r="AS848" s="283">
        <v>3.8514520000000001</v>
      </c>
      <c r="AT848">
        <v>115</v>
      </c>
      <c r="AU848" t="s">
        <v>205</v>
      </c>
      <c r="AV848" t="s">
        <v>32</v>
      </c>
      <c r="AW848" t="s">
        <v>32</v>
      </c>
      <c r="AX848">
        <v>8</v>
      </c>
      <c r="AY848" t="s">
        <v>195</v>
      </c>
      <c r="AZ848">
        <v>6760</v>
      </c>
      <c r="BA848" t="s">
        <v>1491</v>
      </c>
      <c r="BB848">
        <v>78278920</v>
      </c>
      <c r="BC848" t="s">
        <v>32</v>
      </c>
      <c r="BD848">
        <v>78278920</v>
      </c>
      <c r="BE848" t="s">
        <v>32</v>
      </c>
      <c r="BF848" t="s">
        <v>32</v>
      </c>
      <c r="BG848" t="s">
        <v>32</v>
      </c>
      <c r="BH848" t="s">
        <v>198</v>
      </c>
      <c r="BI848" t="s">
        <v>32</v>
      </c>
      <c r="BJ848">
        <v>475503</v>
      </c>
      <c r="BK848" t="s">
        <v>831</v>
      </c>
      <c r="BL848" t="s">
        <v>1041</v>
      </c>
      <c r="BM848" t="s">
        <v>841</v>
      </c>
      <c r="BN848" t="s">
        <v>834</v>
      </c>
      <c r="BO848" t="s">
        <v>32</v>
      </c>
      <c r="BP848" t="s">
        <v>32</v>
      </c>
    </row>
    <row r="849" spans="1:68">
      <c r="A849" s="109">
        <v>2026</v>
      </c>
      <c r="B849" t="s">
        <v>543</v>
      </c>
      <c r="C849" s="109">
        <v>5</v>
      </c>
      <c r="D849" t="s">
        <v>2163</v>
      </c>
      <c r="E849">
        <v>1</v>
      </c>
      <c r="F849" t="s">
        <v>32</v>
      </c>
      <c r="G849" t="s">
        <v>32</v>
      </c>
      <c r="H849">
        <v>969582</v>
      </c>
      <c r="I849" t="s">
        <v>2164</v>
      </c>
      <c r="J849" t="s">
        <v>822</v>
      </c>
      <c r="K849" t="s">
        <v>854</v>
      </c>
      <c r="L849" t="s">
        <v>2165</v>
      </c>
      <c r="M849">
        <v>17.399999999999999</v>
      </c>
      <c r="N849">
        <v>31</v>
      </c>
      <c r="O849">
        <v>33.5</v>
      </c>
      <c r="P849" s="110">
        <v>46075</v>
      </c>
      <c r="Q849" s="110">
        <v>46086</v>
      </c>
      <c r="R849" s="110">
        <v>46086.531599189817</v>
      </c>
      <c r="S849" t="s">
        <v>187</v>
      </c>
      <c r="T849" t="s">
        <v>32</v>
      </c>
      <c r="U849" t="s">
        <v>32</v>
      </c>
      <c r="V849" t="s">
        <v>203</v>
      </c>
      <c r="W849" t="s">
        <v>203</v>
      </c>
      <c r="X849" t="s">
        <v>1039</v>
      </c>
      <c r="Y849" t="s">
        <v>32</v>
      </c>
      <c r="Z849" t="s">
        <v>32</v>
      </c>
      <c r="AA849" t="s">
        <v>32</v>
      </c>
      <c r="AB849" t="s">
        <v>32</v>
      </c>
      <c r="AC849" t="s">
        <v>32</v>
      </c>
      <c r="AD849" t="s">
        <v>32</v>
      </c>
      <c r="AE849" t="s">
        <v>190</v>
      </c>
      <c r="AF849">
        <v>217</v>
      </c>
      <c r="AG849" t="s">
        <v>191</v>
      </c>
      <c r="AH849" t="s">
        <v>192</v>
      </c>
      <c r="AI849">
        <v>4</v>
      </c>
      <c r="AJ849">
        <v>4</v>
      </c>
      <c r="AK849" t="s">
        <v>32</v>
      </c>
      <c r="AL849" t="s">
        <v>193</v>
      </c>
      <c r="AM849" t="s">
        <v>193</v>
      </c>
      <c r="AN849">
        <v>10</v>
      </c>
      <c r="AO849" t="s">
        <v>194</v>
      </c>
      <c r="AP849" t="s">
        <v>826</v>
      </c>
      <c r="AQ849" s="283">
        <v>0.6</v>
      </c>
      <c r="AR849">
        <v>1.0840000000000001</v>
      </c>
      <c r="AS849" s="283">
        <v>0.65039999999999998</v>
      </c>
      <c r="AT849">
        <v>162</v>
      </c>
      <c r="AU849" t="s">
        <v>205</v>
      </c>
      <c r="AV849" t="s">
        <v>32</v>
      </c>
      <c r="AW849" t="s">
        <v>32</v>
      </c>
      <c r="AX849">
        <v>8</v>
      </c>
      <c r="AY849" t="s">
        <v>195</v>
      </c>
      <c r="AZ849">
        <v>8856</v>
      </c>
      <c r="BA849" t="s">
        <v>2166</v>
      </c>
      <c r="BB849">
        <v>77513801</v>
      </c>
      <c r="BC849" t="s">
        <v>32</v>
      </c>
      <c r="BD849">
        <v>77513801</v>
      </c>
      <c r="BE849" t="s">
        <v>32</v>
      </c>
      <c r="BF849" t="s">
        <v>32</v>
      </c>
      <c r="BG849" t="s">
        <v>32</v>
      </c>
      <c r="BH849" t="s">
        <v>198</v>
      </c>
      <c r="BI849" t="s">
        <v>32</v>
      </c>
      <c r="BJ849">
        <v>475270</v>
      </c>
      <c r="BK849" t="s">
        <v>831</v>
      </c>
      <c r="BL849" t="s">
        <v>1041</v>
      </c>
      <c r="BM849" t="s">
        <v>841</v>
      </c>
      <c r="BN849" t="s">
        <v>834</v>
      </c>
      <c r="BO849" t="s">
        <v>32</v>
      </c>
      <c r="BP849" t="s">
        <v>32</v>
      </c>
    </row>
    <row r="850" spans="1:68">
      <c r="A850" s="109">
        <v>2026</v>
      </c>
      <c r="B850" t="s">
        <v>543</v>
      </c>
      <c r="C850" s="109">
        <v>5</v>
      </c>
      <c r="D850" t="s">
        <v>2163</v>
      </c>
      <c r="E850">
        <v>2</v>
      </c>
      <c r="F850" t="s">
        <v>32</v>
      </c>
      <c r="G850" t="s">
        <v>32</v>
      </c>
      <c r="H850">
        <v>969582</v>
      </c>
      <c r="I850" t="s">
        <v>2164</v>
      </c>
      <c r="J850" t="s">
        <v>822</v>
      </c>
      <c r="K850" t="s">
        <v>854</v>
      </c>
      <c r="L850" t="s">
        <v>2165</v>
      </c>
      <c r="M850">
        <v>17.399999999999999</v>
      </c>
      <c r="N850">
        <v>31</v>
      </c>
      <c r="O850">
        <v>33.5</v>
      </c>
      <c r="P850" s="110">
        <v>46075</v>
      </c>
      <c r="Q850" s="110">
        <v>46086</v>
      </c>
      <c r="R850" s="110">
        <v>46086.531599189817</v>
      </c>
      <c r="S850" t="s">
        <v>187</v>
      </c>
      <c r="T850" t="s">
        <v>32</v>
      </c>
      <c r="U850" t="s">
        <v>32</v>
      </c>
      <c r="V850" t="s">
        <v>203</v>
      </c>
      <c r="W850" t="s">
        <v>203</v>
      </c>
      <c r="X850" t="s">
        <v>1039</v>
      </c>
      <c r="Y850" t="s">
        <v>32</v>
      </c>
      <c r="Z850" t="s">
        <v>32</v>
      </c>
      <c r="AA850" t="s">
        <v>32</v>
      </c>
      <c r="AB850" t="s">
        <v>32</v>
      </c>
      <c r="AC850" t="s">
        <v>32</v>
      </c>
      <c r="AD850" t="s">
        <v>32</v>
      </c>
      <c r="AE850" t="s">
        <v>190</v>
      </c>
      <c r="AF850">
        <v>217</v>
      </c>
      <c r="AG850" t="s">
        <v>191</v>
      </c>
      <c r="AH850" t="s">
        <v>192</v>
      </c>
      <c r="AI850">
        <v>4</v>
      </c>
      <c r="AJ850">
        <v>4</v>
      </c>
      <c r="AK850" t="s">
        <v>32</v>
      </c>
      <c r="AL850" t="s">
        <v>193</v>
      </c>
      <c r="AM850" t="s">
        <v>193</v>
      </c>
      <c r="AN850">
        <v>9</v>
      </c>
      <c r="AO850" t="s">
        <v>194</v>
      </c>
      <c r="AP850" t="s">
        <v>826</v>
      </c>
      <c r="AQ850" s="283">
        <v>0.2</v>
      </c>
      <c r="AR850">
        <v>1.0840000000000001</v>
      </c>
      <c r="AS850" s="283">
        <v>0.21679999999999999</v>
      </c>
      <c r="AT850">
        <v>115</v>
      </c>
      <c r="AU850" t="s">
        <v>205</v>
      </c>
      <c r="AV850" t="s">
        <v>32</v>
      </c>
      <c r="AW850" t="s">
        <v>32</v>
      </c>
      <c r="AX850">
        <v>8</v>
      </c>
      <c r="AY850" t="s">
        <v>195</v>
      </c>
      <c r="AZ850">
        <v>8856</v>
      </c>
      <c r="BA850" t="s">
        <v>2166</v>
      </c>
      <c r="BB850">
        <v>77513801</v>
      </c>
      <c r="BC850" t="s">
        <v>32</v>
      </c>
      <c r="BD850">
        <v>77513801</v>
      </c>
      <c r="BE850" t="s">
        <v>32</v>
      </c>
      <c r="BF850" t="s">
        <v>32</v>
      </c>
      <c r="BG850" t="s">
        <v>32</v>
      </c>
      <c r="BH850" t="s">
        <v>198</v>
      </c>
      <c r="BI850" t="s">
        <v>32</v>
      </c>
      <c r="BJ850">
        <v>475270</v>
      </c>
      <c r="BK850" t="s">
        <v>831</v>
      </c>
      <c r="BL850" t="s">
        <v>1041</v>
      </c>
      <c r="BM850" t="s">
        <v>841</v>
      </c>
      <c r="BN850" t="s">
        <v>834</v>
      </c>
      <c r="BO850" t="s">
        <v>32</v>
      </c>
      <c r="BP850" t="s">
        <v>32</v>
      </c>
    </row>
    <row r="851" spans="1:68">
      <c r="A851" s="109">
        <v>2026</v>
      </c>
      <c r="B851" t="s">
        <v>543</v>
      </c>
      <c r="C851" s="109">
        <v>5</v>
      </c>
      <c r="D851" t="s">
        <v>2163</v>
      </c>
      <c r="E851">
        <v>3</v>
      </c>
      <c r="F851" t="s">
        <v>32</v>
      </c>
      <c r="G851" t="s">
        <v>32</v>
      </c>
      <c r="H851">
        <v>969582</v>
      </c>
      <c r="I851" t="s">
        <v>2164</v>
      </c>
      <c r="J851" t="s">
        <v>822</v>
      </c>
      <c r="K851" t="s">
        <v>854</v>
      </c>
      <c r="L851" t="s">
        <v>2165</v>
      </c>
      <c r="M851">
        <v>17.399999999999999</v>
      </c>
      <c r="N851">
        <v>31</v>
      </c>
      <c r="O851">
        <v>33.5</v>
      </c>
      <c r="P851" s="110">
        <v>46075</v>
      </c>
      <c r="Q851" s="110">
        <v>46086</v>
      </c>
      <c r="R851" s="110">
        <v>46086.531599189817</v>
      </c>
      <c r="S851" t="s">
        <v>187</v>
      </c>
      <c r="T851" t="s">
        <v>32</v>
      </c>
      <c r="U851" t="s">
        <v>32</v>
      </c>
      <c r="V851" t="s">
        <v>203</v>
      </c>
      <c r="W851" t="s">
        <v>203</v>
      </c>
      <c r="X851" t="s">
        <v>1039</v>
      </c>
      <c r="Y851" t="s">
        <v>32</v>
      </c>
      <c r="Z851" t="s">
        <v>32</v>
      </c>
      <c r="AA851" t="s">
        <v>32</v>
      </c>
      <c r="AB851" t="s">
        <v>32</v>
      </c>
      <c r="AC851" t="s">
        <v>32</v>
      </c>
      <c r="AD851" t="s">
        <v>32</v>
      </c>
      <c r="AE851" t="s">
        <v>190</v>
      </c>
      <c r="AF851">
        <v>217</v>
      </c>
      <c r="AG851" t="s">
        <v>191</v>
      </c>
      <c r="AH851" t="s">
        <v>192</v>
      </c>
      <c r="AI851">
        <v>4</v>
      </c>
      <c r="AJ851">
        <v>4</v>
      </c>
      <c r="AK851" t="s">
        <v>32</v>
      </c>
      <c r="AL851" t="s">
        <v>193</v>
      </c>
      <c r="AM851" t="s">
        <v>193</v>
      </c>
      <c r="AN851">
        <v>8</v>
      </c>
      <c r="AO851" t="s">
        <v>194</v>
      </c>
      <c r="AP851" t="s">
        <v>826</v>
      </c>
      <c r="AQ851" s="283">
        <v>0.20200000000000001</v>
      </c>
      <c r="AR851">
        <v>1.0840000000000001</v>
      </c>
      <c r="AS851" s="283">
        <v>0.218968</v>
      </c>
      <c r="AT851">
        <v>114</v>
      </c>
      <c r="AU851" t="s">
        <v>205</v>
      </c>
      <c r="AV851" t="s">
        <v>32</v>
      </c>
      <c r="AW851" t="s">
        <v>32</v>
      </c>
      <c r="AX851">
        <v>8</v>
      </c>
      <c r="AY851" t="s">
        <v>195</v>
      </c>
      <c r="AZ851">
        <v>8856</v>
      </c>
      <c r="BA851" t="s">
        <v>2166</v>
      </c>
      <c r="BB851">
        <v>77513801</v>
      </c>
      <c r="BC851" t="s">
        <v>32</v>
      </c>
      <c r="BD851">
        <v>77513801</v>
      </c>
      <c r="BE851" t="s">
        <v>32</v>
      </c>
      <c r="BF851" t="s">
        <v>32</v>
      </c>
      <c r="BG851" t="s">
        <v>32</v>
      </c>
      <c r="BH851" t="s">
        <v>198</v>
      </c>
      <c r="BI851" t="s">
        <v>32</v>
      </c>
      <c r="BJ851">
        <v>475270</v>
      </c>
      <c r="BK851" t="s">
        <v>831</v>
      </c>
      <c r="BL851" t="s">
        <v>1041</v>
      </c>
      <c r="BM851" t="s">
        <v>841</v>
      </c>
      <c r="BN851" t="s">
        <v>834</v>
      </c>
      <c r="BO851" t="s">
        <v>32</v>
      </c>
      <c r="BP851" t="s">
        <v>32</v>
      </c>
    </row>
    <row r="852" spans="1:68">
      <c r="A852" s="109">
        <v>2026</v>
      </c>
      <c r="B852" t="s">
        <v>543</v>
      </c>
      <c r="C852" s="109">
        <v>5</v>
      </c>
      <c r="D852" t="s">
        <v>2167</v>
      </c>
      <c r="E852">
        <v>1</v>
      </c>
      <c r="F852" t="s">
        <v>32</v>
      </c>
      <c r="G852" t="s">
        <v>32</v>
      </c>
      <c r="H852">
        <v>702140</v>
      </c>
      <c r="I852" t="s">
        <v>2168</v>
      </c>
      <c r="J852" t="s">
        <v>822</v>
      </c>
      <c r="K852" t="s">
        <v>854</v>
      </c>
      <c r="L852" t="s">
        <v>2169</v>
      </c>
      <c r="M852">
        <v>17.899999999999999</v>
      </c>
      <c r="N852">
        <v>68.8</v>
      </c>
      <c r="O852">
        <v>56.4</v>
      </c>
      <c r="P852" s="110">
        <v>46071</v>
      </c>
      <c r="Q852" s="110">
        <v>46086</v>
      </c>
      <c r="R852" s="110">
        <v>46086.516649884259</v>
      </c>
      <c r="S852" t="s">
        <v>187</v>
      </c>
      <c r="T852" t="s">
        <v>32</v>
      </c>
      <c r="U852" t="s">
        <v>32</v>
      </c>
      <c r="V852" t="s">
        <v>203</v>
      </c>
      <c r="W852" t="s">
        <v>203</v>
      </c>
      <c r="X852" t="s">
        <v>1039</v>
      </c>
      <c r="Y852" t="s">
        <v>32</v>
      </c>
      <c r="Z852" t="s">
        <v>32</v>
      </c>
      <c r="AA852" t="s">
        <v>32</v>
      </c>
      <c r="AB852" t="s">
        <v>32</v>
      </c>
      <c r="AC852" t="s">
        <v>32</v>
      </c>
      <c r="AD852" t="s">
        <v>32</v>
      </c>
      <c r="AE852" t="s">
        <v>190</v>
      </c>
      <c r="AF852">
        <v>217</v>
      </c>
      <c r="AG852" t="s">
        <v>191</v>
      </c>
      <c r="AH852" t="s">
        <v>192</v>
      </c>
      <c r="AI852">
        <v>4</v>
      </c>
      <c r="AJ852">
        <v>4</v>
      </c>
      <c r="AK852" t="s">
        <v>32</v>
      </c>
      <c r="AL852" t="s">
        <v>193</v>
      </c>
      <c r="AM852" t="s">
        <v>193</v>
      </c>
      <c r="AN852">
        <v>10</v>
      </c>
      <c r="AO852" t="s">
        <v>194</v>
      </c>
      <c r="AP852" t="s">
        <v>826</v>
      </c>
      <c r="AQ852" s="283">
        <v>0.35</v>
      </c>
      <c r="AR852">
        <v>1.0840000000000001</v>
      </c>
      <c r="AS852" s="283">
        <v>0.37940000000000002</v>
      </c>
      <c r="AT852">
        <v>117</v>
      </c>
      <c r="AU852" t="s">
        <v>205</v>
      </c>
      <c r="AV852" t="s">
        <v>32</v>
      </c>
      <c r="AW852" t="s">
        <v>32</v>
      </c>
      <c r="AX852">
        <v>8</v>
      </c>
      <c r="AY852" t="s">
        <v>195</v>
      </c>
      <c r="AZ852">
        <v>8856</v>
      </c>
      <c r="BA852" t="s">
        <v>2166</v>
      </c>
      <c r="BB852">
        <v>77513801</v>
      </c>
      <c r="BC852" t="s">
        <v>32</v>
      </c>
      <c r="BD852">
        <v>77513801</v>
      </c>
      <c r="BE852" t="s">
        <v>32</v>
      </c>
      <c r="BF852" t="s">
        <v>32</v>
      </c>
      <c r="BG852" t="s">
        <v>32</v>
      </c>
      <c r="BH852" t="s">
        <v>198</v>
      </c>
      <c r="BI852" t="s">
        <v>32</v>
      </c>
      <c r="BJ852">
        <v>475269</v>
      </c>
      <c r="BK852" t="s">
        <v>831</v>
      </c>
      <c r="BL852" t="s">
        <v>1041</v>
      </c>
      <c r="BM852" t="s">
        <v>841</v>
      </c>
      <c r="BN852" t="s">
        <v>834</v>
      </c>
      <c r="BO852" t="s">
        <v>32</v>
      </c>
      <c r="BP852" t="s">
        <v>32</v>
      </c>
    </row>
    <row r="853" spans="1:68">
      <c r="A853" s="109">
        <v>2026</v>
      </c>
      <c r="B853" t="s">
        <v>543</v>
      </c>
      <c r="C853" s="109">
        <v>5</v>
      </c>
      <c r="D853" t="s">
        <v>2167</v>
      </c>
      <c r="E853">
        <v>2</v>
      </c>
      <c r="F853" t="s">
        <v>32</v>
      </c>
      <c r="G853" t="s">
        <v>32</v>
      </c>
      <c r="H853">
        <v>702140</v>
      </c>
      <c r="I853" t="s">
        <v>2168</v>
      </c>
      <c r="J853" t="s">
        <v>822</v>
      </c>
      <c r="K853" t="s">
        <v>854</v>
      </c>
      <c r="L853" t="s">
        <v>2169</v>
      </c>
      <c r="M853">
        <v>17.899999999999999</v>
      </c>
      <c r="N853">
        <v>68.8</v>
      </c>
      <c r="O853">
        <v>56.4</v>
      </c>
      <c r="P853" s="110">
        <v>46071</v>
      </c>
      <c r="Q853" s="110">
        <v>46086</v>
      </c>
      <c r="R853" s="110">
        <v>46086.516649884259</v>
      </c>
      <c r="S853" t="s">
        <v>187</v>
      </c>
      <c r="T853" t="s">
        <v>32</v>
      </c>
      <c r="U853" t="s">
        <v>32</v>
      </c>
      <c r="V853" t="s">
        <v>203</v>
      </c>
      <c r="W853" t="s">
        <v>203</v>
      </c>
      <c r="X853" t="s">
        <v>1039</v>
      </c>
      <c r="Y853" t="s">
        <v>32</v>
      </c>
      <c r="Z853" t="s">
        <v>32</v>
      </c>
      <c r="AA853" t="s">
        <v>32</v>
      </c>
      <c r="AB853" t="s">
        <v>32</v>
      </c>
      <c r="AC853" t="s">
        <v>32</v>
      </c>
      <c r="AD853" t="s">
        <v>32</v>
      </c>
      <c r="AE853" t="s">
        <v>190</v>
      </c>
      <c r="AF853">
        <v>217</v>
      </c>
      <c r="AG853" t="s">
        <v>191</v>
      </c>
      <c r="AH853" t="s">
        <v>192</v>
      </c>
      <c r="AI853">
        <v>4</v>
      </c>
      <c r="AJ853">
        <v>4</v>
      </c>
      <c r="AK853" t="s">
        <v>32</v>
      </c>
      <c r="AL853" t="s">
        <v>193</v>
      </c>
      <c r="AM853" t="s">
        <v>193</v>
      </c>
      <c r="AN853">
        <v>9</v>
      </c>
      <c r="AO853" t="s">
        <v>194</v>
      </c>
      <c r="AP853" t="s">
        <v>826</v>
      </c>
      <c r="AQ853" s="283">
        <v>0.155</v>
      </c>
      <c r="AR853">
        <v>1.0840000000000001</v>
      </c>
      <c r="AS853" s="283">
        <v>0.16802</v>
      </c>
      <c r="AT853">
        <v>115</v>
      </c>
      <c r="AU853" t="s">
        <v>205</v>
      </c>
      <c r="AV853" t="s">
        <v>32</v>
      </c>
      <c r="AW853" t="s">
        <v>32</v>
      </c>
      <c r="AX853">
        <v>8</v>
      </c>
      <c r="AY853" t="s">
        <v>195</v>
      </c>
      <c r="AZ853">
        <v>8856</v>
      </c>
      <c r="BA853" t="s">
        <v>2166</v>
      </c>
      <c r="BB853">
        <v>77513801</v>
      </c>
      <c r="BC853" t="s">
        <v>32</v>
      </c>
      <c r="BD853">
        <v>77513801</v>
      </c>
      <c r="BE853" t="s">
        <v>32</v>
      </c>
      <c r="BF853" t="s">
        <v>32</v>
      </c>
      <c r="BG853" t="s">
        <v>32</v>
      </c>
      <c r="BH853" t="s">
        <v>198</v>
      </c>
      <c r="BI853" t="s">
        <v>32</v>
      </c>
      <c r="BJ853">
        <v>475269</v>
      </c>
      <c r="BK853" t="s">
        <v>831</v>
      </c>
      <c r="BL853" t="s">
        <v>1041</v>
      </c>
      <c r="BM853" t="s">
        <v>841</v>
      </c>
      <c r="BN853" t="s">
        <v>834</v>
      </c>
      <c r="BO853" t="s">
        <v>32</v>
      </c>
      <c r="BP853" t="s">
        <v>32</v>
      </c>
    </row>
    <row r="854" spans="1:68">
      <c r="A854" s="109">
        <v>2026</v>
      </c>
      <c r="B854" t="s">
        <v>598</v>
      </c>
      <c r="C854" s="109">
        <v>27</v>
      </c>
      <c r="D854" t="s">
        <v>2170</v>
      </c>
      <c r="E854">
        <v>1</v>
      </c>
      <c r="F854" t="s">
        <v>32</v>
      </c>
      <c r="G854" t="s">
        <v>32</v>
      </c>
      <c r="H854">
        <v>958002</v>
      </c>
      <c r="I854" t="s">
        <v>2157</v>
      </c>
      <c r="J854" t="s">
        <v>822</v>
      </c>
      <c r="K854" t="s">
        <v>854</v>
      </c>
      <c r="L854" t="s">
        <v>2158</v>
      </c>
      <c r="M854">
        <v>17.399999999999999</v>
      </c>
      <c r="N854">
        <v>50</v>
      </c>
      <c r="O854">
        <v>39</v>
      </c>
      <c r="P854" s="110">
        <v>46075</v>
      </c>
      <c r="Q854" s="110">
        <v>46080</v>
      </c>
      <c r="R854" s="110">
        <v>46080.716048576389</v>
      </c>
      <c r="S854" t="s">
        <v>187</v>
      </c>
      <c r="T854" t="s">
        <v>32</v>
      </c>
      <c r="U854" t="s">
        <v>32</v>
      </c>
      <c r="V854" t="s">
        <v>259</v>
      </c>
      <c r="W854" t="s">
        <v>259</v>
      </c>
      <c r="X854" t="s">
        <v>856</v>
      </c>
      <c r="Y854" t="s">
        <v>32</v>
      </c>
      <c r="Z854" t="s">
        <v>32</v>
      </c>
      <c r="AA854" t="s">
        <v>32</v>
      </c>
      <c r="AB854" t="s">
        <v>32</v>
      </c>
      <c r="AC854" t="s">
        <v>32</v>
      </c>
      <c r="AD854" t="s">
        <v>32</v>
      </c>
      <c r="AE854" t="s">
        <v>190</v>
      </c>
      <c r="AF854">
        <v>217</v>
      </c>
      <c r="AG854" t="s">
        <v>191</v>
      </c>
      <c r="AH854" t="s">
        <v>192</v>
      </c>
      <c r="AI854">
        <v>4</v>
      </c>
      <c r="AJ854">
        <v>4</v>
      </c>
      <c r="AK854" t="s">
        <v>32</v>
      </c>
      <c r="AL854" t="s">
        <v>193</v>
      </c>
      <c r="AM854" t="s">
        <v>193</v>
      </c>
      <c r="AN854">
        <v>10</v>
      </c>
      <c r="AO854" t="s">
        <v>194</v>
      </c>
      <c r="AP854" t="s">
        <v>826</v>
      </c>
      <c r="AQ854" s="283">
        <v>0.35599999999999998</v>
      </c>
      <c r="AR854">
        <v>1.0840000000000001</v>
      </c>
      <c r="AS854" s="283">
        <v>0.38590400000000002</v>
      </c>
      <c r="AT854">
        <v>162</v>
      </c>
      <c r="AU854" t="s">
        <v>261</v>
      </c>
      <c r="AV854" t="s">
        <v>32</v>
      </c>
      <c r="AW854" t="s">
        <v>32</v>
      </c>
      <c r="AX854">
        <v>8</v>
      </c>
      <c r="AY854" t="s">
        <v>195</v>
      </c>
      <c r="AZ854">
        <v>6630</v>
      </c>
      <c r="BA854" t="s">
        <v>2159</v>
      </c>
      <c r="BB854">
        <v>14071733</v>
      </c>
      <c r="BC854" t="s">
        <v>32</v>
      </c>
      <c r="BD854">
        <v>14071733</v>
      </c>
      <c r="BE854" t="s">
        <v>32</v>
      </c>
      <c r="BF854" t="s">
        <v>32</v>
      </c>
      <c r="BG854" t="s">
        <v>32</v>
      </c>
      <c r="BH854" t="s">
        <v>198</v>
      </c>
      <c r="BI854" t="s">
        <v>32</v>
      </c>
      <c r="BJ854">
        <v>474812</v>
      </c>
      <c r="BK854" t="s">
        <v>831</v>
      </c>
      <c r="BL854" t="s">
        <v>264</v>
      </c>
      <c r="BM854" t="s">
        <v>841</v>
      </c>
      <c r="BN854" t="s">
        <v>834</v>
      </c>
      <c r="BO854" t="s">
        <v>32</v>
      </c>
      <c r="BP854" t="s">
        <v>32</v>
      </c>
    </row>
    <row r="855" spans="1:68">
      <c r="A855" s="109">
        <v>2026</v>
      </c>
      <c r="B855" t="s">
        <v>598</v>
      </c>
      <c r="C855" s="109">
        <v>27</v>
      </c>
      <c r="D855" t="s">
        <v>2171</v>
      </c>
      <c r="E855">
        <v>1</v>
      </c>
      <c r="F855" t="s">
        <v>32</v>
      </c>
      <c r="G855" t="s">
        <v>32</v>
      </c>
      <c r="H855">
        <v>39739</v>
      </c>
      <c r="I855" t="s">
        <v>2154</v>
      </c>
      <c r="J855" t="s">
        <v>822</v>
      </c>
      <c r="K855" t="s">
        <v>854</v>
      </c>
      <c r="L855" t="s">
        <v>1125</v>
      </c>
      <c r="M855">
        <v>17.8</v>
      </c>
      <c r="N855">
        <v>47</v>
      </c>
      <c r="O855">
        <v>29.9</v>
      </c>
      <c r="P855" s="110">
        <v>46075</v>
      </c>
      <c r="Q855" s="110">
        <v>46080</v>
      </c>
      <c r="R855" s="110">
        <v>46080.782023645843</v>
      </c>
      <c r="S855" t="s">
        <v>187</v>
      </c>
      <c r="T855" t="s">
        <v>32</v>
      </c>
      <c r="U855" t="s">
        <v>32</v>
      </c>
      <c r="V855" t="s">
        <v>334</v>
      </c>
      <c r="W855" t="s">
        <v>188</v>
      </c>
      <c r="X855" t="s">
        <v>825</v>
      </c>
      <c r="Y855" t="s">
        <v>32</v>
      </c>
      <c r="Z855" t="s">
        <v>32</v>
      </c>
      <c r="AA855" t="s">
        <v>32</v>
      </c>
      <c r="AB855" t="s">
        <v>32</v>
      </c>
      <c r="AC855" t="s">
        <v>32</v>
      </c>
      <c r="AD855" t="s">
        <v>32</v>
      </c>
      <c r="AE855" t="s">
        <v>190</v>
      </c>
      <c r="AF855">
        <v>217</v>
      </c>
      <c r="AG855" t="s">
        <v>191</v>
      </c>
      <c r="AH855" t="s">
        <v>192</v>
      </c>
      <c r="AI855">
        <v>4</v>
      </c>
      <c r="AJ855">
        <v>4</v>
      </c>
      <c r="AK855" t="s">
        <v>32</v>
      </c>
      <c r="AL855" t="s">
        <v>193</v>
      </c>
      <c r="AM855" t="s">
        <v>193</v>
      </c>
      <c r="AN855">
        <v>9</v>
      </c>
      <c r="AO855" t="s">
        <v>194</v>
      </c>
      <c r="AP855" t="s">
        <v>826</v>
      </c>
      <c r="AQ855" s="283">
        <v>1.883</v>
      </c>
      <c r="AR855">
        <v>1.0840000000000001</v>
      </c>
      <c r="AS855" s="283">
        <v>2.041172</v>
      </c>
      <c r="AT855">
        <v>115</v>
      </c>
      <c r="AU855" t="s">
        <v>188</v>
      </c>
      <c r="AV855" t="s">
        <v>32</v>
      </c>
      <c r="AW855" t="s">
        <v>32</v>
      </c>
      <c r="AX855">
        <v>8</v>
      </c>
      <c r="AY855" t="s">
        <v>195</v>
      </c>
      <c r="AZ855">
        <v>10354</v>
      </c>
      <c r="BA855" t="s">
        <v>2155</v>
      </c>
      <c r="BB855">
        <v>50641540</v>
      </c>
      <c r="BC855" t="s">
        <v>32</v>
      </c>
      <c r="BD855">
        <v>50641540</v>
      </c>
      <c r="BE855" t="s">
        <v>32</v>
      </c>
      <c r="BF855" t="s">
        <v>32</v>
      </c>
      <c r="BG855" t="s">
        <v>32</v>
      </c>
      <c r="BH855" t="s">
        <v>198</v>
      </c>
      <c r="BI855" t="s">
        <v>32</v>
      </c>
      <c r="BJ855">
        <v>474809</v>
      </c>
      <c r="BK855" t="s">
        <v>831</v>
      </c>
      <c r="BL855" t="s">
        <v>445</v>
      </c>
      <c r="BM855" t="s">
        <v>833</v>
      </c>
      <c r="BN855" t="s">
        <v>834</v>
      </c>
      <c r="BO855" t="s">
        <v>32</v>
      </c>
      <c r="BP855" t="s">
        <v>32</v>
      </c>
    </row>
    <row r="856" spans="1:68">
      <c r="A856" s="109">
        <v>2026</v>
      </c>
      <c r="B856" t="s">
        <v>598</v>
      </c>
      <c r="C856" s="109">
        <v>22</v>
      </c>
      <c r="D856" t="s">
        <v>2172</v>
      </c>
      <c r="E856">
        <v>1</v>
      </c>
      <c r="F856" t="s">
        <v>32</v>
      </c>
      <c r="G856" t="s">
        <v>32</v>
      </c>
      <c r="H856">
        <v>913818</v>
      </c>
      <c r="I856" t="s">
        <v>416</v>
      </c>
      <c r="J856" t="s">
        <v>822</v>
      </c>
      <c r="K856" t="s">
        <v>341</v>
      </c>
      <c r="L856" t="s">
        <v>2132</v>
      </c>
      <c r="M856">
        <v>14.9</v>
      </c>
      <c r="N856">
        <v>17.2</v>
      </c>
      <c r="O856">
        <v>28.1</v>
      </c>
      <c r="P856" s="110">
        <v>46052</v>
      </c>
      <c r="Q856" s="110">
        <v>46075</v>
      </c>
      <c r="R856" s="110">
        <v>46075.829627662039</v>
      </c>
      <c r="S856" t="s">
        <v>187</v>
      </c>
      <c r="T856" t="s">
        <v>32</v>
      </c>
      <c r="U856" t="s">
        <v>32</v>
      </c>
      <c r="V856" t="s">
        <v>267</v>
      </c>
      <c r="W856" t="s">
        <v>268</v>
      </c>
      <c r="X856" t="s">
        <v>856</v>
      </c>
      <c r="Y856" t="s">
        <v>32</v>
      </c>
      <c r="Z856" t="s">
        <v>32</v>
      </c>
      <c r="AA856" t="s">
        <v>32</v>
      </c>
      <c r="AB856" t="s">
        <v>32</v>
      </c>
      <c r="AC856" t="s">
        <v>32</v>
      </c>
      <c r="AD856" t="s">
        <v>32</v>
      </c>
      <c r="AE856" t="s">
        <v>190</v>
      </c>
      <c r="AF856">
        <v>217</v>
      </c>
      <c r="AG856" t="s">
        <v>191</v>
      </c>
      <c r="AH856" t="s">
        <v>192</v>
      </c>
      <c r="AI856">
        <v>4</v>
      </c>
      <c r="AJ856">
        <v>4</v>
      </c>
      <c r="AK856" t="s">
        <v>32</v>
      </c>
      <c r="AL856" t="s">
        <v>193</v>
      </c>
      <c r="AM856" t="s">
        <v>193</v>
      </c>
      <c r="AN856">
        <v>11</v>
      </c>
      <c r="AO856" t="s">
        <v>194</v>
      </c>
      <c r="AP856" t="s">
        <v>826</v>
      </c>
      <c r="AQ856" s="283">
        <v>1.516</v>
      </c>
      <c r="AR856">
        <v>1.0840000000000001</v>
      </c>
      <c r="AS856" s="283">
        <v>1.6433439999999999</v>
      </c>
      <c r="AT856">
        <v>118</v>
      </c>
      <c r="AU856" t="s">
        <v>269</v>
      </c>
      <c r="AV856" t="s">
        <v>32</v>
      </c>
      <c r="AW856" t="s">
        <v>32</v>
      </c>
      <c r="AX856">
        <v>5</v>
      </c>
      <c r="AY856" t="s">
        <v>195</v>
      </c>
      <c r="AZ856">
        <v>3189</v>
      </c>
      <c r="BA856" t="s">
        <v>369</v>
      </c>
      <c r="BB856">
        <v>79818010</v>
      </c>
      <c r="BC856" t="s">
        <v>32</v>
      </c>
      <c r="BD856">
        <v>79818010</v>
      </c>
      <c r="BE856" t="s">
        <v>32</v>
      </c>
      <c r="BF856" t="s">
        <v>32</v>
      </c>
      <c r="BG856" t="s">
        <v>32</v>
      </c>
      <c r="BH856" t="s">
        <v>198</v>
      </c>
      <c r="BI856" t="s">
        <v>32</v>
      </c>
      <c r="BJ856">
        <v>474259</v>
      </c>
      <c r="BK856" t="s">
        <v>831</v>
      </c>
      <c r="BL856" t="s">
        <v>272</v>
      </c>
      <c r="BM856" t="s">
        <v>841</v>
      </c>
      <c r="BN856" t="s">
        <v>834</v>
      </c>
      <c r="BO856" t="s">
        <v>32</v>
      </c>
      <c r="BP856" t="s">
        <v>32</v>
      </c>
    </row>
    <row r="857" spans="1:68">
      <c r="A857" s="109">
        <v>2026</v>
      </c>
      <c r="B857" t="s">
        <v>598</v>
      </c>
      <c r="C857" s="109">
        <v>22</v>
      </c>
      <c r="D857" t="s">
        <v>2172</v>
      </c>
      <c r="E857">
        <v>2</v>
      </c>
      <c r="F857" t="s">
        <v>32</v>
      </c>
      <c r="G857" t="s">
        <v>32</v>
      </c>
      <c r="H857">
        <v>913818</v>
      </c>
      <c r="I857" t="s">
        <v>416</v>
      </c>
      <c r="J857" t="s">
        <v>822</v>
      </c>
      <c r="K857" t="s">
        <v>341</v>
      </c>
      <c r="L857" t="s">
        <v>2132</v>
      </c>
      <c r="M857">
        <v>14.9</v>
      </c>
      <c r="N857">
        <v>17.2</v>
      </c>
      <c r="O857">
        <v>28.1</v>
      </c>
      <c r="P857" s="110">
        <v>46052</v>
      </c>
      <c r="Q857" s="110">
        <v>46075</v>
      </c>
      <c r="R857" s="110">
        <v>46075.829627662039</v>
      </c>
      <c r="S857" t="s">
        <v>187</v>
      </c>
      <c r="T857" t="s">
        <v>32</v>
      </c>
      <c r="U857" t="s">
        <v>32</v>
      </c>
      <c r="V857" t="s">
        <v>267</v>
      </c>
      <c r="W857" t="s">
        <v>268</v>
      </c>
      <c r="X857" t="s">
        <v>856</v>
      </c>
      <c r="Y857" t="s">
        <v>32</v>
      </c>
      <c r="Z857" t="s">
        <v>32</v>
      </c>
      <c r="AA857" t="s">
        <v>32</v>
      </c>
      <c r="AB857" t="s">
        <v>32</v>
      </c>
      <c r="AC857" t="s">
        <v>32</v>
      </c>
      <c r="AD857" t="s">
        <v>32</v>
      </c>
      <c r="AE857" t="s">
        <v>190</v>
      </c>
      <c r="AF857">
        <v>217</v>
      </c>
      <c r="AG857" t="s">
        <v>191</v>
      </c>
      <c r="AH857" t="s">
        <v>192</v>
      </c>
      <c r="AI857">
        <v>4</v>
      </c>
      <c r="AJ857">
        <v>4</v>
      </c>
      <c r="AK857" t="s">
        <v>32</v>
      </c>
      <c r="AL857" t="s">
        <v>193</v>
      </c>
      <c r="AM857" t="s">
        <v>193</v>
      </c>
      <c r="AN857">
        <v>11</v>
      </c>
      <c r="AO857" t="s">
        <v>194</v>
      </c>
      <c r="AP857" t="s">
        <v>826</v>
      </c>
      <c r="AQ857" s="283">
        <v>0.40400000000000003</v>
      </c>
      <c r="AR857">
        <v>1.0840000000000001</v>
      </c>
      <c r="AS857" s="283">
        <v>0.43793599999999999</v>
      </c>
      <c r="AT857">
        <v>122</v>
      </c>
      <c r="AU857" t="s">
        <v>269</v>
      </c>
      <c r="AV857" t="s">
        <v>32</v>
      </c>
      <c r="AW857" t="s">
        <v>32</v>
      </c>
      <c r="AX857">
        <v>5</v>
      </c>
      <c r="AY857" t="s">
        <v>195</v>
      </c>
      <c r="AZ857">
        <v>3189</v>
      </c>
      <c r="BA857" t="s">
        <v>369</v>
      </c>
      <c r="BB857">
        <v>79818010</v>
      </c>
      <c r="BC857" t="s">
        <v>32</v>
      </c>
      <c r="BD857">
        <v>79818010</v>
      </c>
      <c r="BE857" t="s">
        <v>32</v>
      </c>
      <c r="BF857" t="s">
        <v>32</v>
      </c>
      <c r="BG857" t="s">
        <v>32</v>
      </c>
      <c r="BH857" t="s">
        <v>198</v>
      </c>
      <c r="BI857" t="s">
        <v>32</v>
      </c>
      <c r="BJ857">
        <v>474259</v>
      </c>
      <c r="BK857" t="s">
        <v>831</v>
      </c>
      <c r="BL857" t="s">
        <v>272</v>
      </c>
      <c r="BM857" t="s">
        <v>841</v>
      </c>
      <c r="BN857" t="s">
        <v>834</v>
      </c>
      <c r="BO857" t="s">
        <v>32</v>
      </c>
      <c r="BP857" t="s">
        <v>32</v>
      </c>
    </row>
    <row r="858" spans="1:68">
      <c r="A858" s="109">
        <v>2026</v>
      </c>
      <c r="B858" t="s">
        <v>598</v>
      </c>
      <c r="C858" s="109">
        <v>22</v>
      </c>
      <c r="D858" t="s">
        <v>2172</v>
      </c>
      <c r="E858">
        <v>3</v>
      </c>
      <c r="F858" t="s">
        <v>32</v>
      </c>
      <c r="G858" t="s">
        <v>32</v>
      </c>
      <c r="H858">
        <v>913818</v>
      </c>
      <c r="I858" t="s">
        <v>416</v>
      </c>
      <c r="J858" t="s">
        <v>822</v>
      </c>
      <c r="K858" t="s">
        <v>341</v>
      </c>
      <c r="L858" t="s">
        <v>2132</v>
      </c>
      <c r="M858">
        <v>14.9</v>
      </c>
      <c r="N858">
        <v>17.2</v>
      </c>
      <c r="O858">
        <v>28.1</v>
      </c>
      <c r="P858" s="110">
        <v>46052</v>
      </c>
      <c r="Q858" s="110">
        <v>46075</v>
      </c>
      <c r="R858" s="110">
        <v>46075.829627662039</v>
      </c>
      <c r="S858" t="s">
        <v>187</v>
      </c>
      <c r="T858" t="s">
        <v>32</v>
      </c>
      <c r="U858" t="s">
        <v>32</v>
      </c>
      <c r="V858" t="s">
        <v>267</v>
      </c>
      <c r="W858" t="s">
        <v>268</v>
      </c>
      <c r="X858" t="s">
        <v>856</v>
      </c>
      <c r="Y858" t="s">
        <v>32</v>
      </c>
      <c r="Z858" t="s">
        <v>32</v>
      </c>
      <c r="AA858" t="s">
        <v>32</v>
      </c>
      <c r="AB858" t="s">
        <v>32</v>
      </c>
      <c r="AC858" t="s">
        <v>32</v>
      </c>
      <c r="AD858" t="s">
        <v>32</v>
      </c>
      <c r="AE858" t="s">
        <v>190</v>
      </c>
      <c r="AF858">
        <v>217</v>
      </c>
      <c r="AG858" t="s">
        <v>191</v>
      </c>
      <c r="AH858" t="s">
        <v>192</v>
      </c>
      <c r="AI858">
        <v>4</v>
      </c>
      <c r="AJ858">
        <v>4</v>
      </c>
      <c r="AK858" t="s">
        <v>32</v>
      </c>
      <c r="AL858" t="s">
        <v>193</v>
      </c>
      <c r="AM858" t="s">
        <v>193</v>
      </c>
      <c r="AN858">
        <v>11</v>
      </c>
      <c r="AO858" t="s">
        <v>194</v>
      </c>
      <c r="AP858" t="s">
        <v>826</v>
      </c>
      <c r="AQ858" s="283">
        <v>1.0999999999999999E-2</v>
      </c>
      <c r="AR858">
        <v>1.0840000000000001</v>
      </c>
      <c r="AS858" s="283">
        <v>1.1924000000000001E-2</v>
      </c>
      <c r="AT858">
        <v>118</v>
      </c>
      <c r="AU858" t="s">
        <v>269</v>
      </c>
      <c r="AV858" t="s">
        <v>32</v>
      </c>
      <c r="AW858" t="s">
        <v>32</v>
      </c>
      <c r="AX858">
        <v>5</v>
      </c>
      <c r="AY858" t="s">
        <v>195</v>
      </c>
      <c r="AZ858">
        <v>3189</v>
      </c>
      <c r="BA858" t="s">
        <v>369</v>
      </c>
      <c r="BB858">
        <v>79818010</v>
      </c>
      <c r="BC858" t="s">
        <v>32</v>
      </c>
      <c r="BD858">
        <v>79818010</v>
      </c>
      <c r="BE858" t="s">
        <v>32</v>
      </c>
      <c r="BF858" t="s">
        <v>32</v>
      </c>
      <c r="BG858" t="s">
        <v>32</v>
      </c>
      <c r="BH858" t="s">
        <v>198</v>
      </c>
      <c r="BI858" t="s">
        <v>32</v>
      </c>
      <c r="BJ858">
        <v>474259</v>
      </c>
      <c r="BK858" t="s">
        <v>831</v>
      </c>
      <c r="BL858" t="s">
        <v>272</v>
      </c>
      <c r="BM858" t="s">
        <v>841</v>
      </c>
      <c r="BN858" t="s">
        <v>834</v>
      </c>
      <c r="BO858" t="s">
        <v>32</v>
      </c>
      <c r="BP858" t="s">
        <v>32</v>
      </c>
    </row>
    <row r="859" spans="1:68">
      <c r="A859" s="109">
        <v>2026</v>
      </c>
      <c r="B859" t="s">
        <v>598</v>
      </c>
      <c r="C859" s="109">
        <v>22</v>
      </c>
      <c r="D859" t="s">
        <v>2173</v>
      </c>
      <c r="E859">
        <v>1</v>
      </c>
      <c r="F859" t="s">
        <v>32</v>
      </c>
      <c r="G859" t="s">
        <v>32</v>
      </c>
      <c r="H859">
        <v>913819</v>
      </c>
      <c r="I859" t="s">
        <v>368</v>
      </c>
      <c r="J859" t="s">
        <v>822</v>
      </c>
      <c r="K859" t="s">
        <v>1101</v>
      </c>
      <c r="L859" t="s">
        <v>2136</v>
      </c>
      <c r="M859">
        <v>14.66</v>
      </c>
      <c r="N859">
        <v>24</v>
      </c>
      <c r="O859">
        <v>31.8</v>
      </c>
      <c r="P859" s="110">
        <v>46052</v>
      </c>
      <c r="Q859" s="110">
        <v>46075</v>
      </c>
      <c r="R859" s="110">
        <v>46075.612030868047</v>
      </c>
      <c r="S859" t="s">
        <v>187</v>
      </c>
      <c r="T859" t="s">
        <v>32</v>
      </c>
      <c r="U859" t="s">
        <v>32</v>
      </c>
      <c r="V859" t="s">
        <v>267</v>
      </c>
      <c r="W859" t="s">
        <v>268</v>
      </c>
      <c r="X859" t="s">
        <v>856</v>
      </c>
      <c r="Y859" t="s">
        <v>32</v>
      </c>
      <c r="Z859" t="s">
        <v>32</v>
      </c>
      <c r="AA859" t="s">
        <v>32</v>
      </c>
      <c r="AB859" t="s">
        <v>32</v>
      </c>
      <c r="AC859" t="s">
        <v>32</v>
      </c>
      <c r="AD859" t="s">
        <v>32</v>
      </c>
      <c r="AE859" t="s">
        <v>190</v>
      </c>
      <c r="AF859">
        <v>217</v>
      </c>
      <c r="AG859" t="s">
        <v>191</v>
      </c>
      <c r="AH859" t="s">
        <v>192</v>
      </c>
      <c r="AI859">
        <v>4</v>
      </c>
      <c r="AJ859">
        <v>4</v>
      </c>
      <c r="AK859" t="s">
        <v>32</v>
      </c>
      <c r="AL859" t="s">
        <v>193</v>
      </c>
      <c r="AM859" t="s">
        <v>193</v>
      </c>
      <c r="AN859">
        <v>11</v>
      </c>
      <c r="AO859" t="s">
        <v>194</v>
      </c>
      <c r="AP859" t="s">
        <v>826</v>
      </c>
      <c r="AQ859" s="283">
        <v>1.968</v>
      </c>
      <c r="AR859">
        <v>1.0840000000000001</v>
      </c>
      <c r="AS859" s="283">
        <v>2.1333120000000001</v>
      </c>
      <c r="AT859">
        <v>118</v>
      </c>
      <c r="AU859" t="s">
        <v>269</v>
      </c>
      <c r="AV859" t="s">
        <v>32</v>
      </c>
      <c r="AW859" t="s">
        <v>32</v>
      </c>
      <c r="AX859">
        <v>5</v>
      </c>
      <c r="AY859" t="s">
        <v>195</v>
      </c>
      <c r="AZ859">
        <v>3189</v>
      </c>
      <c r="BA859" t="s">
        <v>369</v>
      </c>
      <c r="BB859">
        <v>79818010</v>
      </c>
      <c r="BC859" t="s">
        <v>32</v>
      </c>
      <c r="BD859">
        <v>79818010</v>
      </c>
      <c r="BE859" t="s">
        <v>32</v>
      </c>
      <c r="BF859" t="s">
        <v>32</v>
      </c>
      <c r="BG859" t="s">
        <v>32</v>
      </c>
      <c r="BH859" t="s">
        <v>198</v>
      </c>
      <c r="BI859" t="s">
        <v>32</v>
      </c>
      <c r="BJ859">
        <v>474249</v>
      </c>
      <c r="BK859" t="s">
        <v>831</v>
      </c>
      <c r="BL859" t="s">
        <v>272</v>
      </c>
      <c r="BM859" t="s">
        <v>841</v>
      </c>
      <c r="BN859" t="s">
        <v>834</v>
      </c>
      <c r="BO859" t="s">
        <v>32</v>
      </c>
      <c r="BP859" t="s">
        <v>32</v>
      </c>
    </row>
    <row r="860" spans="1:68">
      <c r="A860" s="109">
        <v>2026</v>
      </c>
      <c r="B860" t="s">
        <v>598</v>
      </c>
      <c r="C860" s="109">
        <v>22</v>
      </c>
      <c r="D860" t="s">
        <v>2173</v>
      </c>
      <c r="E860">
        <v>2</v>
      </c>
      <c r="F860" t="s">
        <v>32</v>
      </c>
      <c r="G860" t="s">
        <v>32</v>
      </c>
      <c r="H860">
        <v>913819</v>
      </c>
      <c r="I860" t="s">
        <v>368</v>
      </c>
      <c r="J860" t="s">
        <v>822</v>
      </c>
      <c r="K860" t="s">
        <v>1101</v>
      </c>
      <c r="L860" t="s">
        <v>2136</v>
      </c>
      <c r="M860">
        <v>14.66</v>
      </c>
      <c r="N860">
        <v>24</v>
      </c>
      <c r="O860">
        <v>31.8</v>
      </c>
      <c r="P860" s="110">
        <v>46052</v>
      </c>
      <c r="Q860" s="110">
        <v>46075</v>
      </c>
      <c r="R860" s="110">
        <v>46075.612030868047</v>
      </c>
      <c r="S860" t="s">
        <v>187</v>
      </c>
      <c r="T860" t="s">
        <v>32</v>
      </c>
      <c r="U860" t="s">
        <v>32</v>
      </c>
      <c r="V860" t="s">
        <v>267</v>
      </c>
      <c r="W860" t="s">
        <v>268</v>
      </c>
      <c r="X860" t="s">
        <v>856</v>
      </c>
      <c r="Y860" t="s">
        <v>32</v>
      </c>
      <c r="Z860" t="s">
        <v>32</v>
      </c>
      <c r="AA860" t="s">
        <v>32</v>
      </c>
      <c r="AB860" t="s">
        <v>32</v>
      </c>
      <c r="AC860" t="s">
        <v>32</v>
      </c>
      <c r="AD860" t="s">
        <v>32</v>
      </c>
      <c r="AE860" t="s">
        <v>190</v>
      </c>
      <c r="AF860">
        <v>217</v>
      </c>
      <c r="AG860" t="s">
        <v>191</v>
      </c>
      <c r="AH860" t="s">
        <v>192</v>
      </c>
      <c r="AI860">
        <v>4</v>
      </c>
      <c r="AJ860">
        <v>4</v>
      </c>
      <c r="AK860" t="s">
        <v>32</v>
      </c>
      <c r="AL860" t="s">
        <v>193</v>
      </c>
      <c r="AM860" t="s">
        <v>193</v>
      </c>
      <c r="AN860">
        <v>11</v>
      </c>
      <c r="AO860" t="s">
        <v>194</v>
      </c>
      <c r="AP860" t="s">
        <v>826</v>
      </c>
      <c r="AQ860" s="283">
        <v>0.75</v>
      </c>
      <c r="AR860">
        <v>1.0840000000000001</v>
      </c>
      <c r="AS860" s="283">
        <v>0.81299999999999994</v>
      </c>
      <c r="AT860">
        <v>122</v>
      </c>
      <c r="AU860" t="s">
        <v>269</v>
      </c>
      <c r="AV860" t="s">
        <v>32</v>
      </c>
      <c r="AW860" t="s">
        <v>32</v>
      </c>
      <c r="AX860">
        <v>5</v>
      </c>
      <c r="AY860" t="s">
        <v>195</v>
      </c>
      <c r="AZ860">
        <v>3189</v>
      </c>
      <c r="BA860" t="s">
        <v>369</v>
      </c>
      <c r="BB860">
        <v>79818010</v>
      </c>
      <c r="BC860" t="s">
        <v>32</v>
      </c>
      <c r="BD860">
        <v>79818010</v>
      </c>
      <c r="BE860" t="s">
        <v>32</v>
      </c>
      <c r="BF860" t="s">
        <v>32</v>
      </c>
      <c r="BG860" t="s">
        <v>32</v>
      </c>
      <c r="BH860" t="s">
        <v>198</v>
      </c>
      <c r="BI860" t="s">
        <v>32</v>
      </c>
      <c r="BJ860">
        <v>474249</v>
      </c>
      <c r="BK860" t="s">
        <v>831</v>
      </c>
      <c r="BL860" t="s">
        <v>272</v>
      </c>
      <c r="BM860" t="s">
        <v>841</v>
      </c>
      <c r="BN860" t="s">
        <v>834</v>
      </c>
      <c r="BO860" t="s">
        <v>32</v>
      </c>
      <c r="BP860" t="s">
        <v>32</v>
      </c>
    </row>
    <row r="861" spans="1:68">
      <c r="A861" s="109">
        <v>2026</v>
      </c>
      <c r="B861" t="s">
        <v>598</v>
      </c>
      <c r="C861" s="109">
        <v>22</v>
      </c>
      <c r="D861" t="s">
        <v>2173</v>
      </c>
      <c r="E861">
        <v>3</v>
      </c>
      <c r="F861" t="s">
        <v>32</v>
      </c>
      <c r="G861" t="s">
        <v>32</v>
      </c>
      <c r="H861">
        <v>913819</v>
      </c>
      <c r="I861" t="s">
        <v>368</v>
      </c>
      <c r="J861" t="s">
        <v>822</v>
      </c>
      <c r="K861" t="s">
        <v>1101</v>
      </c>
      <c r="L861" t="s">
        <v>2136</v>
      </c>
      <c r="M861">
        <v>14.66</v>
      </c>
      <c r="N861">
        <v>24</v>
      </c>
      <c r="O861">
        <v>31.8</v>
      </c>
      <c r="P861" s="110">
        <v>46052</v>
      </c>
      <c r="Q861" s="110">
        <v>46075</v>
      </c>
      <c r="R861" s="110">
        <v>46075.612030868047</v>
      </c>
      <c r="S861" t="s">
        <v>187</v>
      </c>
      <c r="T861" t="s">
        <v>32</v>
      </c>
      <c r="U861" t="s">
        <v>32</v>
      </c>
      <c r="V861" t="s">
        <v>267</v>
      </c>
      <c r="W861" t="s">
        <v>268</v>
      </c>
      <c r="X861" t="s">
        <v>856</v>
      </c>
      <c r="Y861" t="s">
        <v>32</v>
      </c>
      <c r="Z861" t="s">
        <v>32</v>
      </c>
      <c r="AA861" t="s">
        <v>32</v>
      </c>
      <c r="AB861" t="s">
        <v>32</v>
      </c>
      <c r="AC861" t="s">
        <v>32</v>
      </c>
      <c r="AD861" t="s">
        <v>32</v>
      </c>
      <c r="AE861" t="s">
        <v>190</v>
      </c>
      <c r="AF861">
        <v>217</v>
      </c>
      <c r="AG861" t="s">
        <v>191</v>
      </c>
      <c r="AH861" t="s">
        <v>192</v>
      </c>
      <c r="AI861">
        <v>4</v>
      </c>
      <c r="AJ861">
        <v>4</v>
      </c>
      <c r="AK861" t="s">
        <v>32</v>
      </c>
      <c r="AL861" t="s">
        <v>193</v>
      </c>
      <c r="AM861" t="s">
        <v>193</v>
      </c>
      <c r="AN861">
        <v>11</v>
      </c>
      <c r="AO861" t="s">
        <v>194</v>
      </c>
      <c r="AP861" t="s">
        <v>826</v>
      </c>
      <c r="AQ861" s="283">
        <v>1.7999999999999999E-2</v>
      </c>
      <c r="AR861">
        <v>1.0840000000000001</v>
      </c>
      <c r="AS861" s="283">
        <v>1.9512000000000002E-2</v>
      </c>
      <c r="AT861">
        <v>118</v>
      </c>
      <c r="AU861" t="s">
        <v>269</v>
      </c>
      <c r="AV861" t="s">
        <v>32</v>
      </c>
      <c r="AW861" t="s">
        <v>32</v>
      </c>
      <c r="AX861">
        <v>5</v>
      </c>
      <c r="AY861" t="s">
        <v>195</v>
      </c>
      <c r="AZ861">
        <v>3189</v>
      </c>
      <c r="BA861" t="s">
        <v>369</v>
      </c>
      <c r="BB861">
        <v>79818010</v>
      </c>
      <c r="BC861" t="s">
        <v>32</v>
      </c>
      <c r="BD861">
        <v>79818010</v>
      </c>
      <c r="BE861" t="s">
        <v>32</v>
      </c>
      <c r="BF861" t="s">
        <v>32</v>
      </c>
      <c r="BG861" t="s">
        <v>32</v>
      </c>
      <c r="BH861" t="s">
        <v>198</v>
      </c>
      <c r="BI861" t="s">
        <v>32</v>
      </c>
      <c r="BJ861">
        <v>474249</v>
      </c>
      <c r="BK861" t="s">
        <v>831</v>
      </c>
      <c r="BL861" t="s">
        <v>272</v>
      </c>
      <c r="BM861" t="s">
        <v>841</v>
      </c>
      <c r="BN861" t="s">
        <v>834</v>
      </c>
      <c r="BO861" t="s">
        <v>32</v>
      </c>
      <c r="BP861" t="s">
        <v>32</v>
      </c>
    </row>
    <row r="862" spans="1:68">
      <c r="A862" s="109">
        <v>2026</v>
      </c>
      <c r="B862" t="s">
        <v>598</v>
      </c>
      <c r="C862" s="109">
        <v>19</v>
      </c>
      <c r="D862" t="s">
        <v>2174</v>
      </c>
      <c r="E862">
        <v>1</v>
      </c>
      <c r="F862" t="s">
        <v>32</v>
      </c>
      <c r="G862" t="s">
        <v>32</v>
      </c>
      <c r="H862">
        <v>39739</v>
      </c>
      <c r="I862" t="s">
        <v>2154</v>
      </c>
      <c r="J862" t="s">
        <v>822</v>
      </c>
      <c r="K862" t="s">
        <v>854</v>
      </c>
      <c r="L862" t="s">
        <v>1125</v>
      </c>
      <c r="M862">
        <v>17.8</v>
      </c>
      <c r="N862">
        <v>47</v>
      </c>
      <c r="O862">
        <v>29.9</v>
      </c>
      <c r="P862" s="110">
        <v>46070</v>
      </c>
      <c r="Q862" s="110">
        <v>46072</v>
      </c>
      <c r="R862" s="110">
        <v>46072.518059918977</v>
      </c>
      <c r="S862" t="s">
        <v>187</v>
      </c>
      <c r="T862" t="s">
        <v>32</v>
      </c>
      <c r="U862" t="s">
        <v>32</v>
      </c>
      <c r="V862" t="s">
        <v>334</v>
      </c>
      <c r="W862" t="s">
        <v>188</v>
      </c>
      <c r="X862" t="s">
        <v>825</v>
      </c>
      <c r="Y862" t="s">
        <v>32</v>
      </c>
      <c r="Z862" t="s">
        <v>32</v>
      </c>
      <c r="AA862" t="s">
        <v>32</v>
      </c>
      <c r="AB862" t="s">
        <v>32</v>
      </c>
      <c r="AC862" t="s">
        <v>32</v>
      </c>
      <c r="AD862" t="s">
        <v>32</v>
      </c>
      <c r="AE862" t="s">
        <v>190</v>
      </c>
      <c r="AF862">
        <v>217</v>
      </c>
      <c r="AG862" t="s">
        <v>191</v>
      </c>
      <c r="AH862" t="s">
        <v>192</v>
      </c>
      <c r="AI862">
        <v>4</v>
      </c>
      <c r="AJ862">
        <v>4</v>
      </c>
      <c r="AK862" t="s">
        <v>32</v>
      </c>
      <c r="AL862" t="s">
        <v>193</v>
      </c>
      <c r="AM862" t="s">
        <v>193</v>
      </c>
      <c r="AN862">
        <v>9</v>
      </c>
      <c r="AO862" t="s">
        <v>194</v>
      </c>
      <c r="AP862" t="s">
        <v>826</v>
      </c>
      <c r="AQ862" s="283">
        <v>0.46400000000000002</v>
      </c>
      <c r="AR862">
        <v>1.0840000000000001</v>
      </c>
      <c r="AS862" s="283">
        <v>0.50297600000000009</v>
      </c>
      <c r="AT862">
        <v>115</v>
      </c>
      <c r="AU862" t="s">
        <v>188</v>
      </c>
      <c r="AV862" t="s">
        <v>32</v>
      </c>
      <c r="AW862" t="s">
        <v>32</v>
      </c>
      <c r="AX862">
        <v>8</v>
      </c>
      <c r="AY862" t="s">
        <v>195</v>
      </c>
      <c r="AZ862">
        <v>10354</v>
      </c>
      <c r="BA862" t="s">
        <v>2155</v>
      </c>
      <c r="BB862">
        <v>50641540</v>
      </c>
      <c r="BC862" t="s">
        <v>32</v>
      </c>
      <c r="BD862">
        <v>50641540</v>
      </c>
      <c r="BE862" t="s">
        <v>32</v>
      </c>
      <c r="BF862" t="s">
        <v>32</v>
      </c>
      <c r="BG862" t="s">
        <v>32</v>
      </c>
      <c r="BH862" t="s">
        <v>198</v>
      </c>
      <c r="BI862" t="s">
        <v>2175</v>
      </c>
      <c r="BJ862">
        <v>474016</v>
      </c>
      <c r="BK862" t="s">
        <v>831</v>
      </c>
      <c r="BL862" t="s">
        <v>445</v>
      </c>
      <c r="BM862" t="s">
        <v>833</v>
      </c>
      <c r="BN862" t="s">
        <v>834</v>
      </c>
      <c r="BO862" t="s">
        <v>32</v>
      </c>
      <c r="BP862" t="s">
        <v>32</v>
      </c>
    </row>
    <row r="863" spans="1:68">
      <c r="A863" s="109">
        <v>2026</v>
      </c>
      <c r="B863" t="s">
        <v>598</v>
      </c>
      <c r="C863" s="109">
        <v>18</v>
      </c>
      <c r="D863" t="s">
        <v>2176</v>
      </c>
      <c r="E863">
        <v>1</v>
      </c>
      <c r="F863" t="s">
        <v>32</v>
      </c>
      <c r="G863" t="s">
        <v>32</v>
      </c>
      <c r="H863">
        <v>30440</v>
      </c>
      <c r="I863" t="s">
        <v>310</v>
      </c>
      <c r="J863" t="s">
        <v>822</v>
      </c>
      <c r="K863" t="s">
        <v>1101</v>
      </c>
      <c r="L863" t="s">
        <v>2138</v>
      </c>
      <c r="M863">
        <v>15</v>
      </c>
      <c r="N863">
        <v>36</v>
      </c>
      <c r="O863">
        <v>35.700000000000003</v>
      </c>
      <c r="P863" s="110">
        <v>46054</v>
      </c>
      <c r="Q863" s="110">
        <v>46071</v>
      </c>
      <c r="R863" s="110">
        <v>46071.685052743058</v>
      </c>
      <c r="S863" t="s">
        <v>187</v>
      </c>
      <c r="T863" t="s">
        <v>32</v>
      </c>
      <c r="U863" t="s">
        <v>32</v>
      </c>
      <c r="V863" t="s">
        <v>1190</v>
      </c>
      <c r="W863" t="s">
        <v>1078</v>
      </c>
      <c r="X863" t="s">
        <v>1058</v>
      </c>
      <c r="Y863" t="s">
        <v>32</v>
      </c>
      <c r="Z863" t="s">
        <v>32</v>
      </c>
      <c r="AA863" t="s">
        <v>32</v>
      </c>
      <c r="AB863" t="s">
        <v>32</v>
      </c>
      <c r="AC863" t="s">
        <v>32</v>
      </c>
      <c r="AD863" t="s">
        <v>32</v>
      </c>
      <c r="AE863" t="s">
        <v>190</v>
      </c>
      <c r="AF863">
        <v>217</v>
      </c>
      <c r="AG863" t="s">
        <v>191</v>
      </c>
      <c r="AH863" t="s">
        <v>192</v>
      </c>
      <c r="AI863">
        <v>4</v>
      </c>
      <c r="AJ863">
        <v>4</v>
      </c>
      <c r="AK863" t="s">
        <v>32</v>
      </c>
      <c r="AL863" t="s">
        <v>193</v>
      </c>
      <c r="AM863" t="s">
        <v>193</v>
      </c>
      <c r="AN863">
        <v>5</v>
      </c>
      <c r="AO863" t="s">
        <v>194</v>
      </c>
      <c r="AP863" t="s">
        <v>826</v>
      </c>
      <c r="AQ863" s="283">
        <v>3.5790000000000002</v>
      </c>
      <c r="AR863">
        <v>1.0840000000000001</v>
      </c>
      <c r="AS863" s="283">
        <v>3.879636000000001</v>
      </c>
      <c r="AT863">
        <v>111</v>
      </c>
      <c r="AU863" t="s">
        <v>1191</v>
      </c>
      <c r="AV863" t="s">
        <v>32</v>
      </c>
      <c r="AW863" t="s">
        <v>32</v>
      </c>
      <c r="AX863">
        <v>7</v>
      </c>
      <c r="AY863" t="s">
        <v>195</v>
      </c>
      <c r="AZ863">
        <v>10653</v>
      </c>
      <c r="BA863" t="s">
        <v>1108</v>
      </c>
      <c r="BB863">
        <v>77457870</v>
      </c>
      <c r="BC863" t="s">
        <v>32</v>
      </c>
      <c r="BD863">
        <v>77457870</v>
      </c>
      <c r="BE863" t="s">
        <v>32</v>
      </c>
      <c r="BF863" t="s">
        <v>32</v>
      </c>
      <c r="BG863" t="s">
        <v>32</v>
      </c>
      <c r="BH863" t="s">
        <v>198</v>
      </c>
      <c r="BI863" t="s">
        <v>32</v>
      </c>
      <c r="BJ863">
        <v>473901</v>
      </c>
      <c r="BK863" t="s">
        <v>831</v>
      </c>
      <c r="BL863" t="s">
        <v>1192</v>
      </c>
      <c r="BM863" t="s">
        <v>833</v>
      </c>
      <c r="BN863" t="s">
        <v>834</v>
      </c>
      <c r="BO863" t="s">
        <v>32</v>
      </c>
      <c r="BP863" t="s">
        <v>32</v>
      </c>
    </row>
    <row r="864" spans="1:68">
      <c r="A864" s="109">
        <v>2026</v>
      </c>
      <c r="B864" t="s">
        <v>598</v>
      </c>
      <c r="C864" s="109">
        <v>18</v>
      </c>
      <c r="D864" t="s">
        <v>2177</v>
      </c>
      <c r="E864">
        <v>1</v>
      </c>
      <c r="F864" t="s">
        <v>32</v>
      </c>
      <c r="G864" t="s">
        <v>32</v>
      </c>
      <c r="H864">
        <v>969643</v>
      </c>
      <c r="I864" t="s">
        <v>2146</v>
      </c>
      <c r="J864" t="s">
        <v>822</v>
      </c>
      <c r="K864" t="s">
        <v>1742</v>
      </c>
      <c r="L864" t="s">
        <v>2147</v>
      </c>
      <c r="M864">
        <v>18</v>
      </c>
      <c r="N864">
        <v>49.5</v>
      </c>
      <c r="O864">
        <v>67.2</v>
      </c>
      <c r="P864" s="110">
        <v>46054</v>
      </c>
      <c r="Q864" s="110">
        <v>46071</v>
      </c>
      <c r="R864" s="110">
        <v>46071.839031909723</v>
      </c>
      <c r="S864" t="s">
        <v>187</v>
      </c>
      <c r="T864" t="s">
        <v>32</v>
      </c>
      <c r="U864" t="s">
        <v>32</v>
      </c>
      <c r="V864" t="s">
        <v>1070</v>
      </c>
      <c r="W864" t="s">
        <v>351</v>
      </c>
      <c r="X864" t="s">
        <v>1039</v>
      </c>
      <c r="Y864" t="s">
        <v>32</v>
      </c>
      <c r="Z864" t="s">
        <v>32</v>
      </c>
      <c r="AA864" t="s">
        <v>32</v>
      </c>
      <c r="AB864" t="s">
        <v>32</v>
      </c>
      <c r="AC864" t="s">
        <v>32</v>
      </c>
      <c r="AD864" t="s">
        <v>32</v>
      </c>
      <c r="AE864" t="s">
        <v>190</v>
      </c>
      <c r="AF864">
        <v>217</v>
      </c>
      <c r="AG864" t="s">
        <v>191</v>
      </c>
      <c r="AH864" t="s">
        <v>192</v>
      </c>
      <c r="AI864">
        <v>4</v>
      </c>
      <c r="AJ864">
        <v>4</v>
      </c>
      <c r="AK864" t="s">
        <v>32</v>
      </c>
      <c r="AL864" t="s">
        <v>193</v>
      </c>
      <c r="AM864" t="s">
        <v>193</v>
      </c>
      <c r="AN864">
        <v>8</v>
      </c>
      <c r="AO864" t="s">
        <v>194</v>
      </c>
      <c r="AP864" t="s">
        <v>826</v>
      </c>
      <c r="AQ864" s="283">
        <v>2.738</v>
      </c>
      <c r="AR864">
        <v>1.0840000000000001</v>
      </c>
      <c r="AS864" s="283">
        <v>2.9679920000000002</v>
      </c>
      <c r="AT864">
        <v>114</v>
      </c>
      <c r="AU864" t="s">
        <v>352</v>
      </c>
      <c r="AV864" t="s">
        <v>32</v>
      </c>
      <c r="AW864" t="s">
        <v>32</v>
      </c>
      <c r="AX864">
        <v>10</v>
      </c>
      <c r="AY864" t="s">
        <v>195</v>
      </c>
      <c r="AZ864">
        <v>9658</v>
      </c>
      <c r="BA864" t="s">
        <v>2148</v>
      </c>
      <c r="BB864">
        <v>16036605</v>
      </c>
      <c r="BC864" t="s">
        <v>32</v>
      </c>
      <c r="BD864">
        <v>16036605</v>
      </c>
      <c r="BE864" t="s">
        <v>32</v>
      </c>
      <c r="BF864" t="s">
        <v>32</v>
      </c>
      <c r="BG864" t="s">
        <v>32</v>
      </c>
      <c r="BH864" t="s">
        <v>198</v>
      </c>
      <c r="BI864" t="s">
        <v>32</v>
      </c>
      <c r="BJ864">
        <v>473875</v>
      </c>
      <c r="BK864" t="s">
        <v>831</v>
      </c>
      <c r="BL864" t="s">
        <v>1073</v>
      </c>
      <c r="BM864" t="s">
        <v>841</v>
      </c>
      <c r="BN864" t="s">
        <v>834</v>
      </c>
      <c r="BO864" t="s">
        <v>32</v>
      </c>
      <c r="BP864" t="s">
        <v>32</v>
      </c>
    </row>
    <row r="865" spans="1:68">
      <c r="A865" s="109">
        <v>2026</v>
      </c>
      <c r="B865" t="s">
        <v>598</v>
      </c>
      <c r="C865" s="109">
        <v>17</v>
      </c>
      <c r="D865" t="s">
        <v>2178</v>
      </c>
      <c r="E865">
        <v>1</v>
      </c>
      <c r="F865" t="s">
        <v>32</v>
      </c>
      <c r="G865" t="s">
        <v>32</v>
      </c>
      <c r="H865">
        <v>902118</v>
      </c>
      <c r="I865" t="s">
        <v>242</v>
      </c>
      <c r="J865" t="s">
        <v>822</v>
      </c>
      <c r="K865" t="s">
        <v>1101</v>
      </c>
      <c r="L865" t="s">
        <v>2134</v>
      </c>
      <c r="M865">
        <v>15.43</v>
      </c>
      <c r="N865">
        <v>19</v>
      </c>
      <c r="O865">
        <v>21.8</v>
      </c>
      <c r="P865" s="110">
        <v>46054</v>
      </c>
      <c r="Q865" s="110">
        <v>46070</v>
      </c>
      <c r="R865" s="110">
        <v>46070.811709803238</v>
      </c>
      <c r="S865" t="s">
        <v>187</v>
      </c>
      <c r="T865" t="s">
        <v>32</v>
      </c>
      <c r="U865" t="s">
        <v>32</v>
      </c>
      <c r="V865" t="s">
        <v>232</v>
      </c>
      <c r="W865" t="s">
        <v>233</v>
      </c>
      <c r="X865" t="s">
        <v>1103</v>
      </c>
      <c r="Y865" t="s">
        <v>32</v>
      </c>
      <c r="Z865" t="s">
        <v>32</v>
      </c>
      <c r="AA865" t="s">
        <v>32</v>
      </c>
      <c r="AB865" t="s">
        <v>32</v>
      </c>
      <c r="AC865" t="s">
        <v>32</v>
      </c>
      <c r="AD865" t="s">
        <v>32</v>
      </c>
      <c r="AE865" t="s">
        <v>190</v>
      </c>
      <c r="AF865">
        <v>217</v>
      </c>
      <c r="AG865" t="s">
        <v>191</v>
      </c>
      <c r="AH865" t="s">
        <v>192</v>
      </c>
      <c r="AI865">
        <v>4</v>
      </c>
      <c r="AJ865">
        <v>4</v>
      </c>
      <c r="AK865" t="s">
        <v>32</v>
      </c>
      <c r="AL865" t="s">
        <v>193</v>
      </c>
      <c r="AM865" t="s">
        <v>193</v>
      </c>
      <c r="AN865">
        <v>7</v>
      </c>
      <c r="AO865" t="s">
        <v>194</v>
      </c>
      <c r="AP865" t="s">
        <v>826</v>
      </c>
      <c r="AQ865" s="283">
        <v>1.597</v>
      </c>
      <c r="AR865">
        <v>1.0840000000000001</v>
      </c>
      <c r="AS865" s="283">
        <v>1.7311479999999999</v>
      </c>
      <c r="AT865">
        <v>113</v>
      </c>
      <c r="AU865" t="s">
        <v>235</v>
      </c>
      <c r="AV865" t="s">
        <v>32</v>
      </c>
      <c r="AW865" t="s">
        <v>32</v>
      </c>
      <c r="AX865">
        <v>7</v>
      </c>
      <c r="AY865" t="s">
        <v>195</v>
      </c>
      <c r="AZ865">
        <v>7112</v>
      </c>
      <c r="BA865" t="s">
        <v>1347</v>
      </c>
      <c r="BB865">
        <v>77544490</v>
      </c>
      <c r="BC865" t="s">
        <v>32</v>
      </c>
      <c r="BD865">
        <v>77544490</v>
      </c>
      <c r="BE865" t="s">
        <v>32</v>
      </c>
      <c r="BF865" t="s">
        <v>32</v>
      </c>
      <c r="BG865" t="s">
        <v>32</v>
      </c>
      <c r="BH865" t="s">
        <v>198</v>
      </c>
      <c r="BI865" t="s">
        <v>2179</v>
      </c>
      <c r="BJ865">
        <v>473791</v>
      </c>
      <c r="BK865" t="s">
        <v>831</v>
      </c>
      <c r="BL865" t="s">
        <v>238</v>
      </c>
      <c r="BM865" t="s">
        <v>841</v>
      </c>
      <c r="BN865" t="s">
        <v>834</v>
      </c>
      <c r="BO865" t="s">
        <v>32</v>
      </c>
      <c r="BP865" t="s">
        <v>32</v>
      </c>
    </row>
    <row r="866" spans="1:68">
      <c r="A866" s="109">
        <v>2026</v>
      </c>
      <c r="B866" t="s">
        <v>598</v>
      </c>
      <c r="C866" s="109">
        <v>17</v>
      </c>
      <c r="D866" t="s">
        <v>2178</v>
      </c>
      <c r="E866">
        <v>2</v>
      </c>
      <c r="F866" t="s">
        <v>32</v>
      </c>
      <c r="G866" t="s">
        <v>32</v>
      </c>
      <c r="H866">
        <v>902118</v>
      </c>
      <c r="I866" t="s">
        <v>242</v>
      </c>
      <c r="J866" t="s">
        <v>822</v>
      </c>
      <c r="K866" t="s">
        <v>1101</v>
      </c>
      <c r="L866" t="s">
        <v>2134</v>
      </c>
      <c r="M866">
        <v>15.43</v>
      </c>
      <c r="N866">
        <v>19</v>
      </c>
      <c r="O866">
        <v>21.8</v>
      </c>
      <c r="P866" s="110">
        <v>46054</v>
      </c>
      <c r="Q866" s="110">
        <v>46070</v>
      </c>
      <c r="R866" s="110">
        <v>46070.811709803238</v>
      </c>
      <c r="S866" t="s">
        <v>187</v>
      </c>
      <c r="T866" t="s">
        <v>32</v>
      </c>
      <c r="U866" t="s">
        <v>32</v>
      </c>
      <c r="V866" t="s">
        <v>232</v>
      </c>
      <c r="W866" t="s">
        <v>233</v>
      </c>
      <c r="X866" t="s">
        <v>1103</v>
      </c>
      <c r="Y866" t="s">
        <v>32</v>
      </c>
      <c r="Z866" t="s">
        <v>32</v>
      </c>
      <c r="AA866" t="s">
        <v>32</v>
      </c>
      <c r="AB866" t="s">
        <v>32</v>
      </c>
      <c r="AC866" t="s">
        <v>32</v>
      </c>
      <c r="AD866" t="s">
        <v>32</v>
      </c>
      <c r="AE866" t="s">
        <v>190</v>
      </c>
      <c r="AF866">
        <v>217</v>
      </c>
      <c r="AG866" t="s">
        <v>191</v>
      </c>
      <c r="AH866" t="s">
        <v>192</v>
      </c>
      <c r="AI866">
        <v>4</v>
      </c>
      <c r="AJ866">
        <v>4</v>
      </c>
      <c r="AK866" t="s">
        <v>32</v>
      </c>
      <c r="AL866" t="s">
        <v>193</v>
      </c>
      <c r="AM866" t="s">
        <v>193</v>
      </c>
      <c r="AN866">
        <v>7</v>
      </c>
      <c r="AO866" t="s">
        <v>194</v>
      </c>
      <c r="AP866" t="s">
        <v>826</v>
      </c>
      <c r="AQ866" s="283">
        <v>1E-3</v>
      </c>
      <c r="AR866">
        <v>1.0840000000000001</v>
      </c>
      <c r="AS866" s="283">
        <v>1.0839999999999999E-3</v>
      </c>
      <c r="AT866">
        <v>113</v>
      </c>
      <c r="AU866" t="s">
        <v>235</v>
      </c>
      <c r="AV866" t="s">
        <v>32</v>
      </c>
      <c r="AW866" t="s">
        <v>32</v>
      </c>
      <c r="AX866">
        <v>7</v>
      </c>
      <c r="AY866" t="s">
        <v>239</v>
      </c>
      <c r="AZ866">
        <v>8888888</v>
      </c>
      <c r="BA866" t="s">
        <v>280</v>
      </c>
      <c r="BB866">
        <v>77544490</v>
      </c>
      <c r="BC866" t="s">
        <v>32</v>
      </c>
      <c r="BD866">
        <v>77544490</v>
      </c>
      <c r="BE866" t="s">
        <v>32</v>
      </c>
      <c r="BF866" t="s">
        <v>32</v>
      </c>
      <c r="BG866" t="s">
        <v>32</v>
      </c>
      <c r="BH866" t="s">
        <v>198</v>
      </c>
      <c r="BI866" t="s">
        <v>2179</v>
      </c>
      <c r="BJ866">
        <v>473791</v>
      </c>
      <c r="BK866" t="s">
        <v>831</v>
      </c>
      <c r="BL866" t="s">
        <v>238</v>
      </c>
      <c r="BM866" t="s">
        <v>841</v>
      </c>
      <c r="BN866" t="s">
        <v>834</v>
      </c>
      <c r="BO866" t="s">
        <v>32</v>
      </c>
      <c r="BP866" t="s">
        <v>32</v>
      </c>
    </row>
    <row r="867" spans="1:68">
      <c r="A867" s="109">
        <v>2026</v>
      </c>
      <c r="B867" t="s">
        <v>598</v>
      </c>
      <c r="C867" s="109">
        <v>17</v>
      </c>
      <c r="D867" t="s">
        <v>2180</v>
      </c>
      <c r="E867">
        <v>1</v>
      </c>
      <c r="F867" t="s">
        <v>32</v>
      </c>
      <c r="G867" t="s">
        <v>32</v>
      </c>
      <c r="H867">
        <v>969582</v>
      </c>
      <c r="I867" t="s">
        <v>2164</v>
      </c>
      <c r="J867" t="s">
        <v>822</v>
      </c>
      <c r="K867" t="s">
        <v>854</v>
      </c>
      <c r="L867" t="s">
        <v>2165</v>
      </c>
      <c r="M867">
        <v>17.399999999999999</v>
      </c>
      <c r="N867">
        <v>31</v>
      </c>
      <c r="O867">
        <v>33.5</v>
      </c>
      <c r="P867" s="110">
        <v>46049</v>
      </c>
      <c r="Q867" s="110">
        <v>46070</v>
      </c>
      <c r="R867" s="110">
        <v>46070.943158252318</v>
      </c>
      <c r="S867" t="s">
        <v>187</v>
      </c>
      <c r="T867" t="s">
        <v>32</v>
      </c>
      <c r="U867" t="s">
        <v>32</v>
      </c>
      <c r="V867" t="s">
        <v>334</v>
      </c>
      <c r="W867" t="s">
        <v>188</v>
      </c>
      <c r="X867" t="s">
        <v>825</v>
      </c>
      <c r="Y867" t="s">
        <v>32</v>
      </c>
      <c r="Z867" t="s">
        <v>32</v>
      </c>
      <c r="AA867" t="s">
        <v>32</v>
      </c>
      <c r="AB867" t="s">
        <v>32</v>
      </c>
      <c r="AC867" t="s">
        <v>32</v>
      </c>
      <c r="AD867" t="s">
        <v>32</v>
      </c>
      <c r="AE867" t="s">
        <v>190</v>
      </c>
      <c r="AF867">
        <v>217</v>
      </c>
      <c r="AG867" t="s">
        <v>191</v>
      </c>
      <c r="AH867" t="s">
        <v>192</v>
      </c>
      <c r="AI867">
        <v>4</v>
      </c>
      <c r="AJ867">
        <v>4</v>
      </c>
      <c r="AK867" t="s">
        <v>32</v>
      </c>
      <c r="AL867" t="s">
        <v>193</v>
      </c>
      <c r="AM867" t="s">
        <v>193</v>
      </c>
      <c r="AN867">
        <v>10</v>
      </c>
      <c r="AO867" t="s">
        <v>194</v>
      </c>
      <c r="AP867" t="s">
        <v>826</v>
      </c>
      <c r="AQ867" s="283">
        <v>1</v>
      </c>
      <c r="AR867">
        <v>1.0840000000000001</v>
      </c>
      <c r="AS867" s="283">
        <v>1.0840000000000001</v>
      </c>
      <c r="AT867">
        <v>162</v>
      </c>
      <c r="AU867" t="s">
        <v>188</v>
      </c>
      <c r="AV867" t="s">
        <v>32</v>
      </c>
      <c r="AW867" t="s">
        <v>32</v>
      </c>
      <c r="AX867">
        <v>8</v>
      </c>
      <c r="AY867" t="s">
        <v>195</v>
      </c>
      <c r="AZ867">
        <v>8856</v>
      </c>
      <c r="BA867" t="s">
        <v>2166</v>
      </c>
      <c r="BB867">
        <v>77513801</v>
      </c>
      <c r="BC867" t="s">
        <v>32</v>
      </c>
      <c r="BD867">
        <v>77513801</v>
      </c>
      <c r="BE867" t="s">
        <v>32</v>
      </c>
      <c r="BF867" t="s">
        <v>32</v>
      </c>
      <c r="BG867" t="s">
        <v>32</v>
      </c>
      <c r="BH867" t="s">
        <v>198</v>
      </c>
      <c r="BI867" t="s">
        <v>32</v>
      </c>
      <c r="BJ867">
        <v>473777</v>
      </c>
      <c r="BK867" t="s">
        <v>831</v>
      </c>
      <c r="BL867" t="s">
        <v>445</v>
      </c>
      <c r="BM867" t="s">
        <v>833</v>
      </c>
      <c r="BN867" t="s">
        <v>834</v>
      </c>
      <c r="BO867" t="s">
        <v>32</v>
      </c>
      <c r="BP867" t="s">
        <v>32</v>
      </c>
    </row>
    <row r="868" spans="1:68">
      <c r="A868" s="109">
        <v>2026</v>
      </c>
      <c r="B868" t="s">
        <v>598</v>
      </c>
      <c r="C868" s="109">
        <v>17</v>
      </c>
      <c r="D868" t="s">
        <v>2180</v>
      </c>
      <c r="E868">
        <v>2</v>
      </c>
      <c r="F868" t="s">
        <v>32</v>
      </c>
      <c r="G868" t="s">
        <v>32</v>
      </c>
      <c r="H868">
        <v>969582</v>
      </c>
      <c r="I868" t="s">
        <v>2164</v>
      </c>
      <c r="J868" t="s">
        <v>822</v>
      </c>
      <c r="K868" t="s">
        <v>854</v>
      </c>
      <c r="L868" t="s">
        <v>2165</v>
      </c>
      <c r="M868">
        <v>17.399999999999999</v>
      </c>
      <c r="N868">
        <v>31</v>
      </c>
      <c r="O868">
        <v>33.5</v>
      </c>
      <c r="P868" s="110">
        <v>46049</v>
      </c>
      <c r="Q868" s="110">
        <v>46070</v>
      </c>
      <c r="R868" s="110">
        <v>46070.943158252318</v>
      </c>
      <c r="S868" t="s">
        <v>187</v>
      </c>
      <c r="T868" t="s">
        <v>32</v>
      </c>
      <c r="U868" t="s">
        <v>32</v>
      </c>
      <c r="V868" t="s">
        <v>334</v>
      </c>
      <c r="W868" t="s">
        <v>188</v>
      </c>
      <c r="X868" t="s">
        <v>825</v>
      </c>
      <c r="Y868" t="s">
        <v>32</v>
      </c>
      <c r="Z868" t="s">
        <v>32</v>
      </c>
      <c r="AA868" t="s">
        <v>32</v>
      </c>
      <c r="AB868" t="s">
        <v>32</v>
      </c>
      <c r="AC868" t="s">
        <v>32</v>
      </c>
      <c r="AD868" t="s">
        <v>32</v>
      </c>
      <c r="AE868" t="s">
        <v>190</v>
      </c>
      <c r="AF868">
        <v>217</v>
      </c>
      <c r="AG868" t="s">
        <v>191</v>
      </c>
      <c r="AH868" t="s">
        <v>192</v>
      </c>
      <c r="AI868">
        <v>4</v>
      </c>
      <c r="AJ868">
        <v>4</v>
      </c>
      <c r="AK868" t="s">
        <v>32</v>
      </c>
      <c r="AL868" t="s">
        <v>193</v>
      </c>
      <c r="AM868" t="s">
        <v>193</v>
      </c>
      <c r="AN868">
        <v>10</v>
      </c>
      <c r="AO868" t="s">
        <v>194</v>
      </c>
      <c r="AP868" t="s">
        <v>826</v>
      </c>
      <c r="AQ868" s="283">
        <v>2.9220000000000002</v>
      </c>
      <c r="AR868">
        <v>1.0840000000000001</v>
      </c>
      <c r="AS868" s="283">
        <v>3.1674479999999998</v>
      </c>
      <c r="AT868">
        <v>117</v>
      </c>
      <c r="AU868" t="s">
        <v>188</v>
      </c>
      <c r="AV868" t="s">
        <v>32</v>
      </c>
      <c r="AW868" t="s">
        <v>32</v>
      </c>
      <c r="AX868">
        <v>8</v>
      </c>
      <c r="AY868" t="s">
        <v>195</v>
      </c>
      <c r="AZ868">
        <v>8856</v>
      </c>
      <c r="BA868" t="s">
        <v>2166</v>
      </c>
      <c r="BB868">
        <v>77513801</v>
      </c>
      <c r="BC868" t="s">
        <v>32</v>
      </c>
      <c r="BD868">
        <v>77513801</v>
      </c>
      <c r="BE868" t="s">
        <v>32</v>
      </c>
      <c r="BF868" t="s">
        <v>32</v>
      </c>
      <c r="BG868" t="s">
        <v>32</v>
      </c>
      <c r="BH868" t="s">
        <v>198</v>
      </c>
      <c r="BI868" t="s">
        <v>32</v>
      </c>
      <c r="BJ868">
        <v>473777</v>
      </c>
      <c r="BK868" t="s">
        <v>831</v>
      </c>
      <c r="BL868" t="s">
        <v>445</v>
      </c>
      <c r="BM868" t="s">
        <v>833</v>
      </c>
      <c r="BN868" t="s">
        <v>834</v>
      </c>
      <c r="BO868" t="s">
        <v>32</v>
      </c>
      <c r="BP868" t="s">
        <v>32</v>
      </c>
    </row>
    <row r="869" spans="1:68">
      <c r="A869" s="109">
        <v>2026</v>
      </c>
      <c r="B869" t="s">
        <v>598</v>
      </c>
      <c r="C869" s="109">
        <v>16</v>
      </c>
      <c r="D869" t="s">
        <v>2181</v>
      </c>
      <c r="E869">
        <v>1</v>
      </c>
      <c r="F869" t="s">
        <v>32</v>
      </c>
      <c r="G869" t="s">
        <v>32</v>
      </c>
      <c r="H869">
        <v>958002</v>
      </c>
      <c r="I869" t="s">
        <v>2157</v>
      </c>
      <c r="J869" t="s">
        <v>822</v>
      </c>
      <c r="K869" t="s">
        <v>854</v>
      </c>
      <c r="L869" t="s">
        <v>2158</v>
      </c>
      <c r="M869">
        <v>17.399999999999999</v>
      </c>
      <c r="N869">
        <v>50</v>
      </c>
      <c r="O869">
        <v>39</v>
      </c>
      <c r="P869" s="110">
        <v>46049</v>
      </c>
      <c r="Q869" s="110">
        <v>46069</v>
      </c>
      <c r="R869" s="110">
        <v>46069.676847951378</v>
      </c>
      <c r="S869" t="s">
        <v>187</v>
      </c>
      <c r="T869" t="s">
        <v>32</v>
      </c>
      <c r="U869" t="s">
        <v>32</v>
      </c>
      <c r="V869" t="s">
        <v>259</v>
      </c>
      <c r="W869" t="s">
        <v>259</v>
      </c>
      <c r="X869" t="s">
        <v>856</v>
      </c>
      <c r="Y869" t="s">
        <v>32</v>
      </c>
      <c r="Z869" t="s">
        <v>32</v>
      </c>
      <c r="AA869" t="s">
        <v>32</v>
      </c>
      <c r="AB869" t="s">
        <v>32</v>
      </c>
      <c r="AC869" t="s">
        <v>32</v>
      </c>
      <c r="AD869" t="s">
        <v>32</v>
      </c>
      <c r="AE869" t="s">
        <v>190</v>
      </c>
      <c r="AF869">
        <v>217</v>
      </c>
      <c r="AG869" t="s">
        <v>191</v>
      </c>
      <c r="AH869" t="s">
        <v>192</v>
      </c>
      <c r="AI869">
        <v>4</v>
      </c>
      <c r="AJ869">
        <v>4</v>
      </c>
      <c r="AK869" t="s">
        <v>32</v>
      </c>
      <c r="AL869" t="s">
        <v>193</v>
      </c>
      <c r="AM869" t="s">
        <v>193</v>
      </c>
      <c r="AN869">
        <v>10</v>
      </c>
      <c r="AO869" t="s">
        <v>194</v>
      </c>
      <c r="AP869" t="s">
        <v>826</v>
      </c>
      <c r="AQ869" s="283">
        <v>2.8860000000000001</v>
      </c>
      <c r="AR869">
        <v>1.0840000000000001</v>
      </c>
      <c r="AS869" s="283">
        <v>3.1284239999999999</v>
      </c>
      <c r="AT869">
        <v>162</v>
      </c>
      <c r="AU869" t="s">
        <v>261</v>
      </c>
      <c r="AV869" t="s">
        <v>32</v>
      </c>
      <c r="AW869" t="s">
        <v>32</v>
      </c>
      <c r="AX869">
        <v>8</v>
      </c>
      <c r="AY869" t="s">
        <v>195</v>
      </c>
      <c r="AZ869">
        <v>6630</v>
      </c>
      <c r="BA869" t="s">
        <v>2159</v>
      </c>
      <c r="BB869">
        <v>14071733</v>
      </c>
      <c r="BC869" t="s">
        <v>32</v>
      </c>
      <c r="BD869">
        <v>14071733</v>
      </c>
      <c r="BE869" t="s">
        <v>32</v>
      </c>
      <c r="BF869" t="s">
        <v>32</v>
      </c>
      <c r="BG869" t="s">
        <v>32</v>
      </c>
      <c r="BH869" t="s">
        <v>198</v>
      </c>
      <c r="BI869" t="s">
        <v>32</v>
      </c>
      <c r="BJ869">
        <v>473587</v>
      </c>
      <c r="BK869" t="s">
        <v>831</v>
      </c>
      <c r="BL869" t="s">
        <v>264</v>
      </c>
      <c r="BM869" t="s">
        <v>841</v>
      </c>
      <c r="BN869" t="s">
        <v>834</v>
      </c>
      <c r="BO869" t="s">
        <v>32</v>
      </c>
      <c r="BP869" t="s">
        <v>32</v>
      </c>
    </row>
    <row r="870" spans="1:68">
      <c r="A870" s="109">
        <v>2026</v>
      </c>
      <c r="B870" t="s">
        <v>598</v>
      </c>
      <c r="C870" s="109">
        <v>16</v>
      </c>
      <c r="D870" t="s">
        <v>2181</v>
      </c>
      <c r="E870">
        <v>2</v>
      </c>
      <c r="F870" t="s">
        <v>32</v>
      </c>
      <c r="G870" t="s">
        <v>32</v>
      </c>
      <c r="H870">
        <v>958002</v>
      </c>
      <c r="I870" t="s">
        <v>2157</v>
      </c>
      <c r="J870" t="s">
        <v>822</v>
      </c>
      <c r="K870" t="s">
        <v>854</v>
      </c>
      <c r="L870" t="s">
        <v>2158</v>
      </c>
      <c r="M870">
        <v>17.399999999999999</v>
      </c>
      <c r="N870">
        <v>50</v>
      </c>
      <c r="O870">
        <v>39</v>
      </c>
      <c r="P870" s="110">
        <v>46049</v>
      </c>
      <c r="Q870" s="110">
        <v>46069</v>
      </c>
      <c r="R870" s="110">
        <v>46069.676847951378</v>
      </c>
      <c r="S870" t="s">
        <v>187</v>
      </c>
      <c r="T870" t="s">
        <v>32</v>
      </c>
      <c r="U870" t="s">
        <v>32</v>
      </c>
      <c r="V870" t="s">
        <v>259</v>
      </c>
      <c r="W870" t="s">
        <v>259</v>
      </c>
      <c r="X870" t="s">
        <v>856</v>
      </c>
      <c r="Y870" t="s">
        <v>32</v>
      </c>
      <c r="Z870" t="s">
        <v>32</v>
      </c>
      <c r="AA870" t="s">
        <v>32</v>
      </c>
      <c r="AB870" t="s">
        <v>32</v>
      </c>
      <c r="AC870" t="s">
        <v>32</v>
      </c>
      <c r="AD870" t="s">
        <v>32</v>
      </c>
      <c r="AE870" t="s">
        <v>190</v>
      </c>
      <c r="AF870">
        <v>217</v>
      </c>
      <c r="AG870" t="s">
        <v>191</v>
      </c>
      <c r="AH870" t="s">
        <v>192</v>
      </c>
      <c r="AI870">
        <v>4</v>
      </c>
      <c r="AJ870">
        <v>4</v>
      </c>
      <c r="AK870" t="s">
        <v>32</v>
      </c>
      <c r="AL870" t="s">
        <v>193</v>
      </c>
      <c r="AM870" t="s">
        <v>193</v>
      </c>
      <c r="AN870">
        <v>10</v>
      </c>
      <c r="AO870" t="s">
        <v>194</v>
      </c>
      <c r="AP870" t="s">
        <v>826</v>
      </c>
      <c r="AQ870" s="283">
        <v>7.0000000000000001E-3</v>
      </c>
      <c r="AR870">
        <v>1.0840000000000001</v>
      </c>
      <c r="AS870" s="283">
        <v>7.588000000000001E-3</v>
      </c>
      <c r="AT870">
        <v>162</v>
      </c>
      <c r="AU870" t="s">
        <v>261</v>
      </c>
      <c r="AV870" t="s">
        <v>32</v>
      </c>
      <c r="AW870" t="s">
        <v>32</v>
      </c>
      <c r="AX870">
        <v>8</v>
      </c>
      <c r="AY870" t="s">
        <v>195</v>
      </c>
      <c r="AZ870">
        <v>1981</v>
      </c>
      <c r="BA870" t="s">
        <v>218</v>
      </c>
      <c r="BB870">
        <v>14071733</v>
      </c>
      <c r="BC870" t="s">
        <v>32</v>
      </c>
      <c r="BD870">
        <v>14071733</v>
      </c>
      <c r="BE870" t="s">
        <v>32</v>
      </c>
      <c r="BF870" t="s">
        <v>32</v>
      </c>
      <c r="BG870" t="s">
        <v>32</v>
      </c>
      <c r="BH870" t="s">
        <v>198</v>
      </c>
      <c r="BI870" t="s">
        <v>32</v>
      </c>
      <c r="BJ870">
        <v>473587</v>
      </c>
      <c r="BK870" t="s">
        <v>831</v>
      </c>
      <c r="BL870" t="s">
        <v>264</v>
      </c>
      <c r="BM870" t="s">
        <v>841</v>
      </c>
      <c r="BN870" t="s">
        <v>834</v>
      </c>
      <c r="BO870" t="s">
        <v>32</v>
      </c>
      <c r="BP870" t="s">
        <v>32</v>
      </c>
    </row>
    <row r="871" spans="1:68">
      <c r="A871" s="109">
        <v>2026</v>
      </c>
      <c r="B871" t="s">
        <v>598</v>
      </c>
      <c r="C871" s="109">
        <v>16</v>
      </c>
      <c r="D871" t="s">
        <v>2182</v>
      </c>
      <c r="E871">
        <v>1</v>
      </c>
      <c r="F871" t="s">
        <v>32</v>
      </c>
      <c r="G871" t="s">
        <v>32</v>
      </c>
      <c r="H871">
        <v>915628</v>
      </c>
      <c r="I871" t="s">
        <v>602</v>
      </c>
      <c r="J871" t="s">
        <v>822</v>
      </c>
      <c r="K871" t="s">
        <v>823</v>
      </c>
      <c r="L871" t="s">
        <v>2127</v>
      </c>
      <c r="M871">
        <v>17.25</v>
      </c>
      <c r="N871">
        <v>41</v>
      </c>
      <c r="O871">
        <v>50.1</v>
      </c>
      <c r="P871" s="110">
        <v>46056</v>
      </c>
      <c r="Q871" s="110">
        <v>46069</v>
      </c>
      <c r="R871" s="110">
        <v>46069.534896099532</v>
      </c>
      <c r="S871" t="s">
        <v>187</v>
      </c>
      <c r="T871" t="s">
        <v>32</v>
      </c>
      <c r="U871" t="s">
        <v>32</v>
      </c>
      <c r="V871" t="s">
        <v>267</v>
      </c>
      <c r="W871" t="s">
        <v>268</v>
      </c>
      <c r="X871" t="s">
        <v>856</v>
      </c>
      <c r="Y871" t="s">
        <v>32</v>
      </c>
      <c r="Z871" t="s">
        <v>32</v>
      </c>
      <c r="AA871" t="s">
        <v>32</v>
      </c>
      <c r="AB871" t="s">
        <v>32</v>
      </c>
      <c r="AC871" t="s">
        <v>32</v>
      </c>
      <c r="AD871" t="s">
        <v>32</v>
      </c>
      <c r="AE871" t="s">
        <v>190</v>
      </c>
      <c r="AF871">
        <v>217</v>
      </c>
      <c r="AG871" t="s">
        <v>191</v>
      </c>
      <c r="AH871" t="s">
        <v>192</v>
      </c>
      <c r="AI871">
        <v>4</v>
      </c>
      <c r="AJ871">
        <v>4</v>
      </c>
      <c r="AK871" t="s">
        <v>32</v>
      </c>
      <c r="AL871" t="s">
        <v>193</v>
      </c>
      <c r="AM871" t="s">
        <v>193</v>
      </c>
      <c r="AN871">
        <v>10</v>
      </c>
      <c r="AO871" t="s">
        <v>194</v>
      </c>
      <c r="AP871" t="s">
        <v>826</v>
      </c>
      <c r="AQ871" s="283">
        <v>3.6779999999999999</v>
      </c>
      <c r="AR871">
        <v>1.0840000000000001</v>
      </c>
      <c r="AS871" s="283">
        <v>3.9869520000000001</v>
      </c>
      <c r="AT871">
        <v>117</v>
      </c>
      <c r="AU871" t="s">
        <v>269</v>
      </c>
      <c r="AV871" t="s">
        <v>32</v>
      </c>
      <c r="AW871" t="s">
        <v>32</v>
      </c>
      <c r="AX871">
        <v>14</v>
      </c>
      <c r="AY871" t="s">
        <v>195</v>
      </c>
      <c r="AZ871">
        <v>9687</v>
      </c>
      <c r="BA871" t="s">
        <v>1083</v>
      </c>
      <c r="BB871">
        <v>96860730</v>
      </c>
      <c r="BC871" t="s">
        <v>32</v>
      </c>
      <c r="BD871">
        <v>96860730</v>
      </c>
      <c r="BE871" t="s">
        <v>32</v>
      </c>
      <c r="BF871" t="s">
        <v>32</v>
      </c>
      <c r="BG871" t="s">
        <v>32</v>
      </c>
      <c r="BH871" t="s">
        <v>198</v>
      </c>
      <c r="BI871" t="s">
        <v>2183</v>
      </c>
      <c r="BJ871">
        <v>473472</v>
      </c>
      <c r="BK871" t="s">
        <v>831</v>
      </c>
      <c r="BL871" t="s">
        <v>272</v>
      </c>
      <c r="BM871" t="s">
        <v>841</v>
      </c>
      <c r="BN871" t="s">
        <v>834</v>
      </c>
      <c r="BO871" t="s">
        <v>32</v>
      </c>
      <c r="BP871" t="s">
        <v>32</v>
      </c>
    </row>
    <row r="872" spans="1:68">
      <c r="A872" s="109">
        <v>2026</v>
      </c>
      <c r="B872" t="s">
        <v>598</v>
      </c>
      <c r="C872" s="109">
        <v>15</v>
      </c>
      <c r="D872" t="s">
        <v>2184</v>
      </c>
      <c r="E872">
        <v>1</v>
      </c>
      <c r="F872" t="s">
        <v>32</v>
      </c>
      <c r="G872" t="s">
        <v>32</v>
      </c>
      <c r="H872">
        <v>702140</v>
      </c>
      <c r="I872" t="s">
        <v>2168</v>
      </c>
      <c r="J872" t="s">
        <v>822</v>
      </c>
      <c r="K872" t="s">
        <v>854</v>
      </c>
      <c r="L872" t="s">
        <v>2169</v>
      </c>
      <c r="M872">
        <v>17.899999999999999</v>
      </c>
      <c r="N872">
        <v>68.8</v>
      </c>
      <c r="O872">
        <v>56.4</v>
      </c>
      <c r="P872" s="110">
        <v>46049</v>
      </c>
      <c r="Q872" s="110">
        <v>46068</v>
      </c>
      <c r="R872" s="110">
        <v>46068.70863587963</v>
      </c>
      <c r="S872" t="s">
        <v>187</v>
      </c>
      <c r="T872" t="s">
        <v>32</v>
      </c>
      <c r="U872" t="s">
        <v>32</v>
      </c>
      <c r="V872" t="s">
        <v>259</v>
      </c>
      <c r="W872" t="s">
        <v>259</v>
      </c>
      <c r="X872" t="s">
        <v>856</v>
      </c>
      <c r="Y872" t="s">
        <v>32</v>
      </c>
      <c r="Z872" t="s">
        <v>32</v>
      </c>
      <c r="AA872" t="s">
        <v>32</v>
      </c>
      <c r="AB872" t="s">
        <v>32</v>
      </c>
      <c r="AC872" t="s">
        <v>32</v>
      </c>
      <c r="AD872" t="s">
        <v>32</v>
      </c>
      <c r="AE872" t="s">
        <v>190</v>
      </c>
      <c r="AF872">
        <v>217</v>
      </c>
      <c r="AG872" t="s">
        <v>191</v>
      </c>
      <c r="AH872" t="s">
        <v>192</v>
      </c>
      <c r="AI872">
        <v>4</v>
      </c>
      <c r="AJ872">
        <v>4</v>
      </c>
      <c r="AK872" t="s">
        <v>32</v>
      </c>
      <c r="AL872" t="s">
        <v>193</v>
      </c>
      <c r="AM872" t="s">
        <v>193</v>
      </c>
      <c r="AN872">
        <v>10</v>
      </c>
      <c r="AO872" t="s">
        <v>194</v>
      </c>
      <c r="AP872" t="s">
        <v>826</v>
      </c>
      <c r="AQ872" s="283">
        <v>1.7110000000000001</v>
      </c>
      <c r="AR872">
        <v>1.0840000000000001</v>
      </c>
      <c r="AS872" s="283">
        <v>1.854724</v>
      </c>
      <c r="AT872">
        <v>117</v>
      </c>
      <c r="AU872" t="s">
        <v>261</v>
      </c>
      <c r="AV872" t="s">
        <v>32</v>
      </c>
      <c r="AW872" t="s">
        <v>32</v>
      </c>
      <c r="AX872">
        <v>8</v>
      </c>
      <c r="AY872" t="s">
        <v>195</v>
      </c>
      <c r="AZ872">
        <v>8856</v>
      </c>
      <c r="BA872" t="s">
        <v>2166</v>
      </c>
      <c r="BB872">
        <v>77513801</v>
      </c>
      <c r="BC872" t="s">
        <v>32</v>
      </c>
      <c r="BD872">
        <v>77513801</v>
      </c>
      <c r="BE872" t="s">
        <v>32</v>
      </c>
      <c r="BF872" t="s">
        <v>32</v>
      </c>
      <c r="BG872" t="s">
        <v>32</v>
      </c>
      <c r="BH872" t="s">
        <v>198</v>
      </c>
      <c r="BI872" t="s">
        <v>32</v>
      </c>
      <c r="BJ872">
        <v>473390</v>
      </c>
      <c r="BK872" t="s">
        <v>831</v>
      </c>
      <c r="BL872" t="s">
        <v>264</v>
      </c>
      <c r="BM872" t="s">
        <v>833</v>
      </c>
      <c r="BN872" t="s">
        <v>834</v>
      </c>
      <c r="BO872" t="s">
        <v>32</v>
      </c>
      <c r="BP872" t="s">
        <v>32</v>
      </c>
    </row>
    <row r="873" spans="1:68">
      <c r="A873" s="109">
        <v>2026</v>
      </c>
      <c r="B873" t="s">
        <v>598</v>
      </c>
      <c r="C873" s="109">
        <v>15</v>
      </c>
      <c r="D873" t="s">
        <v>2185</v>
      </c>
      <c r="E873">
        <v>1</v>
      </c>
      <c r="F873" t="s">
        <v>32</v>
      </c>
      <c r="G873" t="s">
        <v>32</v>
      </c>
      <c r="H873">
        <v>39739</v>
      </c>
      <c r="I873" t="s">
        <v>2154</v>
      </c>
      <c r="J873" t="s">
        <v>822</v>
      </c>
      <c r="K873" t="s">
        <v>854</v>
      </c>
      <c r="L873" t="s">
        <v>1125</v>
      </c>
      <c r="M873">
        <v>17.8</v>
      </c>
      <c r="N873">
        <v>47</v>
      </c>
      <c r="O873">
        <v>29.9</v>
      </c>
      <c r="P873" s="110">
        <v>46048</v>
      </c>
      <c r="Q873" s="110">
        <v>46068</v>
      </c>
      <c r="R873" s="110">
        <v>46068.616442557868</v>
      </c>
      <c r="S873" t="s">
        <v>187</v>
      </c>
      <c r="T873" t="s">
        <v>32</v>
      </c>
      <c r="U873" t="s">
        <v>32</v>
      </c>
      <c r="V873" t="s">
        <v>334</v>
      </c>
      <c r="W873" t="s">
        <v>188</v>
      </c>
      <c r="X873" t="s">
        <v>825</v>
      </c>
      <c r="Y873" t="s">
        <v>32</v>
      </c>
      <c r="Z873" t="s">
        <v>32</v>
      </c>
      <c r="AA873" t="s">
        <v>32</v>
      </c>
      <c r="AB873" t="s">
        <v>32</v>
      </c>
      <c r="AC873" t="s">
        <v>32</v>
      </c>
      <c r="AD873" t="s">
        <v>32</v>
      </c>
      <c r="AE873" t="s">
        <v>190</v>
      </c>
      <c r="AF873">
        <v>217</v>
      </c>
      <c r="AG873" t="s">
        <v>191</v>
      </c>
      <c r="AH873" t="s">
        <v>192</v>
      </c>
      <c r="AI873">
        <v>4</v>
      </c>
      <c r="AJ873">
        <v>4</v>
      </c>
      <c r="AK873" t="s">
        <v>32</v>
      </c>
      <c r="AL873" t="s">
        <v>193</v>
      </c>
      <c r="AM873" t="s">
        <v>193</v>
      </c>
      <c r="AN873">
        <v>9</v>
      </c>
      <c r="AO873" t="s">
        <v>194</v>
      </c>
      <c r="AP873" t="s">
        <v>826</v>
      </c>
      <c r="AQ873" s="283">
        <v>3.6150000000000002</v>
      </c>
      <c r="AR873">
        <v>1.0840000000000001</v>
      </c>
      <c r="AS873" s="283">
        <v>3.91866</v>
      </c>
      <c r="AT873">
        <v>115</v>
      </c>
      <c r="AU873" t="s">
        <v>188</v>
      </c>
      <c r="AV873" t="s">
        <v>32</v>
      </c>
      <c r="AW873" t="s">
        <v>32</v>
      </c>
      <c r="AX873">
        <v>8</v>
      </c>
      <c r="AY873" t="s">
        <v>195</v>
      </c>
      <c r="AZ873">
        <v>10354</v>
      </c>
      <c r="BA873" t="s">
        <v>2155</v>
      </c>
      <c r="BB873">
        <v>50641540</v>
      </c>
      <c r="BC873" t="s">
        <v>32</v>
      </c>
      <c r="BD873">
        <v>50641540</v>
      </c>
      <c r="BE873" t="s">
        <v>32</v>
      </c>
      <c r="BF873" t="s">
        <v>32</v>
      </c>
      <c r="BG873" t="s">
        <v>32</v>
      </c>
      <c r="BH873" t="s">
        <v>198</v>
      </c>
      <c r="BI873" t="s">
        <v>32</v>
      </c>
      <c r="BJ873">
        <v>473357</v>
      </c>
      <c r="BK873" t="s">
        <v>831</v>
      </c>
      <c r="BL873" t="s">
        <v>445</v>
      </c>
      <c r="BM873" t="s">
        <v>841</v>
      </c>
      <c r="BN873" t="s">
        <v>834</v>
      </c>
      <c r="BO873" t="s">
        <v>32</v>
      </c>
      <c r="BP873" t="s">
        <v>32</v>
      </c>
    </row>
    <row r="874" spans="1:68">
      <c r="A874" s="109">
        <v>2026</v>
      </c>
      <c r="B874" t="s">
        <v>598</v>
      </c>
      <c r="C874" s="109">
        <v>9</v>
      </c>
      <c r="D874" t="s">
        <v>2186</v>
      </c>
      <c r="E874">
        <v>1</v>
      </c>
      <c r="F874" t="s">
        <v>32</v>
      </c>
      <c r="G874" t="s">
        <v>32</v>
      </c>
      <c r="H874">
        <v>961099</v>
      </c>
      <c r="I874" t="s">
        <v>2161</v>
      </c>
      <c r="J874" t="s">
        <v>822</v>
      </c>
      <c r="K874" t="s">
        <v>854</v>
      </c>
      <c r="L874" t="s">
        <v>2162</v>
      </c>
      <c r="M874">
        <v>17.97</v>
      </c>
      <c r="N874">
        <v>47</v>
      </c>
      <c r="O874">
        <v>52</v>
      </c>
      <c r="P874" s="110">
        <v>46052</v>
      </c>
      <c r="Q874" s="110">
        <v>46062</v>
      </c>
      <c r="R874" s="110">
        <v>46062.744592164352</v>
      </c>
      <c r="S874" t="s">
        <v>187</v>
      </c>
      <c r="T874" t="s">
        <v>32</v>
      </c>
      <c r="U874" t="s">
        <v>32</v>
      </c>
      <c r="V874" t="s">
        <v>203</v>
      </c>
      <c r="W874" t="s">
        <v>203</v>
      </c>
      <c r="X874" t="s">
        <v>1039</v>
      </c>
      <c r="Y874" t="s">
        <v>32</v>
      </c>
      <c r="Z874" t="s">
        <v>32</v>
      </c>
      <c r="AA874" t="s">
        <v>32</v>
      </c>
      <c r="AB874" t="s">
        <v>32</v>
      </c>
      <c r="AC874" t="s">
        <v>32</v>
      </c>
      <c r="AD874" t="s">
        <v>32</v>
      </c>
      <c r="AE874" t="s">
        <v>190</v>
      </c>
      <c r="AF874">
        <v>217</v>
      </c>
      <c r="AG874" t="s">
        <v>191</v>
      </c>
      <c r="AH874" t="s">
        <v>192</v>
      </c>
      <c r="AI874">
        <v>4</v>
      </c>
      <c r="AJ874">
        <v>4</v>
      </c>
      <c r="AK874" t="s">
        <v>32</v>
      </c>
      <c r="AL874" t="s">
        <v>193</v>
      </c>
      <c r="AM874" t="s">
        <v>193</v>
      </c>
      <c r="AN874">
        <v>9</v>
      </c>
      <c r="AO874" t="s">
        <v>194</v>
      </c>
      <c r="AP874" t="s">
        <v>826</v>
      </c>
      <c r="AQ874" s="283">
        <v>1.7450000000000001</v>
      </c>
      <c r="AR874">
        <v>1.0840000000000001</v>
      </c>
      <c r="AS874" s="283">
        <v>1.89158</v>
      </c>
      <c r="AT874">
        <v>115</v>
      </c>
      <c r="AU874" t="s">
        <v>205</v>
      </c>
      <c r="AV874" t="s">
        <v>32</v>
      </c>
      <c r="AW874" t="s">
        <v>32</v>
      </c>
      <c r="AX874">
        <v>8</v>
      </c>
      <c r="AY874" t="s">
        <v>195</v>
      </c>
      <c r="AZ874">
        <v>6760</v>
      </c>
      <c r="BA874" t="s">
        <v>1491</v>
      </c>
      <c r="BB874">
        <v>78278920</v>
      </c>
      <c r="BC874" t="s">
        <v>32</v>
      </c>
      <c r="BD874">
        <v>78278920</v>
      </c>
      <c r="BE874" t="s">
        <v>32</v>
      </c>
      <c r="BF874" t="s">
        <v>32</v>
      </c>
      <c r="BG874" t="s">
        <v>32</v>
      </c>
      <c r="BH874" t="s">
        <v>198</v>
      </c>
      <c r="BI874" t="s">
        <v>32</v>
      </c>
      <c r="BJ874">
        <v>472651</v>
      </c>
      <c r="BK874" t="s">
        <v>831</v>
      </c>
      <c r="BL874" t="s">
        <v>1041</v>
      </c>
      <c r="BM874" t="s">
        <v>841</v>
      </c>
      <c r="BN874" t="s">
        <v>834</v>
      </c>
      <c r="BO874" t="s">
        <v>32</v>
      </c>
      <c r="BP874" t="s">
        <v>32</v>
      </c>
    </row>
    <row r="875" spans="1:68">
      <c r="A875" s="109">
        <v>2026</v>
      </c>
      <c r="B875" t="s">
        <v>598</v>
      </c>
      <c r="C875" s="109">
        <v>17</v>
      </c>
      <c r="D875" t="s">
        <v>2187</v>
      </c>
      <c r="E875">
        <v>1</v>
      </c>
      <c r="F875" t="s">
        <v>32</v>
      </c>
      <c r="H875">
        <v>705037</v>
      </c>
      <c r="I875" t="s">
        <v>2188</v>
      </c>
      <c r="J875" t="s">
        <v>822</v>
      </c>
      <c r="K875" t="s">
        <v>1450</v>
      </c>
      <c r="L875" t="s">
        <v>2189</v>
      </c>
      <c r="M875">
        <v>11.92</v>
      </c>
      <c r="N875">
        <v>15</v>
      </c>
      <c r="O875">
        <v>25</v>
      </c>
      <c r="P875" s="110">
        <v>46051</v>
      </c>
      <c r="Q875" s="110">
        <v>46070</v>
      </c>
      <c r="R875" s="110">
        <v>46070.628472222219</v>
      </c>
      <c r="S875" t="s">
        <v>187</v>
      </c>
      <c r="T875" t="s">
        <v>32</v>
      </c>
      <c r="U875" t="s">
        <v>32</v>
      </c>
      <c r="V875" t="s">
        <v>267</v>
      </c>
      <c r="W875" t="s">
        <v>268</v>
      </c>
      <c r="X875" t="s">
        <v>856</v>
      </c>
      <c r="Y875" t="s">
        <v>32</v>
      </c>
      <c r="Z875" t="s">
        <v>32</v>
      </c>
      <c r="AA875" t="s">
        <v>32</v>
      </c>
      <c r="AB875" t="s">
        <v>32</v>
      </c>
      <c r="AC875" t="s">
        <v>32</v>
      </c>
      <c r="AD875" t="s">
        <v>32</v>
      </c>
      <c r="AE875" t="s">
        <v>190</v>
      </c>
      <c r="AF875">
        <v>217</v>
      </c>
      <c r="AG875" t="s">
        <v>191</v>
      </c>
      <c r="AH875" t="s">
        <v>192</v>
      </c>
      <c r="AI875">
        <v>4</v>
      </c>
      <c r="AJ875">
        <v>4</v>
      </c>
      <c r="AK875" t="s">
        <v>32</v>
      </c>
      <c r="AL875" t="s">
        <v>193</v>
      </c>
      <c r="AM875" t="s">
        <v>193</v>
      </c>
      <c r="AN875">
        <v>11</v>
      </c>
      <c r="AO875" t="s">
        <v>194</v>
      </c>
      <c r="AP875" t="s">
        <v>826</v>
      </c>
      <c r="AQ875" s="283">
        <v>1.69</v>
      </c>
      <c r="AR875">
        <v>1.0840000000000001</v>
      </c>
      <c r="AS875" s="283">
        <v>1.83196</v>
      </c>
      <c r="AT875">
        <v>118</v>
      </c>
      <c r="AU875" t="s">
        <v>269</v>
      </c>
      <c r="AV875" t="s">
        <v>32</v>
      </c>
      <c r="AW875" t="s">
        <v>32</v>
      </c>
      <c r="AX875">
        <v>10</v>
      </c>
      <c r="AY875" t="s">
        <v>195</v>
      </c>
      <c r="AZ875">
        <v>4571</v>
      </c>
      <c r="BA875" t="s">
        <v>2190</v>
      </c>
      <c r="BB875">
        <v>77985305</v>
      </c>
      <c r="BC875" t="s">
        <v>32</v>
      </c>
      <c r="BD875">
        <v>77985305</v>
      </c>
      <c r="BE875" t="s">
        <v>32</v>
      </c>
      <c r="BF875" t="s">
        <v>32</v>
      </c>
      <c r="BG875" t="s">
        <v>32</v>
      </c>
      <c r="BH875" t="s">
        <v>198</v>
      </c>
      <c r="BI875" t="s">
        <v>2191</v>
      </c>
      <c r="BJ875" t="s">
        <v>32</v>
      </c>
      <c r="BK875" t="s">
        <v>32</v>
      </c>
      <c r="BL875" t="s">
        <v>32</v>
      </c>
      <c r="BM875" t="s">
        <v>32</v>
      </c>
      <c r="BN875" t="s">
        <v>1226</v>
      </c>
      <c r="BO875" t="s">
        <v>32</v>
      </c>
      <c r="BP87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Resumen </vt:lpstr>
      <vt:lpstr>APA Bacalao Norte 47°LS</vt:lpstr>
      <vt:lpstr>Hoja3</vt:lpstr>
      <vt:lpstr>UPL Bacalao Sur 47° </vt:lpstr>
      <vt:lpstr>Detalle Captura Artesanal N 47°</vt:lpstr>
      <vt:lpstr>Detalle Captura Art. PEP</vt:lpstr>
      <vt:lpstr>Detalle Captura Ind. PEP</vt:lpstr>
      <vt:lpstr>Publicación Web</vt:lpstr>
      <vt:lpstr>Desembarque Artesanal</vt:lpstr>
      <vt:lpstr>Licitacion y Movimientos PEP</vt:lpstr>
      <vt:lpstr>Hoja1</vt:lpstr>
      <vt:lpstr>Hoja2</vt:lpstr>
      <vt:lpstr>'APA Bacalao Norte 47°LS'!Área_de_impresión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ARCE VERGARA,MARCELA MARGARITA</cp:lastModifiedBy>
  <cp:revision/>
  <dcterms:created xsi:type="dcterms:W3CDTF">2017-01-09T18:36:58Z</dcterms:created>
  <dcterms:modified xsi:type="dcterms:W3CDTF">2026-07-31T12:44:56Z</dcterms:modified>
  <cp:category/>
  <cp:contentStatus/>
</cp:coreProperties>
</file>